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ttps://anu365-my.sharepoint.com/personal/u5088671_uds_anu_edu_au/Documents/STAT2032_6046_2017/assignments/"/>
    </mc:Choice>
  </mc:AlternateContent>
  <bookViews>
    <workbookView xWindow="0" yWindow="0" windowWidth="28800" windowHeight="15375" tabRatio="588" activeTab="4"/>
  </bookViews>
  <sheets>
    <sheet name="Q1(1)(2)" sheetId="1" r:id="rId1"/>
    <sheet name="Q1 (3)_1" sheetId="15" r:id="rId2"/>
    <sheet name="Q1 (3)_2" sheetId="20" r:id="rId3"/>
    <sheet name="Q2(1)" sheetId="12" r:id="rId4"/>
    <sheet name="Q2(2)(Bond A)" sheetId="18" r:id="rId5"/>
    <sheet name="Q2(2)(Bond B) " sheetId="19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4" i="18" l="1"/>
  <c r="C60" i="15"/>
  <c r="I60" i="15"/>
  <c r="J60" i="15"/>
  <c r="O60" i="15"/>
  <c r="C61" i="15"/>
  <c r="D61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D60" i="15"/>
  <c r="C59" i="15"/>
  <c r="D59" i="15"/>
  <c r="C58" i="15"/>
  <c r="D58" i="15"/>
  <c r="C57" i="15"/>
  <c r="D57" i="15"/>
  <c r="C56" i="15"/>
  <c r="D56" i="15"/>
  <c r="C55" i="15"/>
  <c r="D55" i="15"/>
  <c r="C54" i="15"/>
  <c r="D54" i="15"/>
  <c r="C53" i="15"/>
  <c r="D53" i="15"/>
  <c r="C52" i="15"/>
  <c r="D52" i="15"/>
  <c r="C51" i="15"/>
  <c r="D51" i="15"/>
  <c r="C50" i="15"/>
  <c r="D50" i="15"/>
  <c r="C49" i="15"/>
  <c r="D49" i="15"/>
  <c r="C48" i="15"/>
  <c r="D48" i="15"/>
  <c r="C47" i="15"/>
  <c r="D47" i="15"/>
  <c r="C46" i="15"/>
  <c r="D46" i="15"/>
  <c r="C45" i="15"/>
  <c r="D45" i="15"/>
  <c r="C44" i="15"/>
  <c r="D44" i="15"/>
  <c r="C43" i="15"/>
  <c r="D43" i="15"/>
  <c r="C42" i="15"/>
  <c r="D42" i="15"/>
  <c r="C41" i="15"/>
  <c r="D41" i="15"/>
  <c r="C40" i="15"/>
  <c r="D40" i="15"/>
  <c r="C39" i="15"/>
  <c r="D39" i="15"/>
  <c r="C38" i="15"/>
  <c r="D38" i="15"/>
  <c r="C37" i="15"/>
  <c r="D37" i="15"/>
  <c r="C36" i="15"/>
  <c r="D36" i="15"/>
  <c r="C35" i="15"/>
  <c r="D35" i="15"/>
  <c r="C34" i="15"/>
  <c r="D34" i="15"/>
  <c r="C33" i="15"/>
  <c r="D33" i="15"/>
  <c r="C32" i="15"/>
  <c r="D32" i="15"/>
  <c r="C31" i="15"/>
  <c r="D31" i="15"/>
  <c r="C30" i="15"/>
  <c r="D30" i="15"/>
  <c r="C29" i="15"/>
  <c r="D29" i="15"/>
  <c r="C28" i="15"/>
  <c r="D28" i="15"/>
  <c r="C27" i="15"/>
  <c r="D27" i="15"/>
  <c r="C26" i="15"/>
  <c r="D26" i="15"/>
  <c r="C25" i="15"/>
  <c r="D25" i="15"/>
  <c r="C24" i="15"/>
  <c r="D24" i="15"/>
  <c r="C23" i="15"/>
  <c r="D23" i="15"/>
  <c r="C22" i="15"/>
  <c r="D22" i="15"/>
  <c r="C21" i="15"/>
  <c r="D21" i="15"/>
  <c r="C20" i="15"/>
  <c r="D20" i="15"/>
  <c r="C19" i="15"/>
  <c r="D19" i="15"/>
  <c r="C18" i="15"/>
  <c r="D18" i="15"/>
  <c r="C17" i="15"/>
  <c r="D17" i="15"/>
  <c r="C16" i="15"/>
  <c r="D16" i="15"/>
  <c r="C15" i="15"/>
  <c r="D15" i="15"/>
  <c r="C14" i="15"/>
  <c r="D14" i="15"/>
  <c r="C13" i="15"/>
  <c r="D13" i="15"/>
  <c r="F13" i="15"/>
  <c r="H13" i="15"/>
  <c r="E7" i="15"/>
  <c r="F14" i="15"/>
  <c r="H14" i="15"/>
  <c r="F15" i="15"/>
  <c r="H15" i="15"/>
  <c r="F16" i="15"/>
  <c r="H16" i="15"/>
  <c r="F17" i="15"/>
  <c r="H17" i="15"/>
  <c r="F18" i="15"/>
  <c r="H18" i="15"/>
  <c r="F19" i="15"/>
  <c r="H19" i="15"/>
  <c r="F20" i="15"/>
  <c r="H20" i="15"/>
  <c r="F21" i="15"/>
  <c r="H21" i="15"/>
  <c r="F22" i="15"/>
  <c r="H22" i="15"/>
  <c r="F23" i="15"/>
  <c r="H23" i="15"/>
  <c r="F24" i="15"/>
  <c r="H24" i="15"/>
  <c r="F25" i="15"/>
  <c r="H25" i="15"/>
  <c r="F26" i="15"/>
  <c r="H26" i="15"/>
  <c r="F27" i="15"/>
  <c r="H27" i="15"/>
  <c r="F28" i="15"/>
  <c r="H28" i="15"/>
  <c r="F29" i="15"/>
  <c r="H29" i="15"/>
  <c r="F30" i="15"/>
  <c r="H30" i="15"/>
  <c r="F31" i="15"/>
  <c r="H31" i="15"/>
  <c r="F32" i="15"/>
  <c r="H32" i="15"/>
  <c r="F33" i="15"/>
  <c r="H33" i="15"/>
  <c r="F34" i="15"/>
  <c r="H34" i="15"/>
  <c r="F35" i="15"/>
  <c r="H35" i="15"/>
  <c r="F36" i="15"/>
  <c r="H36" i="15"/>
  <c r="F37" i="15"/>
  <c r="H37" i="15"/>
  <c r="F38" i="15"/>
  <c r="H38" i="15"/>
  <c r="F39" i="15"/>
  <c r="H39" i="15"/>
  <c r="F40" i="15"/>
  <c r="H40" i="15"/>
  <c r="F41" i="15"/>
  <c r="H41" i="15"/>
  <c r="F42" i="15"/>
  <c r="H42" i="15"/>
  <c r="F43" i="15"/>
  <c r="H43" i="15"/>
  <c r="F44" i="15"/>
  <c r="H44" i="15"/>
  <c r="F45" i="15"/>
  <c r="H45" i="15"/>
  <c r="F46" i="15"/>
  <c r="H46" i="15"/>
  <c r="F47" i="15"/>
  <c r="H47" i="15"/>
  <c r="F48" i="15"/>
  <c r="H48" i="15"/>
  <c r="F49" i="15"/>
  <c r="H49" i="15"/>
  <c r="F50" i="15"/>
  <c r="H50" i="15"/>
  <c r="F51" i="15"/>
  <c r="H51" i="15"/>
  <c r="F52" i="15"/>
  <c r="H52" i="15"/>
  <c r="F53" i="15"/>
  <c r="H53" i="15"/>
  <c r="F54" i="15"/>
  <c r="H54" i="15"/>
  <c r="F55" i="15"/>
  <c r="H55" i="15"/>
  <c r="F56" i="15"/>
  <c r="H56" i="15"/>
  <c r="F57" i="15"/>
  <c r="H57" i="15"/>
  <c r="F58" i="15"/>
  <c r="H58" i="15"/>
  <c r="F59" i="15"/>
  <c r="H59" i="15"/>
  <c r="F60" i="15"/>
  <c r="G60" i="15"/>
  <c r="H60" i="15"/>
  <c r="F61" i="15"/>
  <c r="G61" i="15"/>
  <c r="L61" i="15"/>
  <c r="E9" i="15"/>
  <c r="M61" i="15"/>
  <c r="N61" i="15"/>
  <c r="O61" i="15"/>
  <c r="C62" i="15"/>
  <c r="D62" i="15"/>
  <c r="E62" i="15"/>
  <c r="H61" i="15"/>
  <c r="F62" i="15"/>
  <c r="G62" i="15"/>
  <c r="L62" i="15"/>
  <c r="M62" i="15"/>
  <c r="N62" i="15"/>
  <c r="O62" i="15"/>
  <c r="C63" i="15"/>
  <c r="D63" i="15"/>
  <c r="E63" i="15"/>
  <c r="H62" i="15"/>
  <c r="F63" i="15"/>
  <c r="G63" i="15"/>
  <c r="L63" i="15"/>
  <c r="M63" i="15"/>
  <c r="N63" i="15"/>
  <c r="O63" i="15"/>
  <c r="C64" i="15"/>
  <c r="D64" i="15"/>
  <c r="E64" i="15"/>
  <c r="H63" i="15"/>
  <c r="F64" i="15"/>
  <c r="G64" i="15"/>
  <c r="L64" i="15"/>
  <c r="M64" i="15"/>
  <c r="N64" i="15"/>
  <c r="O64" i="15"/>
  <c r="C65" i="15"/>
  <c r="D65" i="15"/>
  <c r="E65" i="15"/>
  <c r="H64" i="15"/>
  <c r="F65" i="15"/>
  <c r="G65" i="15"/>
  <c r="L65" i="15"/>
  <c r="M65" i="15"/>
  <c r="N65" i="15"/>
  <c r="O65" i="15"/>
  <c r="C66" i="15"/>
  <c r="D66" i="15"/>
  <c r="E66" i="15"/>
  <c r="H65" i="15"/>
  <c r="F66" i="15"/>
  <c r="G66" i="15"/>
  <c r="L66" i="15"/>
  <c r="M66" i="15"/>
  <c r="N66" i="15"/>
  <c r="O66" i="15"/>
  <c r="C67" i="15"/>
  <c r="D67" i="15"/>
  <c r="E67" i="15"/>
  <c r="H66" i="15"/>
  <c r="F67" i="15"/>
  <c r="G67" i="15"/>
  <c r="L67" i="15"/>
  <c r="M67" i="15"/>
  <c r="N67" i="15"/>
  <c r="O67" i="15"/>
  <c r="C68" i="15"/>
  <c r="D68" i="15"/>
  <c r="E68" i="15"/>
  <c r="H67" i="15"/>
  <c r="F68" i="15"/>
  <c r="G68" i="15"/>
  <c r="L68" i="15"/>
  <c r="M68" i="15"/>
  <c r="N68" i="15"/>
  <c r="O68" i="15"/>
  <c r="C69" i="15"/>
  <c r="D69" i="15"/>
  <c r="E69" i="15"/>
  <c r="H68" i="15"/>
  <c r="F69" i="15"/>
  <c r="G69" i="15"/>
  <c r="L69" i="15"/>
  <c r="M69" i="15"/>
  <c r="N69" i="15"/>
  <c r="O69" i="15"/>
  <c r="C70" i="15"/>
  <c r="D70" i="15"/>
  <c r="E70" i="15"/>
  <c r="H69" i="15"/>
  <c r="F70" i="15"/>
  <c r="G70" i="15"/>
  <c r="L70" i="15"/>
  <c r="M70" i="15"/>
  <c r="N70" i="15"/>
  <c r="O70" i="15"/>
  <c r="C71" i="15"/>
  <c r="D71" i="15"/>
  <c r="E71" i="15"/>
  <c r="H70" i="15"/>
  <c r="F71" i="15"/>
  <c r="G71" i="15"/>
  <c r="L71" i="15"/>
  <c r="M71" i="15"/>
  <c r="N71" i="15"/>
  <c r="O71" i="15"/>
  <c r="C72" i="15"/>
  <c r="D72" i="15"/>
  <c r="E72" i="15"/>
  <c r="H71" i="15"/>
  <c r="F72" i="15"/>
  <c r="G72" i="15"/>
  <c r="L72" i="15"/>
  <c r="M72" i="15"/>
  <c r="N72" i="15"/>
  <c r="O72" i="15"/>
  <c r="C73" i="15"/>
  <c r="D73" i="15"/>
  <c r="E73" i="15"/>
  <c r="H72" i="15"/>
  <c r="F73" i="15"/>
  <c r="G73" i="15"/>
  <c r="L73" i="15"/>
  <c r="M73" i="15"/>
  <c r="N73" i="15"/>
  <c r="O73" i="15"/>
  <c r="C74" i="15"/>
  <c r="D74" i="15"/>
  <c r="E74" i="15"/>
  <c r="H73" i="15"/>
  <c r="F74" i="15"/>
  <c r="G74" i="15"/>
  <c r="L74" i="15"/>
  <c r="M74" i="15"/>
  <c r="N74" i="15"/>
  <c r="O74" i="15"/>
  <c r="C75" i="15"/>
  <c r="D75" i="15"/>
  <c r="E75" i="15"/>
  <c r="H74" i="15"/>
  <c r="F75" i="15"/>
  <c r="G75" i="15"/>
  <c r="L75" i="15"/>
  <c r="M75" i="15"/>
  <c r="N75" i="15"/>
  <c r="O75" i="15"/>
  <c r="C76" i="15"/>
  <c r="D76" i="15"/>
  <c r="E76" i="15"/>
  <c r="H75" i="15"/>
  <c r="F76" i="15"/>
  <c r="G76" i="15"/>
  <c r="L76" i="15"/>
  <c r="M76" i="15"/>
  <c r="N76" i="15"/>
  <c r="O76" i="15"/>
  <c r="C77" i="15"/>
  <c r="D77" i="15"/>
  <c r="E77" i="15"/>
  <c r="H76" i="15"/>
  <c r="F77" i="15"/>
  <c r="G77" i="15"/>
  <c r="L77" i="15"/>
  <c r="M77" i="15"/>
  <c r="N77" i="15"/>
  <c r="O77" i="15"/>
  <c r="C78" i="15"/>
  <c r="D78" i="15"/>
  <c r="E78" i="15"/>
  <c r="H77" i="15"/>
  <c r="F78" i="15"/>
  <c r="G78" i="15"/>
  <c r="L78" i="15"/>
  <c r="M78" i="15"/>
  <c r="N78" i="15"/>
  <c r="O78" i="15"/>
  <c r="C79" i="15"/>
  <c r="D79" i="15"/>
  <c r="E79" i="15"/>
  <c r="H78" i="15"/>
  <c r="F79" i="15"/>
  <c r="G79" i="15"/>
  <c r="L79" i="15"/>
  <c r="M79" i="15"/>
  <c r="N79" i="15"/>
  <c r="O79" i="15"/>
  <c r="C80" i="15"/>
  <c r="D80" i="15"/>
  <c r="E80" i="15"/>
  <c r="H79" i="15"/>
  <c r="F80" i="15"/>
  <c r="G80" i="15"/>
  <c r="L80" i="15"/>
  <c r="M80" i="15"/>
  <c r="N80" i="15"/>
  <c r="O80" i="15"/>
  <c r="C81" i="15"/>
  <c r="D81" i="15"/>
  <c r="E81" i="15"/>
  <c r="H80" i="15"/>
  <c r="F81" i="15"/>
  <c r="G81" i="15"/>
  <c r="L81" i="15"/>
  <c r="M81" i="15"/>
  <c r="N81" i="15"/>
  <c r="O81" i="15"/>
  <c r="C82" i="15"/>
  <c r="D82" i="15"/>
  <c r="E82" i="15"/>
  <c r="H81" i="15"/>
  <c r="F82" i="15"/>
  <c r="G82" i="15"/>
  <c r="L82" i="15"/>
  <c r="M82" i="15"/>
  <c r="N82" i="15"/>
  <c r="O82" i="15"/>
  <c r="C83" i="15"/>
  <c r="D83" i="15"/>
  <c r="E83" i="15"/>
  <c r="H82" i="15"/>
  <c r="F83" i="15"/>
  <c r="G83" i="15"/>
  <c r="L83" i="15"/>
  <c r="M83" i="15"/>
  <c r="N83" i="15"/>
  <c r="O83" i="15"/>
  <c r="C84" i="15"/>
  <c r="D84" i="15"/>
  <c r="E84" i="15"/>
  <c r="H83" i="15"/>
  <c r="F84" i="15"/>
  <c r="G84" i="15"/>
  <c r="L84" i="15"/>
  <c r="M84" i="15"/>
  <c r="N84" i="15"/>
  <c r="O84" i="15"/>
  <c r="C85" i="15"/>
  <c r="D85" i="15"/>
  <c r="E85" i="15"/>
  <c r="H84" i="15"/>
  <c r="F85" i="15"/>
  <c r="G85" i="15"/>
  <c r="L85" i="15"/>
  <c r="M85" i="15"/>
  <c r="N85" i="15"/>
  <c r="O85" i="15"/>
  <c r="C86" i="15"/>
  <c r="D86" i="15"/>
  <c r="E86" i="15"/>
  <c r="H85" i="15"/>
  <c r="F86" i="15"/>
  <c r="G86" i="15"/>
  <c r="L86" i="15"/>
  <c r="M86" i="15"/>
  <c r="N86" i="15"/>
  <c r="O86" i="15"/>
  <c r="C87" i="15"/>
  <c r="D87" i="15"/>
  <c r="E87" i="15"/>
  <c r="H86" i="15"/>
  <c r="F87" i="15"/>
  <c r="G87" i="15"/>
  <c r="L87" i="15"/>
  <c r="M87" i="15"/>
  <c r="N87" i="15"/>
  <c r="O87" i="15"/>
  <c r="C88" i="15"/>
  <c r="D88" i="15"/>
  <c r="E88" i="15"/>
  <c r="H87" i="15"/>
  <c r="F88" i="15"/>
  <c r="G88" i="15"/>
  <c r="L88" i="15"/>
  <c r="M88" i="15"/>
  <c r="N88" i="15"/>
  <c r="O88" i="15"/>
  <c r="C89" i="15"/>
  <c r="D89" i="15"/>
  <c r="E89" i="15"/>
  <c r="H88" i="15"/>
  <c r="F89" i="15"/>
  <c r="G89" i="15"/>
  <c r="L89" i="15"/>
  <c r="M89" i="15"/>
  <c r="N89" i="15"/>
  <c r="O89" i="15"/>
  <c r="C90" i="15"/>
  <c r="D90" i="15"/>
  <c r="E90" i="15"/>
  <c r="H89" i="15"/>
  <c r="F90" i="15"/>
  <c r="G90" i="15"/>
  <c r="L90" i="15"/>
  <c r="M90" i="15"/>
  <c r="N90" i="15"/>
  <c r="O90" i="15"/>
  <c r="C91" i="15"/>
  <c r="D91" i="15"/>
  <c r="E91" i="15"/>
  <c r="H90" i="15"/>
  <c r="F91" i="15"/>
  <c r="G91" i="15"/>
  <c r="L91" i="15"/>
  <c r="M91" i="15"/>
  <c r="N91" i="15"/>
  <c r="O91" i="15"/>
  <c r="C92" i="15"/>
  <c r="D92" i="15"/>
  <c r="E92" i="15"/>
  <c r="H91" i="15"/>
  <c r="F92" i="15"/>
  <c r="G92" i="15"/>
  <c r="L92" i="15"/>
  <c r="M92" i="15"/>
  <c r="N92" i="15"/>
  <c r="O92" i="15"/>
  <c r="C93" i="15"/>
  <c r="D93" i="15"/>
  <c r="E93" i="15"/>
  <c r="H92" i="15"/>
  <c r="F93" i="15"/>
  <c r="G93" i="15"/>
  <c r="L93" i="15"/>
  <c r="M93" i="15"/>
  <c r="N93" i="15"/>
  <c r="O93" i="15"/>
  <c r="C94" i="15"/>
  <c r="D94" i="15"/>
  <c r="E94" i="15"/>
  <c r="H93" i="15"/>
  <c r="F94" i="15"/>
  <c r="G94" i="15"/>
  <c r="L94" i="15"/>
  <c r="M94" i="15"/>
  <c r="N94" i="15"/>
  <c r="O94" i="15"/>
  <c r="C95" i="15"/>
  <c r="D95" i="15"/>
  <c r="E95" i="15"/>
  <c r="H94" i="15"/>
  <c r="F95" i="15"/>
  <c r="G95" i="15"/>
  <c r="L95" i="15"/>
  <c r="M95" i="15"/>
  <c r="N95" i="15"/>
  <c r="O95" i="15"/>
  <c r="C96" i="15"/>
  <c r="D96" i="15"/>
  <c r="E96" i="15"/>
  <c r="H95" i="15"/>
  <c r="F96" i="15"/>
  <c r="G96" i="15"/>
  <c r="L96" i="15"/>
  <c r="M96" i="15"/>
  <c r="N96" i="15"/>
  <c r="O96" i="15"/>
  <c r="C97" i="15"/>
  <c r="D97" i="15"/>
  <c r="E97" i="15"/>
  <c r="H96" i="15"/>
  <c r="F97" i="15"/>
  <c r="G97" i="15"/>
  <c r="L97" i="15"/>
  <c r="M97" i="15"/>
  <c r="N97" i="15"/>
  <c r="O97" i="15"/>
  <c r="C98" i="15"/>
  <c r="D98" i="15"/>
  <c r="E98" i="15"/>
  <c r="H97" i="15"/>
  <c r="F98" i="15"/>
  <c r="G98" i="15"/>
  <c r="L98" i="15"/>
  <c r="M98" i="15"/>
  <c r="N98" i="15"/>
  <c r="O98" i="15"/>
  <c r="C99" i="15"/>
  <c r="D99" i="15"/>
  <c r="E99" i="15"/>
  <c r="H98" i="15"/>
  <c r="F99" i="15"/>
  <c r="G99" i="15"/>
  <c r="L99" i="15"/>
  <c r="M99" i="15"/>
  <c r="N99" i="15"/>
  <c r="O99" i="15"/>
  <c r="C100" i="15"/>
  <c r="D100" i="15"/>
  <c r="E100" i="15"/>
  <c r="H99" i="15"/>
  <c r="F100" i="15"/>
  <c r="G100" i="15"/>
  <c r="L100" i="15"/>
  <c r="M100" i="15"/>
  <c r="N100" i="15"/>
  <c r="O100" i="15"/>
  <c r="C101" i="15"/>
  <c r="D101" i="15"/>
  <c r="E101" i="15"/>
  <c r="H100" i="15"/>
  <c r="F101" i="15"/>
  <c r="G101" i="15"/>
  <c r="L101" i="15"/>
  <c r="M101" i="15"/>
  <c r="N101" i="15"/>
  <c r="O101" i="15"/>
  <c r="C102" i="15"/>
  <c r="D102" i="15"/>
  <c r="E102" i="15"/>
  <c r="H101" i="15"/>
  <c r="F102" i="15"/>
  <c r="G102" i="15"/>
  <c r="L102" i="15"/>
  <c r="M102" i="15"/>
  <c r="N102" i="15"/>
  <c r="O102" i="15"/>
  <c r="C103" i="15"/>
  <c r="D103" i="15"/>
  <c r="E103" i="15"/>
  <c r="H102" i="15"/>
  <c r="F103" i="15"/>
  <c r="G103" i="15"/>
  <c r="L103" i="15"/>
  <c r="M103" i="15"/>
  <c r="N103" i="15"/>
  <c r="O103" i="15"/>
  <c r="C104" i="15"/>
  <c r="D104" i="15"/>
  <c r="E104" i="15"/>
  <c r="H103" i="15"/>
  <c r="F104" i="15"/>
  <c r="G104" i="15"/>
  <c r="L104" i="15"/>
  <c r="M104" i="15"/>
  <c r="N104" i="15"/>
  <c r="O104" i="15"/>
  <c r="C105" i="15"/>
  <c r="D105" i="15"/>
  <c r="E105" i="15"/>
  <c r="H104" i="15"/>
  <c r="F105" i="15"/>
  <c r="G105" i="15"/>
  <c r="L105" i="15"/>
  <c r="M105" i="15"/>
  <c r="N105" i="15"/>
  <c r="O105" i="15"/>
  <c r="C106" i="15"/>
  <c r="D106" i="15"/>
  <c r="E106" i="15"/>
  <c r="H105" i="15"/>
  <c r="F106" i="15"/>
  <c r="G106" i="15"/>
  <c r="L106" i="15"/>
  <c r="M106" i="15"/>
  <c r="N106" i="15"/>
  <c r="O106" i="15"/>
  <c r="C107" i="15"/>
  <c r="D107" i="15"/>
  <c r="E107" i="15"/>
  <c r="H106" i="15"/>
  <c r="F107" i="15"/>
  <c r="G107" i="15"/>
  <c r="L107" i="15"/>
  <c r="M107" i="15"/>
  <c r="N107" i="15"/>
  <c r="O107" i="15"/>
  <c r="C108" i="15"/>
  <c r="D108" i="15"/>
  <c r="E108" i="15"/>
  <c r="H107" i="15"/>
  <c r="F108" i="15"/>
  <c r="G108" i="15"/>
  <c r="L108" i="15"/>
  <c r="M108" i="15"/>
  <c r="N108" i="15"/>
  <c r="O108" i="15"/>
  <c r="C109" i="15"/>
  <c r="D109" i="15"/>
  <c r="E109" i="15"/>
  <c r="H108" i="15"/>
  <c r="F109" i="15"/>
  <c r="G109" i="15"/>
  <c r="L109" i="15"/>
  <c r="M109" i="15"/>
  <c r="N109" i="15"/>
  <c r="O109" i="15"/>
  <c r="C110" i="15"/>
  <c r="D110" i="15"/>
  <c r="E110" i="15"/>
  <c r="H109" i="15"/>
  <c r="F110" i="15"/>
  <c r="G110" i="15"/>
  <c r="L110" i="15"/>
  <c r="M110" i="15"/>
  <c r="N110" i="15"/>
  <c r="O110" i="15"/>
  <c r="C111" i="15"/>
  <c r="D111" i="15"/>
  <c r="E111" i="15"/>
  <c r="H110" i="15"/>
  <c r="F111" i="15"/>
  <c r="G111" i="15"/>
  <c r="L111" i="15"/>
  <c r="M111" i="15"/>
  <c r="N111" i="15"/>
  <c r="O111" i="15"/>
  <c r="C112" i="15"/>
  <c r="D112" i="15"/>
  <c r="E112" i="15"/>
  <c r="H111" i="15"/>
  <c r="F112" i="15"/>
  <c r="G112" i="15"/>
  <c r="L112" i="15"/>
  <c r="M112" i="15"/>
  <c r="N112" i="15"/>
  <c r="O112" i="15"/>
  <c r="C113" i="15"/>
  <c r="D113" i="15"/>
  <c r="E113" i="15"/>
  <c r="H112" i="15"/>
  <c r="F113" i="15"/>
  <c r="G113" i="15"/>
  <c r="L113" i="15"/>
  <c r="M113" i="15"/>
  <c r="N113" i="15"/>
  <c r="O113" i="15"/>
  <c r="C114" i="15"/>
  <c r="D114" i="15"/>
  <c r="E114" i="15"/>
  <c r="H113" i="15"/>
  <c r="F114" i="15"/>
  <c r="G114" i="15"/>
  <c r="L114" i="15"/>
  <c r="M114" i="15"/>
  <c r="N114" i="15"/>
  <c r="O114" i="15"/>
  <c r="C115" i="15"/>
  <c r="D115" i="15"/>
  <c r="E115" i="15"/>
  <c r="H114" i="15"/>
  <c r="F115" i="15"/>
  <c r="G115" i="15"/>
  <c r="L115" i="15"/>
  <c r="M115" i="15"/>
  <c r="N115" i="15"/>
  <c r="O115" i="15"/>
  <c r="C116" i="15"/>
  <c r="D116" i="15"/>
  <c r="E116" i="15"/>
  <c r="H115" i="15"/>
  <c r="F116" i="15"/>
  <c r="G116" i="15"/>
  <c r="L116" i="15"/>
  <c r="M116" i="15"/>
  <c r="N116" i="15"/>
  <c r="O116" i="15"/>
  <c r="C117" i="15"/>
  <c r="D117" i="15"/>
  <c r="E117" i="15"/>
  <c r="H116" i="15"/>
  <c r="F117" i="15"/>
  <c r="G117" i="15"/>
  <c r="L117" i="15"/>
  <c r="M117" i="15"/>
  <c r="N117" i="15"/>
  <c r="O117" i="15"/>
  <c r="C118" i="15"/>
  <c r="D118" i="15"/>
  <c r="E118" i="15"/>
  <c r="H117" i="15"/>
  <c r="F118" i="15"/>
  <c r="G118" i="15"/>
  <c r="L118" i="15"/>
  <c r="M118" i="15"/>
  <c r="N118" i="15"/>
  <c r="O118" i="15"/>
  <c r="C119" i="15"/>
  <c r="D119" i="15"/>
  <c r="E119" i="15"/>
  <c r="H118" i="15"/>
  <c r="F119" i="15"/>
  <c r="G119" i="15"/>
  <c r="L119" i="15"/>
  <c r="M119" i="15"/>
  <c r="N119" i="15"/>
  <c r="O119" i="15"/>
  <c r="C120" i="15"/>
  <c r="D120" i="15"/>
  <c r="E120" i="15"/>
  <c r="H119" i="15"/>
  <c r="F120" i="15"/>
  <c r="G120" i="15"/>
  <c r="L120" i="15"/>
  <c r="M120" i="15"/>
  <c r="N120" i="15"/>
  <c r="O120" i="15"/>
  <c r="C121" i="15"/>
  <c r="D121" i="15"/>
  <c r="E121" i="15"/>
  <c r="H120" i="15"/>
  <c r="F121" i="15"/>
  <c r="G121" i="15"/>
  <c r="L121" i="15"/>
  <c r="M121" i="15"/>
  <c r="N121" i="15"/>
  <c r="O121" i="15"/>
  <c r="C122" i="15"/>
  <c r="D122" i="15"/>
  <c r="E122" i="15"/>
  <c r="H121" i="15"/>
  <c r="F122" i="15"/>
  <c r="G122" i="15"/>
  <c r="L122" i="15"/>
  <c r="M122" i="15"/>
  <c r="N122" i="15"/>
  <c r="O122" i="15"/>
  <c r="C123" i="15"/>
  <c r="D123" i="15"/>
  <c r="E123" i="15"/>
  <c r="H122" i="15"/>
  <c r="F123" i="15"/>
  <c r="G123" i="15"/>
  <c r="L123" i="15"/>
  <c r="M123" i="15"/>
  <c r="N123" i="15"/>
  <c r="O123" i="15"/>
  <c r="C124" i="15"/>
  <c r="D124" i="15"/>
  <c r="E124" i="15"/>
  <c r="H123" i="15"/>
  <c r="F124" i="15"/>
  <c r="G124" i="15"/>
  <c r="L124" i="15"/>
  <c r="M124" i="15"/>
  <c r="N124" i="15"/>
  <c r="O124" i="15"/>
  <c r="C125" i="15"/>
  <c r="D125" i="15"/>
  <c r="E125" i="15"/>
  <c r="H124" i="15"/>
  <c r="F125" i="15"/>
  <c r="G125" i="15"/>
  <c r="L125" i="15"/>
  <c r="M125" i="15"/>
  <c r="N125" i="15"/>
  <c r="O125" i="15"/>
  <c r="C126" i="15"/>
  <c r="D126" i="15"/>
  <c r="E126" i="15"/>
  <c r="H125" i="15"/>
  <c r="F126" i="15"/>
  <c r="G126" i="15"/>
  <c r="L126" i="15"/>
  <c r="M126" i="15"/>
  <c r="N126" i="15"/>
  <c r="O126" i="15"/>
  <c r="C127" i="15"/>
  <c r="D127" i="15"/>
  <c r="E127" i="15"/>
  <c r="H126" i="15"/>
  <c r="F127" i="15"/>
  <c r="G127" i="15"/>
  <c r="L127" i="15"/>
  <c r="M127" i="15"/>
  <c r="N127" i="15"/>
  <c r="O127" i="15"/>
  <c r="C128" i="15"/>
  <c r="D128" i="15"/>
  <c r="E128" i="15"/>
  <c r="H127" i="15"/>
  <c r="F128" i="15"/>
  <c r="G128" i="15"/>
  <c r="L128" i="15"/>
  <c r="M128" i="15"/>
  <c r="N128" i="15"/>
  <c r="O128" i="15"/>
  <c r="C129" i="15"/>
  <c r="D129" i="15"/>
  <c r="E129" i="15"/>
  <c r="H128" i="15"/>
  <c r="F129" i="15"/>
  <c r="G129" i="15"/>
  <c r="L129" i="15"/>
  <c r="M129" i="15"/>
  <c r="N129" i="15"/>
  <c r="O129" i="15"/>
  <c r="C130" i="15"/>
  <c r="D130" i="15"/>
  <c r="E130" i="15"/>
  <c r="H129" i="15"/>
  <c r="F130" i="15"/>
  <c r="G130" i="15"/>
  <c r="L130" i="15"/>
  <c r="M130" i="15"/>
  <c r="N130" i="15"/>
  <c r="O130" i="15"/>
  <c r="C131" i="15"/>
  <c r="D131" i="15"/>
  <c r="E131" i="15"/>
  <c r="H130" i="15"/>
  <c r="F131" i="15"/>
  <c r="G131" i="15"/>
  <c r="L131" i="15"/>
  <c r="M131" i="15"/>
  <c r="N131" i="15"/>
  <c r="O131" i="15"/>
  <c r="C132" i="15"/>
  <c r="D132" i="15"/>
  <c r="E132" i="15"/>
  <c r="H131" i="15"/>
  <c r="F132" i="15"/>
  <c r="G132" i="15"/>
  <c r="L132" i="15"/>
  <c r="M132" i="15"/>
  <c r="N132" i="15"/>
  <c r="O132" i="15"/>
  <c r="C133" i="15"/>
  <c r="D133" i="15"/>
  <c r="E133" i="15"/>
  <c r="H132" i="15"/>
  <c r="F133" i="15"/>
  <c r="G133" i="15"/>
  <c r="L133" i="15"/>
  <c r="M133" i="15"/>
  <c r="N133" i="15"/>
  <c r="O133" i="15"/>
  <c r="C134" i="15"/>
  <c r="D134" i="15"/>
  <c r="E134" i="15"/>
  <c r="H133" i="15"/>
  <c r="F134" i="15"/>
  <c r="G134" i="15"/>
  <c r="L134" i="15"/>
  <c r="M134" i="15"/>
  <c r="N134" i="15"/>
  <c r="O134" i="15"/>
  <c r="C135" i="15"/>
  <c r="D135" i="15"/>
  <c r="E135" i="15"/>
  <c r="H134" i="15"/>
  <c r="F135" i="15"/>
  <c r="G135" i="15"/>
  <c r="L135" i="15"/>
  <c r="M135" i="15"/>
  <c r="N135" i="15"/>
  <c r="O135" i="15"/>
  <c r="C136" i="15"/>
  <c r="D136" i="15"/>
  <c r="E136" i="15"/>
  <c r="H135" i="15"/>
  <c r="F136" i="15"/>
  <c r="G136" i="15"/>
  <c r="L136" i="15"/>
  <c r="M136" i="15"/>
  <c r="N136" i="15"/>
  <c r="O136" i="15"/>
  <c r="C137" i="15"/>
  <c r="D137" i="15"/>
  <c r="E137" i="15"/>
  <c r="H136" i="15"/>
  <c r="F137" i="15"/>
  <c r="G137" i="15"/>
  <c r="L137" i="15"/>
  <c r="M137" i="15"/>
  <c r="N137" i="15"/>
  <c r="O137" i="15"/>
  <c r="C138" i="15"/>
  <c r="D138" i="15"/>
  <c r="E138" i="15"/>
  <c r="H137" i="15"/>
  <c r="F138" i="15"/>
  <c r="G138" i="15"/>
  <c r="L138" i="15"/>
  <c r="M138" i="15"/>
  <c r="N138" i="15"/>
  <c r="O138" i="15"/>
  <c r="C139" i="15"/>
  <c r="D139" i="15"/>
  <c r="E139" i="15"/>
  <c r="H138" i="15"/>
  <c r="F139" i="15"/>
  <c r="G139" i="15"/>
  <c r="L139" i="15"/>
  <c r="M139" i="15"/>
  <c r="N139" i="15"/>
  <c r="O139" i="15"/>
  <c r="C140" i="15"/>
  <c r="D140" i="15"/>
  <c r="E140" i="15"/>
  <c r="H139" i="15"/>
  <c r="F140" i="15"/>
  <c r="G140" i="15"/>
  <c r="L140" i="15"/>
  <c r="M140" i="15"/>
  <c r="N140" i="15"/>
  <c r="O140" i="15"/>
  <c r="C141" i="15"/>
  <c r="D141" i="15"/>
  <c r="E141" i="15"/>
  <c r="H140" i="15"/>
  <c r="F141" i="15"/>
  <c r="G141" i="15"/>
  <c r="L141" i="15"/>
  <c r="M141" i="15"/>
  <c r="N141" i="15"/>
  <c r="O141" i="15"/>
  <c r="C142" i="15"/>
  <c r="D142" i="15"/>
  <c r="E142" i="15"/>
  <c r="H141" i="15"/>
  <c r="F142" i="15"/>
  <c r="G142" i="15"/>
  <c r="L142" i="15"/>
  <c r="M142" i="15"/>
  <c r="N142" i="15"/>
  <c r="O142" i="15"/>
  <c r="C143" i="15"/>
  <c r="D143" i="15"/>
  <c r="E143" i="15"/>
  <c r="H142" i="15"/>
  <c r="F143" i="15"/>
  <c r="G143" i="15"/>
  <c r="L143" i="15"/>
  <c r="M143" i="15"/>
  <c r="N143" i="15"/>
  <c r="O143" i="15"/>
  <c r="C144" i="15"/>
  <c r="D144" i="15"/>
  <c r="E144" i="15"/>
  <c r="H143" i="15"/>
  <c r="F144" i="15"/>
  <c r="G144" i="15"/>
  <c r="L144" i="15"/>
  <c r="M144" i="15"/>
  <c r="N144" i="15"/>
  <c r="O144" i="15"/>
  <c r="C145" i="15"/>
  <c r="D145" i="15"/>
  <c r="E145" i="15"/>
  <c r="H144" i="15"/>
  <c r="F145" i="15"/>
  <c r="G145" i="15"/>
  <c r="L145" i="15"/>
  <c r="M145" i="15"/>
  <c r="N145" i="15"/>
  <c r="O145" i="15"/>
  <c r="C146" i="15"/>
  <c r="D146" i="15"/>
  <c r="E146" i="15"/>
  <c r="H145" i="15"/>
  <c r="F146" i="15"/>
  <c r="G146" i="15"/>
  <c r="L146" i="15"/>
  <c r="M146" i="15"/>
  <c r="N146" i="15"/>
  <c r="O146" i="15"/>
  <c r="C147" i="15"/>
  <c r="D147" i="15"/>
  <c r="E147" i="15"/>
  <c r="H146" i="15"/>
  <c r="F147" i="15"/>
  <c r="G147" i="15"/>
  <c r="L147" i="15"/>
  <c r="M147" i="15"/>
  <c r="N147" i="15"/>
  <c r="O147" i="15"/>
  <c r="C148" i="15"/>
  <c r="D148" i="15"/>
  <c r="E148" i="15"/>
  <c r="H147" i="15"/>
  <c r="F148" i="15"/>
  <c r="G148" i="15"/>
  <c r="L148" i="15"/>
  <c r="M148" i="15"/>
  <c r="N148" i="15"/>
  <c r="O148" i="15"/>
  <c r="C149" i="15"/>
  <c r="D149" i="15"/>
  <c r="E149" i="15"/>
  <c r="H148" i="15"/>
  <c r="F149" i="15"/>
  <c r="G149" i="15"/>
  <c r="L149" i="15"/>
  <c r="M149" i="15"/>
  <c r="N149" i="15"/>
  <c r="O149" i="15"/>
  <c r="C150" i="15"/>
  <c r="D150" i="15"/>
  <c r="E150" i="15"/>
  <c r="H149" i="15"/>
  <c r="F150" i="15"/>
  <c r="G150" i="15"/>
  <c r="L150" i="15"/>
  <c r="M150" i="15"/>
  <c r="N150" i="15"/>
  <c r="O150" i="15"/>
  <c r="C151" i="15"/>
  <c r="D151" i="15"/>
  <c r="E151" i="15"/>
  <c r="H150" i="15"/>
  <c r="F151" i="15"/>
  <c r="G151" i="15"/>
  <c r="L151" i="15"/>
  <c r="M151" i="15"/>
  <c r="N151" i="15"/>
  <c r="O151" i="15"/>
  <c r="C152" i="15"/>
  <c r="D152" i="15"/>
  <c r="E152" i="15"/>
  <c r="H151" i="15"/>
  <c r="F152" i="15"/>
  <c r="G152" i="15"/>
  <c r="L152" i="15"/>
  <c r="M152" i="15"/>
  <c r="N152" i="15"/>
  <c r="O152" i="15"/>
  <c r="C153" i="15"/>
  <c r="D153" i="15"/>
  <c r="E153" i="15"/>
  <c r="H152" i="15"/>
  <c r="F153" i="15"/>
  <c r="G153" i="15"/>
  <c r="L153" i="15"/>
  <c r="M153" i="15"/>
  <c r="N153" i="15"/>
  <c r="O153" i="15"/>
  <c r="C154" i="15"/>
  <c r="D154" i="15"/>
  <c r="E154" i="15"/>
  <c r="H153" i="15"/>
  <c r="F154" i="15"/>
  <c r="G154" i="15"/>
  <c r="L154" i="15"/>
  <c r="M154" i="15"/>
  <c r="N154" i="15"/>
  <c r="O154" i="15"/>
  <c r="C155" i="15"/>
  <c r="D155" i="15"/>
  <c r="E155" i="15"/>
  <c r="H154" i="15"/>
  <c r="F155" i="15"/>
  <c r="G155" i="15"/>
  <c r="L155" i="15"/>
  <c r="M155" i="15"/>
  <c r="N155" i="15"/>
  <c r="O155" i="15"/>
  <c r="C156" i="15"/>
  <c r="D156" i="15"/>
  <c r="E156" i="15"/>
  <c r="H155" i="15"/>
  <c r="F156" i="15"/>
  <c r="G156" i="15"/>
  <c r="L156" i="15"/>
  <c r="M156" i="15"/>
  <c r="N156" i="15"/>
  <c r="O156" i="15"/>
  <c r="C157" i="15"/>
  <c r="D157" i="15"/>
  <c r="E157" i="15"/>
  <c r="H156" i="15"/>
  <c r="F157" i="15"/>
  <c r="G157" i="15"/>
  <c r="L157" i="15"/>
  <c r="M157" i="15"/>
  <c r="N157" i="15"/>
  <c r="O157" i="15"/>
  <c r="C158" i="15"/>
  <c r="D158" i="15"/>
  <c r="E158" i="15"/>
  <c r="H157" i="15"/>
  <c r="F158" i="15"/>
  <c r="G158" i="15"/>
  <c r="L158" i="15"/>
  <c r="M158" i="15"/>
  <c r="N158" i="15"/>
  <c r="O158" i="15"/>
  <c r="C159" i="15"/>
  <c r="D159" i="15"/>
  <c r="E159" i="15"/>
  <c r="H158" i="15"/>
  <c r="F159" i="15"/>
  <c r="G159" i="15"/>
  <c r="L159" i="15"/>
  <c r="M159" i="15"/>
  <c r="N159" i="15"/>
  <c r="O159" i="15"/>
  <c r="C160" i="15"/>
  <c r="D160" i="15"/>
  <c r="E160" i="15"/>
  <c r="H159" i="15"/>
  <c r="F160" i="15"/>
  <c r="G160" i="15"/>
  <c r="L160" i="15"/>
  <c r="M160" i="15"/>
  <c r="N160" i="15"/>
  <c r="O160" i="15"/>
  <c r="C161" i="15"/>
  <c r="D161" i="15"/>
  <c r="E161" i="15"/>
  <c r="H160" i="15"/>
  <c r="F161" i="15"/>
  <c r="G161" i="15"/>
  <c r="L161" i="15"/>
  <c r="M161" i="15"/>
  <c r="N161" i="15"/>
  <c r="O161" i="15"/>
  <c r="C162" i="15"/>
  <c r="D162" i="15"/>
  <c r="E162" i="15"/>
  <c r="H161" i="15"/>
  <c r="F162" i="15"/>
  <c r="G162" i="15"/>
  <c r="L162" i="15"/>
  <c r="M162" i="15"/>
  <c r="N162" i="15"/>
  <c r="O162" i="15"/>
  <c r="C163" i="15"/>
  <c r="D163" i="15"/>
  <c r="E163" i="15"/>
  <c r="H162" i="15"/>
  <c r="F163" i="15"/>
  <c r="G163" i="15"/>
  <c r="L163" i="15"/>
  <c r="M163" i="15"/>
  <c r="N163" i="15"/>
  <c r="O163" i="15"/>
  <c r="C164" i="15"/>
  <c r="D164" i="15"/>
  <c r="E164" i="15"/>
  <c r="H163" i="15"/>
  <c r="F164" i="15"/>
  <c r="G164" i="15"/>
  <c r="L164" i="15"/>
  <c r="M164" i="15"/>
  <c r="N164" i="15"/>
  <c r="O164" i="15"/>
  <c r="C165" i="15"/>
  <c r="D165" i="15"/>
  <c r="E165" i="15"/>
  <c r="H164" i="15"/>
  <c r="F165" i="15"/>
  <c r="G165" i="15"/>
  <c r="L165" i="15"/>
  <c r="M165" i="15"/>
  <c r="N165" i="15"/>
  <c r="O165" i="15"/>
  <c r="C166" i="15"/>
  <c r="D166" i="15"/>
  <c r="E166" i="15"/>
  <c r="H165" i="15"/>
  <c r="F166" i="15"/>
  <c r="G166" i="15"/>
  <c r="L166" i="15"/>
  <c r="M166" i="15"/>
  <c r="N166" i="15"/>
  <c r="O166" i="15"/>
  <c r="C167" i="15"/>
  <c r="D167" i="15"/>
  <c r="E167" i="15"/>
  <c r="H166" i="15"/>
  <c r="F167" i="15"/>
  <c r="G167" i="15"/>
  <c r="L167" i="15"/>
  <c r="M167" i="15"/>
  <c r="N167" i="15"/>
  <c r="O167" i="15"/>
  <c r="C168" i="15"/>
  <c r="D168" i="15"/>
  <c r="E168" i="15"/>
  <c r="H167" i="15"/>
  <c r="F168" i="15"/>
  <c r="G168" i="15"/>
  <c r="L168" i="15"/>
  <c r="M168" i="15"/>
  <c r="N168" i="15"/>
  <c r="O168" i="15"/>
  <c r="C169" i="15"/>
  <c r="D169" i="15"/>
  <c r="E169" i="15"/>
  <c r="H168" i="15"/>
  <c r="F169" i="15"/>
  <c r="G169" i="15"/>
  <c r="L169" i="15"/>
  <c r="M169" i="15"/>
  <c r="N169" i="15"/>
  <c r="O169" i="15"/>
  <c r="C170" i="15"/>
  <c r="D170" i="15"/>
  <c r="E170" i="15"/>
  <c r="H169" i="15"/>
  <c r="F170" i="15"/>
  <c r="G170" i="15"/>
  <c r="L170" i="15"/>
  <c r="M170" i="15"/>
  <c r="N170" i="15"/>
  <c r="O170" i="15"/>
  <c r="C171" i="15"/>
  <c r="D171" i="15"/>
  <c r="E171" i="15"/>
  <c r="H170" i="15"/>
  <c r="F171" i="15"/>
  <c r="G171" i="15"/>
  <c r="L171" i="15"/>
  <c r="M171" i="15"/>
  <c r="N171" i="15"/>
  <c r="O171" i="15"/>
  <c r="C172" i="15"/>
  <c r="D172" i="15"/>
  <c r="E172" i="15"/>
  <c r="H171" i="15"/>
  <c r="F172" i="15"/>
  <c r="G172" i="15"/>
  <c r="L172" i="15"/>
  <c r="M172" i="15"/>
  <c r="N172" i="15"/>
  <c r="O172" i="15"/>
  <c r="C173" i="15"/>
  <c r="D173" i="15"/>
  <c r="E173" i="15"/>
  <c r="H172" i="15"/>
  <c r="F173" i="15"/>
  <c r="G173" i="15"/>
  <c r="L173" i="15"/>
  <c r="M173" i="15"/>
  <c r="N173" i="15"/>
  <c r="O173" i="15"/>
  <c r="C174" i="15"/>
  <c r="D174" i="15"/>
  <c r="E174" i="15"/>
  <c r="H173" i="15"/>
  <c r="F174" i="15"/>
  <c r="G174" i="15"/>
  <c r="L174" i="15"/>
  <c r="M174" i="15"/>
  <c r="N174" i="15"/>
  <c r="O174" i="15"/>
  <c r="C175" i="15"/>
  <c r="D175" i="15"/>
  <c r="E175" i="15"/>
  <c r="H174" i="15"/>
  <c r="F175" i="15"/>
  <c r="G175" i="15"/>
  <c r="L175" i="15"/>
  <c r="M175" i="15"/>
  <c r="N175" i="15"/>
  <c r="O175" i="15"/>
  <c r="C176" i="15"/>
  <c r="D176" i="15"/>
  <c r="E176" i="15"/>
  <c r="H175" i="15"/>
  <c r="F176" i="15"/>
  <c r="G176" i="15"/>
  <c r="L176" i="15"/>
  <c r="M176" i="15"/>
  <c r="N176" i="15"/>
  <c r="O176" i="15"/>
  <c r="C177" i="15"/>
  <c r="D177" i="15"/>
  <c r="E177" i="15"/>
  <c r="H176" i="15"/>
  <c r="F177" i="15"/>
  <c r="G177" i="15"/>
  <c r="L177" i="15"/>
  <c r="M177" i="15"/>
  <c r="N177" i="15"/>
  <c r="O177" i="15"/>
  <c r="C178" i="15"/>
  <c r="D178" i="15"/>
  <c r="E178" i="15"/>
  <c r="H177" i="15"/>
  <c r="F178" i="15"/>
  <c r="G178" i="15"/>
  <c r="L178" i="15"/>
  <c r="M178" i="15"/>
  <c r="N178" i="15"/>
  <c r="O178" i="15"/>
  <c r="C179" i="15"/>
  <c r="D179" i="15"/>
  <c r="E179" i="15"/>
  <c r="H178" i="15"/>
  <c r="F179" i="15"/>
  <c r="G179" i="15"/>
  <c r="L179" i="15"/>
  <c r="M179" i="15"/>
  <c r="N179" i="15"/>
  <c r="O179" i="15"/>
  <c r="C180" i="15"/>
  <c r="D180" i="15"/>
  <c r="E180" i="15"/>
  <c r="H179" i="15"/>
  <c r="F180" i="15"/>
  <c r="G180" i="15"/>
  <c r="L180" i="15"/>
  <c r="M180" i="15"/>
  <c r="N180" i="15"/>
  <c r="O180" i="15"/>
  <c r="C181" i="15"/>
  <c r="D181" i="15"/>
  <c r="E181" i="15"/>
  <c r="H180" i="15"/>
  <c r="F181" i="15"/>
  <c r="G181" i="15"/>
  <c r="L181" i="15"/>
  <c r="M181" i="15"/>
  <c r="N181" i="15"/>
  <c r="O181" i="15"/>
  <c r="C182" i="15"/>
  <c r="D182" i="15"/>
  <c r="E182" i="15"/>
  <c r="H181" i="15"/>
  <c r="F182" i="15"/>
  <c r="G182" i="15"/>
  <c r="L182" i="15"/>
  <c r="M182" i="15"/>
  <c r="N182" i="15"/>
  <c r="O182" i="15"/>
  <c r="C183" i="15"/>
  <c r="D183" i="15"/>
  <c r="E183" i="15"/>
  <c r="H182" i="15"/>
  <c r="F183" i="15"/>
  <c r="G183" i="15"/>
  <c r="L183" i="15"/>
  <c r="M183" i="15"/>
  <c r="N183" i="15"/>
  <c r="O183" i="15"/>
  <c r="C184" i="15"/>
  <c r="D184" i="15"/>
  <c r="E184" i="15"/>
  <c r="H183" i="15"/>
  <c r="F184" i="15"/>
  <c r="G184" i="15"/>
  <c r="L184" i="15"/>
  <c r="M184" i="15"/>
  <c r="N184" i="15"/>
  <c r="O184" i="15"/>
  <c r="C185" i="15"/>
  <c r="D185" i="15"/>
  <c r="E185" i="15"/>
  <c r="H184" i="15"/>
  <c r="F185" i="15"/>
  <c r="G185" i="15"/>
  <c r="L185" i="15"/>
  <c r="M185" i="15"/>
  <c r="N185" i="15"/>
  <c r="O185" i="15"/>
  <c r="C186" i="15"/>
  <c r="D186" i="15"/>
  <c r="E186" i="15"/>
  <c r="H185" i="15"/>
  <c r="F186" i="15"/>
  <c r="G186" i="15"/>
  <c r="L186" i="15"/>
  <c r="M186" i="15"/>
  <c r="N186" i="15"/>
  <c r="O186" i="15"/>
  <c r="C187" i="15"/>
  <c r="D187" i="15"/>
  <c r="E187" i="15"/>
  <c r="H186" i="15"/>
  <c r="F187" i="15"/>
  <c r="G187" i="15"/>
  <c r="L187" i="15"/>
  <c r="M187" i="15"/>
  <c r="N187" i="15"/>
  <c r="O187" i="15"/>
  <c r="C188" i="15"/>
  <c r="D188" i="15"/>
  <c r="E188" i="15"/>
  <c r="H187" i="15"/>
  <c r="F188" i="15"/>
  <c r="G188" i="15"/>
  <c r="L188" i="15"/>
  <c r="M188" i="15"/>
  <c r="N188" i="15"/>
  <c r="O188" i="15"/>
  <c r="C189" i="15"/>
  <c r="D189" i="15"/>
  <c r="E189" i="15"/>
  <c r="H188" i="15"/>
  <c r="F189" i="15"/>
  <c r="G189" i="15"/>
  <c r="L189" i="15"/>
  <c r="M189" i="15"/>
  <c r="N189" i="15"/>
  <c r="O189" i="15"/>
  <c r="C190" i="15"/>
  <c r="D190" i="15"/>
  <c r="E190" i="15"/>
  <c r="H189" i="15"/>
  <c r="F190" i="15"/>
  <c r="G190" i="15"/>
  <c r="L190" i="15"/>
  <c r="M190" i="15"/>
  <c r="N190" i="15"/>
  <c r="O190" i="15"/>
  <c r="C191" i="15"/>
  <c r="D191" i="15"/>
  <c r="E191" i="15"/>
  <c r="H190" i="15"/>
  <c r="F191" i="15"/>
  <c r="G191" i="15"/>
  <c r="L191" i="15"/>
  <c r="M191" i="15"/>
  <c r="N191" i="15"/>
  <c r="O191" i="15"/>
  <c r="C192" i="15"/>
  <c r="D192" i="15"/>
  <c r="E192" i="15"/>
  <c r="H191" i="15"/>
  <c r="F192" i="15"/>
  <c r="G192" i="15"/>
  <c r="L192" i="15"/>
  <c r="M192" i="15"/>
  <c r="N192" i="15"/>
  <c r="O192" i="15"/>
  <c r="C193" i="15"/>
  <c r="D193" i="15"/>
  <c r="E193" i="15"/>
  <c r="H192" i="15"/>
  <c r="F193" i="15"/>
  <c r="G193" i="15"/>
  <c r="L193" i="15"/>
  <c r="M193" i="15"/>
  <c r="N193" i="15"/>
  <c r="O193" i="15"/>
  <c r="C194" i="15"/>
  <c r="D194" i="15"/>
  <c r="E194" i="15"/>
  <c r="H193" i="15"/>
  <c r="F194" i="15"/>
  <c r="G194" i="15"/>
  <c r="L194" i="15"/>
  <c r="M194" i="15"/>
  <c r="N194" i="15"/>
  <c r="O194" i="15"/>
  <c r="C195" i="15"/>
  <c r="D195" i="15"/>
  <c r="E195" i="15"/>
  <c r="H194" i="15"/>
  <c r="F195" i="15"/>
  <c r="G195" i="15"/>
  <c r="L195" i="15"/>
  <c r="M195" i="15"/>
  <c r="N195" i="15"/>
  <c r="O195" i="15"/>
  <c r="C196" i="15"/>
  <c r="D196" i="15"/>
  <c r="E196" i="15"/>
  <c r="H195" i="15"/>
  <c r="F196" i="15"/>
  <c r="G196" i="15"/>
  <c r="L196" i="15"/>
  <c r="M196" i="15"/>
  <c r="N196" i="15"/>
  <c r="O196" i="15"/>
  <c r="C197" i="15"/>
  <c r="D197" i="15"/>
  <c r="E197" i="15"/>
  <c r="H196" i="15"/>
  <c r="F197" i="15"/>
  <c r="G197" i="15"/>
  <c r="L197" i="15"/>
  <c r="M197" i="15"/>
  <c r="N197" i="15"/>
  <c r="O197" i="15"/>
  <c r="C198" i="15"/>
  <c r="D198" i="15"/>
  <c r="E198" i="15"/>
  <c r="H197" i="15"/>
  <c r="F198" i="15"/>
  <c r="G198" i="15"/>
  <c r="L198" i="15"/>
  <c r="M198" i="15"/>
  <c r="N198" i="15"/>
  <c r="O198" i="15"/>
  <c r="C199" i="15"/>
  <c r="D199" i="15"/>
  <c r="E199" i="15"/>
  <c r="H198" i="15"/>
  <c r="F199" i="15"/>
  <c r="G199" i="15"/>
  <c r="L199" i="15"/>
  <c r="M199" i="15"/>
  <c r="N199" i="15"/>
  <c r="O199" i="15"/>
  <c r="C200" i="15"/>
  <c r="D200" i="15"/>
  <c r="E200" i="15"/>
  <c r="H199" i="15"/>
  <c r="F200" i="15"/>
  <c r="G200" i="15"/>
  <c r="L200" i="15"/>
  <c r="M200" i="15"/>
  <c r="N200" i="15"/>
  <c r="O200" i="15"/>
  <c r="C201" i="15"/>
  <c r="D201" i="15"/>
  <c r="E201" i="15"/>
  <c r="H200" i="15"/>
  <c r="F201" i="15"/>
  <c r="G201" i="15"/>
  <c r="L201" i="15"/>
  <c r="M201" i="15"/>
  <c r="N201" i="15"/>
  <c r="O201" i="15"/>
  <c r="C202" i="15"/>
  <c r="D202" i="15"/>
  <c r="E202" i="15"/>
  <c r="H201" i="15"/>
  <c r="F202" i="15"/>
  <c r="G202" i="15"/>
  <c r="L202" i="15"/>
  <c r="M202" i="15"/>
  <c r="N202" i="15"/>
  <c r="O202" i="15"/>
  <c r="C203" i="15"/>
  <c r="D203" i="15"/>
  <c r="E203" i="15"/>
  <c r="H202" i="15"/>
  <c r="F203" i="15"/>
  <c r="G203" i="15"/>
  <c r="L203" i="15"/>
  <c r="M203" i="15"/>
  <c r="N203" i="15"/>
  <c r="O203" i="15"/>
  <c r="C204" i="15"/>
  <c r="D204" i="15"/>
  <c r="E204" i="15"/>
  <c r="H203" i="15"/>
  <c r="F204" i="15"/>
  <c r="G204" i="15"/>
  <c r="L204" i="15"/>
  <c r="M204" i="15"/>
  <c r="N204" i="15"/>
  <c r="O204" i="15"/>
  <c r="C205" i="15"/>
  <c r="D205" i="15"/>
  <c r="E205" i="15"/>
  <c r="H204" i="15"/>
  <c r="F205" i="15"/>
  <c r="G205" i="15"/>
  <c r="L205" i="15"/>
  <c r="M205" i="15"/>
  <c r="N205" i="15"/>
  <c r="O205" i="15"/>
  <c r="C206" i="15"/>
  <c r="D206" i="15"/>
  <c r="E206" i="15"/>
  <c r="H205" i="15"/>
  <c r="F206" i="15"/>
  <c r="G206" i="15"/>
  <c r="L206" i="15"/>
  <c r="M206" i="15"/>
  <c r="N206" i="15"/>
  <c r="O206" i="15"/>
  <c r="C207" i="15"/>
  <c r="D207" i="15"/>
  <c r="E207" i="15"/>
  <c r="H206" i="15"/>
  <c r="F207" i="15"/>
  <c r="G207" i="15"/>
  <c r="L207" i="15"/>
  <c r="M207" i="15"/>
  <c r="N207" i="15"/>
  <c r="O207" i="15"/>
  <c r="C208" i="15"/>
  <c r="D208" i="15"/>
  <c r="E208" i="15"/>
  <c r="H207" i="15"/>
  <c r="F208" i="15"/>
  <c r="G208" i="15"/>
  <c r="L208" i="15"/>
  <c r="M208" i="15"/>
  <c r="N208" i="15"/>
  <c r="O208" i="15"/>
  <c r="C209" i="15"/>
  <c r="D209" i="15"/>
  <c r="E209" i="15"/>
  <c r="H208" i="15"/>
  <c r="F209" i="15"/>
  <c r="G209" i="15"/>
  <c r="L209" i="15"/>
  <c r="M209" i="15"/>
  <c r="N209" i="15"/>
  <c r="O209" i="15"/>
  <c r="C210" i="15"/>
  <c r="D210" i="15"/>
  <c r="E210" i="15"/>
  <c r="H209" i="15"/>
  <c r="F210" i="15"/>
  <c r="G210" i="15"/>
  <c r="L210" i="15"/>
  <c r="M210" i="15"/>
  <c r="N210" i="15"/>
  <c r="O210" i="15"/>
  <c r="C211" i="15"/>
  <c r="D211" i="15"/>
  <c r="E211" i="15"/>
  <c r="H210" i="15"/>
  <c r="F211" i="15"/>
  <c r="G211" i="15"/>
  <c r="L211" i="15"/>
  <c r="M211" i="15"/>
  <c r="N211" i="15"/>
  <c r="O211" i="15"/>
  <c r="C212" i="15"/>
  <c r="D212" i="15"/>
  <c r="E212" i="15"/>
  <c r="H211" i="15"/>
  <c r="F212" i="15"/>
  <c r="G212" i="15"/>
  <c r="L212" i="15"/>
  <c r="M212" i="15"/>
  <c r="N212" i="15"/>
  <c r="O212" i="15"/>
  <c r="C213" i="15"/>
  <c r="D213" i="15"/>
  <c r="E213" i="15"/>
  <c r="H212" i="15"/>
  <c r="F213" i="15"/>
  <c r="G213" i="15"/>
  <c r="L213" i="15"/>
  <c r="M213" i="15"/>
  <c r="N213" i="15"/>
  <c r="O213" i="15"/>
  <c r="C214" i="15"/>
  <c r="D214" i="15"/>
  <c r="E214" i="15"/>
  <c r="H213" i="15"/>
  <c r="F214" i="15"/>
  <c r="G214" i="15"/>
  <c r="L214" i="15"/>
  <c r="M214" i="15"/>
  <c r="N214" i="15"/>
  <c r="O214" i="15"/>
  <c r="C215" i="15"/>
  <c r="D215" i="15"/>
  <c r="E215" i="15"/>
  <c r="H214" i="15"/>
  <c r="F215" i="15"/>
  <c r="G215" i="15"/>
  <c r="L215" i="15"/>
  <c r="M215" i="15"/>
  <c r="N215" i="15"/>
  <c r="O215" i="15"/>
  <c r="C216" i="15"/>
  <c r="D216" i="15"/>
  <c r="E216" i="15"/>
  <c r="H215" i="15"/>
  <c r="F216" i="15"/>
  <c r="G216" i="15"/>
  <c r="L216" i="15"/>
  <c r="M216" i="15"/>
  <c r="N216" i="15"/>
  <c r="O216" i="15"/>
  <c r="C217" i="15"/>
  <c r="D217" i="15"/>
  <c r="E217" i="15"/>
  <c r="H216" i="15"/>
  <c r="F217" i="15"/>
  <c r="G217" i="15"/>
  <c r="L217" i="15"/>
  <c r="M217" i="15"/>
  <c r="N217" i="15"/>
  <c r="O217" i="15"/>
  <c r="C218" i="15"/>
  <c r="D218" i="15"/>
  <c r="E218" i="15"/>
  <c r="H217" i="15"/>
  <c r="F218" i="15"/>
  <c r="G218" i="15"/>
  <c r="L218" i="15"/>
  <c r="M218" i="15"/>
  <c r="N218" i="15"/>
  <c r="O218" i="15"/>
  <c r="C219" i="15"/>
  <c r="D219" i="15"/>
  <c r="E219" i="15"/>
  <c r="H218" i="15"/>
  <c r="F219" i="15"/>
  <c r="G219" i="15"/>
  <c r="L219" i="15"/>
  <c r="M219" i="15"/>
  <c r="N219" i="15"/>
  <c r="O219" i="15"/>
  <c r="C220" i="15"/>
  <c r="D220" i="15"/>
  <c r="E220" i="15"/>
  <c r="H219" i="15"/>
  <c r="F220" i="15"/>
  <c r="G220" i="15"/>
  <c r="L220" i="15"/>
  <c r="M220" i="15"/>
  <c r="N220" i="15"/>
  <c r="O220" i="15"/>
  <c r="C221" i="15"/>
  <c r="D221" i="15"/>
  <c r="E221" i="15"/>
  <c r="H220" i="15"/>
  <c r="F221" i="15"/>
  <c r="G221" i="15"/>
  <c r="L221" i="15"/>
  <c r="M221" i="15"/>
  <c r="N221" i="15"/>
  <c r="O221" i="15"/>
  <c r="C222" i="15"/>
  <c r="D222" i="15"/>
  <c r="E222" i="15"/>
  <c r="H221" i="15"/>
  <c r="F222" i="15"/>
  <c r="G222" i="15"/>
  <c r="L222" i="15"/>
  <c r="M222" i="15"/>
  <c r="N222" i="15"/>
  <c r="O222" i="15"/>
  <c r="C223" i="15"/>
  <c r="D223" i="15"/>
  <c r="E223" i="15"/>
  <c r="H222" i="15"/>
  <c r="F223" i="15"/>
  <c r="G223" i="15"/>
  <c r="L223" i="15"/>
  <c r="M223" i="15"/>
  <c r="N223" i="15"/>
  <c r="O223" i="15"/>
  <c r="C224" i="15"/>
  <c r="D224" i="15"/>
  <c r="E224" i="15"/>
  <c r="H223" i="15"/>
  <c r="F224" i="15"/>
  <c r="G224" i="15"/>
  <c r="L224" i="15"/>
  <c r="M224" i="15"/>
  <c r="N224" i="15"/>
  <c r="O224" i="15"/>
  <c r="C225" i="15"/>
  <c r="D225" i="15"/>
  <c r="E225" i="15"/>
  <c r="H224" i="15"/>
  <c r="F225" i="15"/>
  <c r="G225" i="15"/>
  <c r="L225" i="15"/>
  <c r="M225" i="15"/>
  <c r="N225" i="15"/>
  <c r="O225" i="15"/>
  <c r="C226" i="15"/>
  <c r="D226" i="15"/>
  <c r="E226" i="15"/>
  <c r="H225" i="15"/>
  <c r="F226" i="15"/>
  <c r="G226" i="15"/>
  <c r="L226" i="15"/>
  <c r="M226" i="15"/>
  <c r="N226" i="15"/>
  <c r="O226" i="15"/>
  <c r="C227" i="15"/>
  <c r="D227" i="15"/>
  <c r="E227" i="15"/>
  <c r="H226" i="15"/>
  <c r="F227" i="15"/>
  <c r="G227" i="15"/>
  <c r="L227" i="15"/>
  <c r="M227" i="15"/>
  <c r="N227" i="15"/>
  <c r="O227" i="15"/>
  <c r="C228" i="15"/>
  <c r="D228" i="15"/>
  <c r="E228" i="15"/>
  <c r="H227" i="15"/>
  <c r="F228" i="15"/>
  <c r="G228" i="15"/>
  <c r="L228" i="15"/>
  <c r="M228" i="15"/>
  <c r="N228" i="15"/>
  <c r="O228" i="15"/>
  <c r="C229" i="15"/>
  <c r="D229" i="15"/>
  <c r="E229" i="15"/>
  <c r="H228" i="15"/>
  <c r="F229" i="15"/>
  <c r="G229" i="15"/>
  <c r="L229" i="15"/>
  <c r="M229" i="15"/>
  <c r="N229" i="15"/>
  <c r="O229" i="15"/>
  <c r="C230" i="15"/>
  <c r="D230" i="15"/>
  <c r="E230" i="15"/>
  <c r="H229" i="15"/>
  <c r="F230" i="15"/>
  <c r="G230" i="15"/>
  <c r="L230" i="15"/>
  <c r="M230" i="15"/>
  <c r="N230" i="15"/>
  <c r="O230" i="15"/>
  <c r="C231" i="15"/>
  <c r="D231" i="15"/>
  <c r="E231" i="15"/>
  <c r="H230" i="15"/>
  <c r="F231" i="15"/>
  <c r="G231" i="15"/>
  <c r="L231" i="15"/>
  <c r="M231" i="15"/>
  <c r="N231" i="15"/>
  <c r="O231" i="15"/>
  <c r="C232" i="15"/>
  <c r="D232" i="15"/>
  <c r="E232" i="15"/>
  <c r="H231" i="15"/>
  <c r="F232" i="15"/>
  <c r="G232" i="15"/>
  <c r="L232" i="15"/>
  <c r="M232" i="15"/>
  <c r="N232" i="15"/>
  <c r="O232" i="15"/>
  <c r="C233" i="15"/>
  <c r="D233" i="15"/>
  <c r="E233" i="15"/>
  <c r="H232" i="15"/>
  <c r="F233" i="15"/>
  <c r="G233" i="15"/>
  <c r="L233" i="15"/>
  <c r="M233" i="15"/>
  <c r="N233" i="15"/>
  <c r="O233" i="15"/>
  <c r="C234" i="15"/>
  <c r="D234" i="15"/>
  <c r="E234" i="15"/>
  <c r="H233" i="15"/>
  <c r="F234" i="15"/>
  <c r="G234" i="15"/>
  <c r="L234" i="15"/>
  <c r="M234" i="15"/>
  <c r="N234" i="15"/>
  <c r="O234" i="15"/>
  <c r="C235" i="15"/>
  <c r="D235" i="15"/>
  <c r="E235" i="15"/>
  <c r="H234" i="15"/>
  <c r="F235" i="15"/>
  <c r="G235" i="15"/>
  <c r="L235" i="15"/>
  <c r="M235" i="15"/>
  <c r="N235" i="15"/>
  <c r="O235" i="15"/>
  <c r="C236" i="15"/>
  <c r="D236" i="15"/>
  <c r="E236" i="15"/>
  <c r="H235" i="15"/>
  <c r="F236" i="15"/>
  <c r="G236" i="15"/>
  <c r="L236" i="15"/>
  <c r="M236" i="15"/>
  <c r="N236" i="15"/>
  <c r="O236" i="15"/>
  <c r="C237" i="15"/>
  <c r="D237" i="15"/>
  <c r="E237" i="15"/>
  <c r="H236" i="15"/>
  <c r="F237" i="15"/>
  <c r="G237" i="15"/>
  <c r="L237" i="15"/>
  <c r="M237" i="15"/>
  <c r="N237" i="15"/>
  <c r="O237" i="15"/>
  <c r="N238" i="15"/>
  <c r="M238" i="15"/>
  <c r="L238" i="15"/>
  <c r="G238" i="15"/>
  <c r="C238" i="15"/>
  <c r="D238" i="15"/>
  <c r="E238" i="15"/>
  <c r="H237" i="15"/>
  <c r="F238" i="15"/>
  <c r="C60" i="20"/>
  <c r="I60" i="20"/>
  <c r="D60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C59" i="20"/>
  <c r="D59" i="20"/>
  <c r="C58" i="20"/>
  <c r="D58" i="20"/>
  <c r="C57" i="20"/>
  <c r="D57" i="20"/>
  <c r="C56" i="20"/>
  <c r="D56" i="20"/>
  <c r="C55" i="20"/>
  <c r="D55" i="20"/>
  <c r="C54" i="20"/>
  <c r="D54" i="20"/>
  <c r="C53" i="20"/>
  <c r="D53" i="20"/>
  <c r="C52" i="20"/>
  <c r="D52" i="20"/>
  <c r="C51" i="20"/>
  <c r="D51" i="20"/>
  <c r="C50" i="20"/>
  <c r="D50" i="20"/>
  <c r="C49" i="20"/>
  <c r="D49" i="20"/>
  <c r="C48" i="20"/>
  <c r="D48" i="20"/>
  <c r="C47" i="20"/>
  <c r="D47" i="20"/>
  <c r="C46" i="20"/>
  <c r="D46" i="20"/>
  <c r="C45" i="20"/>
  <c r="D45" i="20"/>
  <c r="C44" i="20"/>
  <c r="D44" i="20"/>
  <c r="C43" i="20"/>
  <c r="D43" i="20"/>
  <c r="C42" i="20"/>
  <c r="D42" i="20"/>
  <c r="C41" i="20"/>
  <c r="D41" i="20"/>
  <c r="C40" i="20"/>
  <c r="D40" i="20"/>
  <c r="C39" i="20"/>
  <c r="D39" i="20"/>
  <c r="C38" i="20"/>
  <c r="D38" i="20"/>
  <c r="C37" i="20"/>
  <c r="D37" i="20"/>
  <c r="C36" i="20"/>
  <c r="D36" i="20"/>
  <c r="C35" i="20"/>
  <c r="D35" i="20"/>
  <c r="C34" i="20"/>
  <c r="D34" i="20"/>
  <c r="C33" i="20"/>
  <c r="D33" i="20"/>
  <c r="C32" i="20"/>
  <c r="D32" i="20"/>
  <c r="C31" i="20"/>
  <c r="D31" i="20"/>
  <c r="C30" i="20"/>
  <c r="D30" i="20"/>
  <c r="C29" i="20"/>
  <c r="D29" i="20"/>
  <c r="C28" i="20"/>
  <c r="D28" i="20"/>
  <c r="C27" i="20"/>
  <c r="D27" i="20"/>
  <c r="C26" i="20"/>
  <c r="D26" i="20"/>
  <c r="C25" i="20"/>
  <c r="D25" i="20"/>
  <c r="C24" i="20"/>
  <c r="D24" i="20"/>
  <c r="C23" i="20"/>
  <c r="D23" i="20"/>
  <c r="C22" i="20"/>
  <c r="D22" i="20"/>
  <c r="C21" i="20"/>
  <c r="D21" i="20"/>
  <c r="C20" i="20"/>
  <c r="D20" i="20"/>
  <c r="C19" i="20"/>
  <c r="D19" i="20"/>
  <c r="C18" i="20"/>
  <c r="D18" i="20"/>
  <c r="C17" i="20"/>
  <c r="D17" i="20"/>
  <c r="C16" i="20"/>
  <c r="D16" i="20"/>
  <c r="C15" i="20"/>
  <c r="D15" i="20"/>
  <c r="C14" i="20"/>
  <c r="D14" i="20"/>
  <c r="C13" i="20"/>
  <c r="D13" i="20"/>
  <c r="F13" i="20"/>
  <c r="H13" i="20"/>
  <c r="E7" i="20"/>
  <c r="F14" i="20"/>
  <c r="H14" i="20"/>
  <c r="F15" i="20"/>
  <c r="H15" i="20"/>
  <c r="F16" i="20"/>
  <c r="H16" i="20"/>
  <c r="F17" i="20"/>
  <c r="H17" i="20"/>
  <c r="F18" i="20"/>
  <c r="H18" i="20"/>
  <c r="F19" i="20"/>
  <c r="H19" i="20"/>
  <c r="F20" i="20"/>
  <c r="H20" i="20"/>
  <c r="F21" i="20"/>
  <c r="H21" i="20"/>
  <c r="F22" i="20"/>
  <c r="H22" i="20"/>
  <c r="F23" i="20"/>
  <c r="H23" i="20"/>
  <c r="F24" i="20"/>
  <c r="H24" i="20"/>
  <c r="F25" i="20"/>
  <c r="H25" i="20"/>
  <c r="F26" i="20"/>
  <c r="H26" i="20"/>
  <c r="F27" i="20"/>
  <c r="H27" i="20"/>
  <c r="F28" i="20"/>
  <c r="H28" i="20"/>
  <c r="F29" i="20"/>
  <c r="H29" i="20"/>
  <c r="F30" i="20"/>
  <c r="H30" i="20"/>
  <c r="F31" i="20"/>
  <c r="H31" i="20"/>
  <c r="F32" i="20"/>
  <c r="H32" i="20"/>
  <c r="F33" i="20"/>
  <c r="H33" i="20"/>
  <c r="F34" i="20"/>
  <c r="H34" i="20"/>
  <c r="F35" i="20"/>
  <c r="H35" i="20"/>
  <c r="F36" i="20"/>
  <c r="H36" i="20"/>
  <c r="F37" i="20"/>
  <c r="H37" i="20"/>
  <c r="F38" i="20"/>
  <c r="H38" i="20"/>
  <c r="F39" i="20"/>
  <c r="H39" i="20"/>
  <c r="F40" i="20"/>
  <c r="H40" i="20"/>
  <c r="F41" i="20"/>
  <c r="H41" i="20"/>
  <c r="F42" i="20"/>
  <c r="H42" i="20"/>
  <c r="F43" i="20"/>
  <c r="H43" i="20"/>
  <c r="F44" i="20"/>
  <c r="H44" i="20"/>
  <c r="F45" i="20"/>
  <c r="H45" i="20"/>
  <c r="F46" i="20"/>
  <c r="H46" i="20"/>
  <c r="F47" i="20"/>
  <c r="H47" i="20"/>
  <c r="F48" i="20"/>
  <c r="H48" i="20"/>
  <c r="F49" i="20"/>
  <c r="H49" i="20"/>
  <c r="F50" i="20"/>
  <c r="H50" i="20"/>
  <c r="F51" i="20"/>
  <c r="H51" i="20"/>
  <c r="F52" i="20"/>
  <c r="H52" i="20"/>
  <c r="F53" i="20"/>
  <c r="H53" i="20"/>
  <c r="F54" i="20"/>
  <c r="H54" i="20"/>
  <c r="F55" i="20"/>
  <c r="H55" i="20"/>
  <c r="F56" i="20"/>
  <c r="H56" i="20"/>
  <c r="F57" i="20"/>
  <c r="H57" i="20"/>
  <c r="F58" i="20"/>
  <c r="H58" i="20"/>
  <c r="F59" i="20"/>
  <c r="H59" i="20"/>
  <c r="F60" i="20"/>
  <c r="G60" i="20"/>
  <c r="O60" i="20"/>
  <c r="C61" i="20"/>
  <c r="D61" i="20"/>
  <c r="E61" i="20"/>
  <c r="H60" i="20"/>
  <c r="F61" i="20"/>
  <c r="G61" i="20"/>
  <c r="L61" i="20"/>
  <c r="E9" i="20"/>
  <c r="M61" i="20"/>
  <c r="N61" i="20"/>
  <c r="O61" i="20"/>
  <c r="C62" i="20"/>
  <c r="D62" i="20"/>
  <c r="E62" i="20"/>
  <c r="H61" i="20"/>
  <c r="F62" i="20"/>
  <c r="G62" i="20"/>
  <c r="L62" i="20"/>
  <c r="M62" i="20"/>
  <c r="N62" i="20"/>
  <c r="O62" i="20"/>
  <c r="C63" i="20"/>
  <c r="D63" i="20"/>
  <c r="E63" i="20"/>
  <c r="H62" i="20"/>
  <c r="F63" i="20"/>
  <c r="G63" i="20"/>
  <c r="L63" i="20"/>
  <c r="M63" i="20"/>
  <c r="N63" i="20"/>
  <c r="O63" i="20"/>
  <c r="C64" i="20"/>
  <c r="D64" i="20"/>
  <c r="E64" i="20"/>
  <c r="H63" i="20"/>
  <c r="F64" i="20"/>
  <c r="G64" i="20"/>
  <c r="L64" i="20"/>
  <c r="M64" i="20"/>
  <c r="N64" i="20"/>
  <c r="O64" i="20"/>
  <c r="C65" i="20"/>
  <c r="D65" i="20"/>
  <c r="E65" i="20"/>
  <c r="H64" i="20"/>
  <c r="F65" i="20"/>
  <c r="G65" i="20"/>
  <c r="L65" i="20"/>
  <c r="M65" i="20"/>
  <c r="N65" i="20"/>
  <c r="O65" i="20"/>
  <c r="C66" i="20"/>
  <c r="D66" i="20"/>
  <c r="E66" i="20"/>
  <c r="H65" i="20"/>
  <c r="F66" i="20"/>
  <c r="G66" i="20"/>
  <c r="L66" i="20"/>
  <c r="M66" i="20"/>
  <c r="N66" i="20"/>
  <c r="O66" i="20"/>
  <c r="C67" i="20"/>
  <c r="D67" i="20"/>
  <c r="E67" i="20"/>
  <c r="H66" i="20"/>
  <c r="F67" i="20"/>
  <c r="G67" i="20"/>
  <c r="L67" i="20"/>
  <c r="M67" i="20"/>
  <c r="N67" i="20"/>
  <c r="O67" i="20"/>
  <c r="C68" i="20"/>
  <c r="D68" i="20"/>
  <c r="E68" i="20"/>
  <c r="H67" i="20"/>
  <c r="F68" i="20"/>
  <c r="G68" i="20"/>
  <c r="L68" i="20"/>
  <c r="M68" i="20"/>
  <c r="N68" i="20"/>
  <c r="O68" i="20"/>
  <c r="C69" i="20"/>
  <c r="D69" i="20"/>
  <c r="E69" i="20"/>
  <c r="H68" i="20"/>
  <c r="F69" i="20"/>
  <c r="G69" i="20"/>
  <c r="L69" i="20"/>
  <c r="M69" i="20"/>
  <c r="N69" i="20"/>
  <c r="O69" i="20"/>
  <c r="C70" i="20"/>
  <c r="D70" i="20"/>
  <c r="E70" i="20"/>
  <c r="H69" i="20"/>
  <c r="F70" i="20"/>
  <c r="G70" i="20"/>
  <c r="L70" i="20"/>
  <c r="M70" i="20"/>
  <c r="N70" i="20"/>
  <c r="O70" i="20"/>
  <c r="C71" i="20"/>
  <c r="D71" i="20"/>
  <c r="E71" i="20"/>
  <c r="H70" i="20"/>
  <c r="F71" i="20"/>
  <c r="G71" i="20"/>
  <c r="L71" i="20"/>
  <c r="M71" i="20"/>
  <c r="N71" i="20"/>
  <c r="O71" i="20"/>
  <c r="C72" i="20"/>
  <c r="D72" i="20"/>
  <c r="E72" i="20"/>
  <c r="H71" i="20"/>
  <c r="F72" i="20"/>
  <c r="G72" i="20"/>
  <c r="L72" i="20"/>
  <c r="M72" i="20"/>
  <c r="N72" i="20"/>
  <c r="O72" i="20"/>
  <c r="C73" i="20"/>
  <c r="D73" i="20"/>
  <c r="E73" i="20"/>
  <c r="H72" i="20"/>
  <c r="F73" i="20"/>
  <c r="G73" i="20"/>
  <c r="L73" i="20"/>
  <c r="M73" i="20"/>
  <c r="N73" i="20"/>
  <c r="O73" i="20"/>
  <c r="C74" i="20"/>
  <c r="D74" i="20"/>
  <c r="E74" i="20"/>
  <c r="H73" i="20"/>
  <c r="F74" i="20"/>
  <c r="G74" i="20"/>
  <c r="L74" i="20"/>
  <c r="M74" i="20"/>
  <c r="N74" i="20"/>
  <c r="O74" i="20"/>
  <c r="C75" i="20"/>
  <c r="D75" i="20"/>
  <c r="E75" i="20"/>
  <c r="H74" i="20"/>
  <c r="F75" i="20"/>
  <c r="G75" i="20"/>
  <c r="L75" i="20"/>
  <c r="M75" i="20"/>
  <c r="N75" i="20"/>
  <c r="O75" i="20"/>
  <c r="C76" i="20"/>
  <c r="D76" i="20"/>
  <c r="E76" i="20"/>
  <c r="H75" i="20"/>
  <c r="F76" i="20"/>
  <c r="G76" i="20"/>
  <c r="L76" i="20"/>
  <c r="M76" i="20"/>
  <c r="N76" i="20"/>
  <c r="O76" i="20"/>
  <c r="C77" i="20"/>
  <c r="D77" i="20"/>
  <c r="E77" i="20"/>
  <c r="H76" i="20"/>
  <c r="F77" i="20"/>
  <c r="G77" i="20"/>
  <c r="L77" i="20"/>
  <c r="M77" i="20"/>
  <c r="N77" i="20"/>
  <c r="O77" i="20"/>
  <c r="C78" i="20"/>
  <c r="D78" i="20"/>
  <c r="E78" i="20"/>
  <c r="H77" i="20"/>
  <c r="F78" i="20"/>
  <c r="G78" i="20"/>
  <c r="L78" i="20"/>
  <c r="M78" i="20"/>
  <c r="N78" i="20"/>
  <c r="O78" i="20"/>
  <c r="C79" i="20"/>
  <c r="D79" i="20"/>
  <c r="E79" i="20"/>
  <c r="H78" i="20"/>
  <c r="F79" i="20"/>
  <c r="G79" i="20"/>
  <c r="L79" i="20"/>
  <c r="M79" i="20"/>
  <c r="N79" i="20"/>
  <c r="O79" i="20"/>
  <c r="C80" i="20"/>
  <c r="D80" i="20"/>
  <c r="E80" i="20"/>
  <c r="H79" i="20"/>
  <c r="F80" i="20"/>
  <c r="G80" i="20"/>
  <c r="L80" i="20"/>
  <c r="M80" i="20"/>
  <c r="N80" i="20"/>
  <c r="O80" i="20"/>
  <c r="C81" i="20"/>
  <c r="D81" i="20"/>
  <c r="E81" i="20"/>
  <c r="H80" i="20"/>
  <c r="F81" i="20"/>
  <c r="G81" i="20"/>
  <c r="L81" i="20"/>
  <c r="M81" i="20"/>
  <c r="N81" i="20"/>
  <c r="O81" i="20"/>
  <c r="C82" i="20"/>
  <c r="D82" i="20"/>
  <c r="E82" i="20"/>
  <c r="H81" i="20"/>
  <c r="F82" i="20"/>
  <c r="G82" i="20"/>
  <c r="L82" i="20"/>
  <c r="M82" i="20"/>
  <c r="N82" i="20"/>
  <c r="O82" i="20"/>
  <c r="C83" i="20"/>
  <c r="D83" i="20"/>
  <c r="E83" i="20"/>
  <c r="H82" i="20"/>
  <c r="F83" i="20"/>
  <c r="G83" i="20"/>
  <c r="L83" i="20"/>
  <c r="M83" i="20"/>
  <c r="N83" i="20"/>
  <c r="O83" i="20"/>
  <c r="C84" i="20"/>
  <c r="D84" i="20"/>
  <c r="E84" i="20"/>
  <c r="H83" i="20"/>
  <c r="F84" i="20"/>
  <c r="G84" i="20"/>
  <c r="L84" i="20"/>
  <c r="M84" i="20"/>
  <c r="N84" i="20"/>
  <c r="O84" i="20"/>
  <c r="C85" i="20"/>
  <c r="D85" i="20"/>
  <c r="E85" i="20"/>
  <c r="H84" i="20"/>
  <c r="F85" i="20"/>
  <c r="G85" i="20"/>
  <c r="L85" i="20"/>
  <c r="M85" i="20"/>
  <c r="N85" i="20"/>
  <c r="O85" i="20"/>
  <c r="C86" i="20"/>
  <c r="D86" i="20"/>
  <c r="E86" i="20"/>
  <c r="H85" i="20"/>
  <c r="F86" i="20"/>
  <c r="G86" i="20"/>
  <c r="L86" i="20"/>
  <c r="M86" i="20"/>
  <c r="N86" i="20"/>
  <c r="O86" i="20"/>
  <c r="C87" i="20"/>
  <c r="D87" i="20"/>
  <c r="E87" i="20"/>
  <c r="H86" i="20"/>
  <c r="F87" i="20"/>
  <c r="G87" i="20"/>
  <c r="L87" i="20"/>
  <c r="M87" i="20"/>
  <c r="N87" i="20"/>
  <c r="O87" i="20"/>
  <c r="C88" i="20"/>
  <c r="D88" i="20"/>
  <c r="E88" i="20"/>
  <c r="H87" i="20"/>
  <c r="F88" i="20"/>
  <c r="G88" i="20"/>
  <c r="L88" i="20"/>
  <c r="M88" i="20"/>
  <c r="N88" i="20"/>
  <c r="O88" i="20"/>
  <c r="C89" i="20"/>
  <c r="D89" i="20"/>
  <c r="E89" i="20"/>
  <c r="H88" i="20"/>
  <c r="F89" i="20"/>
  <c r="G89" i="20"/>
  <c r="L89" i="20"/>
  <c r="M89" i="20"/>
  <c r="N89" i="20"/>
  <c r="O89" i="20"/>
  <c r="C90" i="20"/>
  <c r="D90" i="20"/>
  <c r="E90" i="20"/>
  <c r="H89" i="20"/>
  <c r="F90" i="20"/>
  <c r="G90" i="20"/>
  <c r="L90" i="20"/>
  <c r="M90" i="20"/>
  <c r="N90" i="20"/>
  <c r="O90" i="20"/>
  <c r="C91" i="20"/>
  <c r="D91" i="20"/>
  <c r="E91" i="20"/>
  <c r="H90" i="20"/>
  <c r="F91" i="20"/>
  <c r="G91" i="20"/>
  <c r="L91" i="20"/>
  <c r="M91" i="20"/>
  <c r="N91" i="20"/>
  <c r="O91" i="20"/>
  <c r="C92" i="20"/>
  <c r="D92" i="20"/>
  <c r="E92" i="20"/>
  <c r="H91" i="20"/>
  <c r="F92" i="20"/>
  <c r="G92" i="20"/>
  <c r="L92" i="20"/>
  <c r="M92" i="20"/>
  <c r="N92" i="20"/>
  <c r="O92" i="20"/>
  <c r="C93" i="20"/>
  <c r="D93" i="20"/>
  <c r="E93" i="20"/>
  <c r="H92" i="20"/>
  <c r="F93" i="20"/>
  <c r="G93" i="20"/>
  <c r="L93" i="20"/>
  <c r="M93" i="20"/>
  <c r="N93" i="20"/>
  <c r="O93" i="20"/>
  <c r="C94" i="20"/>
  <c r="D94" i="20"/>
  <c r="E94" i="20"/>
  <c r="H93" i="20"/>
  <c r="F94" i="20"/>
  <c r="G94" i="20"/>
  <c r="L94" i="20"/>
  <c r="M94" i="20"/>
  <c r="N94" i="20"/>
  <c r="O94" i="20"/>
  <c r="C95" i="20"/>
  <c r="D95" i="20"/>
  <c r="E95" i="20"/>
  <c r="H94" i="20"/>
  <c r="F95" i="20"/>
  <c r="G95" i="20"/>
  <c r="L95" i="20"/>
  <c r="M95" i="20"/>
  <c r="N95" i="20"/>
  <c r="O95" i="20"/>
  <c r="C96" i="20"/>
  <c r="D96" i="20"/>
  <c r="E96" i="20"/>
  <c r="H95" i="20"/>
  <c r="F96" i="20"/>
  <c r="G96" i="20"/>
  <c r="L96" i="20"/>
  <c r="M96" i="20"/>
  <c r="N96" i="20"/>
  <c r="O96" i="20"/>
  <c r="C97" i="20"/>
  <c r="D97" i="20"/>
  <c r="E97" i="20"/>
  <c r="H96" i="20"/>
  <c r="F97" i="20"/>
  <c r="G97" i="20"/>
  <c r="L97" i="20"/>
  <c r="M97" i="20"/>
  <c r="N97" i="20"/>
  <c r="O97" i="20"/>
  <c r="C98" i="20"/>
  <c r="D98" i="20"/>
  <c r="E98" i="20"/>
  <c r="H97" i="20"/>
  <c r="F98" i="20"/>
  <c r="G98" i="20"/>
  <c r="L98" i="20"/>
  <c r="M98" i="20"/>
  <c r="N98" i="20"/>
  <c r="O98" i="20"/>
  <c r="C99" i="20"/>
  <c r="D99" i="20"/>
  <c r="E99" i="20"/>
  <c r="H98" i="20"/>
  <c r="F99" i="20"/>
  <c r="G99" i="20"/>
  <c r="L99" i="20"/>
  <c r="M99" i="20"/>
  <c r="N99" i="20"/>
  <c r="O99" i="20"/>
  <c r="C100" i="20"/>
  <c r="D100" i="20"/>
  <c r="E100" i="20"/>
  <c r="H99" i="20"/>
  <c r="F100" i="20"/>
  <c r="G100" i="20"/>
  <c r="L100" i="20"/>
  <c r="M100" i="20"/>
  <c r="N100" i="20"/>
  <c r="O100" i="20"/>
  <c r="C101" i="20"/>
  <c r="D101" i="20"/>
  <c r="E101" i="20"/>
  <c r="H100" i="20"/>
  <c r="F101" i="20"/>
  <c r="G101" i="20"/>
  <c r="L101" i="20"/>
  <c r="M101" i="20"/>
  <c r="N101" i="20"/>
  <c r="O101" i="20"/>
  <c r="C102" i="20"/>
  <c r="D102" i="20"/>
  <c r="E102" i="20"/>
  <c r="H101" i="20"/>
  <c r="F102" i="20"/>
  <c r="G102" i="20"/>
  <c r="L102" i="20"/>
  <c r="M102" i="20"/>
  <c r="N102" i="20"/>
  <c r="O102" i="20"/>
  <c r="C103" i="20"/>
  <c r="D103" i="20"/>
  <c r="E103" i="20"/>
  <c r="H102" i="20"/>
  <c r="F103" i="20"/>
  <c r="G103" i="20"/>
  <c r="L103" i="20"/>
  <c r="M103" i="20"/>
  <c r="N103" i="20"/>
  <c r="O103" i="20"/>
  <c r="C104" i="20"/>
  <c r="D104" i="20"/>
  <c r="E104" i="20"/>
  <c r="H103" i="20"/>
  <c r="F104" i="20"/>
  <c r="G104" i="20"/>
  <c r="L104" i="20"/>
  <c r="M104" i="20"/>
  <c r="N104" i="20"/>
  <c r="O104" i="20"/>
  <c r="C105" i="20"/>
  <c r="D105" i="20"/>
  <c r="E105" i="20"/>
  <c r="H104" i="20"/>
  <c r="F105" i="20"/>
  <c r="G105" i="20"/>
  <c r="L105" i="20"/>
  <c r="M105" i="20"/>
  <c r="N105" i="20"/>
  <c r="O105" i="20"/>
  <c r="C106" i="20"/>
  <c r="D106" i="20"/>
  <c r="E106" i="20"/>
  <c r="H105" i="20"/>
  <c r="F106" i="20"/>
  <c r="G106" i="20"/>
  <c r="L106" i="20"/>
  <c r="M106" i="20"/>
  <c r="N106" i="20"/>
  <c r="O106" i="20"/>
  <c r="C107" i="20"/>
  <c r="D107" i="20"/>
  <c r="E107" i="20"/>
  <c r="H106" i="20"/>
  <c r="F107" i="20"/>
  <c r="G107" i="20"/>
  <c r="L107" i="20"/>
  <c r="M107" i="20"/>
  <c r="N107" i="20"/>
  <c r="O107" i="20"/>
  <c r="C108" i="20"/>
  <c r="D108" i="20"/>
  <c r="E108" i="20"/>
  <c r="H107" i="20"/>
  <c r="F108" i="20"/>
  <c r="G108" i="20"/>
  <c r="L108" i="20"/>
  <c r="M108" i="20"/>
  <c r="N108" i="20"/>
  <c r="O108" i="20"/>
  <c r="C109" i="20"/>
  <c r="D109" i="20"/>
  <c r="E109" i="20"/>
  <c r="H108" i="20"/>
  <c r="F109" i="20"/>
  <c r="G109" i="20"/>
  <c r="L109" i="20"/>
  <c r="M109" i="20"/>
  <c r="N109" i="20"/>
  <c r="O109" i="20"/>
  <c r="C110" i="20"/>
  <c r="D110" i="20"/>
  <c r="E110" i="20"/>
  <c r="H109" i="20"/>
  <c r="F110" i="20"/>
  <c r="G110" i="20"/>
  <c r="L110" i="20"/>
  <c r="M110" i="20"/>
  <c r="N110" i="20"/>
  <c r="O110" i="20"/>
  <c r="C111" i="20"/>
  <c r="D111" i="20"/>
  <c r="E111" i="20"/>
  <c r="H110" i="20"/>
  <c r="F111" i="20"/>
  <c r="G111" i="20"/>
  <c r="L111" i="20"/>
  <c r="M111" i="20"/>
  <c r="N111" i="20"/>
  <c r="O111" i="20"/>
  <c r="C112" i="20"/>
  <c r="D112" i="20"/>
  <c r="E112" i="20"/>
  <c r="H111" i="20"/>
  <c r="F112" i="20"/>
  <c r="G112" i="20"/>
  <c r="L112" i="20"/>
  <c r="M112" i="20"/>
  <c r="N112" i="20"/>
  <c r="O112" i="20"/>
  <c r="C113" i="20"/>
  <c r="D113" i="20"/>
  <c r="E113" i="20"/>
  <c r="H112" i="20"/>
  <c r="F113" i="20"/>
  <c r="G113" i="20"/>
  <c r="L113" i="20"/>
  <c r="M113" i="20"/>
  <c r="N113" i="20"/>
  <c r="O113" i="20"/>
  <c r="C114" i="20"/>
  <c r="D114" i="20"/>
  <c r="E114" i="20"/>
  <c r="H113" i="20"/>
  <c r="F114" i="20"/>
  <c r="G114" i="20"/>
  <c r="L114" i="20"/>
  <c r="M114" i="20"/>
  <c r="N114" i="20"/>
  <c r="O114" i="20"/>
  <c r="C115" i="20"/>
  <c r="D115" i="20"/>
  <c r="E115" i="20"/>
  <c r="H114" i="20"/>
  <c r="F115" i="20"/>
  <c r="G115" i="20"/>
  <c r="L115" i="20"/>
  <c r="M115" i="20"/>
  <c r="N115" i="20"/>
  <c r="O115" i="20"/>
  <c r="C116" i="20"/>
  <c r="D116" i="20"/>
  <c r="E116" i="20"/>
  <c r="H115" i="20"/>
  <c r="F116" i="20"/>
  <c r="G116" i="20"/>
  <c r="L116" i="20"/>
  <c r="M116" i="20"/>
  <c r="N116" i="20"/>
  <c r="O116" i="20"/>
  <c r="C117" i="20"/>
  <c r="D117" i="20"/>
  <c r="E117" i="20"/>
  <c r="H116" i="20"/>
  <c r="F117" i="20"/>
  <c r="G117" i="20"/>
  <c r="L117" i="20"/>
  <c r="M117" i="20"/>
  <c r="N117" i="20"/>
  <c r="O117" i="20"/>
  <c r="C118" i="20"/>
  <c r="D118" i="20"/>
  <c r="E118" i="20"/>
  <c r="H117" i="20"/>
  <c r="F118" i="20"/>
  <c r="G118" i="20"/>
  <c r="L118" i="20"/>
  <c r="M118" i="20"/>
  <c r="N118" i="20"/>
  <c r="O118" i="20"/>
  <c r="C119" i="20"/>
  <c r="D119" i="20"/>
  <c r="E119" i="20"/>
  <c r="H118" i="20"/>
  <c r="F119" i="20"/>
  <c r="G119" i="20"/>
  <c r="L119" i="20"/>
  <c r="M119" i="20"/>
  <c r="N119" i="20"/>
  <c r="O119" i="20"/>
  <c r="C120" i="20"/>
  <c r="D120" i="20"/>
  <c r="E120" i="20"/>
  <c r="H119" i="20"/>
  <c r="F120" i="20"/>
  <c r="G120" i="20"/>
  <c r="L120" i="20"/>
  <c r="M120" i="20"/>
  <c r="N120" i="20"/>
  <c r="O120" i="20"/>
  <c r="C121" i="20"/>
  <c r="D121" i="20"/>
  <c r="E121" i="20"/>
  <c r="H120" i="20"/>
  <c r="F121" i="20"/>
  <c r="G121" i="20"/>
  <c r="L121" i="20"/>
  <c r="M121" i="20"/>
  <c r="N121" i="20"/>
  <c r="O121" i="20"/>
  <c r="C122" i="20"/>
  <c r="D122" i="20"/>
  <c r="E122" i="20"/>
  <c r="H121" i="20"/>
  <c r="F122" i="20"/>
  <c r="G122" i="20"/>
  <c r="L122" i="20"/>
  <c r="M122" i="20"/>
  <c r="N122" i="20"/>
  <c r="O122" i="20"/>
  <c r="C123" i="20"/>
  <c r="D123" i="20"/>
  <c r="E123" i="20"/>
  <c r="H122" i="20"/>
  <c r="F123" i="20"/>
  <c r="G123" i="20"/>
  <c r="L123" i="20"/>
  <c r="M123" i="20"/>
  <c r="N123" i="20"/>
  <c r="O123" i="20"/>
  <c r="C124" i="20"/>
  <c r="D124" i="20"/>
  <c r="E124" i="20"/>
  <c r="H123" i="20"/>
  <c r="F124" i="20"/>
  <c r="G124" i="20"/>
  <c r="L124" i="20"/>
  <c r="M124" i="20"/>
  <c r="N124" i="20"/>
  <c r="O124" i="20"/>
  <c r="C125" i="20"/>
  <c r="D125" i="20"/>
  <c r="E125" i="20"/>
  <c r="H124" i="20"/>
  <c r="F125" i="20"/>
  <c r="G125" i="20"/>
  <c r="L125" i="20"/>
  <c r="M125" i="20"/>
  <c r="N125" i="20"/>
  <c r="O125" i="20"/>
  <c r="C126" i="20"/>
  <c r="D126" i="20"/>
  <c r="E126" i="20"/>
  <c r="H125" i="20"/>
  <c r="F126" i="20"/>
  <c r="G126" i="20"/>
  <c r="L126" i="20"/>
  <c r="M126" i="20"/>
  <c r="N126" i="20"/>
  <c r="O126" i="20"/>
  <c r="C127" i="20"/>
  <c r="D127" i="20"/>
  <c r="E127" i="20"/>
  <c r="H126" i="20"/>
  <c r="F127" i="20"/>
  <c r="G127" i="20"/>
  <c r="L127" i="20"/>
  <c r="M127" i="20"/>
  <c r="N127" i="20"/>
  <c r="O127" i="20"/>
  <c r="C128" i="20"/>
  <c r="D128" i="20"/>
  <c r="E128" i="20"/>
  <c r="H127" i="20"/>
  <c r="F128" i="20"/>
  <c r="G128" i="20"/>
  <c r="L128" i="20"/>
  <c r="M128" i="20"/>
  <c r="N128" i="20"/>
  <c r="O128" i="20"/>
  <c r="C129" i="20"/>
  <c r="D129" i="20"/>
  <c r="E129" i="20"/>
  <c r="H128" i="20"/>
  <c r="F129" i="20"/>
  <c r="G129" i="20"/>
  <c r="L129" i="20"/>
  <c r="M129" i="20"/>
  <c r="N129" i="20"/>
  <c r="O129" i="20"/>
  <c r="C130" i="20"/>
  <c r="D130" i="20"/>
  <c r="E130" i="20"/>
  <c r="H129" i="20"/>
  <c r="F130" i="20"/>
  <c r="G130" i="20"/>
  <c r="L130" i="20"/>
  <c r="M130" i="20"/>
  <c r="N130" i="20"/>
  <c r="O130" i="20"/>
  <c r="C131" i="20"/>
  <c r="D131" i="20"/>
  <c r="E131" i="20"/>
  <c r="H130" i="20"/>
  <c r="F131" i="20"/>
  <c r="G131" i="20"/>
  <c r="L131" i="20"/>
  <c r="M131" i="20"/>
  <c r="N131" i="20"/>
  <c r="O131" i="20"/>
  <c r="C132" i="20"/>
  <c r="D132" i="20"/>
  <c r="E132" i="20"/>
  <c r="H131" i="20"/>
  <c r="F132" i="20"/>
  <c r="G132" i="20"/>
  <c r="L132" i="20"/>
  <c r="M132" i="20"/>
  <c r="N132" i="20"/>
  <c r="O132" i="20"/>
  <c r="C133" i="20"/>
  <c r="D133" i="20"/>
  <c r="E133" i="20"/>
  <c r="H132" i="20"/>
  <c r="F133" i="20"/>
  <c r="G133" i="20"/>
  <c r="L133" i="20"/>
  <c r="M133" i="20"/>
  <c r="N133" i="20"/>
  <c r="O133" i="20"/>
  <c r="C134" i="20"/>
  <c r="D134" i="20"/>
  <c r="E134" i="20"/>
  <c r="H133" i="20"/>
  <c r="F134" i="20"/>
  <c r="G134" i="20"/>
  <c r="L134" i="20"/>
  <c r="M134" i="20"/>
  <c r="N134" i="20"/>
  <c r="O134" i="20"/>
  <c r="C135" i="20"/>
  <c r="D135" i="20"/>
  <c r="E135" i="20"/>
  <c r="H134" i="20"/>
  <c r="F135" i="20"/>
  <c r="G135" i="20"/>
  <c r="L135" i="20"/>
  <c r="M135" i="20"/>
  <c r="N135" i="20"/>
  <c r="O135" i="20"/>
  <c r="C136" i="20"/>
  <c r="D136" i="20"/>
  <c r="E136" i="20"/>
  <c r="H135" i="20"/>
  <c r="F136" i="20"/>
  <c r="G136" i="20"/>
  <c r="L136" i="20"/>
  <c r="M136" i="20"/>
  <c r="N136" i="20"/>
  <c r="O136" i="20"/>
  <c r="C137" i="20"/>
  <c r="D137" i="20"/>
  <c r="E137" i="20"/>
  <c r="H136" i="20"/>
  <c r="F137" i="20"/>
  <c r="G137" i="20"/>
  <c r="L137" i="20"/>
  <c r="M137" i="20"/>
  <c r="N137" i="20"/>
  <c r="O137" i="20"/>
  <c r="C138" i="20"/>
  <c r="D138" i="20"/>
  <c r="E138" i="20"/>
  <c r="H137" i="20"/>
  <c r="F138" i="20"/>
  <c r="G138" i="20"/>
  <c r="L138" i="20"/>
  <c r="M138" i="20"/>
  <c r="N138" i="20"/>
  <c r="O138" i="20"/>
  <c r="C139" i="20"/>
  <c r="D139" i="20"/>
  <c r="E139" i="20"/>
  <c r="H138" i="20"/>
  <c r="F139" i="20"/>
  <c r="G139" i="20"/>
  <c r="L139" i="20"/>
  <c r="M139" i="20"/>
  <c r="N139" i="20"/>
  <c r="O139" i="20"/>
  <c r="C140" i="20"/>
  <c r="D140" i="20"/>
  <c r="E140" i="20"/>
  <c r="H139" i="20"/>
  <c r="F140" i="20"/>
  <c r="G140" i="20"/>
  <c r="L140" i="20"/>
  <c r="M140" i="20"/>
  <c r="N140" i="20"/>
  <c r="O140" i="20"/>
  <c r="C141" i="20"/>
  <c r="D141" i="20"/>
  <c r="E141" i="20"/>
  <c r="H140" i="20"/>
  <c r="F141" i="20"/>
  <c r="G141" i="20"/>
  <c r="L141" i="20"/>
  <c r="M141" i="20"/>
  <c r="N141" i="20"/>
  <c r="O141" i="20"/>
  <c r="C142" i="20"/>
  <c r="D142" i="20"/>
  <c r="E142" i="20"/>
  <c r="H141" i="20"/>
  <c r="F142" i="20"/>
  <c r="G142" i="20"/>
  <c r="L142" i="20"/>
  <c r="M142" i="20"/>
  <c r="N142" i="20"/>
  <c r="O142" i="20"/>
  <c r="C143" i="20"/>
  <c r="D143" i="20"/>
  <c r="E143" i="20"/>
  <c r="H142" i="20"/>
  <c r="F143" i="20"/>
  <c r="G143" i="20"/>
  <c r="L143" i="20"/>
  <c r="M143" i="20"/>
  <c r="N143" i="20"/>
  <c r="O143" i="20"/>
  <c r="C144" i="20"/>
  <c r="D144" i="20"/>
  <c r="E144" i="20"/>
  <c r="H143" i="20"/>
  <c r="F144" i="20"/>
  <c r="G144" i="20"/>
  <c r="L144" i="20"/>
  <c r="M144" i="20"/>
  <c r="N144" i="20"/>
  <c r="O144" i="20"/>
  <c r="C145" i="20"/>
  <c r="D145" i="20"/>
  <c r="E145" i="20"/>
  <c r="H144" i="20"/>
  <c r="F145" i="20"/>
  <c r="G145" i="20"/>
  <c r="L145" i="20"/>
  <c r="M145" i="20"/>
  <c r="N145" i="20"/>
  <c r="O145" i="20"/>
  <c r="C146" i="20"/>
  <c r="D146" i="20"/>
  <c r="E146" i="20"/>
  <c r="H145" i="20"/>
  <c r="F146" i="20"/>
  <c r="G146" i="20"/>
  <c r="L146" i="20"/>
  <c r="M146" i="20"/>
  <c r="N146" i="20"/>
  <c r="O146" i="20"/>
  <c r="C147" i="20"/>
  <c r="D147" i="20"/>
  <c r="E147" i="20"/>
  <c r="H146" i="20"/>
  <c r="F147" i="20"/>
  <c r="G147" i="20"/>
  <c r="L147" i="20"/>
  <c r="M147" i="20"/>
  <c r="N147" i="20"/>
  <c r="O147" i="20"/>
  <c r="C148" i="20"/>
  <c r="D148" i="20"/>
  <c r="E148" i="20"/>
  <c r="H147" i="20"/>
  <c r="F148" i="20"/>
  <c r="G148" i="20"/>
  <c r="L148" i="20"/>
  <c r="M148" i="20"/>
  <c r="N148" i="20"/>
  <c r="O148" i="20"/>
  <c r="C149" i="20"/>
  <c r="D149" i="20"/>
  <c r="E149" i="20"/>
  <c r="H148" i="20"/>
  <c r="F149" i="20"/>
  <c r="G149" i="20"/>
  <c r="L149" i="20"/>
  <c r="M149" i="20"/>
  <c r="N149" i="20"/>
  <c r="O149" i="20"/>
  <c r="C150" i="20"/>
  <c r="D150" i="20"/>
  <c r="E150" i="20"/>
  <c r="H149" i="20"/>
  <c r="F150" i="20"/>
  <c r="G150" i="20"/>
  <c r="L150" i="20"/>
  <c r="M150" i="20"/>
  <c r="N150" i="20"/>
  <c r="O150" i="20"/>
  <c r="C151" i="20"/>
  <c r="D151" i="20"/>
  <c r="E151" i="20"/>
  <c r="H150" i="20"/>
  <c r="F151" i="20"/>
  <c r="G151" i="20"/>
  <c r="L151" i="20"/>
  <c r="M151" i="20"/>
  <c r="N151" i="20"/>
  <c r="O151" i="20"/>
  <c r="C152" i="20"/>
  <c r="D152" i="20"/>
  <c r="E152" i="20"/>
  <c r="H151" i="20"/>
  <c r="F152" i="20"/>
  <c r="G152" i="20"/>
  <c r="L152" i="20"/>
  <c r="M152" i="20"/>
  <c r="N152" i="20"/>
  <c r="O152" i="20"/>
  <c r="C153" i="20"/>
  <c r="D153" i="20"/>
  <c r="E153" i="20"/>
  <c r="H152" i="20"/>
  <c r="F153" i="20"/>
  <c r="G153" i="20"/>
  <c r="L153" i="20"/>
  <c r="M153" i="20"/>
  <c r="N153" i="20"/>
  <c r="O153" i="20"/>
  <c r="C154" i="20"/>
  <c r="D154" i="20"/>
  <c r="E154" i="20"/>
  <c r="H153" i="20"/>
  <c r="F154" i="20"/>
  <c r="G154" i="20"/>
  <c r="L154" i="20"/>
  <c r="M154" i="20"/>
  <c r="N154" i="20"/>
  <c r="O154" i="20"/>
  <c r="C155" i="20"/>
  <c r="D155" i="20"/>
  <c r="E155" i="20"/>
  <c r="H154" i="20"/>
  <c r="F155" i="20"/>
  <c r="G155" i="20"/>
  <c r="L155" i="20"/>
  <c r="M155" i="20"/>
  <c r="N155" i="20"/>
  <c r="O155" i="20"/>
  <c r="C156" i="20"/>
  <c r="D156" i="20"/>
  <c r="E156" i="20"/>
  <c r="H155" i="20"/>
  <c r="F156" i="20"/>
  <c r="G156" i="20"/>
  <c r="L156" i="20"/>
  <c r="M156" i="20"/>
  <c r="N156" i="20"/>
  <c r="O156" i="20"/>
  <c r="C157" i="20"/>
  <c r="D157" i="20"/>
  <c r="E157" i="20"/>
  <c r="H156" i="20"/>
  <c r="F157" i="20"/>
  <c r="G157" i="20"/>
  <c r="L157" i="20"/>
  <c r="M157" i="20"/>
  <c r="N157" i="20"/>
  <c r="O157" i="20"/>
  <c r="C158" i="20"/>
  <c r="D158" i="20"/>
  <c r="E158" i="20"/>
  <c r="H157" i="20"/>
  <c r="F158" i="20"/>
  <c r="G158" i="20"/>
  <c r="L158" i="20"/>
  <c r="M158" i="20"/>
  <c r="N158" i="20"/>
  <c r="O158" i="20"/>
  <c r="C159" i="20"/>
  <c r="D159" i="20"/>
  <c r="E159" i="20"/>
  <c r="H158" i="20"/>
  <c r="F159" i="20"/>
  <c r="G159" i="20"/>
  <c r="L159" i="20"/>
  <c r="M159" i="20"/>
  <c r="N159" i="20"/>
  <c r="O159" i="20"/>
  <c r="C160" i="20"/>
  <c r="D160" i="20"/>
  <c r="E160" i="20"/>
  <c r="H159" i="20"/>
  <c r="F160" i="20"/>
  <c r="G160" i="20"/>
  <c r="L160" i="20"/>
  <c r="M160" i="20"/>
  <c r="N160" i="20"/>
  <c r="O160" i="20"/>
  <c r="C161" i="20"/>
  <c r="D161" i="20"/>
  <c r="E161" i="20"/>
  <c r="H160" i="20"/>
  <c r="F161" i="20"/>
  <c r="G161" i="20"/>
  <c r="L161" i="20"/>
  <c r="M161" i="20"/>
  <c r="N161" i="20"/>
  <c r="O161" i="20"/>
  <c r="C162" i="20"/>
  <c r="D162" i="20"/>
  <c r="E162" i="20"/>
  <c r="H161" i="20"/>
  <c r="F162" i="20"/>
  <c r="G162" i="20"/>
  <c r="L162" i="20"/>
  <c r="M162" i="20"/>
  <c r="N162" i="20"/>
  <c r="O162" i="20"/>
  <c r="C163" i="20"/>
  <c r="D163" i="20"/>
  <c r="E163" i="20"/>
  <c r="H162" i="20"/>
  <c r="F163" i="20"/>
  <c r="G163" i="20"/>
  <c r="L163" i="20"/>
  <c r="M163" i="20"/>
  <c r="N163" i="20"/>
  <c r="O163" i="20"/>
  <c r="C164" i="20"/>
  <c r="D164" i="20"/>
  <c r="E164" i="20"/>
  <c r="H163" i="20"/>
  <c r="F164" i="20"/>
  <c r="G164" i="20"/>
  <c r="L164" i="20"/>
  <c r="M164" i="20"/>
  <c r="N164" i="20"/>
  <c r="O164" i="20"/>
  <c r="C165" i="20"/>
  <c r="D165" i="20"/>
  <c r="E165" i="20"/>
  <c r="H164" i="20"/>
  <c r="F165" i="20"/>
  <c r="G165" i="20"/>
  <c r="L165" i="20"/>
  <c r="M165" i="20"/>
  <c r="N165" i="20"/>
  <c r="O165" i="20"/>
  <c r="C166" i="20"/>
  <c r="D166" i="20"/>
  <c r="E166" i="20"/>
  <c r="H165" i="20"/>
  <c r="F166" i="20"/>
  <c r="G166" i="20"/>
  <c r="L166" i="20"/>
  <c r="M166" i="20"/>
  <c r="N166" i="20"/>
  <c r="O166" i="20"/>
  <c r="C167" i="20"/>
  <c r="D167" i="20"/>
  <c r="E167" i="20"/>
  <c r="H166" i="20"/>
  <c r="F167" i="20"/>
  <c r="G167" i="20"/>
  <c r="L167" i="20"/>
  <c r="M167" i="20"/>
  <c r="N167" i="20"/>
  <c r="O167" i="20"/>
  <c r="C168" i="20"/>
  <c r="D168" i="20"/>
  <c r="E168" i="20"/>
  <c r="H167" i="20"/>
  <c r="F168" i="20"/>
  <c r="G168" i="20"/>
  <c r="L168" i="20"/>
  <c r="M168" i="20"/>
  <c r="N168" i="20"/>
  <c r="O168" i="20"/>
  <c r="C169" i="20"/>
  <c r="D169" i="20"/>
  <c r="E169" i="20"/>
  <c r="H168" i="20"/>
  <c r="F169" i="20"/>
  <c r="G169" i="20"/>
  <c r="L169" i="20"/>
  <c r="M169" i="20"/>
  <c r="N169" i="20"/>
  <c r="O169" i="20"/>
  <c r="C170" i="20"/>
  <c r="D170" i="20"/>
  <c r="E170" i="20"/>
  <c r="H169" i="20"/>
  <c r="F170" i="20"/>
  <c r="G170" i="20"/>
  <c r="L170" i="20"/>
  <c r="M170" i="20"/>
  <c r="N170" i="20"/>
  <c r="O170" i="20"/>
  <c r="C171" i="20"/>
  <c r="D171" i="20"/>
  <c r="E171" i="20"/>
  <c r="H170" i="20"/>
  <c r="F171" i="20"/>
  <c r="G171" i="20"/>
  <c r="L171" i="20"/>
  <c r="M171" i="20"/>
  <c r="N171" i="20"/>
  <c r="O171" i="20"/>
  <c r="C172" i="20"/>
  <c r="D172" i="20"/>
  <c r="E172" i="20"/>
  <c r="H171" i="20"/>
  <c r="F172" i="20"/>
  <c r="G172" i="20"/>
  <c r="L172" i="20"/>
  <c r="M172" i="20"/>
  <c r="N172" i="20"/>
  <c r="O172" i="20"/>
  <c r="C173" i="20"/>
  <c r="D173" i="20"/>
  <c r="E173" i="20"/>
  <c r="H172" i="20"/>
  <c r="F173" i="20"/>
  <c r="G173" i="20"/>
  <c r="L173" i="20"/>
  <c r="M173" i="20"/>
  <c r="N173" i="20"/>
  <c r="O173" i="20"/>
  <c r="C174" i="20"/>
  <c r="D174" i="20"/>
  <c r="E174" i="20"/>
  <c r="H173" i="20"/>
  <c r="F174" i="20"/>
  <c r="G174" i="20"/>
  <c r="L174" i="20"/>
  <c r="M174" i="20"/>
  <c r="N174" i="20"/>
  <c r="O174" i="20"/>
  <c r="C175" i="20"/>
  <c r="D175" i="20"/>
  <c r="E175" i="20"/>
  <c r="H174" i="20"/>
  <c r="F175" i="20"/>
  <c r="G175" i="20"/>
  <c r="L175" i="20"/>
  <c r="M175" i="20"/>
  <c r="N175" i="20"/>
  <c r="O175" i="20"/>
  <c r="C176" i="20"/>
  <c r="D176" i="20"/>
  <c r="E176" i="20"/>
  <c r="H175" i="20"/>
  <c r="F176" i="20"/>
  <c r="G176" i="20"/>
  <c r="L176" i="20"/>
  <c r="M176" i="20"/>
  <c r="N176" i="20"/>
  <c r="O176" i="20"/>
  <c r="C177" i="20"/>
  <c r="D177" i="20"/>
  <c r="E177" i="20"/>
  <c r="H176" i="20"/>
  <c r="F177" i="20"/>
  <c r="G177" i="20"/>
  <c r="L177" i="20"/>
  <c r="M177" i="20"/>
  <c r="N177" i="20"/>
  <c r="O177" i="20"/>
  <c r="C178" i="20"/>
  <c r="D178" i="20"/>
  <c r="E178" i="20"/>
  <c r="H177" i="20"/>
  <c r="F178" i="20"/>
  <c r="G178" i="20"/>
  <c r="L178" i="20"/>
  <c r="M178" i="20"/>
  <c r="N178" i="20"/>
  <c r="O178" i="20"/>
  <c r="C179" i="20"/>
  <c r="D179" i="20"/>
  <c r="E179" i="20"/>
  <c r="H178" i="20"/>
  <c r="F179" i="20"/>
  <c r="G179" i="20"/>
  <c r="L179" i="20"/>
  <c r="M179" i="20"/>
  <c r="N179" i="20"/>
  <c r="O179" i="20"/>
  <c r="C180" i="20"/>
  <c r="D180" i="20"/>
  <c r="E180" i="20"/>
  <c r="H179" i="20"/>
  <c r="F180" i="20"/>
  <c r="G180" i="20"/>
  <c r="L180" i="20"/>
  <c r="M180" i="20"/>
  <c r="N180" i="20"/>
  <c r="O180" i="20"/>
  <c r="C181" i="20"/>
  <c r="D181" i="20"/>
  <c r="E181" i="20"/>
  <c r="H180" i="20"/>
  <c r="F181" i="20"/>
  <c r="G181" i="20"/>
  <c r="L181" i="20"/>
  <c r="M181" i="20"/>
  <c r="N181" i="20"/>
  <c r="O181" i="20"/>
  <c r="C182" i="20"/>
  <c r="D182" i="20"/>
  <c r="E182" i="20"/>
  <c r="H181" i="20"/>
  <c r="F182" i="20"/>
  <c r="G182" i="20"/>
  <c r="L182" i="20"/>
  <c r="M182" i="20"/>
  <c r="N182" i="20"/>
  <c r="O182" i="20"/>
  <c r="C183" i="20"/>
  <c r="D183" i="20"/>
  <c r="E183" i="20"/>
  <c r="H182" i="20"/>
  <c r="F183" i="20"/>
  <c r="G183" i="20"/>
  <c r="L183" i="20"/>
  <c r="M183" i="20"/>
  <c r="N183" i="20"/>
  <c r="O183" i="20"/>
  <c r="C184" i="20"/>
  <c r="D184" i="20"/>
  <c r="E184" i="20"/>
  <c r="H183" i="20"/>
  <c r="F184" i="20"/>
  <c r="G184" i="20"/>
  <c r="L184" i="20"/>
  <c r="M184" i="20"/>
  <c r="N184" i="20"/>
  <c r="O184" i="20"/>
  <c r="C185" i="20"/>
  <c r="D185" i="20"/>
  <c r="E185" i="20"/>
  <c r="H184" i="20"/>
  <c r="F185" i="20"/>
  <c r="G185" i="20"/>
  <c r="L185" i="20"/>
  <c r="M185" i="20"/>
  <c r="N185" i="20"/>
  <c r="O185" i="20"/>
  <c r="C186" i="20"/>
  <c r="D186" i="20"/>
  <c r="E186" i="20"/>
  <c r="H185" i="20"/>
  <c r="F186" i="20"/>
  <c r="G186" i="20"/>
  <c r="L186" i="20"/>
  <c r="M186" i="20"/>
  <c r="N186" i="20"/>
  <c r="O186" i="20"/>
  <c r="C187" i="20"/>
  <c r="D187" i="20"/>
  <c r="E187" i="20"/>
  <c r="H186" i="20"/>
  <c r="F187" i="20"/>
  <c r="G187" i="20"/>
  <c r="L187" i="20"/>
  <c r="M187" i="20"/>
  <c r="N187" i="20"/>
  <c r="O187" i="20"/>
  <c r="C188" i="20"/>
  <c r="D188" i="20"/>
  <c r="E188" i="20"/>
  <c r="H187" i="20"/>
  <c r="F188" i="20"/>
  <c r="G188" i="20"/>
  <c r="L188" i="20"/>
  <c r="M188" i="20"/>
  <c r="N188" i="20"/>
  <c r="O188" i="20"/>
  <c r="C189" i="20"/>
  <c r="D189" i="20"/>
  <c r="E189" i="20"/>
  <c r="H188" i="20"/>
  <c r="F189" i="20"/>
  <c r="G189" i="20"/>
  <c r="L189" i="20"/>
  <c r="M189" i="20"/>
  <c r="N189" i="20"/>
  <c r="O189" i="20"/>
  <c r="C190" i="20"/>
  <c r="D190" i="20"/>
  <c r="E190" i="20"/>
  <c r="H189" i="20"/>
  <c r="F190" i="20"/>
  <c r="G190" i="20"/>
  <c r="L190" i="20"/>
  <c r="M190" i="20"/>
  <c r="N190" i="20"/>
  <c r="O190" i="20"/>
  <c r="C191" i="20"/>
  <c r="D191" i="20"/>
  <c r="E191" i="20"/>
  <c r="H190" i="20"/>
  <c r="F191" i="20"/>
  <c r="G191" i="20"/>
  <c r="L191" i="20"/>
  <c r="M191" i="20"/>
  <c r="N191" i="20"/>
  <c r="O191" i="20"/>
  <c r="C192" i="20"/>
  <c r="D192" i="20"/>
  <c r="E192" i="20"/>
  <c r="H191" i="20"/>
  <c r="F192" i="20"/>
  <c r="G192" i="20"/>
  <c r="L192" i="20"/>
  <c r="M192" i="20"/>
  <c r="N192" i="20"/>
  <c r="O192" i="20"/>
  <c r="C193" i="20"/>
  <c r="D193" i="20"/>
  <c r="E193" i="20"/>
  <c r="H192" i="20"/>
  <c r="F193" i="20"/>
  <c r="G193" i="20"/>
  <c r="L193" i="20"/>
  <c r="M193" i="20"/>
  <c r="N193" i="20"/>
  <c r="O193" i="20"/>
  <c r="C194" i="20"/>
  <c r="D194" i="20"/>
  <c r="E194" i="20"/>
  <c r="H193" i="20"/>
  <c r="F194" i="20"/>
  <c r="G194" i="20"/>
  <c r="L194" i="20"/>
  <c r="M194" i="20"/>
  <c r="N194" i="20"/>
  <c r="O194" i="20"/>
  <c r="C195" i="20"/>
  <c r="D195" i="20"/>
  <c r="E195" i="20"/>
  <c r="H194" i="20"/>
  <c r="F195" i="20"/>
  <c r="G195" i="20"/>
  <c r="L195" i="20"/>
  <c r="M195" i="20"/>
  <c r="N195" i="20"/>
  <c r="O195" i="20"/>
  <c r="C196" i="20"/>
  <c r="D196" i="20"/>
  <c r="E196" i="20"/>
  <c r="H195" i="20"/>
  <c r="F196" i="20"/>
  <c r="G196" i="20"/>
  <c r="L196" i="20"/>
  <c r="M196" i="20"/>
  <c r="N196" i="20"/>
  <c r="O196" i="20"/>
  <c r="C197" i="20"/>
  <c r="D197" i="20"/>
  <c r="E197" i="20"/>
  <c r="H196" i="20"/>
  <c r="F197" i="20"/>
  <c r="G197" i="20"/>
  <c r="L197" i="20"/>
  <c r="M197" i="20"/>
  <c r="N197" i="20"/>
  <c r="O197" i="20"/>
  <c r="C198" i="20"/>
  <c r="D198" i="20"/>
  <c r="E198" i="20"/>
  <c r="H197" i="20"/>
  <c r="F198" i="20"/>
  <c r="G198" i="20"/>
  <c r="L198" i="20"/>
  <c r="M198" i="20"/>
  <c r="N198" i="20"/>
  <c r="O198" i="20"/>
  <c r="C199" i="20"/>
  <c r="D199" i="20"/>
  <c r="E199" i="20"/>
  <c r="H198" i="20"/>
  <c r="F199" i="20"/>
  <c r="G199" i="20"/>
  <c r="L199" i="20"/>
  <c r="M199" i="20"/>
  <c r="N199" i="20"/>
  <c r="O199" i="20"/>
  <c r="C200" i="20"/>
  <c r="D200" i="20"/>
  <c r="E200" i="20"/>
  <c r="H199" i="20"/>
  <c r="F200" i="20"/>
  <c r="G200" i="20"/>
  <c r="L200" i="20"/>
  <c r="M200" i="20"/>
  <c r="N200" i="20"/>
  <c r="O200" i="20"/>
  <c r="C201" i="20"/>
  <c r="D201" i="20"/>
  <c r="E201" i="20"/>
  <c r="H200" i="20"/>
  <c r="F201" i="20"/>
  <c r="G201" i="20"/>
  <c r="L201" i="20"/>
  <c r="M201" i="20"/>
  <c r="N201" i="20"/>
  <c r="O201" i="20"/>
  <c r="C202" i="20"/>
  <c r="D202" i="20"/>
  <c r="E202" i="20"/>
  <c r="H201" i="20"/>
  <c r="F202" i="20"/>
  <c r="G202" i="20"/>
  <c r="L202" i="20"/>
  <c r="M202" i="20"/>
  <c r="N202" i="20"/>
  <c r="O202" i="20"/>
  <c r="C203" i="20"/>
  <c r="D203" i="20"/>
  <c r="E203" i="20"/>
  <c r="H202" i="20"/>
  <c r="F203" i="20"/>
  <c r="G203" i="20"/>
  <c r="L203" i="20"/>
  <c r="M203" i="20"/>
  <c r="N203" i="20"/>
  <c r="O203" i="20"/>
  <c r="C204" i="20"/>
  <c r="D204" i="20"/>
  <c r="E204" i="20"/>
  <c r="H203" i="20"/>
  <c r="F204" i="20"/>
  <c r="G204" i="20"/>
  <c r="L204" i="20"/>
  <c r="M204" i="20"/>
  <c r="N204" i="20"/>
  <c r="O204" i="20"/>
  <c r="C205" i="20"/>
  <c r="D205" i="20"/>
  <c r="E205" i="20"/>
  <c r="H204" i="20"/>
  <c r="F205" i="20"/>
  <c r="G205" i="20"/>
  <c r="L205" i="20"/>
  <c r="M205" i="20"/>
  <c r="N205" i="20"/>
  <c r="O205" i="20"/>
  <c r="C206" i="20"/>
  <c r="D206" i="20"/>
  <c r="E206" i="20"/>
  <c r="H205" i="20"/>
  <c r="F206" i="20"/>
  <c r="G206" i="20"/>
  <c r="L206" i="20"/>
  <c r="M206" i="20"/>
  <c r="N206" i="20"/>
  <c r="O206" i="20"/>
  <c r="C207" i="20"/>
  <c r="D207" i="20"/>
  <c r="E207" i="20"/>
  <c r="H206" i="20"/>
  <c r="F207" i="20"/>
  <c r="G207" i="20"/>
  <c r="L207" i="20"/>
  <c r="M207" i="20"/>
  <c r="N207" i="20"/>
  <c r="O207" i="20"/>
  <c r="C208" i="20"/>
  <c r="D208" i="20"/>
  <c r="E208" i="20"/>
  <c r="H207" i="20"/>
  <c r="F208" i="20"/>
  <c r="G208" i="20"/>
  <c r="L208" i="20"/>
  <c r="M208" i="20"/>
  <c r="N208" i="20"/>
  <c r="O208" i="20"/>
  <c r="C209" i="20"/>
  <c r="D209" i="20"/>
  <c r="E209" i="20"/>
  <c r="H208" i="20"/>
  <c r="F209" i="20"/>
  <c r="G209" i="20"/>
  <c r="L209" i="20"/>
  <c r="M209" i="20"/>
  <c r="N209" i="20"/>
  <c r="O209" i="20"/>
  <c r="C210" i="20"/>
  <c r="D210" i="20"/>
  <c r="E210" i="20"/>
  <c r="H209" i="20"/>
  <c r="F210" i="20"/>
  <c r="G210" i="20"/>
  <c r="L210" i="20"/>
  <c r="M210" i="20"/>
  <c r="N210" i="20"/>
  <c r="O210" i="20"/>
  <c r="C211" i="20"/>
  <c r="D211" i="20"/>
  <c r="E211" i="20"/>
  <c r="H210" i="20"/>
  <c r="F211" i="20"/>
  <c r="G211" i="20"/>
  <c r="L211" i="20"/>
  <c r="M211" i="20"/>
  <c r="N211" i="20"/>
  <c r="O211" i="20"/>
  <c r="C212" i="20"/>
  <c r="D212" i="20"/>
  <c r="E212" i="20"/>
  <c r="H211" i="20"/>
  <c r="F212" i="20"/>
  <c r="G212" i="20"/>
  <c r="L212" i="20"/>
  <c r="M212" i="20"/>
  <c r="N212" i="20"/>
  <c r="O212" i="20"/>
  <c r="C213" i="20"/>
  <c r="D213" i="20"/>
  <c r="E213" i="20"/>
  <c r="H212" i="20"/>
  <c r="F213" i="20"/>
  <c r="G213" i="20"/>
  <c r="L213" i="20"/>
  <c r="M213" i="20"/>
  <c r="N213" i="20"/>
  <c r="O213" i="20"/>
  <c r="C214" i="20"/>
  <c r="D214" i="20"/>
  <c r="E214" i="20"/>
  <c r="H213" i="20"/>
  <c r="F214" i="20"/>
  <c r="G214" i="20"/>
  <c r="L214" i="20"/>
  <c r="M214" i="20"/>
  <c r="N214" i="20"/>
  <c r="O214" i="20"/>
  <c r="C215" i="20"/>
  <c r="D215" i="20"/>
  <c r="E215" i="20"/>
  <c r="H214" i="20"/>
  <c r="F215" i="20"/>
  <c r="G215" i="20"/>
  <c r="L215" i="20"/>
  <c r="M215" i="20"/>
  <c r="N215" i="20"/>
  <c r="O215" i="20"/>
  <c r="C216" i="20"/>
  <c r="D216" i="20"/>
  <c r="E216" i="20"/>
  <c r="H215" i="20"/>
  <c r="F216" i="20"/>
  <c r="G216" i="20"/>
  <c r="L216" i="20"/>
  <c r="M216" i="20"/>
  <c r="N216" i="20"/>
  <c r="O216" i="20"/>
  <c r="C217" i="20"/>
  <c r="D217" i="20"/>
  <c r="E217" i="20"/>
  <c r="H216" i="20"/>
  <c r="F217" i="20"/>
  <c r="G217" i="20"/>
  <c r="L217" i="20"/>
  <c r="M217" i="20"/>
  <c r="N217" i="20"/>
  <c r="O217" i="20"/>
  <c r="C218" i="20"/>
  <c r="D218" i="20"/>
  <c r="E218" i="20"/>
  <c r="H217" i="20"/>
  <c r="F218" i="20"/>
  <c r="G218" i="20"/>
  <c r="L218" i="20"/>
  <c r="M218" i="20"/>
  <c r="N218" i="20"/>
  <c r="O218" i="20"/>
  <c r="C219" i="20"/>
  <c r="D219" i="20"/>
  <c r="E219" i="20"/>
  <c r="H218" i="20"/>
  <c r="F219" i="20"/>
  <c r="G219" i="20"/>
  <c r="L219" i="20"/>
  <c r="M219" i="20"/>
  <c r="N219" i="20"/>
  <c r="O219" i="20"/>
  <c r="C220" i="20"/>
  <c r="D220" i="20"/>
  <c r="E220" i="20"/>
  <c r="H219" i="20"/>
  <c r="F220" i="20"/>
  <c r="G220" i="20"/>
  <c r="L220" i="20"/>
  <c r="M220" i="20"/>
  <c r="N220" i="20"/>
  <c r="O220" i="20"/>
  <c r="C221" i="20"/>
  <c r="D221" i="20"/>
  <c r="E221" i="20"/>
  <c r="H220" i="20"/>
  <c r="F221" i="20"/>
  <c r="G221" i="20"/>
  <c r="L221" i="20"/>
  <c r="M221" i="20"/>
  <c r="N221" i="20"/>
  <c r="O221" i="20"/>
  <c r="C222" i="20"/>
  <c r="D222" i="20"/>
  <c r="E222" i="20"/>
  <c r="H221" i="20"/>
  <c r="F222" i="20"/>
  <c r="G222" i="20"/>
  <c r="L222" i="20"/>
  <c r="M222" i="20"/>
  <c r="N222" i="20"/>
  <c r="O222" i="20"/>
  <c r="C223" i="20"/>
  <c r="D223" i="20"/>
  <c r="E223" i="20"/>
  <c r="H222" i="20"/>
  <c r="F223" i="20"/>
  <c r="G223" i="20"/>
  <c r="L223" i="20"/>
  <c r="M223" i="20"/>
  <c r="N223" i="20"/>
  <c r="O223" i="20"/>
  <c r="C224" i="20"/>
  <c r="D224" i="20"/>
  <c r="E224" i="20"/>
  <c r="H223" i="20"/>
  <c r="F224" i="20"/>
  <c r="G224" i="20"/>
  <c r="L224" i="20"/>
  <c r="M224" i="20"/>
  <c r="N224" i="20"/>
  <c r="O224" i="20"/>
  <c r="C225" i="20"/>
  <c r="D225" i="20"/>
  <c r="E225" i="20"/>
  <c r="H224" i="20"/>
  <c r="F225" i="20"/>
  <c r="G225" i="20"/>
  <c r="L225" i="20"/>
  <c r="M225" i="20"/>
  <c r="N225" i="20"/>
  <c r="O225" i="20"/>
  <c r="C226" i="20"/>
  <c r="D226" i="20"/>
  <c r="E226" i="20"/>
  <c r="H225" i="20"/>
  <c r="F226" i="20"/>
  <c r="G226" i="20"/>
  <c r="L226" i="20"/>
  <c r="M226" i="20"/>
  <c r="N226" i="20"/>
  <c r="O226" i="20"/>
  <c r="C227" i="20"/>
  <c r="D227" i="20"/>
  <c r="E227" i="20"/>
  <c r="H226" i="20"/>
  <c r="F227" i="20"/>
  <c r="G227" i="20"/>
  <c r="L227" i="20"/>
  <c r="M227" i="20"/>
  <c r="N227" i="20"/>
  <c r="O227" i="20"/>
  <c r="C228" i="20"/>
  <c r="D228" i="20"/>
  <c r="E228" i="20"/>
  <c r="H227" i="20"/>
  <c r="F228" i="20"/>
  <c r="G228" i="20"/>
  <c r="L228" i="20"/>
  <c r="M228" i="20"/>
  <c r="N228" i="20"/>
  <c r="O228" i="20"/>
  <c r="C229" i="20"/>
  <c r="D229" i="20"/>
  <c r="E229" i="20"/>
  <c r="H228" i="20"/>
  <c r="F229" i="20"/>
  <c r="G229" i="20"/>
  <c r="L229" i="20"/>
  <c r="M229" i="20"/>
  <c r="N229" i="20"/>
  <c r="O229" i="20"/>
  <c r="C230" i="20"/>
  <c r="D230" i="20"/>
  <c r="E230" i="20"/>
  <c r="H229" i="20"/>
  <c r="F230" i="20"/>
  <c r="G230" i="20"/>
  <c r="L230" i="20"/>
  <c r="M230" i="20"/>
  <c r="N230" i="20"/>
  <c r="O230" i="20"/>
  <c r="C231" i="20"/>
  <c r="D231" i="20"/>
  <c r="E231" i="20"/>
  <c r="H230" i="20"/>
  <c r="F231" i="20"/>
  <c r="G231" i="20"/>
  <c r="L231" i="20"/>
  <c r="M231" i="20"/>
  <c r="N231" i="20"/>
  <c r="O231" i="20"/>
  <c r="C232" i="20"/>
  <c r="D232" i="20"/>
  <c r="E232" i="20"/>
  <c r="H231" i="20"/>
  <c r="F232" i="20"/>
  <c r="G232" i="20"/>
  <c r="L232" i="20"/>
  <c r="M232" i="20"/>
  <c r="N232" i="20"/>
  <c r="O232" i="20"/>
  <c r="C233" i="20"/>
  <c r="D233" i="20"/>
  <c r="E233" i="20"/>
  <c r="H232" i="20"/>
  <c r="F233" i="20"/>
  <c r="G233" i="20"/>
  <c r="L233" i="20"/>
  <c r="M233" i="20"/>
  <c r="N233" i="20"/>
  <c r="O233" i="20"/>
  <c r="C234" i="20"/>
  <c r="D234" i="20"/>
  <c r="E234" i="20"/>
  <c r="H233" i="20"/>
  <c r="F234" i="20"/>
  <c r="G234" i="20"/>
  <c r="L234" i="20"/>
  <c r="M234" i="20"/>
  <c r="N234" i="20"/>
  <c r="O234" i="20"/>
  <c r="C235" i="20"/>
  <c r="D235" i="20"/>
  <c r="E235" i="20"/>
  <c r="H234" i="20"/>
  <c r="F235" i="20"/>
  <c r="G235" i="20"/>
  <c r="L235" i="20"/>
  <c r="M235" i="20"/>
  <c r="N235" i="20"/>
  <c r="O235" i="20"/>
  <c r="C236" i="20"/>
  <c r="D236" i="20"/>
  <c r="E236" i="20"/>
  <c r="H235" i="20"/>
  <c r="F236" i="20"/>
  <c r="G236" i="20"/>
  <c r="L236" i="20"/>
  <c r="M236" i="20"/>
  <c r="N236" i="20"/>
  <c r="O236" i="20"/>
  <c r="C237" i="20"/>
  <c r="D237" i="20"/>
  <c r="E237" i="20"/>
  <c r="H236" i="20"/>
  <c r="F237" i="20"/>
  <c r="G237" i="20"/>
  <c r="L237" i="20"/>
  <c r="M237" i="20"/>
  <c r="N237" i="20"/>
  <c r="O237" i="20"/>
  <c r="N238" i="20"/>
  <c r="M238" i="20"/>
  <c r="L238" i="20"/>
  <c r="G238" i="20"/>
  <c r="O238" i="20"/>
  <c r="C238" i="20"/>
  <c r="D238" i="20"/>
  <c r="E238" i="20"/>
  <c r="H237" i="20"/>
  <c r="F238" i="20"/>
  <c r="H238" i="20"/>
  <c r="J60" i="20"/>
  <c r="K60" i="20"/>
  <c r="I59" i="20"/>
  <c r="J59" i="20"/>
  <c r="K59" i="20"/>
  <c r="I58" i="20"/>
  <c r="J58" i="20"/>
  <c r="K58" i="20"/>
  <c r="I57" i="20"/>
  <c r="J57" i="20"/>
  <c r="K57" i="20"/>
  <c r="I56" i="20"/>
  <c r="J56" i="20"/>
  <c r="K56" i="20"/>
  <c r="I55" i="20"/>
  <c r="J55" i="20"/>
  <c r="K55" i="20"/>
  <c r="I54" i="20"/>
  <c r="J54" i="20"/>
  <c r="K54" i="20"/>
  <c r="I53" i="20"/>
  <c r="J53" i="20"/>
  <c r="K53" i="20"/>
  <c r="I52" i="20"/>
  <c r="J52" i="20"/>
  <c r="K52" i="20"/>
  <c r="I51" i="20"/>
  <c r="J51" i="20"/>
  <c r="K51" i="20"/>
  <c r="I50" i="20"/>
  <c r="J50" i="20"/>
  <c r="K50" i="20"/>
  <c r="I49" i="20"/>
  <c r="J49" i="20"/>
  <c r="K49" i="20"/>
  <c r="I48" i="20"/>
  <c r="J48" i="20"/>
  <c r="K48" i="20"/>
  <c r="I47" i="20"/>
  <c r="J47" i="20"/>
  <c r="K47" i="20"/>
  <c r="I46" i="20"/>
  <c r="J46" i="20"/>
  <c r="K46" i="20"/>
  <c r="I45" i="20"/>
  <c r="J45" i="20"/>
  <c r="K45" i="20"/>
  <c r="I44" i="20"/>
  <c r="J44" i="20"/>
  <c r="K44" i="20"/>
  <c r="I43" i="20"/>
  <c r="J43" i="20"/>
  <c r="K43" i="20"/>
  <c r="I42" i="20"/>
  <c r="J42" i="20"/>
  <c r="K42" i="20"/>
  <c r="I41" i="20"/>
  <c r="J41" i="20"/>
  <c r="K41" i="20"/>
  <c r="I40" i="20"/>
  <c r="J40" i="20"/>
  <c r="K40" i="20"/>
  <c r="I39" i="20"/>
  <c r="J39" i="20"/>
  <c r="K39" i="20"/>
  <c r="I38" i="20"/>
  <c r="J38" i="20"/>
  <c r="K38" i="20"/>
  <c r="I37" i="20"/>
  <c r="J37" i="20"/>
  <c r="K37" i="20"/>
  <c r="I36" i="20"/>
  <c r="J36" i="20"/>
  <c r="K36" i="20"/>
  <c r="I35" i="20"/>
  <c r="J35" i="20"/>
  <c r="K35" i="20"/>
  <c r="I34" i="20"/>
  <c r="J34" i="20"/>
  <c r="K34" i="20"/>
  <c r="I33" i="20"/>
  <c r="J33" i="20"/>
  <c r="K33" i="20"/>
  <c r="I32" i="20"/>
  <c r="J32" i="20"/>
  <c r="K32" i="20"/>
  <c r="I31" i="20"/>
  <c r="J31" i="20"/>
  <c r="K31" i="20"/>
  <c r="I30" i="20"/>
  <c r="J30" i="20"/>
  <c r="K30" i="20"/>
  <c r="I29" i="20"/>
  <c r="J29" i="20"/>
  <c r="K29" i="20"/>
  <c r="I28" i="20"/>
  <c r="J28" i="20"/>
  <c r="K28" i="20"/>
  <c r="I27" i="20"/>
  <c r="J27" i="20"/>
  <c r="K27" i="20"/>
  <c r="I26" i="20"/>
  <c r="J26" i="20"/>
  <c r="K26" i="20"/>
  <c r="I25" i="20"/>
  <c r="J25" i="20"/>
  <c r="K25" i="20"/>
  <c r="I24" i="20"/>
  <c r="J24" i="20"/>
  <c r="K24" i="20"/>
  <c r="I23" i="20"/>
  <c r="J23" i="20"/>
  <c r="K23" i="20"/>
  <c r="I22" i="20"/>
  <c r="J22" i="20"/>
  <c r="K22" i="20"/>
  <c r="I21" i="20"/>
  <c r="J21" i="20"/>
  <c r="K21" i="20"/>
  <c r="I20" i="20"/>
  <c r="J20" i="20"/>
  <c r="K20" i="20"/>
  <c r="I19" i="20"/>
  <c r="J19" i="20"/>
  <c r="K19" i="20"/>
  <c r="I18" i="20"/>
  <c r="J18" i="20"/>
  <c r="K18" i="20"/>
  <c r="I17" i="20"/>
  <c r="J17" i="20"/>
  <c r="K17" i="20"/>
  <c r="I16" i="20"/>
  <c r="J16" i="20"/>
  <c r="K16" i="20"/>
  <c r="I15" i="20"/>
  <c r="J15" i="20"/>
  <c r="K15" i="20"/>
  <c r="I14" i="20"/>
  <c r="J14" i="20"/>
  <c r="K14" i="20"/>
  <c r="I13" i="20"/>
  <c r="J13" i="20"/>
  <c r="K13" i="20"/>
  <c r="O238" i="15"/>
  <c r="H238" i="15"/>
  <c r="B10" i="19"/>
  <c r="C10" i="19"/>
  <c r="C84" i="1"/>
  <c r="D84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F13" i="1"/>
  <c r="H13" i="1"/>
  <c r="E7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I60" i="1"/>
  <c r="J60" i="1"/>
  <c r="G60" i="1"/>
  <c r="H60" i="1"/>
  <c r="F61" i="1"/>
  <c r="J2" i="1"/>
  <c r="E9" i="1"/>
  <c r="J4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B5" i="12"/>
  <c r="F5" i="12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85" i="19"/>
  <c r="C60" i="19"/>
  <c r="J60" i="19"/>
  <c r="K2" i="19"/>
  <c r="P60" i="19"/>
  <c r="E9" i="19"/>
  <c r="N61" i="19"/>
  <c r="K4" i="19"/>
  <c r="G61" i="19"/>
  <c r="M61" i="19"/>
  <c r="O61" i="19"/>
  <c r="P61" i="19"/>
  <c r="N62" i="19"/>
  <c r="G62" i="19"/>
  <c r="M62" i="19"/>
  <c r="O62" i="19"/>
  <c r="P62" i="19"/>
  <c r="N63" i="19"/>
  <c r="G63" i="19"/>
  <c r="M63" i="19"/>
  <c r="O63" i="19"/>
  <c r="P63" i="19"/>
  <c r="N64" i="19"/>
  <c r="G64" i="19"/>
  <c r="M64" i="19"/>
  <c r="O64" i="19"/>
  <c r="P64" i="19"/>
  <c r="N65" i="19"/>
  <c r="G65" i="19"/>
  <c r="M65" i="19"/>
  <c r="O65" i="19"/>
  <c r="P65" i="19"/>
  <c r="N66" i="19"/>
  <c r="G66" i="19"/>
  <c r="M66" i="19"/>
  <c r="O66" i="19"/>
  <c r="P66" i="19"/>
  <c r="N67" i="19"/>
  <c r="G67" i="19"/>
  <c r="M67" i="19"/>
  <c r="O67" i="19"/>
  <c r="P67" i="19"/>
  <c r="N68" i="19"/>
  <c r="G68" i="19"/>
  <c r="M68" i="19"/>
  <c r="O68" i="19"/>
  <c r="P68" i="19"/>
  <c r="N69" i="19"/>
  <c r="G69" i="19"/>
  <c r="M69" i="19"/>
  <c r="O69" i="19"/>
  <c r="P69" i="19"/>
  <c r="N70" i="19"/>
  <c r="G70" i="19"/>
  <c r="M70" i="19"/>
  <c r="O70" i="19"/>
  <c r="P70" i="19"/>
  <c r="N71" i="19"/>
  <c r="G71" i="19"/>
  <c r="M71" i="19"/>
  <c r="O71" i="19"/>
  <c r="P71" i="19"/>
  <c r="N72" i="19"/>
  <c r="G72" i="19"/>
  <c r="M72" i="19"/>
  <c r="O72" i="19"/>
  <c r="P72" i="19"/>
  <c r="N73" i="19"/>
  <c r="G73" i="19"/>
  <c r="M73" i="19"/>
  <c r="O73" i="19"/>
  <c r="P73" i="19"/>
  <c r="N74" i="19"/>
  <c r="G74" i="19"/>
  <c r="M74" i="19"/>
  <c r="O74" i="19"/>
  <c r="P74" i="19"/>
  <c r="N75" i="19"/>
  <c r="G75" i="19"/>
  <c r="M75" i="19"/>
  <c r="O75" i="19"/>
  <c r="P75" i="19"/>
  <c r="N76" i="19"/>
  <c r="G76" i="19"/>
  <c r="M76" i="19"/>
  <c r="O76" i="19"/>
  <c r="P76" i="19"/>
  <c r="N77" i="19"/>
  <c r="G77" i="19"/>
  <c r="M77" i="19"/>
  <c r="O77" i="19"/>
  <c r="P77" i="19"/>
  <c r="N78" i="19"/>
  <c r="G78" i="19"/>
  <c r="M78" i="19"/>
  <c r="O78" i="19"/>
  <c r="P78" i="19"/>
  <c r="N79" i="19"/>
  <c r="G79" i="19"/>
  <c r="M79" i="19"/>
  <c r="O79" i="19"/>
  <c r="P79" i="19"/>
  <c r="N80" i="19"/>
  <c r="G80" i="19"/>
  <c r="M80" i="19"/>
  <c r="O80" i="19"/>
  <c r="P80" i="19"/>
  <c r="N81" i="19"/>
  <c r="G81" i="19"/>
  <c r="M81" i="19"/>
  <c r="O81" i="19"/>
  <c r="P81" i="19"/>
  <c r="N82" i="19"/>
  <c r="G82" i="19"/>
  <c r="M82" i="19"/>
  <c r="O82" i="19"/>
  <c r="P82" i="19"/>
  <c r="N83" i="19"/>
  <c r="G83" i="19"/>
  <c r="M83" i="19"/>
  <c r="O83" i="19"/>
  <c r="P83" i="19"/>
  <c r="N84" i="19"/>
  <c r="G84" i="19"/>
  <c r="M84" i="19"/>
  <c r="O84" i="19"/>
  <c r="P84" i="19"/>
  <c r="N85" i="19"/>
  <c r="G85" i="19"/>
  <c r="M85" i="19"/>
  <c r="O85" i="19"/>
  <c r="P85" i="19"/>
  <c r="N86" i="19"/>
  <c r="G86" i="19"/>
  <c r="M86" i="19"/>
  <c r="O86" i="19"/>
  <c r="P86" i="19"/>
  <c r="N87" i="19"/>
  <c r="G87" i="19"/>
  <c r="M87" i="19"/>
  <c r="O87" i="19"/>
  <c r="P87" i="19"/>
  <c r="N88" i="19"/>
  <c r="G88" i="19"/>
  <c r="M88" i="19"/>
  <c r="O88" i="19"/>
  <c r="P88" i="19"/>
  <c r="N89" i="19"/>
  <c r="G89" i="19"/>
  <c r="M89" i="19"/>
  <c r="O89" i="19"/>
  <c r="P89" i="19"/>
  <c r="N90" i="19"/>
  <c r="G90" i="19"/>
  <c r="M90" i="19"/>
  <c r="O90" i="19"/>
  <c r="P90" i="19"/>
  <c r="N91" i="19"/>
  <c r="G91" i="19"/>
  <c r="M91" i="19"/>
  <c r="O91" i="19"/>
  <c r="P91" i="19"/>
  <c r="N92" i="19"/>
  <c r="G92" i="19"/>
  <c r="M92" i="19"/>
  <c r="O92" i="19"/>
  <c r="P92" i="19"/>
  <c r="N93" i="19"/>
  <c r="G93" i="19"/>
  <c r="M93" i="19"/>
  <c r="O93" i="19"/>
  <c r="P93" i="19"/>
  <c r="N94" i="19"/>
  <c r="G94" i="19"/>
  <c r="M94" i="19"/>
  <c r="O94" i="19"/>
  <c r="P94" i="19"/>
  <c r="N95" i="19"/>
  <c r="G95" i="19"/>
  <c r="M95" i="19"/>
  <c r="O95" i="19"/>
  <c r="P95" i="19"/>
  <c r="N96" i="19"/>
  <c r="G96" i="19"/>
  <c r="M96" i="19"/>
  <c r="O96" i="19"/>
  <c r="P96" i="19"/>
  <c r="N97" i="19"/>
  <c r="G97" i="19"/>
  <c r="M97" i="19"/>
  <c r="O97" i="19"/>
  <c r="P97" i="19"/>
  <c r="N98" i="19"/>
  <c r="G98" i="19"/>
  <c r="M98" i="19"/>
  <c r="O98" i="19"/>
  <c r="P98" i="19"/>
  <c r="N99" i="19"/>
  <c r="G99" i="19"/>
  <c r="M99" i="19"/>
  <c r="O99" i="19"/>
  <c r="P99" i="19"/>
  <c r="N100" i="19"/>
  <c r="G100" i="19"/>
  <c r="M100" i="19"/>
  <c r="O100" i="19"/>
  <c r="P100" i="19"/>
  <c r="N101" i="19"/>
  <c r="G101" i="19"/>
  <c r="M101" i="19"/>
  <c r="O101" i="19"/>
  <c r="P101" i="19"/>
  <c r="N102" i="19"/>
  <c r="G102" i="19"/>
  <c r="M102" i="19"/>
  <c r="O102" i="19"/>
  <c r="P102" i="19"/>
  <c r="N103" i="19"/>
  <c r="G103" i="19"/>
  <c r="M103" i="19"/>
  <c r="O103" i="19"/>
  <c r="P103" i="19"/>
  <c r="N104" i="19"/>
  <c r="G104" i="19"/>
  <c r="M104" i="19"/>
  <c r="O104" i="19"/>
  <c r="P104" i="19"/>
  <c r="N105" i="19"/>
  <c r="G105" i="19"/>
  <c r="M105" i="19"/>
  <c r="O105" i="19"/>
  <c r="P105" i="19"/>
  <c r="N106" i="19"/>
  <c r="G106" i="19"/>
  <c r="M106" i="19"/>
  <c r="O106" i="19"/>
  <c r="P106" i="19"/>
  <c r="N107" i="19"/>
  <c r="G107" i="19"/>
  <c r="M107" i="19"/>
  <c r="O107" i="19"/>
  <c r="P107" i="19"/>
  <c r="N108" i="19"/>
  <c r="G108" i="19"/>
  <c r="M108" i="19"/>
  <c r="O108" i="19"/>
  <c r="P108" i="19"/>
  <c r="N109" i="19"/>
  <c r="G109" i="19"/>
  <c r="M109" i="19"/>
  <c r="O109" i="19"/>
  <c r="P109" i="19"/>
  <c r="N110" i="19"/>
  <c r="G110" i="19"/>
  <c r="M110" i="19"/>
  <c r="O110" i="19"/>
  <c r="P110" i="19"/>
  <c r="N111" i="19"/>
  <c r="G111" i="19"/>
  <c r="M111" i="19"/>
  <c r="O111" i="19"/>
  <c r="P111" i="19"/>
  <c r="N112" i="19"/>
  <c r="G112" i="19"/>
  <c r="M112" i="19"/>
  <c r="O112" i="19"/>
  <c r="P112" i="19"/>
  <c r="N113" i="19"/>
  <c r="G113" i="19"/>
  <c r="M113" i="19"/>
  <c r="O113" i="19"/>
  <c r="P113" i="19"/>
  <c r="N114" i="19"/>
  <c r="G114" i="19"/>
  <c r="M114" i="19"/>
  <c r="O114" i="19"/>
  <c r="P114" i="19"/>
  <c r="N115" i="19"/>
  <c r="G115" i="19"/>
  <c r="M115" i="19"/>
  <c r="O115" i="19"/>
  <c r="P115" i="19"/>
  <c r="N116" i="19"/>
  <c r="G116" i="19"/>
  <c r="M116" i="19"/>
  <c r="O116" i="19"/>
  <c r="P116" i="19"/>
  <c r="N117" i="19"/>
  <c r="G117" i="19"/>
  <c r="M117" i="19"/>
  <c r="O117" i="19"/>
  <c r="P117" i="19"/>
  <c r="N118" i="19"/>
  <c r="G118" i="19"/>
  <c r="M118" i="19"/>
  <c r="O118" i="19"/>
  <c r="P118" i="19"/>
  <c r="N119" i="19"/>
  <c r="G119" i="19"/>
  <c r="M119" i="19"/>
  <c r="O119" i="19"/>
  <c r="P119" i="19"/>
  <c r="N120" i="19"/>
  <c r="G120" i="19"/>
  <c r="M120" i="19"/>
  <c r="O120" i="19"/>
  <c r="P120" i="19"/>
  <c r="N121" i="19"/>
  <c r="G121" i="19"/>
  <c r="M121" i="19"/>
  <c r="O121" i="19"/>
  <c r="P121" i="19"/>
  <c r="N122" i="19"/>
  <c r="G122" i="19"/>
  <c r="M122" i="19"/>
  <c r="O122" i="19"/>
  <c r="P122" i="19"/>
  <c r="N123" i="19"/>
  <c r="G123" i="19"/>
  <c r="M123" i="19"/>
  <c r="O123" i="19"/>
  <c r="P123" i="19"/>
  <c r="N124" i="19"/>
  <c r="G124" i="19"/>
  <c r="M124" i="19"/>
  <c r="O124" i="19"/>
  <c r="P124" i="19"/>
  <c r="N125" i="19"/>
  <c r="G125" i="19"/>
  <c r="M125" i="19"/>
  <c r="O125" i="19"/>
  <c r="P125" i="19"/>
  <c r="N126" i="19"/>
  <c r="G126" i="19"/>
  <c r="M126" i="19"/>
  <c r="O126" i="19"/>
  <c r="P126" i="19"/>
  <c r="N127" i="19"/>
  <c r="G127" i="19"/>
  <c r="M127" i="19"/>
  <c r="O127" i="19"/>
  <c r="P127" i="19"/>
  <c r="N128" i="19"/>
  <c r="G128" i="19"/>
  <c r="M128" i="19"/>
  <c r="O128" i="19"/>
  <c r="P128" i="19"/>
  <c r="N129" i="19"/>
  <c r="G129" i="19"/>
  <c r="M129" i="19"/>
  <c r="O129" i="19"/>
  <c r="P129" i="19"/>
  <c r="N130" i="19"/>
  <c r="G130" i="19"/>
  <c r="M130" i="19"/>
  <c r="O130" i="19"/>
  <c r="P130" i="19"/>
  <c r="N131" i="19"/>
  <c r="G131" i="19"/>
  <c r="M131" i="19"/>
  <c r="O131" i="19"/>
  <c r="P131" i="19"/>
  <c r="N132" i="19"/>
  <c r="G132" i="19"/>
  <c r="M132" i="19"/>
  <c r="O132" i="19"/>
  <c r="P132" i="19"/>
  <c r="N133" i="19"/>
  <c r="G133" i="19"/>
  <c r="M133" i="19"/>
  <c r="O133" i="19"/>
  <c r="P133" i="19"/>
  <c r="N134" i="19"/>
  <c r="G134" i="19"/>
  <c r="M134" i="19"/>
  <c r="O134" i="19"/>
  <c r="P134" i="19"/>
  <c r="N135" i="19"/>
  <c r="G135" i="19"/>
  <c r="M135" i="19"/>
  <c r="O135" i="19"/>
  <c r="P135" i="19"/>
  <c r="N136" i="19"/>
  <c r="G136" i="19"/>
  <c r="M136" i="19"/>
  <c r="O136" i="19"/>
  <c r="P136" i="19"/>
  <c r="N137" i="19"/>
  <c r="G137" i="19"/>
  <c r="M137" i="19"/>
  <c r="O137" i="19"/>
  <c r="P137" i="19"/>
  <c r="N138" i="19"/>
  <c r="G138" i="19"/>
  <c r="M138" i="19"/>
  <c r="O138" i="19"/>
  <c r="P138" i="19"/>
  <c r="N139" i="19"/>
  <c r="G139" i="19"/>
  <c r="M139" i="19"/>
  <c r="O139" i="19"/>
  <c r="P139" i="19"/>
  <c r="N140" i="19"/>
  <c r="G140" i="19"/>
  <c r="M140" i="19"/>
  <c r="O140" i="19"/>
  <c r="P140" i="19"/>
  <c r="N141" i="19"/>
  <c r="G141" i="19"/>
  <c r="M141" i="19"/>
  <c r="O141" i="19"/>
  <c r="P141" i="19"/>
  <c r="N142" i="19"/>
  <c r="G142" i="19"/>
  <c r="M142" i="19"/>
  <c r="O142" i="19"/>
  <c r="P142" i="19"/>
  <c r="N143" i="19"/>
  <c r="G143" i="19"/>
  <c r="M143" i="19"/>
  <c r="O143" i="19"/>
  <c r="P143" i="19"/>
  <c r="N144" i="19"/>
  <c r="G144" i="19"/>
  <c r="M144" i="19"/>
  <c r="O144" i="19"/>
  <c r="P144" i="19"/>
  <c r="N145" i="19"/>
  <c r="G145" i="19"/>
  <c r="M145" i="19"/>
  <c r="O145" i="19"/>
  <c r="P145" i="19"/>
  <c r="N146" i="19"/>
  <c r="G146" i="19"/>
  <c r="M146" i="19"/>
  <c r="O146" i="19"/>
  <c r="P146" i="19"/>
  <c r="N147" i="19"/>
  <c r="G147" i="19"/>
  <c r="M147" i="19"/>
  <c r="O147" i="19"/>
  <c r="P147" i="19"/>
  <c r="N148" i="19"/>
  <c r="G148" i="19"/>
  <c r="M148" i="19"/>
  <c r="O148" i="19"/>
  <c r="P148" i="19"/>
  <c r="N149" i="19"/>
  <c r="G149" i="19"/>
  <c r="M149" i="19"/>
  <c r="O149" i="19"/>
  <c r="P149" i="19"/>
  <c r="N150" i="19"/>
  <c r="G150" i="19"/>
  <c r="M150" i="19"/>
  <c r="O150" i="19"/>
  <c r="P150" i="19"/>
  <c r="N151" i="19"/>
  <c r="G151" i="19"/>
  <c r="M151" i="19"/>
  <c r="O151" i="19"/>
  <c r="P151" i="19"/>
  <c r="N152" i="19"/>
  <c r="G152" i="19"/>
  <c r="M152" i="19"/>
  <c r="O152" i="19"/>
  <c r="P152" i="19"/>
  <c r="N153" i="19"/>
  <c r="G153" i="19"/>
  <c r="M153" i="19"/>
  <c r="O153" i="19"/>
  <c r="P153" i="19"/>
  <c r="N154" i="19"/>
  <c r="G154" i="19"/>
  <c r="M154" i="19"/>
  <c r="O154" i="19"/>
  <c r="P154" i="19"/>
  <c r="N155" i="19"/>
  <c r="G155" i="19"/>
  <c r="M155" i="19"/>
  <c r="O155" i="19"/>
  <c r="P155" i="19"/>
  <c r="N156" i="19"/>
  <c r="G156" i="19"/>
  <c r="M156" i="19"/>
  <c r="O156" i="19"/>
  <c r="P156" i="19"/>
  <c r="N157" i="19"/>
  <c r="G157" i="19"/>
  <c r="M157" i="19"/>
  <c r="O157" i="19"/>
  <c r="P157" i="19"/>
  <c r="N158" i="19"/>
  <c r="G158" i="19"/>
  <c r="M158" i="19"/>
  <c r="O158" i="19"/>
  <c r="P158" i="19"/>
  <c r="N159" i="19"/>
  <c r="G159" i="19"/>
  <c r="M159" i="19"/>
  <c r="O159" i="19"/>
  <c r="P159" i="19"/>
  <c r="N160" i="19"/>
  <c r="G160" i="19"/>
  <c r="M160" i="19"/>
  <c r="O160" i="19"/>
  <c r="P160" i="19"/>
  <c r="N161" i="19"/>
  <c r="G161" i="19"/>
  <c r="M161" i="19"/>
  <c r="O161" i="19"/>
  <c r="P161" i="19"/>
  <c r="N162" i="19"/>
  <c r="G162" i="19"/>
  <c r="M162" i="19"/>
  <c r="O162" i="19"/>
  <c r="P162" i="19"/>
  <c r="N163" i="19"/>
  <c r="G163" i="19"/>
  <c r="M163" i="19"/>
  <c r="O163" i="19"/>
  <c r="P163" i="19"/>
  <c r="N164" i="19"/>
  <c r="G164" i="19"/>
  <c r="M164" i="19"/>
  <c r="O164" i="19"/>
  <c r="P164" i="19"/>
  <c r="N165" i="19"/>
  <c r="G165" i="19"/>
  <c r="M165" i="19"/>
  <c r="O165" i="19"/>
  <c r="P165" i="19"/>
  <c r="N166" i="19"/>
  <c r="G166" i="19"/>
  <c r="M166" i="19"/>
  <c r="O166" i="19"/>
  <c r="P166" i="19"/>
  <c r="N167" i="19"/>
  <c r="G167" i="19"/>
  <c r="M167" i="19"/>
  <c r="O167" i="19"/>
  <c r="P167" i="19"/>
  <c r="N168" i="19"/>
  <c r="G168" i="19"/>
  <c r="M168" i="19"/>
  <c r="O168" i="19"/>
  <c r="P168" i="19"/>
  <c r="N169" i="19"/>
  <c r="G169" i="19"/>
  <c r="M169" i="19"/>
  <c r="O169" i="19"/>
  <c r="P169" i="19"/>
  <c r="N170" i="19"/>
  <c r="G170" i="19"/>
  <c r="M170" i="19"/>
  <c r="O170" i="19"/>
  <c r="P170" i="19"/>
  <c r="N171" i="19"/>
  <c r="G171" i="19"/>
  <c r="M171" i="19"/>
  <c r="O171" i="19"/>
  <c r="P171" i="19"/>
  <c r="N172" i="19"/>
  <c r="G172" i="19"/>
  <c r="M172" i="19"/>
  <c r="O172" i="19"/>
  <c r="P172" i="19"/>
  <c r="N173" i="19"/>
  <c r="G173" i="19"/>
  <c r="M173" i="19"/>
  <c r="O173" i="19"/>
  <c r="P173" i="19"/>
  <c r="N174" i="19"/>
  <c r="G174" i="19"/>
  <c r="M174" i="19"/>
  <c r="O174" i="19"/>
  <c r="P174" i="19"/>
  <c r="N175" i="19"/>
  <c r="G175" i="19"/>
  <c r="M175" i="19"/>
  <c r="O175" i="19"/>
  <c r="P175" i="19"/>
  <c r="N176" i="19"/>
  <c r="G176" i="19"/>
  <c r="M176" i="19"/>
  <c r="O176" i="19"/>
  <c r="P176" i="19"/>
  <c r="N177" i="19"/>
  <c r="G177" i="19"/>
  <c r="M177" i="19"/>
  <c r="O177" i="19"/>
  <c r="P177" i="19"/>
  <c r="N178" i="19"/>
  <c r="G178" i="19"/>
  <c r="M178" i="19"/>
  <c r="O178" i="19"/>
  <c r="P178" i="19"/>
  <c r="N179" i="19"/>
  <c r="G179" i="19"/>
  <c r="M179" i="19"/>
  <c r="O179" i="19"/>
  <c r="P179" i="19"/>
  <c r="N180" i="19"/>
  <c r="G180" i="19"/>
  <c r="M180" i="19"/>
  <c r="O180" i="19"/>
  <c r="P180" i="19"/>
  <c r="N181" i="19"/>
  <c r="G181" i="19"/>
  <c r="M181" i="19"/>
  <c r="O181" i="19"/>
  <c r="P181" i="19"/>
  <c r="N182" i="19"/>
  <c r="G182" i="19"/>
  <c r="M182" i="19"/>
  <c r="O182" i="19"/>
  <c r="P182" i="19"/>
  <c r="N183" i="19"/>
  <c r="G183" i="19"/>
  <c r="M183" i="19"/>
  <c r="O183" i="19"/>
  <c r="P183" i="19"/>
  <c r="N184" i="19"/>
  <c r="G184" i="19"/>
  <c r="M184" i="19"/>
  <c r="O184" i="19"/>
  <c r="P184" i="19"/>
  <c r="N185" i="19"/>
  <c r="G185" i="19"/>
  <c r="M185" i="19"/>
  <c r="O185" i="19"/>
  <c r="P185" i="19"/>
  <c r="N186" i="19"/>
  <c r="G186" i="19"/>
  <c r="M186" i="19"/>
  <c r="O186" i="19"/>
  <c r="P186" i="19"/>
  <c r="N187" i="19"/>
  <c r="G187" i="19"/>
  <c r="M187" i="19"/>
  <c r="O187" i="19"/>
  <c r="P187" i="19"/>
  <c r="N188" i="19"/>
  <c r="G188" i="19"/>
  <c r="M188" i="19"/>
  <c r="O188" i="19"/>
  <c r="P188" i="19"/>
  <c r="N189" i="19"/>
  <c r="G189" i="19"/>
  <c r="M189" i="19"/>
  <c r="O189" i="19"/>
  <c r="P189" i="19"/>
  <c r="N190" i="19"/>
  <c r="G190" i="19"/>
  <c r="M190" i="19"/>
  <c r="O190" i="19"/>
  <c r="P190" i="19"/>
  <c r="N191" i="19"/>
  <c r="G191" i="19"/>
  <c r="M191" i="19"/>
  <c r="O191" i="19"/>
  <c r="P191" i="19"/>
  <c r="N192" i="19"/>
  <c r="G192" i="19"/>
  <c r="M192" i="19"/>
  <c r="O192" i="19"/>
  <c r="P192" i="19"/>
  <c r="N193" i="19"/>
  <c r="G193" i="19"/>
  <c r="M193" i="19"/>
  <c r="O193" i="19"/>
  <c r="P193" i="19"/>
  <c r="N194" i="19"/>
  <c r="G194" i="19"/>
  <c r="M194" i="19"/>
  <c r="O194" i="19"/>
  <c r="P194" i="19"/>
  <c r="N195" i="19"/>
  <c r="G195" i="19"/>
  <c r="M195" i="19"/>
  <c r="O195" i="19"/>
  <c r="P195" i="19"/>
  <c r="N196" i="19"/>
  <c r="G196" i="19"/>
  <c r="M196" i="19"/>
  <c r="O196" i="19"/>
  <c r="P196" i="19"/>
  <c r="N197" i="19"/>
  <c r="G197" i="19"/>
  <c r="M197" i="19"/>
  <c r="O197" i="19"/>
  <c r="P197" i="19"/>
  <c r="N198" i="19"/>
  <c r="G198" i="19"/>
  <c r="M198" i="19"/>
  <c r="O198" i="19"/>
  <c r="P198" i="19"/>
  <c r="N199" i="19"/>
  <c r="G199" i="19"/>
  <c r="M199" i="19"/>
  <c r="O199" i="19"/>
  <c r="P199" i="19"/>
  <c r="N200" i="19"/>
  <c r="G200" i="19"/>
  <c r="M200" i="19"/>
  <c r="O200" i="19"/>
  <c r="P200" i="19"/>
  <c r="N201" i="19"/>
  <c r="G201" i="19"/>
  <c r="M201" i="19"/>
  <c r="O201" i="19"/>
  <c r="P201" i="19"/>
  <c r="N202" i="19"/>
  <c r="G202" i="19"/>
  <c r="M202" i="19"/>
  <c r="O202" i="19"/>
  <c r="P202" i="19"/>
  <c r="N203" i="19"/>
  <c r="G203" i="19"/>
  <c r="M203" i="19"/>
  <c r="O203" i="19"/>
  <c r="P203" i="19"/>
  <c r="N204" i="19"/>
  <c r="G204" i="19"/>
  <c r="M204" i="19"/>
  <c r="O204" i="19"/>
  <c r="P204" i="19"/>
  <c r="N205" i="19"/>
  <c r="G205" i="19"/>
  <c r="M205" i="19"/>
  <c r="O205" i="19"/>
  <c r="P205" i="19"/>
  <c r="N206" i="19"/>
  <c r="G206" i="19"/>
  <c r="M206" i="19"/>
  <c r="O206" i="19"/>
  <c r="P206" i="19"/>
  <c r="N207" i="19"/>
  <c r="G207" i="19"/>
  <c r="M207" i="19"/>
  <c r="O207" i="19"/>
  <c r="P207" i="19"/>
  <c r="N208" i="19"/>
  <c r="G208" i="19"/>
  <c r="M208" i="19"/>
  <c r="O208" i="19"/>
  <c r="P208" i="19"/>
  <c r="N209" i="19"/>
  <c r="G209" i="19"/>
  <c r="M209" i="19"/>
  <c r="O209" i="19"/>
  <c r="P209" i="19"/>
  <c r="N210" i="19"/>
  <c r="G210" i="19"/>
  <c r="M210" i="19"/>
  <c r="O210" i="19"/>
  <c r="P210" i="19"/>
  <c r="N211" i="19"/>
  <c r="G211" i="19"/>
  <c r="M211" i="19"/>
  <c r="O211" i="19"/>
  <c r="P211" i="19"/>
  <c r="N212" i="19"/>
  <c r="G212" i="19"/>
  <c r="M212" i="19"/>
  <c r="O212" i="19"/>
  <c r="P212" i="19"/>
  <c r="N213" i="19"/>
  <c r="G213" i="19"/>
  <c r="M213" i="19"/>
  <c r="O213" i="19"/>
  <c r="P213" i="19"/>
  <c r="N214" i="19"/>
  <c r="G214" i="19"/>
  <c r="M214" i="19"/>
  <c r="O214" i="19"/>
  <c r="P214" i="19"/>
  <c r="N215" i="19"/>
  <c r="G215" i="19"/>
  <c r="M215" i="19"/>
  <c r="O215" i="19"/>
  <c r="P215" i="19"/>
  <c r="N216" i="19"/>
  <c r="G216" i="19"/>
  <c r="M216" i="19"/>
  <c r="O216" i="19"/>
  <c r="P216" i="19"/>
  <c r="N217" i="19"/>
  <c r="G217" i="19"/>
  <c r="M217" i="19"/>
  <c r="O217" i="19"/>
  <c r="P217" i="19"/>
  <c r="N218" i="19"/>
  <c r="G218" i="19"/>
  <c r="M218" i="19"/>
  <c r="O218" i="19"/>
  <c r="P218" i="19"/>
  <c r="N219" i="19"/>
  <c r="G219" i="19"/>
  <c r="M219" i="19"/>
  <c r="O219" i="19"/>
  <c r="P219" i="19"/>
  <c r="N220" i="19"/>
  <c r="G220" i="19"/>
  <c r="M220" i="19"/>
  <c r="O220" i="19"/>
  <c r="P220" i="19"/>
  <c r="N221" i="19"/>
  <c r="G221" i="19"/>
  <c r="M221" i="19"/>
  <c r="O221" i="19"/>
  <c r="P221" i="19"/>
  <c r="N222" i="19"/>
  <c r="G222" i="19"/>
  <c r="M222" i="19"/>
  <c r="O222" i="19"/>
  <c r="P222" i="19"/>
  <c r="N223" i="19"/>
  <c r="G223" i="19"/>
  <c r="M223" i="19"/>
  <c r="O223" i="19"/>
  <c r="P223" i="19"/>
  <c r="N224" i="19"/>
  <c r="G224" i="19"/>
  <c r="M224" i="19"/>
  <c r="O224" i="19"/>
  <c r="P224" i="19"/>
  <c r="N225" i="19"/>
  <c r="G225" i="19"/>
  <c r="M225" i="19"/>
  <c r="O225" i="19"/>
  <c r="P225" i="19"/>
  <c r="N226" i="19"/>
  <c r="G226" i="19"/>
  <c r="M226" i="19"/>
  <c r="O226" i="19"/>
  <c r="P226" i="19"/>
  <c r="N227" i="19"/>
  <c r="G227" i="19"/>
  <c r="M227" i="19"/>
  <c r="O227" i="19"/>
  <c r="P227" i="19"/>
  <c r="N228" i="19"/>
  <c r="G228" i="19"/>
  <c r="M228" i="19"/>
  <c r="O228" i="19"/>
  <c r="P228" i="19"/>
  <c r="N229" i="19"/>
  <c r="G229" i="19"/>
  <c r="M229" i="19"/>
  <c r="O229" i="19"/>
  <c r="P229" i="19"/>
  <c r="N230" i="19"/>
  <c r="G230" i="19"/>
  <c r="M230" i="19"/>
  <c r="O230" i="19"/>
  <c r="P230" i="19"/>
  <c r="N231" i="19"/>
  <c r="G231" i="19"/>
  <c r="M231" i="19"/>
  <c r="O231" i="19"/>
  <c r="P231" i="19"/>
  <c r="N232" i="19"/>
  <c r="G232" i="19"/>
  <c r="M232" i="19"/>
  <c r="O232" i="19"/>
  <c r="P232" i="19"/>
  <c r="N233" i="19"/>
  <c r="G233" i="19"/>
  <c r="M233" i="19"/>
  <c r="O233" i="19"/>
  <c r="P233" i="19"/>
  <c r="N234" i="19"/>
  <c r="G234" i="19"/>
  <c r="M234" i="19"/>
  <c r="O234" i="19"/>
  <c r="P234" i="19"/>
  <c r="N235" i="19"/>
  <c r="G235" i="19"/>
  <c r="M235" i="19"/>
  <c r="O235" i="19"/>
  <c r="P235" i="19"/>
  <c r="N236" i="19"/>
  <c r="G236" i="19"/>
  <c r="M236" i="19"/>
  <c r="O236" i="19"/>
  <c r="P236" i="19"/>
  <c r="N237" i="19"/>
  <c r="G237" i="19"/>
  <c r="M237" i="19"/>
  <c r="O237" i="19"/>
  <c r="P237" i="19"/>
  <c r="N238" i="19"/>
  <c r="G238" i="19"/>
  <c r="M238" i="19"/>
  <c r="O238" i="19"/>
  <c r="P238" i="19"/>
  <c r="N239" i="19"/>
  <c r="G239" i="19"/>
  <c r="M239" i="19"/>
  <c r="O239" i="19"/>
  <c r="P239" i="19"/>
  <c r="N240" i="19"/>
  <c r="G240" i="19"/>
  <c r="M240" i="19"/>
  <c r="O240" i="19"/>
  <c r="P240" i="19"/>
  <c r="N241" i="19"/>
  <c r="G241" i="19"/>
  <c r="M241" i="19"/>
  <c r="O241" i="19"/>
  <c r="P241" i="19"/>
  <c r="N242" i="19"/>
  <c r="G242" i="19"/>
  <c r="M242" i="19"/>
  <c r="O242" i="19"/>
  <c r="P242" i="19"/>
  <c r="N243" i="19"/>
  <c r="G243" i="19"/>
  <c r="M243" i="19"/>
  <c r="O243" i="19"/>
  <c r="P243" i="19"/>
  <c r="N244" i="19"/>
  <c r="G244" i="19"/>
  <c r="M244" i="19"/>
  <c r="O244" i="19"/>
  <c r="P244" i="19"/>
  <c r="N245" i="19"/>
  <c r="G245" i="19"/>
  <c r="M245" i="19"/>
  <c r="O245" i="19"/>
  <c r="P245" i="19"/>
  <c r="N246" i="19"/>
  <c r="G246" i="19"/>
  <c r="M246" i="19"/>
  <c r="O246" i="19"/>
  <c r="P246" i="19"/>
  <c r="N247" i="19"/>
  <c r="G247" i="19"/>
  <c r="M247" i="19"/>
  <c r="O247" i="19"/>
  <c r="P247" i="19"/>
  <c r="N248" i="19"/>
  <c r="G248" i="19"/>
  <c r="M248" i="19"/>
  <c r="O248" i="19"/>
  <c r="P248" i="19"/>
  <c r="N249" i="19"/>
  <c r="G249" i="19"/>
  <c r="M249" i="19"/>
  <c r="O249" i="19"/>
  <c r="P249" i="19"/>
  <c r="N250" i="19"/>
  <c r="G250" i="19"/>
  <c r="M250" i="19"/>
  <c r="O250" i="19"/>
  <c r="P250" i="19"/>
  <c r="N251" i="19"/>
  <c r="G251" i="19"/>
  <c r="M251" i="19"/>
  <c r="O251" i="19"/>
  <c r="P251" i="19"/>
  <c r="N252" i="19"/>
  <c r="G252" i="19"/>
  <c r="M252" i="19"/>
  <c r="O252" i="19"/>
  <c r="P252" i="19"/>
  <c r="N253" i="19"/>
  <c r="G253" i="19"/>
  <c r="M253" i="19"/>
  <c r="O253" i="19"/>
  <c r="P253" i="19"/>
  <c r="N254" i="19"/>
  <c r="G254" i="19"/>
  <c r="M254" i="19"/>
  <c r="O254" i="19"/>
  <c r="P254" i="19"/>
  <c r="N255" i="19"/>
  <c r="G255" i="19"/>
  <c r="M255" i="19"/>
  <c r="O255" i="19"/>
  <c r="P255" i="19"/>
  <c r="N256" i="19"/>
  <c r="G256" i="19"/>
  <c r="M256" i="19"/>
  <c r="O256" i="19"/>
  <c r="P256" i="19"/>
  <c r="N257" i="19"/>
  <c r="G257" i="19"/>
  <c r="M257" i="19"/>
  <c r="O257" i="19"/>
  <c r="P257" i="19"/>
  <c r="N258" i="19"/>
  <c r="G258" i="19"/>
  <c r="M258" i="19"/>
  <c r="O258" i="19"/>
  <c r="P258" i="19"/>
  <c r="N259" i="19"/>
  <c r="G259" i="19"/>
  <c r="M259" i="19"/>
  <c r="O259" i="19"/>
  <c r="P259" i="19"/>
  <c r="N260" i="19"/>
  <c r="G260" i="19"/>
  <c r="M260" i="19"/>
  <c r="O260" i="19"/>
  <c r="P260" i="19"/>
  <c r="N261" i="19"/>
  <c r="G261" i="19"/>
  <c r="M261" i="19"/>
  <c r="O261" i="19"/>
  <c r="P261" i="19"/>
  <c r="N262" i="19"/>
  <c r="G262" i="19"/>
  <c r="M262" i="19"/>
  <c r="O262" i="19"/>
  <c r="P262" i="19"/>
  <c r="N263" i="19"/>
  <c r="G263" i="19"/>
  <c r="M263" i="19"/>
  <c r="O263" i="19"/>
  <c r="P263" i="19"/>
  <c r="N264" i="19"/>
  <c r="G264" i="19"/>
  <c r="M264" i="19"/>
  <c r="O264" i="19"/>
  <c r="P264" i="19"/>
  <c r="N265" i="19"/>
  <c r="G265" i="19"/>
  <c r="M265" i="19"/>
  <c r="O265" i="19"/>
  <c r="P265" i="19"/>
  <c r="N266" i="19"/>
  <c r="G266" i="19"/>
  <c r="M266" i="19"/>
  <c r="O266" i="19"/>
  <c r="P266" i="19"/>
  <c r="N267" i="19"/>
  <c r="G267" i="19"/>
  <c r="M267" i="19"/>
  <c r="O267" i="19"/>
  <c r="P267" i="19"/>
  <c r="N268" i="19"/>
  <c r="G268" i="19"/>
  <c r="M268" i="19"/>
  <c r="O268" i="19"/>
  <c r="P268" i="19"/>
  <c r="N269" i="19"/>
  <c r="G269" i="19"/>
  <c r="M269" i="19"/>
  <c r="O269" i="19"/>
  <c r="P269" i="19"/>
  <c r="N270" i="19"/>
  <c r="G270" i="19"/>
  <c r="M270" i="19"/>
  <c r="O270" i="19"/>
  <c r="P270" i="19"/>
  <c r="N271" i="19"/>
  <c r="G271" i="19"/>
  <c r="M271" i="19"/>
  <c r="O271" i="19"/>
  <c r="P271" i="19"/>
  <c r="N272" i="19"/>
  <c r="G272" i="19"/>
  <c r="M272" i="19"/>
  <c r="O272" i="19"/>
  <c r="P272" i="19"/>
  <c r="N273" i="19"/>
  <c r="G273" i="19"/>
  <c r="M273" i="19"/>
  <c r="O273" i="19"/>
  <c r="P273" i="19"/>
  <c r="N274" i="19"/>
  <c r="G274" i="19"/>
  <c r="M274" i="19"/>
  <c r="O274" i="19"/>
  <c r="P274" i="19"/>
  <c r="N275" i="19"/>
  <c r="G275" i="19"/>
  <c r="M275" i="19"/>
  <c r="O275" i="19"/>
  <c r="P275" i="19"/>
  <c r="N276" i="19"/>
  <c r="G276" i="19"/>
  <c r="M276" i="19"/>
  <c r="O276" i="19"/>
  <c r="P276" i="19"/>
  <c r="N277" i="19"/>
  <c r="G277" i="19"/>
  <c r="M277" i="19"/>
  <c r="O277" i="19"/>
  <c r="P277" i="19"/>
  <c r="N278" i="19"/>
  <c r="G278" i="19"/>
  <c r="M278" i="19"/>
  <c r="O278" i="19"/>
  <c r="P278" i="19"/>
  <c r="N279" i="19"/>
  <c r="G279" i="19"/>
  <c r="M279" i="19"/>
  <c r="O279" i="19"/>
  <c r="P279" i="19"/>
  <c r="N280" i="19"/>
  <c r="G280" i="19"/>
  <c r="M280" i="19"/>
  <c r="O280" i="19"/>
  <c r="P280" i="19"/>
  <c r="N281" i="19"/>
  <c r="G281" i="19"/>
  <c r="M281" i="19"/>
  <c r="O281" i="19"/>
  <c r="P281" i="19"/>
  <c r="N282" i="19"/>
  <c r="G282" i="19"/>
  <c r="M282" i="19"/>
  <c r="O282" i="19"/>
  <c r="P282" i="19"/>
  <c r="N283" i="19"/>
  <c r="G283" i="19"/>
  <c r="M283" i="19"/>
  <c r="O283" i="19"/>
  <c r="P283" i="19"/>
  <c r="N284" i="19"/>
  <c r="G284" i="19"/>
  <c r="M284" i="19"/>
  <c r="O284" i="19"/>
  <c r="P284" i="19"/>
  <c r="N285" i="19"/>
  <c r="G285" i="19"/>
  <c r="M285" i="19"/>
  <c r="O285" i="19"/>
  <c r="P285" i="19"/>
  <c r="N286" i="19"/>
  <c r="G286" i="19"/>
  <c r="M286" i="19"/>
  <c r="O286" i="19"/>
  <c r="P286" i="19"/>
  <c r="N287" i="19"/>
  <c r="G287" i="19"/>
  <c r="M287" i="19"/>
  <c r="O287" i="19"/>
  <c r="P287" i="19"/>
  <c r="N288" i="19"/>
  <c r="G288" i="19"/>
  <c r="M288" i="19"/>
  <c r="O288" i="19"/>
  <c r="P288" i="19"/>
  <c r="N289" i="19"/>
  <c r="G289" i="19"/>
  <c r="M289" i="19"/>
  <c r="O289" i="19"/>
  <c r="P289" i="19"/>
  <c r="N290" i="19"/>
  <c r="G290" i="19"/>
  <c r="M290" i="19"/>
  <c r="O290" i="19"/>
  <c r="P290" i="19"/>
  <c r="N291" i="19"/>
  <c r="G291" i="19"/>
  <c r="M291" i="19"/>
  <c r="O291" i="19"/>
  <c r="P291" i="19"/>
  <c r="N292" i="19"/>
  <c r="G292" i="19"/>
  <c r="M292" i="19"/>
  <c r="O292" i="19"/>
  <c r="P292" i="19"/>
  <c r="N293" i="19"/>
  <c r="G293" i="19"/>
  <c r="M293" i="19"/>
  <c r="O293" i="19"/>
  <c r="P293" i="19"/>
  <c r="N294" i="19"/>
  <c r="G294" i="19"/>
  <c r="M294" i="19"/>
  <c r="O294" i="19"/>
  <c r="P294" i="19"/>
  <c r="N295" i="19"/>
  <c r="G295" i="19"/>
  <c r="M295" i="19"/>
  <c r="O295" i="19"/>
  <c r="P295" i="19"/>
  <c r="N296" i="19"/>
  <c r="G296" i="19"/>
  <c r="M296" i="19"/>
  <c r="O296" i="19"/>
  <c r="P296" i="19"/>
  <c r="N297" i="19"/>
  <c r="G297" i="19"/>
  <c r="M297" i="19"/>
  <c r="O297" i="19"/>
  <c r="P297" i="19"/>
  <c r="N298" i="19"/>
  <c r="G298" i="19"/>
  <c r="M298" i="19"/>
  <c r="O298" i="19"/>
  <c r="P298" i="19"/>
  <c r="N299" i="19"/>
  <c r="G299" i="19"/>
  <c r="M299" i="19"/>
  <c r="O299" i="19"/>
  <c r="P299" i="19"/>
  <c r="N300" i="19"/>
  <c r="G300" i="19"/>
  <c r="M300" i="19"/>
  <c r="O300" i="19"/>
  <c r="P300" i="19"/>
  <c r="N301" i="19"/>
  <c r="G301" i="19"/>
  <c r="M301" i="19"/>
  <c r="O301" i="19"/>
  <c r="P301" i="19"/>
  <c r="N302" i="19"/>
  <c r="G302" i="19"/>
  <c r="M302" i="19"/>
  <c r="O302" i="19"/>
  <c r="P302" i="19"/>
  <c r="N303" i="19"/>
  <c r="G303" i="19"/>
  <c r="M303" i="19"/>
  <c r="O303" i="19"/>
  <c r="P303" i="19"/>
  <c r="N304" i="19"/>
  <c r="G304" i="19"/>
  <c r="M304" i="19"/>
  <c r="O304" i="19"/>
  <c r="P304" i="19"/>
  <c r="N305" i="19"/>
  <c r="G305" i="19"/>
  <c r="M305" i="19"/>
  <c r="O305" i="19"/>
  <c r="P305" i="19"/>
  <c r="N306" i="19"/>
  <c r="G306" i="19"/>
  <c r="M306" i="19"/>
  <c r="O306" i="19"/>
  <c r="P306" i="19"/>
  <c r="N307" i="19"/>
  <c r="G307" i="19"/>
  <c r="M307" i="19"/>
  <c r="O307" i="19"/>
  <c r="P307" i="19"/>
  <c r="N308" i="19"/>
  <c r="G308" i="19"/>
  <c r="M308" i="19"/>
  <c r="O308" i="19"/>
  <c r="P308" i="19"/>
  <c r="N309" i="19"/>
  <c r="G309" i="19"/>
  <c r="M309" i="19"/>
  <c r="O309" i="19"/>
  <c r="P309" i="19"/>
  <c r="N310" i="19"/>
  <c r="G310" i="19"/>
  <c r="M310" i="19"/>
  <c r="O310" i="19"/>
  <c r="P310" i="19"/>
  <c r="N311" i="19"/>
  <c r="G311" i="19"/>
  <c r="M311" i="19"/>
  <c r="O311" i="19"/>
  <c r="P311" i="19"/>
  <c r="N312" i="19"/>
  <c r="G312" i="19"/>
  <c r="M312" i="19"/>
  <c r="O312" i="19"/>
  <c r="P312" i="19"/>
  <c r="N313" i="19"/>
  <c r="G313" i="19"/>
  <c r="M313" i="19"/>
  <c r="O313" i="19"/>
  <c r="P313" i="19"/>
  <c r="N314" i="19"/>
  <c r="G314" i="19"/>
  <c r="M314" i="19"/>
  <c r="O314" i="19"/>
  <c r="P314" i="19"/>
  <c r="N315" i="19"/>
  <c r="G315" i="19"/>
  <c r="M315" i="19"/>
  <c r="O315" i="19"/>
  <c r="P315" i="19"/>
  <c r="N316" i="19"/>
  <c r="G316" i="19"/>
  <c r="M316" i="19"/>
  <c r="O316" i="19"/>
  <c r="P316" i="19"/>
  <c r="N317" i="19"/>
  <c r="G317" i="19"/>
  <c r="M317" i="19"/>
  <c r="O317" i="19"/>
  <c r="P317" i="19"/>
  <c r="N318" i="19"/>
  <c r="G318" i="19"/>
  <c r="M318" i="19"/>
  <c r="O318" i="19"/>
  <c r="P318" i="19"/>
  <c r="N319" i="19"/>
  <c r="G319" i="19"/>
  <c r="M319" i="19"/>
  <c r="O319" i="19"/>
  <c r="P319" i="19"/>
  <c r="N320" i="19"/>
  <c r="G320" i="19"/>
  <c r="M320" i="19"/>
  <c r="O320" i="19"/>
  <c r="P320" i="19"/>
  <c r="N321" i="19"/>
  <c r="G321" i="19"/>
  <c r="M321" i="19"/>
  <c r="O321" i="19"/>
  <c r="P321" i="19"/>
  <c r="N322" i="19"/>
  <c r="G322" i="19"/>
  <c r="M322" i="19"/>
  <c r="O322" i="19"/>
  <c r="P322" i="19"/>
  <c r="N323" i="19"/>
  <c r="G323" i="19"/>
  <c r="M323" i="19"/>
  <c r="O323" i="19"/>
  <c r="P323" i="19"/>
  <c r="N324" i="19"/>
  <c r="G324" i="19"/>
  <c r="M324" i="19"/>
  <c r="O324" i="19"/>
  <c r="P324" i="19"/>
  <c r="N325" i="19"/>
  <c r="G325" i="19"/>
  <c r="M325" i="19"/>
  <c r="O325" i="19"/>
  <c r="P325" i="19"/>
  <c r="N326" i="19"/>
  <c r="G326" i="19"/>
  <c r="M326" i="19"/>
  <c r="O326" i="19"/>
  <c r="P326" i="19"/>
  <c r="N327" i="19"/>
  <c r="G327" i="19"/>
  <c r="M327" i="19"/>
  <c r="O327" i="19"/>
  <c r="P327" i="19"/>
  <c r="N328" i="19"/>
  <c r="G328" i="19"/>
  <c r="M328" i="19"/>
  <c r="O328" i="19"/>
  <c r="P328" i="19"/>
  <c r="N329" i="19"/>
  <c r="G329" i="19"/>
  <c r="M329" i="19"/>
  <c r="O329" i="19"/>
  <c r="P329" i="19"/>
  <c r="N330" i="19"/>
  <c r="G330" i="19"/>
  <c r="M330" i="19"/>
  <c r="O330" i="19"/>
  <c r="P330" i="19"/>
  <c r="N331" i="19"/>
  <c r="G331" i="19"/>
  <c r="M331" i="19"/>
  <c r="O331" i="19"/>
  <c r="P331" i="19"/>
  <c r="N332" i="19"/>
  <c r="G332" i="19"/>
  <c r="M332" i="19"/>
  <c r="O332" i="19"/>
  <c r="P332" i="19"/>
  <c r="N333" i="19"/>
  <c r="G333" i="19"/>
  <c r="M333" i="19"/>
  <c r="O333" i="19"/>
  <c r="P333" i="19"/>
  <c r="N334" i="19"/>
  <c r="G334" i="19"/>
  <c r="M334" i="19"/>
  <c r="O334" i="19"/>
  <c r="P334" i="19"/>
  <c r="N335" i="19"/>
  <c r="G335" i="19"/>
  <c r="M335" i="19"/>
  <c r="O335" i="19"/>
  <c r="P335" i="19"/>
  <c r="N336" i="19"/>
  <c r="G336" i="19"/>
  <c r="M336" i="19"/>
  <c r="O336" i="19"/>
  <c r="P336" i="19"/>
  <c r="N337" i="19"/>
  <c r="G337" i="19"/>
  <c r="M337" i="19"/>
  <c r="O337" i="19"/>
  <c r="P337" i="19"/>
  <c r="N338" i="19"/>
  <c r="G338" i="19"/>
  <c r="M338" i="19"/>
  <c r="O338" i="19"/>
  <c r="P338" i="19"/>
  <c r="N339" i="19"/>
  <c r="G339" i="19"/>
  <c r="M339" i="19"/>
  <c r="O339" i="19"/>
  <c r="P339" i="19"/>
  <c r="N340" i="19"/>
  <c r="G340" i="19"/>
  <c r="M340" i="19"/>
  <c r="O340" i="19"/>
  <c r="P340" i="19"/>
  <c r="N341" i="19"/>
  <c r="G341" i="19"/>
  <c r="M341" i="19"/>
  <c r="O341" i="19"/>
  <c r="P341" i="19"/>
  <c r="N342" i="19"/>
  <c r="G342" i="19"/>
  <c r="M342" i="19"/>
  <c r="O342" i="19"/>
  <c r="P342" i="19"/>
  <c r="N343" i="19"/>
  <c r="G343" i="19"/>
  <c r="M343" i="19"/>
  <c r="O343" i="19"/>
  <c r="P343" i="19"/>
  <c r="N344" i="19"/>
  <c r="G344" i="19"/>
  <c r="M344" i="19"/>
  <c r="O344" i="19"/>
  <c r="P344" i="19"/>
  <c r="N345" i="19"/>
  <c r="G345" i="19"/>
  <c r="M345" i="19"/>
  <c r="O345" i="19"/>
  <c r="P345" i="19"/>
  <c r="N346" i="19"/>
  <c r="G346" i="19"/>
  <c r="M346" i="19"/>
  <c r="O346" i="19"/>
  <c r="P346" i="19"/>
  <c r="N347" i="19"/>
  <c r="G347" i="19"/>
  <c r="M347" i="19"/>
  <c r="O347" i="19"/>
  <c r="P347" i="19"/>
  <c r="N348" i="19"/>
  <c r="G348" i="19"/>
  <c r="M348" i="19"/>
  <c r="O348" i="19"/>
  <c r="P348" i="19"/>
  <c r="N349" i="19"/>
  <c r="G349" i="19"/>
  <c r="M349" i="19"/>
  <c r="O349" i="19"/>
  <c r="P349" i="19"/>
  <c r="N350" i="19"/>
  <c r="G350" i="19"/>
  <c r="M350" i="19"/>
  <c r="O350" i="19"/>
  <c r="P350" i="19"/>
  <c r="N351" i="19"/>
  <c r="G351" i="19"/>
  <c r="M351" i="19"/>
  <c r="O351" i="19"/>
  <c r="P351" i="19"/>
  <c r="N352" i="19"/>
  <c r="G352" i="19"/>
  <c r="M352" i="19"/>
  <c r="O352" i="19"/>
  <c r="P352" i="19"/>
  <c r="N353" i="19"/>
  <c r="G353" i="19"/>
  <c r="M353" i="19"/>
  <c r="O353" i="19"/>
  <c r="P353" i="19"/>
  <c r="N354" i="19"/>
  <c r="G354" i="19"/>
  <c r="M354" i="19"/>
  <c r="O354" i="19"/>
  <c r="P354" i="19"/>
  <c r="N355" i="19"/>
  <c r="G355" i="19"/>
  <c r="M355" i="19"/>
  <c r="O355" i="19"/>
  <c r="P355" i="19"/>
  <c r="N356" i="19"/>
  <c r="G356" i="19"/>
  <c r="M356" i="19"/>
  <c r="O356" i="19"/>
  <c r="P356" i="19"/>
  <c r="N357" i="19"/>
  <c r="G357" i="19"/>
  <c r="M357" i="19"/>
  <c r="O357" i="19"/>
  <c r="P357" i="19"/>
  <c r="N358" i="19"/>
  <c r="G358" i="19"/>
  <c r="M358" i="19"/>
  <c r="O358" i="19"/>
  <c r="P358" i="19"/>
  <c r="N359" i="19"/>
  <c r="G359" i="19"/>
  <c r="M359" i="19"/>
  <c r="O359" i="19"/>
  <c r="P359" i="19"/>
  <c r="N360" i="19"/>
  <c r="G360" i="19"/>
  <c r="M360" i="19"/>
  <c r="O360" i="19"/>
  <c r="P360" i="19"/>
  <c r="N361" i="19"/>
  <c r="G361" i="19"/>
  <c r="M361" i="19"/>
  <c r="O361" i="19"/>
  <c r="P361" i="19"/>
  <c r="N362" i="19"/>
  <c r="G362" i="19"/>
  <c r="M362" i="19"/>
  <c r="O362" i="19"/>
  <c r="P362" i="19"/>
  <c r="N363" i="19"/>
  <c r="G363" i="19"/>
  <c r="M363" i="19"/>
  <c r="O363" i="19"/>
  <c r="P363" i="19"/>
  <c r="N364" i="19"/>
  <c r="G364" i="19"/>
  <c r="M364" i="19"/>
  <c r="O364" i="19"/>
  <c r="P364" i="19"/>
  <c r="N365" i="19"/>
  <c r="G365" i="19"/>
  <c r="M365" i="19"/>
  <c r="O365" i="19"/>
  <c r="P365" i="19"/>
  <c r="N366" i="19"/>
  <c r="G366" i="19"/>
  <c r="M366" i="19"/>
  <c r="O366" i="19"/>
  <c r="P366" i="19"/>
  <c r="N367" i="19"/>
  <c r="G367" i="19"/>
  <c r="M367" i="19"/>
  <c r="O367" i="19"/>
  <c r="P367" i="19"/>
  <c r="N368" i="19"/>
  <c r="G368" i="19"/>
  <c r="M368" i="19"/>
  <c r="O368" i="19"/>
  <c r="P368" i="19"/>
  <c r="N369" i="19"/>
  <c r="G369" i="19"/>
  <c r="M369" i="19"/>
  <c r="O369" i="19"/>
  <c r="P369" i="19"/>
  <c r="N370" i="19"/>
  <c r="G370" i="19"/>
  <c r="M370" i="19"/>
  <c r="O370" i="19"/>
  <c r="P370" i="19"/>
  <c r="N371" i="19"/>
  <c r="G371" i="19"/>
  <c r="M371" i="19"/>
  <c r="O371" i="19"/>
  <c r="P371" i="19"/>
  <c r="N372" i="19"/>
  <c r="G372" i="19"/>
  <c r="M372" i="19"/>
  <c r="O372" i="19"/>
  <c r="P372" i="19"/>
  <c r="N373" i="19"/>
  <c r="G373" i="19"/>
  <c r="M373" i="19"/>
  <c r="O373" i="19"/>
  <c r="P373" i="19"/>
  <c r="N374" i="19"/>
  <c r="G374" i="19"/>
  <c r="M374" i="19"/>
  <c r="O374" i="19"/>
  <c r="P374" i="19"/>
  <c r="N375" i="19"/>
  <c r="G375" i="19"/>
  <c r="M375" i="19"/>
  <c r="O375" i="19"/>
  <c r="P375" i="19"/>
  <c r="N376" i="19"/>
  <c r="G376" i="19"/>
  <c r="M376" i="19"/>
  <c r="O376" i="19"/>
  <c r="P376" i="19"/>
  <c r="N377" i="19"/>
  <c r="G377" i="19"/>
  <c r="M377" i="19"/>
  <c r="O377" i="19"/>
  <c r="P377" i="19"/>
  <c r="N378" i="19"/>
  <c r="G378" i="19"/>
  <c r="M378" i="19"/>
  <c r="O378" i="19"/>
  <c r="P378" i="19"/>
  <c r="N379" i="19"/>
  <c r="G379" i="19"/>
  <c r="M379" i="19"/>
  <c r="O379" i="19"/>
  <c r="P379" i="19"/>
  <c r="N380" i="19"/>
  <c r="G380" i="19"/>
  <c r="M380" i="19"/>
  <c r="O380" i="19"/>
  <c r="P380" i="19"/>
  <c r="N381" i="19"/>
  <c r="G381" i="19"/>
  <c r="M381" i="19"/>
  <c r="O381" i="19"/>
  <c r="P381" i="19"/>
  <c r="N382" i="19"/>
  <c r="G382" i="19"/>
  <c r="M382" i="19"/>
  <c r="O382" i="19"/>
  <c r="P382" i="19"/>
  <c r="N383" i="19"/>
  <c r="G383" i="19"/>
  <c r="M383" i="19"/>
  <c r="O383" i="19"/>
  <c r="P383" i="19"/>
  <c r="N384" i="19"/>
  <c r="G384" i="19"/>
  <c r="M384" i="19"/>
  <c r="O384" i="19"/>
  <c r="P384" i="19"/>
  <c r="N385" i="19"/>
  <c r="G385" i="19"/>
  <c r="M385" i="19"/>
  <c r="O385" i="19"/>
  <c r="P385" i="19"/>
  <c r="N386" i="19"/>
  <c r="G386" i="19"/>
  <c r="M386" i="19"/>
  <c r="O386" i="19"/>
  <c r="P386" i="19"/>
  <c r="N387" i="19"/>
  <c r="G387" i="19"/>
  <c r="M387" i="19"/>
  <c r="O387" i="19"/>
  <c r="P387" i="19"/>
  <c r="N388" i="19"/>
  <c r="G388" i="19"/>
  <c r="M388" i="19"/>
  <c r="O388" i="19"/>
  <c r="P388" i="19"/>
  <c r="N389" i="19"/>
  <c r="G389" i="19"/>
  <c r="M389" i="19"/>
  <c r="O389" i="19"/>
  <c r="P389" i="19"/>
  <c r="N390" i="19"/>
  <c r="G390" i="19"/>
  <c r="M390" i="19"/>
  <c r="O390" i="19"/>
  <c r="P390" i="19"/>
  <c r="N391" i="19"/>
  <c r="G391" i="19"/>
  <c r="M391" i="19"/>
  <c r="O391" i="19"/>
  <c r="P391" i="19"/>
  <c r="N392" i="19"/>
  <c r="G392" i="19"/>
  <c r="M392" i="19"/>
  <c r="O392" i="19"/>
  <c r="P392" i="19"/>
  <c r="N393" i="19"/>
  <c r="G393" i="19"/>
  <c r="M393" i="19"/>
  <c r="O393" i="19"/>
  <c r="P393" i="19"/>
  <c r="N394" i="19"/>
  <c r="G394" i="19"/>
  <c r="M394" i="19"/>
  <c r="O394" i="19"/>
  <c r="P394" i="19"/>
  <c r="N395" i="19"/>
  <c r="G395" i="19"/>
  <c r="M395" i="19"/>
  <c r="O395" i="19"/>
  <c r="P395" i="19"/>
  <c r="N396" i="19"/>
  <c r="G396" i="19"/>
  <c r="M396" i="19"/>
  <c r="O396" i="19"/>
  <c r="P396" i="19"/>
  <c r="N397" i="19"/>
  <c r="G397" i="19"/>
  <c r="M397" i="19"/>
  <c r="O397" i="19"/>
  <c r="P397" i="19"/>
  <c r="N398" i="19"/>
  <c r="G398" i="19"/>
  <c r="M398" i="19"/>
  <c r="O398" i="19"/>
  <c r="P398" i="19"/>
  <c r="N399" i="19"/>
  <c r="G399" i="19"/>
  <c r="M399" i="19"/>
  <c r="O399" i="19"/>
  <c r="P399" i="19"/>
  <c r="N400" i="19"/>
  <c r="G400" i="19"/>
  <c r="M400" i="19"/>
  <c r="O400" i="19"/>
  <c r="P400" i="19"/>
  <c r="N401" i="19"/>
  <c r="G401" i="19"/>
  <c r="M401" i="19"/>
  <c r="O401" i="19"/>
  <c r="P401" i="19"/>
  <c r="N402" i="19"/>
  <c r="G402" i="19"/>
  <c r="M402" i="19"/>
  <c r="O402" i="19"/>
  <c r="P402" i="19"/>
  <c r="N403" i="19"/>
  <c r="G403" i="19"/>
  <c r="M403" i="19"/>
  <c r="O403" i="19"/>
  <c r="P403" i="19"/>
  <c r="N404" i="19"/>
  <c r="G404" i="19"/>
  <c r="M404" i="19"/>
  <c r="O404" i="19"/>
  <c r="P404" i="19"/>
  <c r="N405" i="19"/>
  <c r="G405" i="19"/>
  <c r="M405" i="19"/>
  <c r="O405" i="19"/>
  <c r="P405" i="19"/>
  <c r="N406" i="19"/>
  <c r="G406" i="19"/>
  <c r="M406" i="19"/>
  <c r="O406" i="19"/>
  <c r="P406" i="19"/>
  <c r="N407" i="19"/>
  <c r="G407" i="19"/>
  <c r="M407" i="19"/>
  <c r="O407" i="19"/>
  <c r="P407" i="19"/>
  <c r="N408" i="19"/>
  <c r="G408" i="19"/>
  <c r="M408" i="19"/>
  <c r="O408" i="19"/>
  <c r="P408" i="19"/>
  <c r="N409" i="19"/>
  <c r="G409" i="19"/>
  <c r="M409" i="19"/>
  <c r="O409" i="19"/>
  <c r="P409" i="19"/>
  <c r="N410" i="19"/>
  <c r="G410" i="19"/>
  <c r="M410" i="19"/>
  <c r="O410" i="19"/>
  <c r="P410" i="19"/>
  <c r="N411" i="19"/>
  <c r="G411" i="19"/>
  <c r="M411" i="19"/>
  <c r="O411" i="19"/>
  <c r="P411" i="19"/>
  <c r="N412" i="19"/>
  <c r="G412" i="19"/>
  <c r="M412" i="19"/>
  <c r="O412" i="19"/>
  <c r="P412" i="19"/>
  <c r="N413" i="19"/>
  <c r="G413" i="19"/>
  <c r="M413" i="19"/>
  <c r="O413" i="19"/>
  <c r="P413" i="19"/>
  <c r="N414" i="19"/>
  <c r="G414" i="19"/>
  <c r="M414" i="19"/>
  <c r="O414" i="19"/>
  <c r="P414" i="19"/>
  <c r="N415" i="19"/>
  <c r="G415" i="19"/>
  <c r="M415" i="19"/>
  <c r="O415" i="19"/>
  <c r="P415" i="19"/>
  <c r="N416" i="19"/>
  <c r="G416" i="19"/>
  <c r="M416" i="19"/>
  <c r="O416" i="19"/>
  <c r="P416" i="19"/>
  <c r="N417" i="19"/>
  <c r="G417" i="19"/>
  <c r="M417" i="19"/>
  <c r="O417" i="19"/>
  <c r="P417" i="19"/>
  <c r="N418" i="19"/>
  <c r="G418" i="19"/>
  <c r="M418" i="19"/>
  <c r="O418" i="19"/>
  <c r="P418" i="19"/>
  <c r="N419" i="19"/>
  <c r="G419" i="19"/>
  <c r="M419" i="19"/>
  <c r="O419" i="19"/>
  <c r="P419" i="19"/>
  <c r="N420" i="19"/>
  <c r="N421" i="19"/>
  <c r="G420" i="19"/>
  <c r="M420" i="19"/>
  <c r="O420" i="19"/>
  <c r="P420" i="19"/>
  <c r="C420" i="19"/>
  <c r="D420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C419" i="19"/>
  <c r="D419" i="19"/>
  <c r="C418" i="19"/>
  <c r="D418" i="19"/>
  <c r="C417" i="19"/>
  <c r="D417" i="19"/>
  <c r="C416" i="19"/>
  <c r="D416" i="19"/>
  <c r="C415" i="19"/>
  <c r="D415" i="19"/>
  <c r="C414" i="19"/>
  <c r="D414" i="19"/>
  <c r="C413" i="19"/>
  <c r="D413" i="19"/>
  <c r="C412" i="19"/>
  <c r="D412" i="19"/>
  <c r="C411" i="19"/>
  <c r="D411" i="19"/>
  <c r="C410" i="19"/>
  <c r="D410" i="19"/>
  <c r="C409" i="19"/>
  <c r="D409" i="19"/>
  <c r="C408" i="19"/>
  <c r="D408" i="19"/>
  <c r="C407" i="19"/>
  <c r="D407" i="19"/>
  <c r="C406" i="19"/>
  <c r="D406" i="19"/>
  <c r="C405" i="19"/>
  <c r="D405" i="19"/>
  <c r="C404" i="19"/>
  <c r="D404" i="19"/>
  <c r="C403" i="19"/>
  <c r="D403" i="19"/>
  <c r="C402" i="19"/>
  <c r="D402" i="19"/>
  <c r="C401" i="19"/>
  <c r="D401" i="19"/>
  <c r="C400" i="19"/>
  <c r="D400" i="19"/>
  <c r="C399" i="19"/>
  <c r="D399" i="19"/>
  <c r="C398" i="19"/>
  <c r="D398" i="19"/>
  <c r="C397" i="19"/>
  <c r="D397" i="19"/>
  <c r="C396" i="19"/>
  <c r="D396" i="19"/>
  <c r="C395" i="19"/>
  <c r="D395" i="19"/>
  <c r="C394" i="19"/>
  <c r="D394" i="19"/>
  <c r="C393" i="19"/>
  <c r="D393" i="19"/>
  <c r="C392" i="19"/>
  <c r="D392" i="19"/>
  <c r="C391" i="19"/>
  <c r="D391" i="19"/>
  <c r="C390" i="19"/>
  <c r="D390" i="19"/>
  <c r="C389" i="19"/>
  <c r="D389" i="19"/>
  <c r="C388" i="19"/>
  <c r="D388" i="19"/>
  <c r="C387" i="19"/>
  <c r="D387" i="19"/>
  <c r="C386" i="19"/>
  <c r="D386" i="19"/>
  <c r="C385" i="19"/>
  <c r="D385" i="19"/>
  <c r="C384" i="19"/>
  <c r="D384" i="19"/>
  <c r="C383" i="19"/>
  <c r="D383" i="19"/>
  <c r="C382" i="19"/>
  <c r="D382" i="19"/>
  <c r="C381" i="19"/>
  <c r="D381" i="19"/>
  <c r="C380" i="19"/>
  <c r="D380" i="19"/>
  <c r="C379" i="19"/>
  <c r="D379" i="19"/>
  <c r="C378" i="19"/>
  <c r="D378" i="19"/>
  <c r="C377" i="19"/>
  <c r="D377" i="19"/>
  <c r="C376" i="19"/>
  <c r="D376" i="19"/>
  <c r="C375" i="19"/>
  <c r="D375" i="19"/>
  <c r="C374" i="19"/>
  <c r="D374" i="19"/>
  <c r="C373" i="19"/>
  <c r="D373" i="19"/>
  <c r="C372" i="19"/>
  <c r="D372" i="19"/>
  <c r="C371" i="19"/>
  <c r="D371" i="19"/>
  <c r="C370" i="19"/>
  <c r="D370" i="19"/>
  <c r="C369" i="19"/>
  <c r="D369" i="19"/>
  <c r="C368" i="19"/>
  <c r="D368" i="19"/>
  <c r="C367" i="19"/>
  <c r="D367" i="19"/>
  <c r="C366" i="19"/>
  <c r="D366" i="19"/>
  <c r="C365" i="19"/>
  <c r="D365" i="19"/>
  <c r="C364" i="19"/>
  <c r="D364" i="19"/>
  <c r="C363" i="19"/>
  <c r="D363" i="19"/>
  <c r="C362" i="19"/>
  <c r="D362" i="19"/>
  <c r="C361" i="19"/>
  <c r="D361" i="19"/>
  <c r="C360" i="19"/>
  <c r="D360" i="19"/>
  <c r="C359" i="19"/>
  <c r="D359" i="19"/>
  <c r="C358" i="19"/>
  <c r="D358" i="19"/>
  <c r="C357" i="19"/>
  <c r="D357" i="19"/>
  <c r="C356" i="19"/>
  <c r="D356" i="19"/>
  <c r="C355" i="19"/>
  <c r="D355" i="19"/>
  <c r="C354" i="19"/>
  <c r="D354" i="19"/>
  <c r="C353" i="19"/>
  <c r="D353" i="19"/>
  <c r="C352" i="19"/>
  <c r="D352" i="19"/>
  <c r="C351" i="19"/>
  <c r="D351" i="19"/>
  <c r="C350" i="19"/>
  <c r="D350" i="19"/>
  <c r="C349" i="19"/>
  <c r="D349" i="19"/>
  <c r="C348" i="19"/>
  <c r="D348" i="19"/>
  <c r="C347" i="19"/>
  <c r="D347" i="19"/>
  <c r="C346" i="19"/>
  <c r="D346" i="19"/>
  <c r="C345" i="19"/>
  <c r="D345" i="19"/>
  <c r="C344" i="19"/>
  <c r="D344" i="19"/>
  <c r="C343" i="19"/>
  <c r="D343" i="19"/>
  <c r="C342" i="19"/>
  <c r="D342" i="19"/>
  <c r="C341" i="19"/>
  <c r="D341" i="19"/>
  <c r="C340" i="19"/>
  <c r="D340" i="19"/>
  <c r="C339" i="19"/>
  <c r="D339" i="19"/>
  <c r="C338" i="19"/>
  <c r="D338" i="19"/>
  <c r="C337" i="19"/>
  <c r="D337" i="19"/>
  <c r="C336" i="19"/>
  <c r="D336" i="19"/>
  <c r="C335" i="19"/>
  <c r="D335" i="19"/>
  <c r="C334" i="19"/>
  <c r="D334" i="19"/>
  <c r="C333" i="19"/>
  <c r="D333" i="19"/>
  <c r="C332" i="19"/>
  <c r="D332" i="19"/>
  <c r="C331" i="19"/>
  <c r="D331" i="19"/>
  <c r="C330" i="19"/>
  <c r="D330" i="19"/>
  <c r="C329" i="19"/>
  <c r="D329" i="19"/>
  <c r="C328" i="19"/>
  <c r="D328" i="19"/>
  <c r="C327" i="19"/>
  <c r="D327" i="19"/>
  <c r="C326" i="19"/>
  <c r="D326" i="19"/>
  <c r="C325" i="19"/>
  <c r="D325" i="19"/>
  <c r="C324" i="19"/>
  <c r="D324" i="19"/>
  <c r="C323" i="19"/>
  <c r="D323" i="19"/>
  <c r="C322" i="19"/>
  <c r="D322" i="19"/>
  <c r="C321" i="19"/>
  <c r="D321" i="19"/>
  <c r="C320" i="19"/>
  <c r="D320" i="19"/>
  <c r="C319" i="19"/>
  <c r="D319" i="19"/>
  <c r="C318" i="19"/>
  <c r="D318" i="19"/>
  <c r="C317" i="19"/>
  <c r="D317" i="19"/>
  <c r="C316" i="19"/>
  <c r="D316" i="19"/>
  <c r="C315" i="19"/>
  <c r="D315" i="19"/>
  <c r="C314" i="19"/>
  <c r="D314" i="19"/>
  <c r="C313" i="19"/>
  <c r="D313" i="19"/>
  <c r="C312" i="19"/>
  <c r="D312" i="19"/>
  <c r="C311" i="19"/>
  <c r="D311" i="19"/>
  <c r="C310" i="19"/>
  <c r="D310" i="19"/>
  <c r="C309" i="19"/>
  <c r="D309" i="19"/>
  <c r="C308" i="19"/>
  <c r="D308" i="19"/>
  <c r="C307" i="19"/>
  <c r="D307" i="19"/>
  <c r="C306" i="19"/>
  <c r="D306" i="19"/>
  <c r="C305" i="19"/>
  <c r="D305" i="19"/>
  <c r="C304" i="19"/>
  <c r="D304" i="19"/>
  <c r="C303" i="19"/>
  <c r="D303" i="19"/>
  <c r="C302" i="19"/>
  <c r="D302" i="19"/>
  <c r="C301" i="19"/>
  <c r="D301" i="19"/>
  <c r="C300" i="19"/>
  <c r="D300" i="19"/>
  <c r="C299" i="19"/>
  <c r="D299" i="19"/>
  <c r="C298" i="19"/>
  <c r="D298" i="19"/>
  <c r="C297" i="19"/>
  <c r="D297" i="19"/>
  <c r="C296" i="19"/>
  <c r="D296" i="19"/>
  <c r="C295" i="19"/>
  <c r="D295" i="19"/>
  <c r="C294" i="19"/>
  <c r="D294" i="19"/>
  <c r="C293" i="19"/>
  <c r="D293" i="19"/>
  <c r="C292" i="19"/>
  <c r="D292" i="19"/>
  <c r="C291" i="19"/>
  <c r="D291" i="19"/>
  <c r="C290" i="19"/>
  <c r="D290" i="19"/>
  <c r="C289" i="19"/>
  <c r="D289" i="19"/>
  <c r="C288" i="19"/>
  <c r="D288" i="19"/>
  <c r="C287" i="19"/>
  <c r="D287" i="19"/>
  <c r="C286" i="19"/>
  <c r="D286" i="19"/>
  <c r="C285" i="19"/>
  <c r="D285" i="19"/>
  <c r="C284" i="19"/>
  <c r="D284" i="19"/>
  <c r="C283" i="19"/>
  <c r="D283" i="19"/>
  <c r="C282" i="19"/>
  <c r="D282" i="19"/>
  <c r="C281" i="19"/>
  <c r="D281" i="19"/>
  <c r="C280" i="19"/>
  <c r="D280" i="19"/>
  <c r="C279" i="19"/>
  <c r="D279" i="19"/>
  <c r="C278" i="19"/>
  <c r="D278" i="19"/>
  <c r="C277" i="19"/>
  <c r="D277" i="19"/>
  <c r="C276" i="19"/>
  <c r="D276" i="19"/>
  <c r="C275" i="19"/>
  <c r="D275" i="19"/>
  <c r="C274" i="19"/>
  <c r="D274" i="19"/>
  <c r="C273" i="19"/>
  <c r="D273" i="19"/>
  <c r="C272" i="19"/>
  <c r="D272" i="19"/>
  <c r="C271" i="19"/>
  <c r="D271" i="19"/>
  <c r="C270" i="19"/>
  <c r="D270" i="19"/>
  <c r="C269" i="19"/>
  <c r="D269" i="19"/>
  <c r="C268" i="19"/>
  <c r="D268" i="19"/>
  <c r="C267" i="19"/>
  <c r="D267" i="19"/>
  <c r="C266" i="19"/>
  <c r="D266" i="19"/>
  <c r="C265" i="19"/>
  <c r="D265" i="19"/>
  <c r="C264" i="19"/>
  <c r="D264" i="19"/>
  <c r="C263" i="19"/>
  <c r="D263" i="19"/>
  <c r="C262" i="19"/>
  <c r="D262" i="19"/>
  <c r="C261" i="19"/>
  <c r="D261" i="19"/>
  <c r="C260" i="19"/>
  <c r="D260" i="19"/>
  <c r="C259" i="19"/>
  <c r="D259" i="19"/>
  <c r="C258" i="19"/>
  <c r="D258" i="19"/>
  <c r="C257" i="19"/>
  <c r="D257" i="19"/>
  <c r="C256" i="19"/>
  <c r="D256" i="19"/>
  <c r="C255" i="19"/>
  <c r="D255" i="19"/>
  <c r="C254" i="19"/>
  <c r="D254" i="19"/>
  <c r="C253" i="19"/>
  <c r="D253" i="19"/>
  <c r="C252" i="19"/>
  <c r="D252" i="19"/>
  <c r="C251" i="19"/>
  <c r="D251" i="19"/>
  <c r="C250" i="19"/>
  <c r="D250" i="19"/>
  <c r="C249" i="19"/>
  <c r="D249" i="19"/>
  <c r="C248" i="19"/>
  <c r="D248" i="19"/>
  <c r="C247" i="19"/>
  <c r="D247" i="19"/>
  <c r="C246" i="19"/>
  <c r="D246" i="19"/>
  <c r="C245" i="19"/>
  <c r="D245" i="19"/>
  <c r="C244" i="19"/>
  <c r="D244" i="19"/>
  <c r="C243" i="19"/>
  <c r="D243" i="19"/>
  <c r="C242" i="19"/>
  <c r="D242" i="19"/>
  <c r="C241" i="19"/>
  <c r="D241" i="19"/>
  <c r="C240" i="19"/>
  <c r="D240" i="19"/>
  <c r="C239" i="19"/>
  <c r="D239" i="19"/>
  <c r="C238" i="19"/>
  <c r="D238" i="19"/>
  <c r="C237" i="19"/>
  <c r="D237" i="19"/>
  <c r="C236" i="19"/>
  <c r="D236" i="19"/>
  <c r="C235" i="19"/>
  <c r="D235" i="19"/>
  <c r="C234" i="19"/>
  <c r="D234" i="19"/>
  <c r="C233" i="19"/>
  <c r="D233" i="19"/>
  <c r="C232" i="19"/>
  <c r="D232" i="19"/>
  <c r="C231" i="19"/>
  <c r="D231" i="19"/>
  <c r="C230" i="19"/>
  <c r="D230" i="19"/>
  <c r="C229" i="19"/>
  <c r="D229" i="19"/>
  <c r="C228" i="19"/>
  <c r="D228" i="19"/>
  <c r="C227" i="19"/>
  <c r="D227" i="19"/>
  <c r="C226" i="19"/>
  <c r="D226" i="19"/>
  <c r="C225" i="19"/>
  <c r="D225" i="19"/>
  <c r="C224" i="19"/>
  <c r="D224" i="19"/>
  <c r="C223" i="19"/>
  <c r="D223" i="19"/>
  <c r="C222" i="19"/>
  <c r="D222" i="19"/>
  <c r="C221" i="19"/>
  <c r="D221" i="19"/>
  <c r="C220" i="19"/>
  <c r="D220" i="19"/>
  <c r="C219" i="19"/>
  <c r="D219" i="19"/>
  <c r="C218" i="19"/>
  <c r="D218" i="19"/>
  <c r="C217" i="19"/>
  <c r="D217" i="19"/>
  <c r="C216" i="19"/>
  <c r="D216" i="19"/>
  <c r="C215" i="19"/>
  <c r="D215" i="19"/>
  <c r="C214" i="19"/>
  <c r="D214" i="19"/>
  <c r="C213" i="19"/>
  <c r="D213" i="19"/>
  <c r="C212" i="19"/>
  <c r="D212" i="19"/>
  <c r="C211" i="19"/>
  <c r="D211" i="19"/>
  <c r="C210" i="19"/>
  <c r="D210" i="19"/>
  <c r="C209" i="19"/>
  <c r="D209" i="19"/>
  <c r="C208" i="19"/>
  <c r="D208" i="19"/>
  <c r="C207" i="19"/>
  <c r="D207" i="19"/>
  <c r="C206" i="19"/>
  <c r="D206" i="19"/>
  <c r="C205" i="19"/>
  <c r="D205" i="19"/>
  <c r="C204" i="19"/>
  <c r="D204" i="19"/>
  <c r="C203" i="19"/>
  <c r="D203" i="19"/>
  <c r="C202" i="19"/>
  <c r="D202" i="19"/>
  <c r="C201" i="19"/>
  <c r="D201" i="19"/>
  <c r="C200" i="19"/>
  <c r="D200" i="19"/>
  <c r="C199" i="19"/>
  <c r="D199" i="19"/>
  <c r="C198" i="19"/>
  <c r="D198" i="19"/>
  <c r="C197" i="19"/>
  <c r="D197" i="19"/>
  <c r="C196" i="19"/>
  <c r="D196" i="19"/>
  <c r="C195" i="19"/>
  <c r="D195" i="19"/>
  <c r="C194" i="19"/>
  <c r="D194" i="19"/>
  <c r="C193" i="19"/>
  <c r="D193" i="19"/>
  <c r="C192" i="19"/>
  <c r="D192" i="19"/>
  <c r="C191" i="19"/>
  <c r="D191" i="19"/>
  <c r="C190" i="19"/>
  <c r="D190" i="19"/>
  <c r="C189" i="19"/>
  <c r="D189" i="19"/>
  <c r="C188" i="19"/>
  <c r="D188" i="19"/>
  <c r="C187" i="19"/>
  <c r="D187" i="19"/>
  <c r="C186" i="19"/>
  <c r="D186" i="19"/>
  <c r="C185" i="19"/>
  <c r="D185" i="19"/>
  <c r="C184" i="19"/>
  <c r="D184" i="19"/>
  <c r="C183" i="19"/>
  <c r="D183" i="19"/>
  <c r="C182" i="19"/>
  <c r="D182" i="19"/>
  <c r="C181" i="19"/>
  <c r="D181" i="19"/>
  <c r="C180" i="19"/>
  <c r="D180" i="19"/>
  <c r="C179" i="19"/>
  <c r="D179" i="19"/>
  <c r="C178" i="19"/>
  <c r="D178" i="19"/>
  <c r="C177" i="19"/>
  <c r="D177" i="19"/>
  <c r="C176" i="19"/>
  <c r="D176" i="19"/>
  <c r="C175" i="19"/>
  <c r="D175" i="19"/>
  <c r="C174" i="19"/>
  <c r="D174" i="19"/>
  <c r="C173" i="19"/>
  <c r="D173" i="19"/>
  <c r="C172" i="19"/>
  <c r="D172" i="19"/>
  <c r="C171" i="19"/>
  <c r="D171" i="19"/>
  <c r="C170" i="19"/>
  <c r="D170" i="19"/>
  <c r="C169" i="19"/>
  <c r="D169" i="19"/>
  <c r="C168" i="19"/>
  <c r="D168" i="19"/>
  <c r="C167" i="19"/>
  <c r="D167" i="19"/>
  <c r="C166" i="19"/>
  <c r="D166" i="19"/>
  <c r="C165" i="19"/>
  <c r="D165" i="19"/>
  <c r="C164" i="19"/>
  <c r="D164" i="19"/>
  <c r="C163" i="19"/>
  <c r="D163" i="19"/>
  <c r="C162" i="19"/>
  <c r="D162" i="19"/>
  <c r="C161" i="19"/>
  <c r="D161" i="19"/>
  <c r="C160" i="19"/>
  <c r="D160" i="19"/>
  <c r="C159" i="19"/>
  <c r="D159" i="19"/>
  <c r="C158" i="19"/>
  <c r="D158" i="19"/>
  <c r="C157" i="19"/>
  <c r="D157" i="19"/>
  <c r="C156" i="19"/>
  <c r="D156" i="19"/>
  <c r="C155" i="19"/>
  <c r="D155" i="19"/>
  <c r="C154" i="19"/>
  <c r="D154" i="19"/>
  <c r="C153" i="19"/>
  <c r="D153" i="19"/>
  <c r="C152" i="19"/>
  <c r="D152" i="19"/>
  <c r="C151" i="19"/>
  <c r="D151" i="19"/>
  <c r="C150" i="19"/>
  <c r="D150" i="19"/>
  <c r="C149" i="19"/>
  <c r="D149" i="19"/>
  <c r="C148" i="19"/>
  <c r="D148" i="19"/>
  <c r="C147" i="19"/>
  <c r="D147" i="19"/>
  <c r="C146" i="19"/>
  <c r="D146" i="19"/>
  <c r="C145" i="19"/>
  <c r="D145" i="19"/>
  <c r="C144" i="19"/>
  <c r="D144" i="19"/>
  <c r="C143" i="19"/>
  <c r="D143" i="19"/>
  <c r="C142" i="19"/>
  <c r="D142" i="19"/>
  <c r="C141" i="19"/>
  <c r="D141" i="19"/>
  <c r="C140" i="19"/>
  <c r="D140" i="19"/>
  <c r="C139" i="19"/>
  <c r="D139" i="19"/>
  <c r="C138" i="19"/>
  <c r="D138" i="19"/>
  <c r="C137" i="19"/>
  <c r="D137" i="19"/>
  <c r="C136" i="19"/>
  <c r="D136" i="19"/>
  <c r="C135" i="19"/>
  <c r="D135" i="19"/>
  <c r="C134" i="19"/>
  <c r="D134" i="19"/>
  <c r="C133" i="19"/>
  <c r="D133" i="19"/>
  <c r="C132" i="19"/>
  <c r="D132" i="19"/>
  <c r="C131" i="19"/>
  <c r="D131" i="19"/>
  <c r="C130" i="19"/>
  <c r="D130" i="19"/>
  <c r="C129" i="19"/>
  <c r="D129" i="19"/>
  <c r="C128" i="19"/>
  <c r="D128" i="19"/>
  <c r="C127" i="19"/>
  <c r="D127" i="19"/>
  <c r="C126" i="19"/>
  <c r="D126" i="19"/>
  <c r="C125" i="19"/>
  <c r="D125" i="19"/>
  <c r="C124" i="19"/>
  <c r="D124" i="19"/>
  <c r="C123" i="19"/>
  <c r="D123" i="19"/>
  <c r="C122" i="19"/>
  <c r="D122" i="19"/>
  <c r="C121" i="19"/>
  <c r="D121" i="19"/>
  <c r="C120" i="19"/>
  <c r="D120" i="19"/>
  <c r="C119" i="19"/>
  <c r="D119" i="19"/>
  <c r="C118" i="19"/>
  <c r="D118" i="19"/>
  <c r="C117" i="19"/>
  <c r="D117" i="19"/>
  <c r="C116" i="19"/>
  <c r="D116" i="19"/>
  <c r="C115" i="19"/>
  <c r="D115" i="19"/>
  <c r="C114" i="19"/>
  <c r="D114" i="19"/>
  <c r="C113" i="19"/>
  <c r="D113" i="19"/>
  <c r="C112" i="19"/>
  <c r="D112" i="19"/>
  <c r="C111" i="19"/>
  <c r="D111" i="19"/>
  <c r="C110" i="19"/>
  <c r="D110" i="19"/>
  <c r="C109" i="19"/>
  <c r="D109" i="19"/>
  <c r="C108" i="19"/>
  <c r="D108" i="19"/>
  <c r="C107" i="19"/>
  <c r="D107" i="19"/>
  <c r="C106" i="19"/>
  <c r="D106" i="19"/>
  <c r="C105" i="19"/>
  <c r="D105" i="19"/>
  <c r="C104" i="19"/>
  <c r="D104" i="19"/>
  <c r="C103" i="19"/>
  <c r="D103" i="19"/>
  <c r="C102" i="19"/>
  <c r="D102" i="19"/>
  <c r="C101" i="19"/>
  <c r="D101" i="19"/>
  <c r="C100" i="19"/>
  <c r="D100" i="19"/>
  <c r="C99" i="19"/>
  <c r="D99" i="19"/>
  <c r="C98" i="19"/>
  <c r="D98" i="19"/>
  <c r="C97" i="19"/>
  <c r="D97" i="19"/>
  <c r="C96" i="19"/>
  <c r="D96" i="19"/>
  <c r="C95" i="19"/>
  <c r="D95" i="19"/>
  <c r="C94" i="19"/>
  <c r="D94" i="19"/>
  <c r="C93" i="19"/>
  <c r="D93" i="19"/>
  <c r="C92" i="19"/>
  <c r="D92" i="19"/>
  <c r="C91" i="19"/>
  <c r="D91" i="19"/>
  <c r="C90" i="19"/>
  <c r="D90" i="19"/>
  <c r="C89" i="19"/>
  <c r="D89" i="19"/>
  <c r="C88" i="19"/>
  <c r="D88" i="19"/>
  <c r="C87" i="19"/>
  <c r="D87" i="19"/>
  <c r="C86" i="19"/>
  <c r="D86" i="19"/>
  <c r="C85" i="19"/>
  <c r="D85" i="19"/>
  <c r="C84" i="19"/>
  <c r="D84" i="19"/>
  <c r="C83" i="19"/>
  <c r="D83" i="19"/>
  <c r="C82" i="19"/>
  <c r="D82" i="19"/>
  <c r="C81" i="19"/>
  <c r="D81" i="19"/>
  <c r="C80" i="19"/>
  <c r="D80" i="19"/>
  <c r="C79" i="19"/>
  <c r="D79" i="19"/>
  <c r="C78" i="19"/>
  <c r="D78" i="19"/>
  <c r="C77" i="19"/>
  <c r="D77" i="19"/>
  <c r="C76" i="19"/>
  <c r="D76" i="19"/>
  <c r="C75" i="19"/>
  <c r="D75" i="19"/>
  <c r="C74" i="19"/>
  <c r="D74" i="19"/>
  <c r="C73" i="19"/>
  <c r="D73" i="19"/>
  <c r="C72" i="19"/>
  <c r="D72" i="19"/>
  <c r="C71" i="19"/>
  <c r="D71" i="19"/>
  <c r="C70" i="19"/>
  <c r="D70" i="19"/>
  <c r="C69" i="19"/>
  <c r="D69" i="19"/>
  <c r="C68" i="19"/>
  <c r="D68" i="19"/>
  <c r="C67" i="19"/>
  <c r="D67" i="19"/>
  <c r="C66" i="19"/>
  <c r="D66" i="19"/>
  <c r="C65" i="19"/>
  <c r="D65" i="19"/>
  <c r="C64" i="19"/>
  <c r="D64" i="19"/>
  <c r="C63" i="19"/>
  <c r="D63" i="19"/>
  <c r="C62" i="19"/>
  <c r="D62" i="19"/>
  <c r="C61" i="19"/>
  <c r="D61" i="19"/>
  <c r="D60" i="19"/>
  <c r="C59" i="19"/>
  <c r="D59" i="19"/>
  <c r="C58" i="19"/>
  <c r="D58" i="19"/>
  <c r="C57" i="19"/>
  <c r="D57" i="19"/>
  <c r="C56" i="19"/>
  <c r="D56" i="19"/>
  <c r="C55" i="19"/>
  <c r="D55" i="19"/>
  <c r="C54" i="19"/>
  <c r="D54" i="19"/>
  <c r="C53" i="19"/>
  <c r="D53" i="19"/>
  <c r="C52" i="19"/>
  <c r="D52" i="19"/>
  <c r="C51" i="19"/>
  <c r="D51" i="19"/>
  <c r="C50" i="19"/>
  <c r="D50" i="19"/>
  <c r="C49" i="19"/>
  <c r="D49" i="19"/>
  <c r="C48" i="19"/>
  <c r="D48" i="19"/>
  <c r="C47" i="19"/>
  <c r="D47" i="19"/>
  <c r="C46" i="19"/>
  <c r="D46" i="19"/>
  <c r="C45" i="19"/>
  <c r="D45" i="19"/>
  <c r="C44" i="19"/>
  <c r="D44" i="19"/>
  <c r="C43" i="19"/>
  <c r="D43" i="19"/>
  <c r="C42" i="19"/>
  <c r="D42" i="19"/>
  <c r="C41" i="19"/>
  <c r="D41" i="19"/>
  <c r="C40" i="19"/>
  <c r="D40" i="19"/>
  <c r="C39" i="19"/>
  <c r="D39" i="19"/>
  <c r="C38" i="19"/>
  <c r="D38" i="19"/>
  <c r="C37" i="19"/>
  <c r="D37" i="19"/>
  <c r="C36" i="19"/>
  <c r="D36" i="19"/>
  <c r="C35" i="19"/>
  <c r="D35" i="19"/>
  <c r="C34" i="19"/>
  <c r="D34" i="19"/>
  <c r="C33" i="19"/>
  <c r="D33" i="19"/>
  <c r="C32" i="19"/>
  <c r="D32" i="19"/>
  <c r="C31" i="19"/>
  <c r="D31" i="19"/>
  <c r="C30" i="19"/>
  <c r="D30" i="19"/>
  <c r="C29" i="19"/>
  <c r="D29" i="19"/>
  <c r="C28" i="19"/>
  <c r="D28" i="19"/>
  <c r="C27" i="19"/>
  <c r="D27" i="19"/>
  <c r="C26" i="19"/>
  <c r="D26" i="19"/>
  <c r="C25" i="19"/>
  <c r="D25" i="19"/>
  <c r="C24" i="19"/>
  <c r="D24" i="19"/>
  <c r="C23" i="19"/>
  <c r="D23" i="19"/>
  <c r="C22" i="19"/>
  <c r="D22" i="19"/>
  <c r="C21" i="19"/>
  <c r="D21" i="19"/>
  <c r="C20" i="19"/>
  <c r="D20" i="19"/>
  <c r="C19" i="19"/>
  <c r="D19" i="19"/>
  <c r="C18" i="19"/>
  <c r="D18" i="19"/>
  <c r="C17" i="19"/>
  <c r="D17" i="19"/>
  <c r="C16" i="19"/>
  <c r="D16" i="19"/>
  <c r="C15" i="19"/>
  <c r="D15" i="19"/>
  <c r="C14" i="19"/>
  <c r="D14" i="19"/>
  <c r="C13" i="19"/>
  <c r="D13" i="19"/>
  <c r="F13" i="19"/>
  <c r="I13" i="19"/>
  <c r="E7" i="19"/>
  <c r="F14" i="19"/>
  <c r="I14" i="19"/>
  <c r="F15" i="19"/>
  <c r="I15" i="19"/>
  <c r="F16" i="19"/>
  <c r="I16" i="19"/>
  <c r="F17" i="19"/>
  <c r="I17" i="19"/>
  <c r="F18" i="19"/>
  <c r="I18" i="19"/>
  <c r="F19" i="19"/>
  <c r="I19" i="19"/>
  <c r="F20" i="19"/>
  <c r="I20" i="19"/>
  <c r="F21" i="19"/>
  <c r="I21" i="19"/>
  <c r="F22" i="19"/>
  <c r="I22" i="19"/>
  <c r="F23" i="19"/>
  <c r="I23" i="19"/>
  <c r="F24" i="19"/>
  <c r="I24" i="19"/>
  <c r="F25" i="19"/>
  <c r="I25" i="19"/>
  <c r="F26" i="19"/>
  <c r="I26" i="19"/>
  <c r="F27" i="19"/>
  <c r="I27" i="19"/>
  <c r="F28" i="19"/>
  <c r="I28" i="19"/>
  <c r="F29" i="19"/>
  <c r="I29" i="19"/>
  <c r="F30" i="19"/>
  <c r="I30" i="19"/>
  <c r="F31" i="19"/>
  <c r="I31" i="19"/>
  <c r="F32" i="19"/>
  <c r="I32" i="19"/>
  <c r="F33" i="19"/>
  <c r="I33" i="19"/>
  <c r="F34" i="19"/>
  <c r="I34" i="19"/>
  <c r="F35" i="19"/>
  <c r="I35" i="19"/>
  <c r="F36" i="19"/>
  <c r="I36" i="19"/>
  <c r="F37" i="19"/>
  <c r="I37" i="19"/>
  <c r="F38" i="19"/>
  <c r="I38" i="19"/>
  <c r="F39" i="19"/>
  <c r="I39" i="19"/>
  <c r="F40" i="19"/>
  <c r="I40" i="19"/>
  <c r="F41" i="19"/>
  <c r="I41" i="19"/>
  <c r="F42" i="19"/>
  <c r="I42" i="19"/>
  <c r="F43" i="19"/>
  <c r="I43" i="19"/>
  <c r="F44" i="19"/>
  <c r="I44" i="19"/>
  <c r="F45" i="19"/>
  <c r="I45" i="19"/>
  <c r="F46" i="19"/>
  <c r="I46" i="19"/>
  <c r="F47" i="19"/>
  <c r="I47" i="19"/>
  <c r="F48" i="19"/>
  <c r="I48" i="19"/>
  <c r="F49" i="19"/>
  <c r="I49" i="19"/>
  <c r="F50" i="19"/>
  <c r="I50" i="19"/>
  <c r="F51" i="19"/>
  <c r="I51" i="19"/>
  <c r="F52" i="19"/>
  <c r="I52" i="19"/>
  <c r="F53" i="19"/>
  <c r="I53" i="19"/>
  <c r="F54" i="19"/>
  <c r="I54" i="19"/>
  <c r="F55" i="19"/>
  <c r="I55" i="19"/>
  <c r="F56" i="19"/>
  <c r="I56" i="19"/>
  <c r="F57" i="19"/>
  <c r="I57" i="19"/>
  <c r="F58" i="19"/>
  <c r="I58" i="19"/>
  <c r="F59" i="19"/>
  <c r="I59" i="19"/>
  <c r="F60" i="19"/>
  <c r="K60" i="19"/>
  <c r="G60" i="19"/>
  <c r="I60" i="19"/>
  <c r="F61" i="19"/>
  <c r="I61" i="19"/>
  <c r="F62" i="19"/>
  <c r="I62" i="19"/>
  <c r="F63" i="19"/>
  <c r="I63" i="19"/>
  <c r="F64" i="19"/>
  <c r="I64" i="19"/>
  <c r="F65" i="19"/>
  <c r="I65" i="19"/>
  <c r="F66" i="19"/>
  <c r="I66" i="19"/>
  <c r="F67" i="19"/>
  <c r="I67" i="19"/>
  <c r="F68" i="19"/>
  <c r="I68" i="19"/>
  <c r="F69" i="19"/>
  <c r="I69" i="19"/>
  <c r="F70" i="19"/>
  <c r="I70" i="19"/>
  <c r="F71" i="19"/>
  <c r="I71" i="19"/>
  <c r="F72" i="19"/>
  <c r="I72" i="19"/>
  <c r="F73" i="19"/>
  <c r="I73" i="19"/>
  <c r="F74" i="19"/>
  <c r="I74" i="19"/>
  <c r="F75" i="19"/>
  <c r="I75" i="19"/>
  <c r="F76" i="19"/>
  <c r="I76" i="19"/>
  <c r="F77" i="19"/>
  <c r="I77" i="19"/>
  <c r="F78" i="19"/>
  <c r="I78" i="19"/>
  <c r="F79" i="19"/>
  <c r="I79" i="19"/>
  <c r="F80" i="19"/>
  <c r="I80" i="19"/>
  <c r="F81" i="19"/>
  <c r="I81" i="19"/>
  <c r="F82" i="19"/>
  <c r="I82" i="19"/>
  <c r="F83" i="19"/>
  <c r="I83" i="19"/>
  <c r="F84" i="19"/>
  <c r="H84" i="19"/>
  <c r="I84" i="19"/>
  <c r="F85" i="19"/>
  <c r="I85" i="19"/>
  <c r="F86" i="19"/>
  <c r="I86" i="19"/>
  <c r="F87" i="19"/>
  <c r="I87" i="19"/>
  <c r="F88" i="19"/>
  <c r="I88" i="19"/>
  <c r="F89" i="19"/>
  <c r="I89" i="19"/>
  <c r="F90" i="19"/>
  <c r="I90" i="19"/>
  <c r="F91" i="19"/>
  <c r="I91" i="19"/>
  <c r="F92" i="19"/>
  <c r="I92" i="19"/>
  <c r="F93" i="19"/>
  <c r="I93" i="19"/>
  <c r="F94" i="19"/>
  <c r="I94" i="19"/>
  <c r="F95" i="19"/>
  <c r="I95" i="19"/>
  <c r="F96" i="19"/>
  <c r="I96" i="19"/>
  <c r="F97" i="19"/>
  <c r="I97" i="19"/>
  <c r="F98" i="19"/>
  <c r="I98" i="19"/>
  <c r="F99" i="19"/>
  <c r="I99" i="19"/>
  <c r="F100" i="19"/>
  <c r="I100" i="19"/>
  <c r="F101" i="19"/>
  <c r="I101" i="19"/>
  <c r="F102" i="19"/>
  <c r="I102" i="19"/>
  <c r="F103" i="19"/>
  <c r="I103" i="19"/>
  <c r="F104" i="19"/>
  <c r="I104" i="19"/>
  <c r="F105" i="19"/>
  <c r="I105" i="19"/>
  <c r="F106" i="19"/>
  <c r="I106" i="19"/>
  <c r="F107" i="19"/>
  <c r="I107" i="19"/>
  <c r="F108" i="19"/>
  <c r="I108" i="19"/>
  <c r="F109" i="19"/>
  <c r="I109" i="19"/>
  <c r="F110" i="19"/>
  <c r="I110" i="19"/>
  <c r="F111" i="19"/>
  <c r="I111" i="19"/>
  <c r="F112" i="19"/>
  <c r="I112" i="19"/>
  <c r="F113" i="19"/>
  <c r="I113" i="19"/>
  <c r="F114" i="19"/>
  <c r="I114" i="19"/>
  <c r="F115" i="19"/>
  <c r="I115" i="19"/>
  <c r="F116" i="19"/>
  <c r="I116" i="19"/>
  <c r="F117" i="19"/>
  <c r="I117" i="19"/>
  <c r="F118" i="19"/>
  <c r="I118" i="19"/>
  <c r="F119" i="19"/>
  <c r="I119" i="19"/>
  <c r="F120" i="19"/>
  <c r="I120" i="19"/>
  <c r="F121" i="19"/>
  <c r="I121" i="19"/>
  <c r="F122" i="19"/>
  <c r="I122" i="19"/>
  <c r="F123" i="19"/>
  <c r="I123" i="19"/>
  <c r="F124" i="19"/>
  <c r="I124" i="19"/>
  <c r="F125" i="19"/>
  <c r="I125" i="19"/>
  <c r="F126" i="19"/>
  <c r="I126" i="19"/>
  <c r="F127" i="19"/>
  <c r="I127" i="19"/>
  <c r="F128" i="19"/>
  <c r="I128" i="19"/>
  <c r="F129" i="19"/>
  <c r="I129" i="19"/>
  <c r="F130" i="19"/>
  <c r="I130" i="19"/>
  <c r="F131" i="19"/>
  <c r="I131" i="19"/>
  <c r="F132" i="19"/>
  <c r="I132" i="19"/>
  <c r="F133" i="19"/>
  <c r="I133" i="19"/>
  <c r="F134" i="19"/>
  <c r="I134" i="19"/>
  <c r="F135" i="19"/>
  <c r="I135" i="19"/>
  <c r="F136" i="19"/>
  <c r="I136" i="19"/>
  <c r="F137" i="19"/>
  <c r="I137" i="19"/>
  <c r="F138" i="19"/>
  <c r="I138" i="19"/>
  <c r="F139" i="19"/>
  <c r="I139" i="19"/>
  <c r="F140" i="19"/>
  <c r="I140" i="19"/>
  <c r="F141" i="19"/>
  <c r="I141" i="19"/>
  <c r="F142" i="19"/>
  <c r="I142" i="19"/>
  <c r="F143" i="19"/>
  <c r="I143" i="19"/>
  <c r="F144" i="19"/>
  <c r="I144" i="19"/>
  <c r="F145" i="19"/>
  <c r="I145" i="19"/>
  <c r="F146" i="19"/>
  <c r="I146" i="19"/>
  <c r="F147" i="19"/>
  <c r="I147" i="19"/>
  <c r="F148" i="19"/>
  <c r="I148" i="19"/>
  <c r="F149" i="19"/>
  <c r="I149" i="19"/>
  <c r="F150" i="19"/>
  <c r="I150" i="19"/>
  <c r="F151" i="19"/>
  <c r="I151" i="19"/>
  <c r="F152" i="19"/>
  <c r="I152" i="19"/>
  <c r="F153" i="19"/>
  <c r="I153" i="19"/>
  <c r="F154" i="19"/>
  <c r="I154" i="19"/>
  <c r="F155" i="19"/>
  <c r="I155" i="19"/>
  <c r="F156" i="19"/>
  <c r="I156" i="19"/>
  <c r="F157" i="19"/>
  <c r="I157" i="19"/>
  <c r="F158" i="19"/>
  <c r="I158" i="19"/>
  <c r="F159" i="19"/>
  <c r="I159" i="19"/>
  <c r="F160" i="19"/>
  <c r="I160" i="19"/>
  <c r="F161" i="19"/>
  <c r="I161" i="19"/>
  <c r="F162" i="19"/>
  <c r="I162" i="19"/>
  <c r="F163" i="19"/>
  <c r="I163" i="19"/>
  <c r="F164" i="19"/>
  <c r="I164" i="19"/>
  <c r="F165" i="19"/>
  <c r="I165" i="19"/>
  <c r="F166" i="19"/>
  <c r="I166" i="19"/>
  <c r="F167" i="19"/>
  <c r="I167" i="19"/>
  <c r="F168" i="19"/>
  <c r="I168" i="19"/>
  <c r="F169" i="19"/>
  <c r="I169" i="19"/>
  <c r="F170" i="19"/>
  <c r="I170" i="19"/>
  <c r="F171" i="19"/>
  <c r="I171" i="19"/>
  <c r="F172" i="19"/>
  <c r="I172" i="19"/>
  <c r="F173" i="19"/>
  <c r="I173" i="19"/>
  <c r="F174" i="19"/>
  <c r="I174" i="19"/>
  <c r="F175" i="19"/>
  <c r="I175" i="19"/>
  <c r="F176" i="19"/>
  <c r="I176" i="19"/>
  <c r="F177" i="19"/>
  <c r="I177" i="19"/>
  <c r="F178" i="19"/>
  <c r="I178" i="19"/>
  <c r="F179" i="19"/>
  <c r="I179" i="19"/>
  <c r="F180" i="19"/>
  <c r="I180" i="19"/>
  <c r="F181" i="19"/>
  <c r="I181" i="19"/>
  <c r="F182" i="19"/>
  <c r="I182" i="19"/>
  <c r="F183" i="19"/>
  <c r="I183" i="19"/>
  <c r="F184" i="19"/>
  <c r="I184" i="19"/>
  <c r="F185" i="19"/>
  <c r="I185" i="19"/>
  <c r="F186" i="19"/>
  <c r="I186" i="19"/>
  <c r="F187" i="19"/>
  <c r="I187" i="19"/>
  <c r="F188" i="19"/>
  <c r="I188" i="19"/>
  <c r="F189" i="19"/>
  <c r="I189" i="19"/>
  <c r="F190" i="19"/>
  <c r="I190" i="19"/>
  <c r="F191" i="19"/>
  <c r="I191" i="19"/>
  <c r="F192" i="19"/>
  <c r="I192" i="19"/>
  <c r="F193" i="19"/>
  <c r="I193" i="19"/>
  <c r="F194" i="19"/>
  <c r="I194" i="19"/>
  <c r="F195" i="19"/>
  <c r="I195" i="19"/>
  <c r="F196" i="19"/>
  <c r="I196" i="19"/>
  <c r="F197" i="19"/>
  <c r="I197" i="19"/>
  <c r="F198" i="19"/>
  <c r="I198" i="19"/>
  <c r="F199" i="19"/>
  <c r="I199" i="19"/>
  <c r="F200" i="19"/>
  <c r="I200" i="19"/>
  <c r="F201" i="19"/>
  <c r="I201" i="19"/>
  <c r="F202" i="19"/>
  <c r="I202" i="19"/>
  <c r="F203" i="19"/>
  <c r="I203" i="19"/>
  <c r="F204" i="19"/>
  <c r="I204" i="19"/>
  <c r="F205" i="19"/>
  <c r="I205" i="19"/>
  <c r="F206" i="19"/>
  <c r="I206" i="19"/>
  <c r="F207" i="19"/>
  <c r="I207" i="19"/>
  <c r="F208" i="19"/>
  <c r="I208" i="19"/>
  <c r="F209" i="19"/>
  <c r="I209" i="19"/>
  <c r="F210" i="19"/>
  <c r="I210" i="19"/>
  <c r="F211" i="19"/>
  <c r="I211" i="19"/>
  <c r="F212" i="19"/>
  <c r="I212" i="19"/>
  <c r="F213" i="19"/>
  <c r="I213" i="19"/>
  <c r="F214" i="19"/>
  <c r="I214" i="19"/>
  <c r="F215" i="19"/>
  <c r="I215" i="19"/>
  <c r="F216" i="19"/>
  <c r="I216" i="19"/>
  <c r="F217" i="19"/>
  <c r="I217" i="19"/>
  <c r="F218" i="19"/>
  <c r="I218" i="19"/>
  <c r="F219" i="19"/>
  <c r="I219" i="19"/>
  <c r="F220" i="19"/>
  <c r="I220" i="19"/>
  <c r="F221" i="19"/>
  <c r="I221" i="19"/>
  <c r="F222" i="19"/>
  <c r="I222" i="19"/>
  <c r="F223" i="19"/>
  <c r="I223" i="19"/>
  <c r="F224" i="19"/>
  <c r="I224" i="19"/>
  <c r="F225" i="19"/>
  <c r="I225" i="19"/>
  <c r="F226" i="19"/>
  <c r="I226" i="19"/>
  <c r="F227" i="19"/>
  <c r="I227" i="19"/>
  <c r="F228" i="19"/>
  <c r="I228" i="19"/>
  <c r="F229" i="19"/>
  <c r="I229" i="19"/>
  <c r="F230" i="19"/>
  <c r="I230" i="19"/>
  <c r="F231" i="19"/>
  <c r="I231" i="19"/>
  <c r="F232" i="19"/>
  <c r="I232" i="19"/>
  <c r="F233" i="19"/>
  <c r="I233" i="19"/>
  <c r="F234" i="19"/>
  <c r="I234" i="19"/>
  <c r="F235" i="19"/>
  <c r="I235" i="19"/>
  <c r="F236" i="19"/>
  <c r="I236" i="19"/>
  <c r="F237" i="19"/>
  <c r="I237" i="19"/>
  <c r="F238" i="19"/>
  <c r="I238" i="19"/>
  <c r="F239" i="19"/>
  <c r="I239" i="19"/>
  <c r="F240" i="19"/>
  <c r="I240" i="19"/>
  <c r="F241" i="19"/>
  <c r="I241" i="19"/>
  <c r="F242" i="19"/>
  <c r="I242" i="19"/>
  <c r="F243" i="19"/>
  <c r="I243" i="19"/>
  <c r="F244" i="19"/>
  <c r="I244" i="19"/>
  <c r="F245" i="19"/>
  <c r="I245" i="19"/>
  <c r="F246" i="19"/>
  <c r="I246" i="19"/>
  <c r="F247" i="19"/>
  <c r="I247" i="19"/>
  <c r="F248" i="19"/>
  <c r="I248" i="19"/>
  <c r="F249" i="19"/>
  <c r="I249" i="19"/>
  <c r="F250" i="19"/>
  <c r="I250" i="19"/>
  <c r="F251" i="19"/>
  <c r="I251" i="19"/>
  <c r="F252" i="19"/>
  <c r="I252" i="19"/>
  <c r="F253" i="19"/>
  <c r="I253" i="19"/>
  <c r="F254" i="19"/>
  <c r="I254" i="19"/>
  <c r="F255" i="19"/>
  <c r="I255" i="19"/>
  <c r="F256" i="19"/>
  <c r="I256" i="19"/>
  <c r="F257" i="19"/>
  <c r="I257" i="19"/>
  <c r="F258" i="19"/>
  <c r="I258" i="19"/>
  <c r="F259" i="19"/>
  <c r="I259" i="19"/>
  <c r="F260" i="19"/>
  <c r="I260" i="19"/>
  <c r="F261" i="19"/>
  <c r="I261" i="19"/>
  <c r="F262" i="19"/>
  <c r="I262" i="19"/>
  <c r="F263" i="19"/>
  <c r="I263" i="19"/>
  <c r="F264" i="19"/>
  <c r="I264" i="19"/>
  <c r="F265" i="19"/>
  <c r="I265" i="19"/>
  <c r="F266" i="19"/>
  <c r="I266" i="19"/>
  <c r="F267" i="19"/>
  <c r="I267" i="19"/>
  <c r="F268" i="19"/>
  <c r="I268" i="19"/>
  <c r="F269" i="19"/>
  <c r="I269" i="19"/>
  <c r="F270" i="19"/>
  <c r="I270" i="19"/>
  <c r="F271" i="19"/>
  <c r="I271" i="19"/>
  <c r="F272" i="19"/>
  <c r="I272" i="19"/>
  <c r="F273" i="19"/>
  <c r="I273" i="19"/>
  <c r="F274" i="19"/>
  <c r="I274" i="19"/>
  <c r="F275" i="19"/>
  <c r="I275" i="19"/>
  <c r="F276" i="19"/>
  <c r="I276" i="19"/>
  <c r="F277" i="19"/>
  <c r="I277" i="19"/>
  <c r="F278" i="19"/>
  <c r="I278" i="19"/>
  <c r="F279" i="19"/>
  <c r="I279" i="19"/>
  <c r="F280" i="19"/>
  <c r="I280" i="19"/>
  <c r="F281" i="19"/>
  <c r="I281" i="19"/>
  <c r="F282" i="19"/>
  <c r="I282" i="19"/>
  <c r="F283" i="19"/>
  <c r="I283" i="19"/>
  <c r="F284" i="19"/>
  <c r="I284" i="19"/>
  <c r="F285" i="19"/>
  <c r="I285" i="19"/>
  <c r="F286" i="19"/>
  <c r="I286" i="19"/>
  <c r="F287" i="19"/>
  <c r="I287" i="19"/>
  <c r="F288" i="19"/>
  <c r="I288" i="19"/>
  <c r="F289" i="19"/>
  <c r="I289" i="19"/>
  <c r="F290" i="19"/>
  <c r="I290" i="19"/>
  <c r="F291" i="19"/>
  <c r="I291" i="19"/>
  <c r="F292" i="19"/>
  <c r="I292" i="19"/>
  <c r="F293" i="19"/>
  <c r="I293" i="19"/>
  <c r="F294" i="19"/>
  <c r="I294" i="19"/>
  <c r="F295" i="19"/>
  <c r="I295" i="19"/>
  <c r="F296" i="19"/>
  <c r="I296" i="19"/>
  <c r="F297" i="19"/>
  <c r="I297" i="19"/>
  <c r="F298" i="19"/>
  <c r="I298" i="19"/>
  <c r="F299" i="19"/>
  <c r="I299" i="19"/>
  <c r="F300" i="19"/>
  <c r="I300" i="19"/>
  <c r="F301" i="19"/>
  <c r="I301" i="19"/>
  <c r="F302" i="19"/>
  <c r="I302" i="19"/>
  <c r="F303" i="19"/>
  <c r="I303" i="19"/>
  <c r="F304" i="19"/>
  <c r="I304" i="19"/>
  <c r="F305" i="19"/>
  <c r="I305" i="19"/>
  <c r="F306" i="19"/>
  <c r="I306" i="19"/>
  <c r="F307" i="19"/>
  <c r="I307" i="19"/>
  <c r="F308" i="19"/>
  <c r="I308" i="19"/>
  <c r="F309" i="19"/>
  <c r="I309" i="19"/>
  <c r="F310" i="19"/>
  <c r="I310" i="19"/>
  <c r="F311" i="19"/>
  <c r="I311" i="19"/>
  <c r="F312" i="19"/>
  <c r="I312" i="19"/>
  <c r="F313" i="19"/>
  <c r="I313" i="19"/>
  <c r="F314" i="19"/>
  <c r="I314" i="19"/>
  <c r="F315" i="19"/>
  <c r="I315" i="19"/>
  <c r="F316" i="19"/>
  <c r="I316" i="19"/>
  <c r="F317" i="19"/>
  <c r="I317" i="19"/>
  <c r="F318" i="19"/>
  <c r="I318" i="19"/>
  <c r="F319" i="19"/>
  <c r="I319" i="19"/>
  <c r="F320" i="19"/>
  <c r="I320" i="19"/>
  <c r="F321" i="19"/>
  <c r="I321" i="19"/>
  <c r="F322" i="19"/>
  <c r="I322" i="19"/>
  <c r="F323" i="19"/>
  <c r="I323" i="19"/>
  <c r="F324" i="19"/>
  <c r="I324" i="19"/>
  <c r="F325" i="19"/>
  <c r="I325" i="19"/>
  <c r="F326" i="19"/>
  <c r="I326" i="19"/>
  <c r="F327" i="19"/>
  <c r="I327" i="19"/>
  <c r="F328" i="19"/>
  <c r="I328" i="19"/>
  <c r="F329" i="19"/>
  <c r="I329" i="19"/>
  <c r="F330" i="19"/>
  <c r="I330" i="19"/>
  <c r="F331" i="19"/>
  <c r="I331" i="19"/>
  <c r="F332" i="19"/>
  <c r="I332" i="19"/>
  <c r="F333" i="19"/>
  <c r="I333" i="19"/>
  <c r="F334" i="19"/>
  <c r="I334" i="19"/>
  <c r="F335" i="19"/>
  <c r="I335" i="19"/>
  <c r="F336" i="19"/>
  <c r="I336" i="19"/>
  <c r="F337" i="19"/>
  <c r="I337" i="19"/>
  <c r="F338" i="19"/>
  <c r="I338" i="19"/>
  <c r="F339" i="19"/>
  <c r="I339" i="19"/>
  <c r="F340" i="19"/>
  <c r="I340" i="19"/>
  <c r="F341" i="19"/>
  <c r="I341" i="19"/>
  <c r="F342" i="19"/>
  <c r="I342" i="19"/>
  <c r="F343" i="19"/>
  <c r="I343" i="19"/>
  <c r="F344" i="19"/>
  <c r="I344" i="19"/>
  <c r="F345" i="19"/>
  <c r="I345" i="19"/>
  <c r="F346" i="19"/>
  <c r="I346" i="19"/>
  <c r="F347" i="19"/>
  <c r="I347" i="19"/>
  <c r="F348" i="19"/>
  <c r="I348" i="19"/>
  <c r="F349" i="19"/>
  <c r="I349" i="19"/>
  <c r="F350" i="19"/>
  <c r="I350" i="19"/>
  <c r="F351" i="19"/>
  <c r="I351" i="19"/>
  <c r="F352" i="19"/>
  <c r="I352" i="19"/>
  <c r="F353" i="19"/>
  <c r="I353" i="19"/>
  <c r="F354" i="19"/>
  <c r="I354" i="19"/>
  <c r="F355" i="19"/>
  <c r="I355" i="19"/>
  <c r="F356" i="19"/>
  <c r="I356" i="19"/>
  <c r="F357" i="19"/>
  <c r="I357" i="19"/>
  <c r="F358" i="19"/>
  <c r="I358" i="19"/>
  <c r="F359" i="19"/>
  <c r="I359" i="19"/>
  <c r="F360" i="19"/>
  <c r="I360" i="19"/>
  <c r="F361" i="19"/>
  <c r="I361" i="19"/>
  <c r="F362" i="19"/>
  <c r="I362" i="19"/>
  <c r="F363" i="19"/>
  <c r="I363" i="19"/>
  <c r="F364" i="19"/>
  <c r="I364" i="19"/>
  <c r="F365" i="19"/>
  <c r="I365" i="19"/>
  <c r="F366" i="19"/>
  <c r="I366" i="19"/>
  <c r="F367" i="19"/>
  <c r="I367" i="19"/>
  <c r="F368" i="19"/>
  <c r="I368" i="19"/>
  <c r="F369" i="19"/>
  <c r="I369" i="19"/>
  <c r="F370" i="19"/>
  <c r="I370" i="19"/>
  <c r="F371" i="19"/>
  <c r="I371" i="19"/>
  <c r="F372" i="19"/>
  <c r="I372" i="19"/>
  <c r="F373" i="19"/>
  <c r="I373" i="19"/>
  <c r="F374" i="19"/>
  <c r="I374" i="19"/>
  <c r="F375" i="19"/>
  <c r="I375" i="19"/>
  <c r="F376" i="19"/>
  <c r="I376" i="19"/>
  <c r="F377" i="19"/>
  <c r="I377" i="19"/>
  <c r="F378" i="19"/>
  <c r="I378" i="19"/>
  <c r="F379" i="19"/>
  <c r="I379" i="19"/>
  <c r="F380" i="19"/>
  <c r="I380" i="19"/>
  <c r="F381" i="19"/>
  <c r="I381" i="19"/>
  <c r="F382" i="19"/>
  <c r="I382" i="19"/>
  <c r="F383" i="19"/>
  <c r="I383" i="19"/>
  <c r="F384" i="19"/>
  <c r="I384" i="19"/>
  <c r="F385" i="19"/>
  <c r="I385" i="19"/>
  <c r="F386" i="19"/>
  <c r="I386" i="19"/>
  <c r="F387" i="19"/>
  <c r="I387" i="19"/>
  <c r="F388" i="19"/>
  <c r="I388" i="19"/>
  <c r="F389" i="19"/>
  <c r="I389" i="19"/>
  <c r="F390" i="19"/>
  <c r="I390" i="19"/>
  <c r="F391" i="19"/>
  <c r="I391" i="19"/>
  <c r="F392" i="19"/>
  <c r="I392" i="19"/>
  <c r="F393" i="19"/>
  <c r="I393" i="19"/>
  <c r="F394" i="19"/>
  <c r="I394" i="19"/>
  <c r="F395" i="19"/>
  <c r="I395" i="19"/>
  <c r="F396" i="19"/>
  <c r="I396" i="19"/>
  <c r="F397" i="19"/>
  <c r="I397" i="19"/>
  <c r="F398" i="19"/>
  <c r="I398" i="19"/>
  <c r="F399" i="19"/>
  <c r="I399" i="19"/>
  <c r="F400" i="19"/>
  <c r="I400" i="19"/>
  <c r="F401" i="19"/>
  <c r="I401" i="19"/>
  <c r="F402" i="19"/>
  <c r="I402" i="19"/>
  <c r="F403" i="19"/>
  <c r="I403" i="19"/>
  <c r="F404" i="19"/>
  <c r="I404" i="19"/>
  <c r="F405" i="19"/>
  <c r="I405" i="19"/>
  <c r="F406" i="19"/>
  <c r="I406" i="19"/>
  <c r="F407" i="19"/>
  <c r="I407" i="19"/>
  <c r="F408" i="19"/>
  <c r="I408" i="19"/>
  <c r="F409" i="19"/>
  <c r="I409" i="19"/>
  <c r="F410" i="19"/>
  <c r="I410" i="19"/>
  <c r="F411" i="19"/>
  <c r="I411" i="19"/>
  <c r="F412" i="19"/>
  <c r="I412" i="19"/>
  <c r="F413" i="19"/>
  <c r="I413" i="19"/>
  <c r="F414" i="19"/>
  <c r="I414" i="19"/>
  <c r="F415" i="19"/>
  <c r="I415" i="19"/>
  <c r="F416" i="19"/>
  <c r="I416" i="19"/>
  <c r="F417" i="19"/>
  <c r="I417" i="19"/>
  <c r="F418" i="19"/>
  <c r="I418" i="19"/>
  <c r="F419" i="19"/>
  <c r="I419" i="19"/>
  <c r="F420" i="19"/>
  <c r="I420" i="19"/>
  <c r="L60" i="19"/>
  <c r="J59" i="19"/>
  <c r="K59" i="19"/>
  <c r="L59" i="19"/>
  <c r="J58" i="19"/>
  <c r="K58" i="19"/>
  <c r="L58" i="19"/>
  <c r="J57" i="19"/>
  <c r="K57" i="19"/>
  <c r="L57" i="19"/>
  <c r="J56" i="19"/>
  <c r="K56" i="19"/>
  <c r="L56" i="19"/>
  <c r="J55" i="19"/>
  <c r="K55" i="19"/>
  <c r="L55" i="19"/>
  <c r="J54" i="19"/>
  <c r="K54" i="19"/>
  <c r="L54" i="19"/>
  <c r="J53" i="19"/>
  <c r="K53" i="19"/>
  <c r="L53" i="19"/>
  <c r="J52" i="19"/>
  <c r="K52" i="19"/>
  <c r="L52" i="19"/>
  <c r="J51" i="19"/>
  <c r="K51" i="19"/>
  <c r="L51" i="19"/>
  <c r="J50" i="19"/>
  <c r="K50" i="19"/>
  <c r="L50" i="19"/>
  <c r="J49" i="19"/>
  <c r="K49" i="19"/>
  <c r="L49" i="19"/>
  <c r="J48" i="19"/>
  <c r="K48" i="19"/>
  <c r="L48" i="19"/>
  <c r="J47" i="19"/>
  <c r="K47" i="19"/>
  <c r="L47" i="19"/>
  <c r="J46" i="19"/>
  <c r="K46" i="19"/>
  <c r="L46" i="19"/>
  <c r="J45" i="19"/>
  <c r="K45" i="19"/>
  <c r="L45" i="19"/>
  <c r="J44" i="19"/>
  <c r="K44" i="19"/>
  <c r="L44" i="19"/>
  <c r="J43" i="19"/>
  <c r="K43" i="19"/>
  <c r="L43" i="19"/>
  <c r="J42" i="19"/>
  <c r="K42" i="19"/>
  <c r="L42" i="19"/>
  <c r="J41" i="19"/>
  <c r="K41" i="19"/>
  <c r="L41" i="19"/>
  <c r="J40" i="19"/>
  <c r="K40" i="19"/>
  <c r="L40" i="19"/>
  <c r="J39" i="19"/>
  <c r="K39" i="19"/>
  <c r="L39" i="19"/>
  <c r="J38" i="19"/>
  <c r="K38" i="19"/>
  <c r="L38" i="19"/>
  <c r="J37" i="19"/>
  <c r="K37" i="19"/>
  <c r="L37" i="19"/>
  <c r="J36" i="19"/>
  <c r="K36" i="19"/>
  <c r="L36" i="19"/>
  <c r="J35" i="19"/>
  <c r="K35" i="19"/>
  <c r="L35" i="19"/>
  <c r="J34" i="19"/>
  <c r="K34" i="19"/>
  <c r="L34" i="19"/>
  <c r="J33" i="19"/>
  <c r="K33" i="19"/>
  <c r="L33" i="19"/>
  <c r="J32" i="19"/>
  <c r="K32" i="19"/>
  <c r="L32" i="19"/>
  <c r="J31" i="19"/>
  <c r="K31" i="19"/>
  <c r="L31" i="19"/>
  <c r="J30" i="19"/>
  <c r="K30" i="19"/>
  <c r="L30" i="19"/>
  <c r="J29" i="19"/>
  <c r="K29" i="19"/>
  <c r="L29" i="19"/>
  <c r="J28" i="19"/>
  <c r="K28" i="19"/>
  <c r="L28" i="19"/>
  <c r="J27" i="19"/>
  <c r="K27" i="19"/>
  <c r="L27" i="19"/>
  <c r="J26" i="19"/>
  <c r="K26" i="19"/>
  <c r="L26" i="19"/>
  <c r="J25" i="19"/>
  <c r="K25" i="19"/>
  <c r="L25" i="19"/>
  <c r="J24" i="19"/>
  <c r="K24" i="19"/>
  <c r="L24" i="19"/>
  <c r="J23" i="19"/>
  <c r="K23" i="19"/>
  <c r="L23" i="19"/>
  <c r="J22" i="19"/>
  <c r="K22" i="19"/>
  <c r="L22" i="19"/>
  <c r="J21" i="19"/>
  <c r="K21" i="19"/>
  <c r="L21" i="19"/>
  <c r="J20" i="19"/>
  <c r="K20" i="19"/>
  <c r="L20" i="19"/>
  <c r="J19" i="19"/>
  <c r="K19" i="19"/>
  <c r="L19" i="19"/>
  <c r="J18" i="19"/>
  <c r="K18" i="19"/>
  <c r="L18" i="19"/>
  <c r="J17" i="19"/>
  <c r="K17" i="19"/>
  <c r="L17" i="19"/>
  <c r="J16" i="19"/>
  <c r="K16" i="19"/>
  <c r="L16" i="19"/>
  <c r="J15" i="19"/>
  <c r="K15" i="19"/>
  <c r="L15" i="19"/>
  <c r="J14" i="19"/>
  <c r="K14" i="19"/>
  <c r="L14" i="19"/>
  <c r="J13" i="19"/>
  <c r="K13" i="19"/>
  <c r="L13" i="19"/>
  <c r="C14" i="18"/>
  <c r="D14" i="18"/>
  <c r="E13" i="18"/>
  <c r="E14" i="18"/>
  <c r="C13" i="18"/>
  <c r="D13" i="18"/>
  <c r="F13" i="18"/>
  <c r="I13" i="18"/>
  <c r="E7" i="18"/>
  <c r="F14" i="18"/>
  <c r="I14" i="18"/>
  <c r="C15" i="18"/>
  <c r="D15" i="18"/>
  <c r="E15" i="18"/>
  <c r="F15" i="18"/>
  <c r="I15" i="18"/>
  <c r="C16" i="18"/>
  <c r="D16" i="18"/>
  <c r="E16" i="18"/>
  <c r="F16" i="18"/>
  <c r="I16" i="18"/>
  <c r="C17" i="18"/>
  <c r="D17" i="18"/>
  <c r="E17" i="18"/>
  <c r="F17" i="18"/>
  <c r="I17" i="18"/>
  <c r="C18" i="18"/>
  <c r="D18" i="18"/>
  <c r="E18" i="18"/>
  <c r="F18" i="18"/>
  <c r="I18" i="18"/>
  <c r="C19" i="18"/>
  <c r="D19" i="18"/>
  <c r="E19" i="18"/>
  <c r="F19" i="18"/>
  <c r="I19" i="18"/>
  <c r="C20" i="18"/>
  <c r="D20" i="18"/>
  <c r="E20" i="18"/>
  <c r="F20" i="18"/>
  <c r="I20" i="18"/>
  <c r="C21" i="18"/>
  <c r="D21" i="18"/>
  <c r="E21" i="18"/>
  <c r="F21" i="18"/>
  <c r="I21" i="18"/>
  <c r="C22" i="18"/>
  <c r="D22" i="18"/>
  <c r="E22" i="18"/>
  <c r="F22" i="18"/>
  <c r="I22" i="18"/>
  <c r="C23" i="18"/>
  <c r="D23" i="18"/>
  <c r="E23" i="18"/>
  <c r="F23" i="18"/>
  <c r="I23" i="18"/>
  <c r="C24" i="18"/>
  <c r="D24" i="18"/>
  <c r="E24" i="18"/>
  <c r="F24" i="18"/>
  <c r="I24" i="18"/>
  <c r="C25" i="18"/>
  <c r="D25" i="18"/>
  <c r="E25" i="18"/>
  <c r="F25" i="18"/>
  <c r="I25" i="18"/>
  <c r="C26" i="18"/>
  <c r="D26" i="18"/>
  <c r="E26" i="18"/>
  <c r="F26" i="18"/>
  <c r="I26" i="18"/>
  <c r="C27" i="18"/>
  <c r="D27" i="18"/>
  <c r="E27" i="18"/>
  <c r="F27" i="18"/>
  <c r="I27" i="18"/>
  <c r="C28" i="18"/>
  <c r="D28" i="18"/>
  <c r="E28" i="18"/>
  <c r="F28" i="18"/>
  <c r="I28" i="18"/>
  <c r="C29" i="18"/>
  <c r="D29" i="18"/>
  <c r="E29" i="18"/>
  <c r="F29" i="18"/>
  <c r="I29" i="18"/>
  <c r="C30" i="18"/>
  <c r="D30" i="18"/>
  <c r="E30" i="18"/>
  <c r="F30" i="18"/>
  <c r="I30" i="18"/>
  <c r="C31" i="18"/>
  <c r="D31" i="18"/>
  <c r="E31" i="18"/>
  <c r="F31" i="18"/>
  <c r="I31" i="18"/>
  <c r="C32" i="18"/>
  <c r="D32" i="18"/>
  <c r="E32" i="18"/>
  <c r="F32" i="18"/>
  <c r="I32" i="18"/>
  <c r="C33" i="18"/>
  <c r="D33" i="18"/>
  <c r="E33" i="18"/>
  <c r="F33" i="18"/>
  <c r="I33" i="18"/>
  <c r="C34" i="18"/>
  <c r="D34" i="18"/>
  <c r="E34" i="18"/>
  <c r="F34" i="18"/>
  <c r="I34" i="18"/>
  <c r="C35" i="18"/>
  <c r="D35" i="18"/>
  <c r="E35" i="18"/>
  <c r="F35" i="18"/>
  <c r="I35" i="18"/>
  <c r="C36" i="18"/>
  <c r="D36" i="18"/>
  <c r="E36" i="18"/>
  <c r="F36" i="18"/>
  <c r="I36" i="18"/>
  <c r="C37" i="18"/>
  <c r="D37" i="18"/>
  <c r="E37" i="18"/>
  <c r="F37" i="18"/>
  <c r="I37" i="18"/>
  <c r="C38" i="18"/>
  <c r="D38" i="18"/>
  <c r="E38" i="18"/>
  <c r="F38" i="18"/>
  <c r="I38" i="18"/>
  <c r="C39" i="18"/>
  <c r="D39" i="18"/>
  <c r="E39" i="18"/>
  <c r="F39" i="18"/>
  <c r="I39" i="18"/>
  <c r="C40" i="18"/>
  <c r="D40" i="18"/>
  <c r="E40" i="18"/>
  <c r="F40" i="18"/>
  <c r="I40" i="18"/>
  <c r="C41" i="18"/>
  <c r="D41" i="18"/>
  <c r="E41" i="18"/>
  <c r="F41" i="18"/>
  <c r="I41" i="18"/>
  <c r="C42" i="18"/>
  <c r="D42" i="18"/>
  <c r="E42" i="18"/>
  <c r="F42" i="18"/>
  <c r="I42" i="18"/>
  <c r="C43" i="18"/>
  <c r="D43" i="18"/>
  <c r="E43" i="18"/>
  <c r="F43" i="18"/>
  <c r="I43" i="18"/>
  <c r="C44" i="18"/>
  <c r="D44" i="18"/>
  <c r="E44" i="18"/>
  <c r="F44" i="18"/>
  <c r="I44" i="18"/>
  <c r="C45" i="18"/>
  <c r="D45" i="18"/>
  <c r="E45" i="18"/>
  <c r="F45" i="18"/>
  <c r="I45" i="18"/>
  <c r="C46" i="18"/>
  <c r="D46" i="18"/>
  <c r="E46" i="18"/>
  <c r="F46" i="18"/>
  <c r="I46" i="18"/>
  <c r="C47" i="18"/>
  <c r="D47" i="18"/>
  <c r="E47" i="18"/>
  <c r="F47" i="18"/>
  <c r="I47" i="18"/>
  <c r="C48" i="18"/>
  <c r="D48" i="18"/>
  <c r="E48" i="18"/>
  <c r="F48" i="18"/>
  <c r="I48" i="18"/>
  <c r="C49" i="18"/>
  <c r="D49" i="18"/>
  <c r="E49" i="18"/>
  <c r="F49" i="18"/>
  <c r="I49" i="18"/>
  <c r="C50" i="18"/>
  <c r="D50" i="18"/>
  <c r="E50" i="18"/>
  <c r="F50" i="18"/>
  <c r="I50" i="18"/>
  <c r="C51" i="18"/>
  <c r="D51" i="18"/>
  <c r="E51" i="18"/>
  <c r="F51" i="18"/>
  <c r="I51" i="18"/>
  <c r="C52" i="18"/>
  <c r="D52" i="18"/>
  <c r="E52" i="18"/>
  <c r="F52" i="18"/>
  <c r="I52" i="18"/>
  <c r="C53" i="18"/>
  <c r="D53" i="18"/>
  <c r="E53" i="18"/>
  <c r="F53" i="18"/>
  <c r="I53" i="18"/>
  <c r="C54" i="18"/>
  <c r="D54" i="18"/>
  <c r="E54" i="18"/>
  <c r="F54" i="18"/>
  <c r="I54" i="18"/>
  <c r="C55" i="18"/>
  <c r="D55" i="18"/>
  <c r="E55" i="18"/>
  <c r="F55" i="18"/>
  <c r="I55" i="18"/>
  <c r="C56" i="18"/>
  <c r="D56" i="18"/>
  <c r="E56" i="18"/>
  <c r="F56" i="18"/>
  <c r="I56" i="18"/>
  <c r="C57" i="18"/>
  <c r="D57" i="18"/>
  <c r="E57" i="18"/>
  <c r="F57" i="18"/>
  <c r="I57" i="18"/>
  <c r="C58" i="18"/>
  <c r="D58" i="18"/>
  <c r="E58" i="18"/>
  <c r="F58" i="18"/>
  <c r="I58" i="18"/>
  <c r="C59" i="18"/>
  <c r="D59" i="18"/>
  <c r="E59" i="18"/>
  <c r="F59" i="18"/>
  <c r="I59" i="18"/>
  <c r="C60" i="18"/>
  <c r="D60" i="18"/>
  <c r="E60" i="18"/>
  <c r="F60" i="18"/>
  <c r="J60" i="18"/>
  <c r="K60" i="18"/>
  <c r="G60" i="18"/>
  <c r="I60" i="18"/>
  <c r="C61" i="18"/>
  <c r="D61" i="18"/>
  <c r="E61" i="18"/>
  <c r="F61" i="18"/>
  <c r="K2" i="18"/>
  <c r="E9" i="18"/>
  <c r="K4" i="18"/>
  <c r="G61" i="18"/>
  <c r="I61" i="18"/>
  <c r="C62" i="18"/>
  <c r="D62" i="18"/>
  <c r="E62" i="18"/>
  <c r="F62" i="18"/>
  <c r="G62" i="18"/>
  <c r="I62" i="18"/>
  <c r="C63" i="18"/>
  <c r="D63" i="18"/>
  <c r="E63" i="18"/>
  <c r="F63" i="18"/>
  <c r="G63" i="18"/>
  <c r="I63" i="18"/>
  <c r="C64" i="18"/>
  <c r="D64" i="18"/>
  <c r="E64" i="18"/>
  <c r="F64" i="18"/>
  <c r="G64" i="18"/>
  <c r="I64" i="18"/>
  <c r="C65" i="18"/>
  <c r="D65" i="18"/>
  <c r="E65" i="18"/>
  <c r="F65" i="18"/>
  <c r="G65" i="18"/>
  <c r="I65" i="18"/>
  <c r="C66" i="18"/>
  <c r="D66" i="18"/>
  <c r="E66" i="18"/>
  <c r="F66" i="18"/>
  <c r="G66" i="18"/>
  <c r="I66" i="18"/>
  <c r="C67" i="18"/>
  <c r="D67" i="18"/>
  <c r="E67" i="18"/>
  <c r="F67" i="18"/>
  <c r="G67" i="18"/>
  <c r="I67" i="18"/>
  <c r="C68" i="18"/>
  <c r="D68" i="18"/>
  <c r="E68" i="18"/>
  <c r="F68" i="18"/>
  <c r="G68" i="18"/>
  <c r="I68" i="18"/>
  <c r="C69" i="18"/>
  <c r="D69" i="18"/>
  <c r="E69" i="18"/>
  <c r="F69" i="18"/>
  <c r="G69" i="18"/>
  <c r="I69" i="18"/>
  <c r="C70" i="18"/>
  <c r="D70" i="18"/>
  <c r="E70" i="18"/>
  <c r="F70" i="18"/>
  <c r="G70" i="18"/>
  <c r="I70" i="18"/>
  <c r="C71" i="18"/>
  <c r="D71" i="18"/>
  <c r="E71" i="18"/>
  <c r="F71" i="18"/>
  <c r="G71" i="18"/>
  <c r="I71" i="18"/>
  <c r="C72" i="18"/>
  <c r="D72" i="18"/>
  <c r="E72" i="18"/>
  <c r="F72" i="18"/>
  <c r="G72" i="18"/>
  <c r="I72" i="18"/>
  <c r="C73" i="18"/>
  <c r="D73" i="18"/>
  <c r="E73" i="18"/>
  <c r="F73" i="18"/>
  <c r="G73" i="18"/>
  <c r="I73" i="18"/>
  <c r="C74" i="18"/>
  <c r="D74" i="18"/>
  <c r="E74" i="18"/>
  <c r="F74" i="18"/>
  <c r="G74" i="18"/>
  <c r="I74" i="18"/>
  <c r="C75" i="18"/>
  <c r="D75" i="18"/>
  <c r="E75" i="18"/>
  <c r="F75" i="18"/>
  <c r="G75" i="18"/>
  <c r="I75" i="18"/>
  <c r="C76" i="18"/>
  <c r="D76" i="18"/>
  <c r="E76" i="18"/>
  <c r="F76" i="18"/>
  <c r="G76" i="18"/>
  <c r="I76" i="18"/>
  <c r="C77" i="18"/>
  <c r="D77" i="18"/>
  <c r="E77" i="18"/>
  <c r="F77" i="18"/>
  <c r="G77" i="18"/>
  <c r="I77" i="18"/>
  <c r="C78" i="18"/>
  <c r="D78" i="18"/>
  <c r="E78" i="18"/>
  <c r="F78" i="18"/>
  <c r="G78" i="18"/>
  <c r="I78" i="18"/>
  <c r="C79" i="18"/>
  <c r="D79" i="18"/>
  <c r="E79" i="18"/>
  <c r="F79" i="18"/>
  <c r="G79" i="18"/>
  <c r="I79" i="18"/>
  <c r="C80" i="18"/>
  <c r="D80" i="18"/>
  <c r="E80" i="18"/>
  <c r="F80" i="18"/>
  <c r="G80" i="18"/>
  <c r="I80" i="18"/>
  <c r="C81" i="18"/>
  <c r="D81" i="18"/>
  <c r="E81" i="18"/>
  <c r="F81" i="18"/>
  <c r="G81" i="18"/>
  <c r="I81" i="18"/>
  <c r="C82" i="18"/>
  <c r="D82" i="18"/>
  <c r="E82" i="18"/>
  <c r="F82" i="18"/>
  <c r="G82" i="18"/>
  <c r="I82" i="18"/>
  <c r="C83" i="18"/>
  <c r="D83" i="18"/>
  <c r="E83" i="18"/>
  <c r="F83" i="18"/>
  <c r="G83" i="18"/>
  <c r="I83" i="18"/>
  <c r="C84" i="18"/>
  <c r="D84" i="18"/>
  <c r="E84" i="18"/>
  <c r="F84" i="18"/>
  <c r="G84" i="18"/>
  <c r="H84" i="18"/>
  <c r="I84" i="18"/>
  <c r="C85" i="18"/>
  <c r="D85" i="18"/>
  <c r="E85" i="18"/>
  <c r="F85" i="18"/>
  <c r="G85" i="18"/>
  <c r="I85" i="18"/>
  <c r="C86" i="18"/>
  <c r="D86" i="18"/>
  <c r="E86" i="18"/>
  <c r="F86" i="18"/>
  <c r="G86" i="18"/>
  <c r="I86" i="18"/>
  <c r="C87" i="18"/>
  <c r="D87" i="18"/>
  <c r="E87" i="18"/>
  <c r="F87" i="18"/>
  <c r="G87" i="18"/>
  <c r="I87" i="18"/>
  <c r="C88" i="18"/>
  <c r="D88" i="18"/>
  <c r="E88" i="18"/>
  <c r="F88" i="18"/>
  <c r="G88" i="18"/>
  <c r="I88" i="18"/>
  <c r="C89" i="18"/>
  <c r="D89" i="18"/>
  <c r="E89" i="18"/>
  <c r="F89" i="18"/>
  <c r="G89" i="18"/>
  <c r="I89" i="18"/>
  <c r="C90" i="18"/>
  <c r="D90" i="18"/>
  <c r="E90" i="18"/>
  <c r="F90" i="18"/>
  <c r="G90" i="18"/>
  <c r="I90" i="18"/>
  <c r="C91" i="18"/>
  <c r="D91" i="18"/>
  <c r="E91" i="18"/>
  <c r="F91" i="18"/>
  <c r="G91" i="18"/>
  <c r="I91" i="18"/>
  <c r="C92" i="18"/>
  <c r="D92" i="18"/>
  <c r="E92" i="18"/>
  <c r="F92" i="18"/>
  <c r="G92" i="18"/>
  <c r="I92" i="18"/>
  <c r="C93" i="18"/>
  <c r="D93" i="18"/>
  <c r="E93" i="18"/>
  <c r="F93" i="18"/>
  <c r="G93" i="18"/>
  <c r="I93" i="18"/>
  <c r="C94" i="18"/>
  <c r="D94" i="18"/>
  <c r="E94" i="18"/>
  <c r="F94" i="18"/>
  <c r="G94" i="18"/>
  <c r="I94" i="18"/>
  <c r="C95" i="18"/>
  <c r="D95" i="18"/>
  <c r="E95" i="18"/>
  <c r="F95" i="18"/>
  <c r="G95" i="18"/>
  <c r="I95" i="18"/>
  <c r="C96" i="18"/>
  <c r="D96" i="18"/>
  <c r="E96" i="18"/>
  <c r="F96" i="18"/>
  <c r="G96" i="18"/>
  <c r="I96" i="18"/>
  <c r="C97" i="18"/>
  <c r="D97" i="18"/>
  <c r="E97" i="18"/>
  <c r="F97" i="18"/>
  <c r="G97" i="18"/>
  <c r="I97" i="18"/>
  <c r="C98" i="18"/>
  <c r="D98" i="18"/>
  <c r="E98" i="18"/>
  <c r="F98" i="18"/>
  <c r="G98" i="18"/>
  <c r="I98" i="18"/>
  <c r="C99" i="18"/>
  <c r="D99" i="18"/>
  <c r="E99" i="18"/>
  <c r="F99" i="18"/>
  <c r="G99" i="18"/>
  <c r="I99" i="18"/>
  <c r="C100" i="18"/>
  <c r="D100" i="18"/>
  <c r="E100" i="18"/>
  <c r="F100" i="18"/>
  <c r="G100" i="18"/>
  <c r="I100" i="18"/>
  <c r="C101" i="18"/>
  <c r="D101" i="18"/>
  <c r="E101" i="18"/>
  <c r="F101" i="18"/>
  <c r="G101" i="18"/>
  <c r="I101" i="18"/>
  <c r="C102" i="18"/>
  <c r="D102" i="18"/>
  <c r="E102" i="18"/>
  <c r="F102" i="18"/>
  <c r="G102" i="18"/>
  <c r="I102" i="18"/>
  <c r="C103" i="18"/>
  <c r="D103" i="18"/>
  <c r="E103" i="18"/>
  <c r="F103" i="18"/>
  <c r="G103" i="18"/>
  <c r="I103" i="18"/>
  <c r="C104" i="18"/>
  <c r="D104" i="18"/>
  <c r="E104" i="18"/>
  <c r="F104" i="18"/>
  <c r="G104" i="18"/>
  <c r="I104" i="18"/>
  <c r="C105" i="18"/>
  <c r="D105" i="18"/>
  <c r="E105" i="18"/>
  <c r="F105" i="18"/>
  <c r="G105" i="18"/>
  <c r="I105" i="18"/>
  <c r="C106" i="18"/>
  <c r="D106" i="18"/>
  <c r="E106" i="18"/>
  <c r="F106" i="18"/>
  <c r="G106" i="18"/>
  <c r="I106" i="18"/>
  <c r="C107" i="18"/>
  <c r="D107" i="18"/>
  <c r="E107" i="18"/>
  <c r="F107" i="18"/>
  <c r="G107" i="18"/>
  <c r="I107" i="18"/>
  <c r="C108" i="18"/>
  <c r="D108" i="18"/>
  <c r="E108" i="18"/>
  <c r="F108" i="18"/>
  <c r="G108" i="18"/>
  <c r="I108" i="18"/>
  <c r="C109" i="18"/>
  <c r="D109" i="18"/>
  <c r="E109" i="18"/>
  <c r="F109" i="18"/>
  <c r="G109" i="18"/>
  <c r="I109" i="18"/>
  <c r="C110" i="18"/>
  <c r="D110" i="18"/>
  <c r="E110" i="18"/>
  <c r="F110" i="18"/>
  <c r="G110" i="18"/>
  <c r="I110" i="18"/>
  <c r="C111" i="18"/>
  <c r="D111" i="18"/>
  <c r="E111" i="18"/>
  <c r="F111" i="18"/>
  <c r="G111" i="18"/>
  <c r="I111" i="18"/>
  <c r="C112" i="18"/>
  <c r="D112" i="18"/>
  <c r="E112" i="18"/>
  <c r="F112" i="18"/>
  <c r="G112" i="18"/>
  <c r="I112" i="18"/>
  <c r="C113" i="18"/>
  <c r="D113" i="18"/>
  <c r="E113" i="18"/>
  <c r="F113" i="18"/>
  <c r="G113" i="18"/>
  <c r="I113" i="18"/>
  <c r="C114" i="18"/>
  <c r="D114" i="18"/>
  <c r="E114" i="18"/>
  <c r="F114" i="18"/>
  <c r="G114" i="18"/>
  <c r="I114" i="18"/>
  <c r="C115" i="18"/>
  <c r="D115" i="18"/>
  <c r="E115" i="18"/>
  <c r="F115" i="18"/>
  <c r="G115" i="18"/>
  <c r="I115" i="18"/>
  <c r="C116" i="18"/>
  <c r="D116" i="18"/>
  <c r="E116" i="18"/>
  <c r="F116" i="18"/>
  <c r="G116" i="18"/>
  <c r="I116" i="18"/>
  <c r="C117" i="18"/>
  <c r="D117" i="18"/>
  <c r="E117" i="18"/>
  <c r="F117" i="18"/>
  <c r="G117" i="18"/>
  <c r="I117" i="18"/>
  <c r="C118" i="18"/>
  <c r="D118" i="18"/>
  <c r="E118" i="18"/>
  <c r="F118" i="18"/>
  <c r="G118" i="18"/>
  <c r="I118" i="18"/>
  <c r="C119" i="18"/>
  <c r="D119" i="18"/>
  <c r="E119" i="18"/>
  <c r="F119" i="18"/>
  <c r="G119" i="18"/>
  <c r="I119" i="18"/>
  <c r="C120" i="18"/>
  <c r="D120" i="18"/>
  <c r="E120" i="18"/>
  <c r="F120" i="18"/>
  <c r="G120" i="18"/>
  <c r="I120" i="18"/>
  <c r="C121" i="18"/>
  <c r="D121" i="18"/>
  <c r="E121" i="18"/>
  <c r="F121" i="18"/>
  <c r="G121" i="18"/>
  <c r="I121" i="18"/>
  <c r="C122" i="18"/>
  <c r="D122" i="18"/>
  <c r="E122" i="18"/>
  <c r="F122" i="18"/>
  <c r="G122" i="18"/>
  <c r="I122" i="18"/>
  <c r="C123" i="18"/>
  <c r="D123" i="18"/>
  <c r="E123" i="18"/>
  <c r="F123" i="18"/>
  <c r="G123" i="18"/>
  <c r="I123" i="18"/>
  <c r="C124" i="18"/>
  <c r="D124" i="18"/>
  <c r="E124" i="18"/>
  <c r="F124" i="18"/>
  <c r="G124" i="18"/>
  <c r="I124" i="18"/>
  <c r="C125" i="18"/>
  <c r="D125" i="18"/>
  <c r="E125" i="18"/>
  <c r="F125" i="18"/>
  <c r="G125" i="18"/>
  <c r="I125" i="18"/>
  <c r="C126" i="18"/>
  <c r="D126" i="18"/>
  <c r="E126" i="18"/>
  <c r="F126" i="18"/>
  <c r="G126" i="18"/>
  <c r="I126" i="18"/>
  <c r="C127" i="18"/>
  <c r="D127" i="18"/>
  <c r="E127" i="18"/>
  <c r="F127" i="18"/>
  <c r="G127" i="18"/>
  <c r="I127" i="18"/>
  <c r="C128" i="18"/>
  <c r="D128" i="18"/>
  <c r="E128" i="18"/>
  <c r="F128" i="18"/>
  <c r="G128" i="18"/>
  <c r="I128" i="18"/>
  <c r="C129" i="18"/>
  <c r="D129" i="18"/>
  <c r="E129" i="18"/>
  <c r="F129" i="18"/>
  <c r="G129" i="18"/>
  <c r="I129" i="18"/>
  <c r="C130" i="18"/>
  <c r="D130" i="18"/>
  <c r="E130" i="18"/>
  <c r="F130" i="18"/>
  <c r="G130" i="18"/>
  <c r="I130" i="18"/>
  <c r="C131" i="18"/>
  <c r="D131" i="18"/>
  <c r="E131" i="18"/>
  <c r="F131" i="18"/>
  <c r="G131" i="18"/>
  <c r="I131" i="18"/>
  <c r="C132" i="18"/>
  <c r="D132" i="18"/>
  <c r="E132" i="18"/>
  <c r="F132" i="18"/>
  <c r="G132" i="18"/>
  <c r="I132" i="18"/>
  <c r="C133" i="18"/>
  <c r="D133" i="18"/>
  <c r="E133" i="18"/>
  <c r="F133" i="18"/>
  <c r="G133" i="18"/>
  <c r="I133" i="18"/>
  <c r="C134" i="18"/>
  <c r="D134" i="18"/>
  <c r="E134" i="18"/>
  <c r="F134" i="18"/>
  <c r="G134" i="18"/>
  <c r="I134" i="18"/>
  <c r="C135" i="18"/>
  <c r="D135" i="18"/>
  <c r="E135" i="18"/>
  <c r="F135" i="18"/>
  <c r="G135" i="18"/>
  <c r="I135" i="18"/>
  <c r="C136" i="18"/>
  <c r="D136" i="18"/>
  <c r="E136" i="18"/>
  <c r="F136" i="18"/>
  <c r="G136" i="18"/>
  <c r="I136" i="18"/>
  <c r="C137" i="18"/>
  <c r="D137" i="18"/>
  <c r="E137" i="18"/>
  <c r="F137" i="18"/>
  <c r="G137" i="18"/>
  <c r="I137" i="18"/>
  <c r="C138" i="18"/>
  <c r="D138" i="18"/>
  <c r="E138" i="18"/>
  <c r="F138" i="18"/>
  <c r="G138" i="18"/>
  <c r="I138" i="18"/>
  <c r="C139" i="18"/>
  <c r="D139" i="18"/>
  <c r="E139" i="18"/>
  <c r="F139" i="18"/>
  <c r="G139" i="18"/>
  <c r="I139" i="18"/>
  <c r="C140" i="18"/>
  <c r="D140" i="18"/>
  <c r="E140" i="18"/>
  <c r="F140" i="18"/>
  <c r="G140" i="18"/>
  <c r="I140" i="18"/>
  <c r="C141" i="18"/>
  <c r="D141" i="18"/>
  <c r="E141" i="18"/>
  <c r="F141" i="18"/>
  <c r="G141" i="18"/>
  <c r="I141" i="18"/>
  <c r="C142" i="18"/>
  <c r="D142" i="18"/>
  <c r="E142" i="18"/>
  <c r="F142" i="18"/>
  <c r="G142" i="18"/>
  <c r="I142" i="18"/>
  <c r="C143" i="18"/>
  <c r="D143" i="18"/>
  <c r="E143" i="18"/>
  <c r="F143" i="18"/>
  <c r="G143" i="18"/>
  <c r="I143" i="18"/>
  <c r="C144" i="18"/>
  <c r="D144" i="18"/>
  <c r="E144" i="18"/>
  <c r="F144" i="18"/>
  <c r="G144" i="18"/>
  <c r="I144" i="18"/>
  <c r="C145" i="18"/>
  <c r="D145" i="18"/>
  <c r="E145" i="18"/>
  <c r="F145" i="18"/>
  <c r="G145" i="18"/>
  <c r="I145" i="18"/>
  <c r="C146" i="18"/>
  <c r="D146" i="18"/>
  <c r="E146" i="18"/>
  <c r="F146" i="18"/>
  <c r="G146" i="18"/>
  <c r="I146" i="18"/>
  <c r="C147" i="18"/>
  <c r="D147" i="18"/>
  <c r="E147" i="18"/>
  <c r="F147" i="18"/>
  <c r="G147" i="18"/>
  <c r="I147" i="18"/>
  <c r="C148" i="18"/>
  <c r="D148" i="18"/>
  <c r="E148" i="18"/>
  <c r="F148" i="18"/>
  <c r="G148" i="18"/>
  <c r="I148" i="18"/>
  <c r="C149" i="18"/>
  <c r="D149" i="18"/>
  <c r="E149" i="18"/>
  <c r="F149" i="18"/>
  <c r="G149" i="18"/>
  <c r="I149" i="18"/>
  <c r="C150" i="18"/>
  <c r="D150" i="18"/>
  <c r="E150" i="18"/>
  <c r="F150" i="18"/>
  <c r="G150" i="18"/>
  <c r="I150" i="18"/>
  <c r="C151" i="18"/>
  <c r="D151" i="18"/>
  <c r="E151" i="18"/>
  <c r="F151" i="18"/>
  <c r="G151" i="18"/>
  <c r="I151" i="18"/>
  <c r="C152" i="18"/>
  <c r="D152" i="18"/>
  <c r="E152" i="18"/>
  <c r="F152" i="18"/>
  <c r="G152" i="18"/>
  <c r="I152" i="18"/>
  <c r="C153" i="18"/>
  <c r="D153" i="18"/>
  <c r="E153" i="18"/>
  <c r="F153" i="18"/>
  <c r="G153" i="18"/>
  <c r="I153" i="18"/>
  <c r="C154" i="18"/>
  <c r="D154" i="18"/>
  <c r="E154" i="18"/>
  <c r="F154" i="18"/>
  <c r="G154" i="18"/>
  <c r="I154" i="18"/>
  <c r="C155" i="18"/>
  <c r="D155" i="18"/>
  <c r="E155" i="18"/>
  <c r="F155" i="18"/>
  <c r="G155" i="18"/>
  <c r="I155" i="18"/>
  <c r="C156" i="18"/>
  <c r="D156" i="18"/>
  <c r="E156" i="18"/>
  <c r="F156" i="18"/>
  <c r="G156" i="18"/>
  <c r="I156" i="18"/>
  <c r="C157" i="18"/>
  <c r="D157" i="18"/>
  <c r="E157" i="18"/>
  <c r="F157" i="18"/>
  <c r="G157" i="18"/>
  <c r="I157" i="18"/>
  <c r="C158" i="18"/>
  <c r="D158" i="18"/>
  <c r="E158" i="18"/>
  <c r="F158" i="18"/>
  <c r="G158" i="18"/>
  <c r="I158" i="18"/>
  <c r="C159" i="18"/>
  <c r="D159" i="18"/>
  <c r="E159" i="18"/>
  <c r="F159" i="18"/>
  <c r="G159" i="18"/>
  <c r="I159" i="18"/>
  <c r="C160" i="18"/>
  <c r="D160" i="18"/>
  <c r="E160" i="18"/>
  <c r="F160" i="18"/>
  <c r="G160" i="18"/>
  <c r="I160" i="18"/>
  <c r="C161" i="18"/>
  <c r="D161" i="18"/>
  <c r="E161" i="18"/>
  <c r="F161" i="18"/>
  <c r="G161" i="18"/>
  <c r="I161" i="18"/>
  <c r="C162" i="18"/>
  <c r="D162" i="18"/>
  <c r="E162" i="18"/>
  <c r="F162" i="18"/>
  <c r="G162" i="18"/>
  <c r="I162" i="18"/>
  <c r="C163" i="18"/>
  <c r="D163" i="18"/>
  <c r="E163" i="18"/>
  <c r="F163" i="18"/>
  <c r="G163" i="18"/>
  <c r="I163" i="18"/>
  <c r="C164" i="18"/>
  <c r="D164" i="18"/>
  <c r="E164" i="18"/>
  <c r="F164" i="18"/>
  <c r="G164" i="18"/>
  <c r="I164" i="18"/>
  <c r="C165" i="18"/>
  <c r="D165" i="18"/>
  <c r="E165" i="18"/>
  <c r="F165" i="18"/>
  <c r="G165" i="18"/>
  <c r="I165" i="18"/>
  <c r="C166" i="18"/>
  <c r="D166" i="18"/>
  <c r="E166" i="18"/>
  <c r="F166" i="18"/>
  <c r="G166" i="18"/>
  <c r="I166" i="18"/>
  <c r="C167" i="18"/>
  <c r="D167" i="18"/>
  <c r="E167" i="18"/>
  <c r="F167" i="18"/>
  <c r="G167" i="18"/>
  <c r="I167" i="18"/>
  <c r="C168" i="18"/>
  <c r="D168" i="18"/>
  <c r="E168" i="18"/>
  <c r="F168" i="18"/>
  <c r="G168" i="18"/>
  <c r="I168" i="18"/>
  <c r="C169" i="18"/>
  <c r="D169" i="18"/>
  <c r="E169" i="18"/>
  <c r="F169" i="18"/>
  <c r="G169" i="18"/>
  <c r="I169" i="18"/>
  <c r="C170" i="18"/>
  <c r="D170" i="18"/>
  <c r="E170" i="18"/>
  <c r="F170" i="18"/>
  <c r="G170" i="18"/>
  <c r="I170" i="18"/>
  <c r="C171" i="18"/>
  <c r="D171" i="18"/>
  <c r="E171" i="18"/>
  <c r="F171" i="18"/>
  <c r="G171" i="18"/>
  <c r="I171" i="18"/>
  <c r="C172" i="18"/>
  <c r="D172" i="18"/>
  <c r="E172" i="18"/>
  <c r="F172" i="18"/>
  <c r="G172" i="18"/>
  <c r="I172" i="18"/>
  <c r="C173" i="18"/>
  <c r="D173" i="18"/>
  <c r="E173" i="18"/>
  <c r="F173" i="18"/>
  <c r="G173" i="18"/>
  <c r="I173" i="18"/>
  <c r="C174" i="18"/>
  <c r="D174" i="18"/>
  <c r="E174" i="18"/>
  <c r="F174" i="18"/>
  <c r="G174" i="18"/>
  <c r="I174" i="18"/>
  <c r="C175" i="18"/>
  <c r="D175" i="18"/>
  <c r="E175" i="18"/>
  <c r="F175" i="18"/>
  <c r="G175" i="18"/>
  <c r="I175" i="18"/>
  <c r="C176" i="18"/>
  <c r="D176" i="18"/>
  <c r="E176" i="18"/>
  <c r="F176" i="18"/>
  <c r="G176" i="18"/>
  <c r="I176" i="18"/>
  <c r="C177" i="18"/>
  <c r="D177" i="18"/>
  <c r="E177" i="18"/>
  <c r="F177" i="18"/>
  <c r="G177" i="18"/>
  <c r="I177" i="18"/>
  <c r="C178" i="18"/>
  <c r="D178" i="18"/>
  <c r="E178" i="18"/>
  <c r="F178" i="18"/>
  <c r="G178" i="18"/>
  <c r="I178" i="18"/>
  <c r="C179" i="18"/>
  <c r="D179" i="18"/>
  <c r="E179" i="18"/>
  <c r="F179" i="18"/>
  <c r="G179" i="18"/>
  <c r="I179" i="18"/>
  <c r="C180" i="18"/>
  <c r="D180" i="18"/>
  <c r="E180" i="18"/>
  <c r="F180" i="18"/>
  <c r="G180" i="18"/>
  <c r="I180" i="18"/>
  <c r="C181" i="18"/>
  <c r="D181" i="18"/>
  <c r="E181" i="18"/>
  <c r="F181" i="18"/>
  <c r="G181" i="18"/>
  <c r="I181" i="18"/>
  <c r="C182" i="18"/>
  <c r="D182" i="18"/>
  <c r="E182" i="18"/>
  <c r="F182" i="18"/>
  <c r="G182" i="18"/>
  <c r="I182" i="18"/>
  <c r="C183" i="18"/>
  <c r="D183" i="18"/>
  <c r="E183" i="18"/>
  <c r="F183" i="18"/>
  <c r="G183" i="18"/>
  <c r="I183" i="18"/>
  <c r="C184" i="18"/>
  <c r="D184" i="18"/>
  <c r="E184" i="18"/>
  <c r="F184" i="18"/>
  <c r="G184" i="18"/>
  <c r="I184" i="18"/>
  <c r="C185" i="18"/>
  <c r="D185" i="18"/>
  <c r="E185" i="18"/>
  <c r="F185" i="18"/>
  <c r="G185" i="18"/>
  <c r="I185" i="18"/>
  <c r="C186" i="18"/>
  <c r="D186" i="18"/>
  <c r="E186" i="18"/>
  <c r="F186" i="18"/>
  <c r="G186" i="18"/>
  <c r="I186" i="18"/>
  <c r="C187" i="18"/>
  <c r="D187" i="18"/>
  <c r="E187" i="18"/>
  <c r="F187" i="18"/>
  <c r="G187" i="18"/>
  <c r="I187" i="18"/>
  <c r="C188" i="18"/>
  <c r="D188" i="18"/>
  <c r="E188" i="18"/>
  <c r="F188" i="18"/>
  <c r="G188" i="18"/>
  <c r="I188" i="18"/>
  <c r="C189" i="18"/>
  <c r="D189" i="18"/>
  <c r="E189" i="18"/>
  <c r="F189" i="18"/>
  <c r="G189" i="18"/>
  <c r="I189" i="18"/>
  <c r="C190" i="18"/>
  <c r="D190" i="18"/>
  <c r="E190" i="18"/>
  <c r="F190" i="18"/>
  <c r="G190" i="18"/>
  <c r="I190" i="18"/>
  <c r="C191" i="18"/>
  <c r="D191" i="18"/>
  <c r="E191" i="18"/>
  <c r="F191" i="18"/>
  <c r="G191" i="18"/>
  <c r="I191" i="18"/>
  <c r="C192" i="18"/>
  <c r="D192" i="18"/>
  <c r="E192" i="18"/>
  <c r="F192" i="18"/>
  <c r="G192" i="18"/>
  <c r="I192" i="18"/>
  <c r="C193" i="18"/>
  <c r="D193" i="18"/>
  <c r="E193" i="18"/>
  <c r="F193" i="18"/>
  <c r="G193" i="18"/>
  <c r="I193" i="18"/>
  <c r="C194" i="18"/>
  <c r="D194" i="18"/>
  <c r="E194" i="18"/>
  <c r="F194" i="18"/>
  <c r="G194" i="18"/>
  <c r="I194" i="18"/>
  <c r="C195" i="18"/>
  <c r="D195" i="18"/>
  <c r="E195" i="18"/>
  <c r="F195" i="18"/>
  <c r="G195" i="18"/>
  <c r="I195" i="18"/>
  <c r="C196" i="18"/>
  <c r="D196" i="18"/>
  <c r="E196" i="18"/>
  <c r="F196" i="18"/>
  <c r="G196" i="18"/>
  <c r="I196" i="18"/>
  <c r="C197" i="18"/>
  <c r="D197" i="18"/>
  <c r="E197" i="18"/>
  <c r="F197" i="18"/>
  <c r="G197" i="18"/>
  <c r="I197" i="18"/>
  <c r="C198" i="18"/>
  <c r="D198" i="18"/>
  <c r="E198" i="18"/>
  <c r="F198" i="18"/>
  <c r="G198" i="18"/>
  <c r="I198" i="18"/>
  <c r="C199" i="18"/>
  <c r="D199" i="18"/>
  <c r="E199" i="18"/>
  <c r="F199" i="18"/>
  <c r="G199" i="18"/>
  <c r="I199" i="18"/>
  <c r="C200" i="18"/>
  <c r="D200" i="18"/>
  <c r="E200" i="18"/>
  <c r="F200" i="18"/>
  <c r="G200" i="18"/>
  <c r="I200" i="18"/>
  <c r="C201" i="18"/>
  <c r="D201" i="18"/>
  <c r="E201" i="18"/>
  <c r="F201" i="18"/>
  <c r="G201" i="18"/>
  <c r="I201" i="18"/>
  <c r="C202" i="18"/>
  <c r="D202" i="18"/>
  <c r="E202" i="18"/>
  <c r="F202" i="18"/>
  <c r="G202" i="18"/>
  <c r="I202" i="18"/>
  <c r="C203" i="18"/>
  <c r="D203" i="18"/>
  <c r="E203" i="18"/>
  <c r="F203" i="18"/>
  <c r="G203" i="18"/>
  <c r="I203" i="18"/>
  <c r="C204" i="18"/>
  <c r="D204" i="18"/>
  <c r="E204" i="18"/>
  <c r="F204" i="18"/>
  <c r="G204" i="18"/>
  <c r="I204" i="18"/>
  <c r="C205" i="18"/>
  <c r="D205" i="18"/>
  <c r="E205" i="18"/>
  <c r="F205" i="18"/>
  <c r="G205" i="18"/>
  <c r="I205" i="18"/>
  <c r="C206" i="18"/>
  <c r="D206" i="18"/>
  <c r="E206" i="18"/>
  <c r="F206" i="18"/>
  <c r="G206" i="18"/>
  <c r="I206" i="18"/>
  <c r="C207" i="18"/>
  <c r="D207" i="18"/>
  <c r="E207" i="18"/>
  <c r="F207" i="18"/>
  <c r="G207" i="18"/>
  <c r="I207" i="18"/>
  <c r="C208" i="18"/>
  <c r="D208" i="18"/>
  <c r="E208" i="18"/>
  <c r="F208" i="18"/>
  <c r="G208" i="18"/>
  <c r="I208" i="18"/>
  <c r="C209" i="18"/>
  <c r="D209" i="18"/>
  <c r="E209" i="18"/>
  <c r="F209" i="18"/>
  <c r="G209" i="18"/>
  <c r="I209" i="18"/>
  <c r="C210" i="18"/>
  <c r="D210" i="18"/>
  <c r="E210" i="18"/>
  <c r="F210" i="18"/>
  <c r="G210" i="18"/>
  <c r="I210" i="18"/>
  <c r="C211" i="18"/>
  <c r="D211" i="18"/>
  <c r="E211" i="18"/>
  <c r="F211" i="18"/>
  <c r="G211" i="18"/>
  <c r="I211" i="18"/>
  <c r="C212" i="18"/>
  <c r="D212" i="18"/>
  <c r="E212" i="18"/>
  <c r="F212" i="18"/>
  <c r="G212" i="18"/>
  <c r="I212" i="18"/>
  <c r="C213" i="18"/>
  <c r="D213" i="18"/>
  <c r="E213" i="18"/>
  <c r="F213" i="18"/>
  <c r="G213" i="18"/>
  <c r="I213" i="18"/>
  <c r="C214" i="18"/>
  <c r="D214" i="18"/>
  <c r="E214" i="18"/>
  <c r="F214" i="18"/>
  <c r="G214" i="18"/>
  <c r="I214" i="18"/>
  <c r="C215" i="18"/>
  <c r="D215" i="18"/>
  <c r="E215" i="18"/>
  <c r="F215" i="18"/>
  <c r="G215" i="18"/>
  <c r="I215" i="18"/>
  <c r="C216" i="18"/>
  <c r="D216" i="18"/>
  <c r="E216" i="18"/>
  <c r="F216" i="18"/>
  <c r="G216" i="18"/>
  <c r="I216" i="18"/>
  <c r="C217" i="18"/>
  <c r="D217" i="18"/>
  <c r="E217" i="18"/>
  <c r="F217" i="18"/>
  <c r="G217" i="18"/>
  <c r="I217" i="18"/>
  <c r="C218" i="18"/>
  <c r="D218" i="18"/>
  <c r="E218" i="18"/>
  <c r="F218" i="18"/>
  <c r="G218" i="18"/>
  <c r="I218" i="18"/>
  <c r="C219" i="18"/>
  <c r="D219" i="18"/>
  <c r="E219" i="18"/>
  <c r="F219" i="18"/>
  <c r="G219" i="18"/>
  <c r="I219" i="18"/>
  <c r="C220" i="18"/>
  <c r="D220" i="18"/>
  <c r="E220" i="18"/>
  <c r="F220" i="18"/>
  <c r="G220" i="18"/>
  <c r="I220" i="18"/>
  <c r="C221" i="18"/>
  <c r="D221" i="18"/>
  <c r="E221" i="18"/>
  <c r="F221" i="18"/>
  <c r="G221" i="18"/>
  <c r="I221" i="18"/>
  <c r="C222" i="18"/>
  <c r="D222" i="18"/>
  <c r="E222" i="18"/>
  <c r="F222" i="18"/>
  <c r="G222" i="18"/>
  <c r="I222" i="18"/>
  <c r="C223" i="18"/>
  <c r="D223" i="18"/>
  <c r="E223" i="18"/>
  <c r="F223" i="18"/>
  <c r="G223" i="18"/>
  <c r="I223" i="18"/>
  <c r="C224" i="18"/>
  <c r="D224" i="18"/>
  <c r="E224" i="18"/>
  <c r="F224" i="18"/>
  <c r="G224" i="18"/>
  <c r="I224" i="18"/>
  <c r="C225" i="18"/>
  <c r="D225" i="18"/>
  <c r="E225" i="18"/>
  <c r="F225" i="18"/>
  <c r="G225" i="18"/>
  <c r="I225" i="18"/>
  <c r="C226" i="18"/>
  <c r="D226" i="18"/>
  <c r="E226" i="18"/>
  <c r="F226" i="18"/>
  <c r="G226" i="18"/>
  <c r="I226" i="18"/>
  <c r="C227" i="18"/>
  <c r="D227" i="18"/>
  <c r="E227" i="18"/>
  <c r="F227" i="18"/>
  <c r="G227" i="18"/>
  <c r="I227" i="18"/>
  <c r="C228" i="18"/>
  <c r="D228" i="18"/>
  <c r="E228" i="18"/>
  <c r="F228" i="18"/>
  <c r="G228" i="18"/>
  <c r="I228" i="18"/>
  <c r="C229" i="18"/>
  <c r="D229" i="18"/>
  <c r="E229" i="18"/>
  <c r="F229" i="18"/>
  <c r="G229" i="18"/>
  <c r="I229" i="18"/>
  <c r="C230" i="18"/>
  <c r="D230" i="18"/>
  <c r="E230" i="18"/>
  <c r="F230" i="18"/>
  <c r="G230" i="18"/>
  <c r="I230" i="18"/>
  <c r="C231" i="18"/>
  <c r="D231" i="18"/>
  <c r="E231" i="18"/>
  <c r="F231" i="18"/>
  <c r="G231" i="18"/>
  <c r="I231" i="18"/>
  <c r="C232" i="18"/>
  <c r="D232" i="18"/>
  <c r="E232" i="18"/>
  <c r="F232" i="18"/>
  <c r="G232" i="18"/>
  <c r="I232" i="18"/>
  <c r="C233" i="18"/>
  <c r="D233" i="18"/>
  <c r="E233" i="18"/>
  <c r="F233" i="18"/>
  <c r="G233" i="18"/>
  <c r="I233" i="18"/>
  <c r="C234" i="18"/>
  <c r="D234" i="18"/>
  <c r="E234" i="18"/>
  <c r="F234" i="18"/>
  <c r="G234" i="18"/>
  <c r="I234" i="18"/>
  <c r="C235" i="18"/>
  <c r="D235" i="18"/>
  <c r="E235" i="18"/>
  <c r="F235" i="18"/>
  <c r="G235" i="18"/>
  <c r="I235" i="18"/>
  <c r="C236" i="18"/>
  <c r="D236" i="18"/>
  <c r="E236" i="18"/>
  <c r="F236" i="18"/>
  <c r="G236" i="18"/>
  <c r="I236" i="18"/>
  <c r="C237" i="18"/>
  <c r="D237" i="18"/>
  <c r="E237" i="18"/>
  <c r="F237" i="18"/>
  <c r="G237" i="18"/>
  <c r="I237" i="18"/>
  <c r="C238" i="18"/>
  <c r="D238" i="18"/>
  <c r="E238" i="18"/>
  <c r="F238" i="18"/>
  <c r="G238" i="18"/>
  <c r="I238" i="18"/>
  <c r="C239" i="18"/>
  <c r="D239" i="18"/>
  <c r="E239" i="18"/>
  <c r="F239" i="18"/>
  <c r="G239" i="18"/>
  <c r="I239" i="18"/>
  <c r="C240" i="18"/>
  <c r="D240" i="18"/>
  <c r="E240" i="18"/>
  <c r="F240" i="18"/>
  <c r="G240" i="18"/>
  <c r="I240" i="18"/>
  <c r="C241" i="18"/>
  <c r="D241" i="18"/>
  <c r="E241" i="18"/>
  <c r="F241" i="18"/>
  <c r="G241" i="18"/>
  <c r="I241" i="18"/>
  <c r="C242" i="18"/>
  <c r="D242" i="18"/>
  <c r="E242" i="18"/>
  <c r="F242" i="18"/>
  <c r="G242" i="18"/>
  <c r="I242" i="18"/>
  <c r="C243" i="18"/>
  <c r="D243" i="18"/>
  <c r="E243" i="18"/>
  <c r="F243" i="18"/>
  <c r="G243" i="18"/>
  <c r="I243" i="18"/>
  <c r="C244" i="18"/>
  <c r="D244" i="18"/>
  <c r="E244" i="18"/>
  <c r="F244" i="18"/>
  <c r="G244" i="18"/>
  <c r="I244" i="18"/>
  <c r="C245" i="18"/>
  <c r="D245" i="18"/>
  <c r="E245" i="18"/>
  <c r="F245" i="18"/>
  <c r="G245" i="18"/>
  <c r="I245" i="18"/>
  <c r="C246" i="18"/>
  <c r="D246" i="18"/>
  <c r="E246" i="18"/>
  <c r="F246" i="18"/>
  <c r="G246" i="18"/>
  <c r="I246" i="18"/>
  <c r="C247" i="18"/>
  <c r="D247" i="18"/>
  <c r="E247" i="18"/>
  <c r="F247" i="18"/>
  <c r="G247" i="18"/>
  <c r="I247" i="18"/>
  <c r="C248" i="18"/>
  <c r="D248" i="18"/>
  <c r="E248" i="18"/>
  <c r="F248" i="18"/>
  <c r="G248" i="18"/>
  <c r="I248" i="18"/>
  <c r="C249" i="18"/>
  <c r="D249" i="18"/>
  <c r="E249" i="18"/>
  <c r="F249" i="18"/>
  <c r="G249" i="18"/>
  <c r="I249" i="18"/>
  <c r="C250" i="18"/>
  <c r="D250" i="18"/>
  <c r="E250" i="18"/>
  <c r="F250" i="18"/>
  <c r="G250" i="18"/>
  <c r="I250" i="18"/>
  <c r="C251" i="18"/>
  <c r="D251" i="18"/>
  <c r="E251" i="18"/>
  <c r="F251" i="18"/>
  <c r="G251" i="18"/>
  <c r="I251" i="18"/>
  <c r="C252" i="18"/>
  <c r="D252" i="18"/>
  <c r="E252" i="18"/>
  <c r="F252" i="18"/>
  <c r="G252" i="18"/>
  <c r="I252" i="18"/>
  <c r="C253" i="18"/>
  <c r="D253" i="18"/>
  <c r="E253" i="18"/>
  <c r="F253" i="18"/>
  <c r="G253" i="18"/>
  <c r="I253" i="18"/>
  <c r="C254" i="18"/>
  <c r="D254" i="18"/>
  <c r="E254" i="18"/>
  <c r="F254" i="18"/>
  <c r="G254" i="18"/>
  <c r="I254" i="18"/>
  <c r="C255" i="18"/>
  <c r="D255" i="18"/>
  <c r="E255" i="18"/>
  <c r="F255" i="18"/>
  <c r="G255" i="18"/>
  <c r="I255" i="18"/>
  <c r="C256" i="18"/>
  <c r="D256" i="18"/>
  <c r="E256" i="18"/>
  <c r="F256" i="18"/>
  <c r="G256" i="18"/>
  <c r="I256" i="18"/>
  <c r="C257" i="18"/>
  <c r="D257" i="18"/>
  <c r="E257" i="18"/>
  <c r="F257" i="18"/>
  <c r="G257" i="18"/>
  <c r="I257" i="18"/>
  <c r="C258" i="18"/>
  <c r="D258" i="18"/>
  <c r="E258" i="18"/>
  <c r="F258" i="18"/>
  <c r="G258" i="18"/>
  <c r="I258" i="18"/>
  <c r="C259" i="18"/>
  <c r="D259" i="18"/>
  <c r="E259" i="18"/>
  <c r="F259" i="18"/>
  <c r="G259" i="18"/>
  <c r="I259" i="18"/>
  <c r="C260" i="18"/>
  <c r="D260" i="18"/>
  <c r="E260" i="18"/>
  <c r="F260" i="18"/>
  <c r="G260" i="18"/>
  <c r="I260" i="18"/>
  <c r="C261" i="18"/>
  <c r="D261" i="18"/>
  <c r="E261" i="18"/>
  <c r="F261" i="18"/>
  <c r="G261" i="18"/>
  <c r="I261" i="18"/>
  <c r="C262" i="18"/>
  <c r="D262" i="18"/>
  <c r="E262" i="18"/>
  <c r="F262" i="18"/>
  <c r="G262" i="18"/>
  <c r="I262" i="18"/>
  <c r="C263" i="18"/>
  <c r="D263" i="18"/>
  <c r="E263" i="18"/>
  <c r="F263" i="18"/>
  <c r="G263" i="18"/>
  <c r="I263" i="18"/>
  <c r="C264" i="18"/>
  <c r="D264" i="18"/>
  <c r="E264" i="18"/>
  <c r="F264" i="18"/>
  <c r="G264" i="18"/>
  <c r="B7" i="12"/>
  <c r="I264" i="18"/>
  <c r="C265" i="18"/>
  <c r="D265" i="18"/>
  <c r="E265" i="18"/>
  <c r="F265" i="18"/>
  <c r="G265" i="18"/>
  <c r="I265" i="18"/>
  <c r="C266" i="18"/>
  <c r="D266" i="18"/>
  <c r="E266" i="18"/>
  <c r="F266" i="18"/>
  <c r="G266" i="18"/>
  <c r="I266" i="18"/>
  <c r="C267" i="18"/>
  <c r="D267" i="18"/>
  <c r="E267" i="18"/>
  <c r="F267" i="18"/>
  <c r="G267" i="18"/>
  <c r="I267" i="18"/>
  <c r="C268" i="18"/>
  <c r="D268" i="18"/>
  <c r="E268" i="18"/>
  <c r="F268" i="18"/>
  <c r="G268" i="18"/>
  <c r="I268" i="18"/>
  <c r="C269" i="18"/>
  <c r="D269" i="18"/>
  <c r="E269" i="18"/>
  <c r="F269" i="18"/>
  <c r="G269" i="18"/>
  <c r="I269" i="18"/>
  <c r="C270" i="18"/>
  <c r="D270" i="18"/>
  <c r="E270" i="18"/>
  <c r="F270" i="18"/>
  <c r="G270" i="18"/>
  <c r="I270" i="18"/>
  <c r="C271" i="18"/>
  <c r="D271" i="18"/>
  <c r="E271" i="18"/>
  <c r="F271" i="18"/>
  <c r="G271" i="18"/>
  <c r="I271" i="18"/>
  <c r="C272" i="18"/>
  <c r="D272" i="18"/>
  <c r="E272" i="18"/>
  <c r="F272" i="18"/>
  <c r="G272" i="18"/>
  <c r="I272" i="18"/>
  <c r="C273" i="18"/>
  <c r="D273" i="18"/>
  <c r="E273" i="18"/>
  <c r="F273" i="18"/>
  <c r="G273" i="18"/>
  <c r="I273" i="18"/>
  <c r="C274" i="18"/>
  <c r="D274" i="18"/>
  <c r="E274" i="18"/>
  <c r="F274" i="18"/>
  <c r="G274" i="18"/>
  <c r="I274" i="18"/>
  <c r="C275" i="18"/>
  <c r="D275" i="18"/>
  <c r="E275" i="18"/>
  <c r="F275" i="18"/>
  <c r="G275" i="18"/>
  <c r="I275" i="18"/>
  <c r="C276" i="18"/>
  <c r="D276" i="18"/>
  <c r="E276" i="18"/>
  <c r="F276" i="18"/>
  <c r="G276" i="18"/>
  <c r="I276" i="18"/>
  <c r="C277" i="18"/>
  <c r="D277" i="18"/>
  <c r="E277" i="18"/>
  <c r="F277" i="18"/>
  <c r="G277" i="18"/>
  <c r="I277" i="18"/>
  <c r="C278" i="18"/>
  <c r="D278" i="18"/>
  <c r="E278" i="18"/>
  <c r="F278" i="18"/>
  <c r="G278" i="18"/>
  <c r="I278" i="18"/>
  <c r="C279" i="18"/>
  <c r="D279" i="18"/>
  <c r="E279" i="18"/>
  <c r="F279" i="18"/>
  <c r="G279" i="18"/>
  <c r="I279" i="18"/>
  <c r="C280" i="18"/>
  <c r="D280" i="18"/>
  <c r="E280" i="18"/>
  <c r="F280" i="18"/>
  <c r="G280" i="18"/>
  <c r="I280" i="18"/>
  <c r="C281" i="18"/>
  <c r="D281" i="18"/>
  <c r="E281" i="18"/>
  <c r="F281" i="18"/>
  <c r="G281" i="18"/>
  <c r="I281" i="18"/>
  <c r="C282" i="18"/>
  <c r="D282" i="18"/>
  <c r="E282" i="18"/>
  <c r="F282" i="18"/>
  <c r="G282" i="18"/>
  <c r="I282" i="18"/>
  <c r="C283" i="18"/>
  <c r="D283" i="18"/>
  <c r="E283" i="18"/>
  <c r="F283" i="18"/>
  <c r="G283" i="18"/>
  <c r="I283" i="18"/>
  <c r="C284" i="18"/>
  <c r="D284" i="18"/>
  <c r="E284" i="18"/>
  <c r="F284" i="18"/>
  <c r="G284" i="18"/>
  <c r="I284" i="18"/>
  <c r="C285" i="18"/>
  <c r="D285" i="18"/>
  <c r="E285" i="18"/>
  <c r="F285" i="18"/>
  <c r="G285" i="18"/>
  <c r="I285" i="18"/>
  <c r="C286" i="18"/>
  <c r="D286" i="18"/>
  <c r="E286" i="18"/>
  <c r="F286" i="18"/>
  <c r="G286" i="18"/>
  <c r="I286" i="18"/>
  <c r="C287" i="18"/>
  <c r="D287" i="18"/>
  <c r="E287" i="18"/>
  <c r="F287" i="18"/>
  <c r="G287" i="18"/>
  <c r="I287" i="18"/>
  <c r="C288" i="18"/>
  <c r="D288" i="18"/>
  <c r="E288" i="18"/>
  <c r="F288" i="18"/>
  <c r="G288" i="18"/>
  <c r="I288" i="18"/>
  <c r="C289" i="18"/>
  <c r="D289" i="18"/>
  <c r="E289" i="18"/>
  <c r="F289" i="18"/>
  <c r="G289" i="18"/>
  <c r="I289" i="18"/>
  <c r="C290" i="18"/>
  <c r="D290" i="18"/>
  <c r="E290" i="18"/>
  <c r="F290" i="18"/>
  <c r="G290" i="18"/>
  <c r="I290" i="18"/>
  <c r="C291" i="18"/>
  <c r="D291" i="18"/>
  <c r="E291" i="18"/>
  <c r="F291" i="18"/>
  <c r="G291" i="18"/>
  <c r="I291" i="18"/>
  <c r="C292" i="18"/>
  <c r="D292" i="18"/>
  <c r="E292" i="18"/>
  <c r="F292" i="18"/>
  <c r="G292" i="18"/>
  <c r="I292" i="18"/>
  <c r="C293" i="18"/>
  <c r="D293" i="18"/>
  <c r="E293" i="18"/>
  <c r="F293" i="18"/>
  <c r="G293" i="18"/>
  <c r="I293" i="18"/>
  <c r="C294" i="18"/>
  <c r="D294" i="18"/>
  <c r="E294" i="18"/>
  <c r="F294" i="18"/>
  <c r="G294" i="18"/>
  <c r="I294" i="18"/>
  <c r="C295" i="18"/>
  <c r="D295" i="18"/>
  <c r="E295" i="18"/>
  <c r="F295" i="18"/>
  <c r="G295" i="18"/>
  <c r="I295" i="18"/>
  <c r="C296" i="18"/>
  <c r="D296" i="18"/>
  <c r="E296" i="18"/>
  <c r="F296" i="18"/>
  <c r="G296" i="18"/>
  <c r="I296" i="18"/>
  <c r="C297" i="18"/>
  <c r="D297" i="18"/>
  <c r="E297" i="18"/>
  <c r="F297" i="18"/>
  <c r="G297" i="18"/>
  <c r="I297" i="18"/>
  <c r="C298" i="18"/>
  <c r="D298" i="18"/>
  <c r="E298" i="18"/>
  <c r="F298" i="18"/>
  <c r="G298" i="18"/>
  <c r="I298" i="18"/>
  <c r="C299" i="18"/>
  <c r="D299" i="18"/>
  <c r="E299" i="18"/>
  <c r="F299" i="18"/>
  <c r="G299" i="18"/>
  <c r="I299" i="18"/>
  <c r="C300" i="18"/>
  <c r="D300" i="18"/>
  <c r="E300" i="18"/>
  <c r="F300" i="18"/>
  <c r="G300" i="18"/>
  <c r="I300" i="18"/>
  <c r="C301" i="18"/>
  <c r="D301" i="18"/>
  <c r="E301" i="18"/>
  <c r="F301" i="18"/>
  <c r="G301" i="18"/>
  <c r="I301" i="18"/>
  <c r="C302" i="18"/>
  <c r="D302" i="18"/>
  <c r="E302" i="18"/>
  <c r="F302" i="18"/>
  <c r="G302" i="18"/>
  <c r="I302" i="18"/>
  <c r="C303" i="18"/>
  <c r="D303" i="18"/>
  <c r="E303" i="18"/>
  <c r="F303" i="18"/>
  <c r="G303" i="18"/>
  <c r="I303" i="18"/>
  <c r="C304" i="18"/>
  <c r="D304" i="18"/>
  <c r="E304" i="18"/>
  <c r="F304" i="18"/>
  <c r="G304" i="18"/>
  <c r="I304" i="18"/>
  <c r="C305" i="18"/>
  <c r="D305" i="18"/>
  <c r="E305" i="18"/>
  <c r="F305" i="18"/>
  <c r="G305" i="18"/>
  <c r="I305" i="18"/>
  <c r="C306" i="18"/>
  <c r="D306" i="18"/>
  <c r="E306" i="18"/>
  <c r="F306" i="18"/>
  <c r="G306" i="18"/>
  <c r="I306" i="18"/>
  <c r="C307" i="18"/>
  <c r="D307" i="18"/>
  <c r="E307" i="18"/>
  <c r="F307" i="18"/>
  <c r="G307" i="18"/>
  <c r="I307" i="18"/>
  <c r="C308" i="18"/>
  <c r="D308" i="18"/>
  <c r="E308" i="18"/>
  <c r="F308" i="18"/>
  <c r="G308" i="18"/>
  <c r="I308" i="18"/>
  <c r="C309" i="18"/>
  <c r="D309" i="18"/>
  <c r="E309" i="18"/>
  <c r="F309" i="18"/>
  <c r="G309" i="18"/>
  <c r="I309" i="18"/>
  <c r="C310" i="18"/>
  <c r="D310" i="18"/>
  <c r="E310" i="18"/>
  <c r="F310" i="18"/>
  <c r="G310" i="18"/>
  <c r="I310" i="18"/>
  <c r="C311" i="18"/>
  <c r="D311" i="18"/>
  <c r="E311" i="18"/>
  <c r="F311" i="18"/>
  <c r="G311" i="18"/>
  <c r="I311" i="18"/>
  <c r="C312" i="18"/>
  <c r="D312" i="18"/>
  <c r="E312" i="18"/>
  <c r="F312" i="18"/>
  <c r="G312" i="18"/>
  <c r="I312" i="18"/>
  <c r="C313" i="18"/>
  <c r="D313" i="18"/>
  <c r="E313" i="18"/>
  <c r="F313" i="18"/>
  <c r="G313" i="18"/>
  <c r="I313" i="18"/>
  <c r="C314" i="18"/>
  <c r="D314" i="18"/>
  <c r="E314" i="18"/>
  <c r="F314" i="18"/>
  <c r="G314" i="18"/>
  <c r="I314" i="18"/>
  <c r="C315" i="18"/>
  <c r="D315" i="18"/>
  <c r="E315" i="18"/>
  <c r="F315" i="18"/>
  <c r="G315" i="18"/>
  <c r="I315" i="18"/>
  <c r="C316" i="18"/>
  <c r="D316" i="18"/>
  <c r="E316" i="18"/>
  <c r="F316" i="18"/>
  <c r="G316" i="18"/>
  <c r="I316" i="18"/>
  <c r="C317" i="18"/>
  <c r="D317" i="18"/>
  <c r="E317" i="18"/>
  <c r="F317" i="18"/>
  <c r="G317" i="18"/>
  <c r="I317" i="18"/>
  <c r="C318" i="18"/>
  <c r="D318" i="18"/>
  <c r="E318" i="18"/>
  <c r="F318" i="18"/>
  <c r="G318" i="18"/>
  <c r="I318" i="18"/>
  <c r="C319" i="18"/>
  <c r="D319" i="18"/>
  <c r="E319" i="18"/>
  <c r="F319" i="18"/>
  <c r="G319" i="18"/>
  <c r="I319" i="18"/>
  <c r="C320" i="18"/>
  <c r="D320" i="18"/>
  <c r="E320" i="18"/>
  <c r="F320" i="18"/>
  <c r="G320" i="18"/>
  <c r="I320" i="18"/>
  <c r="C321" i="18"/>
  <c r="D321" i="18"/>
  <c r="E321" i="18"/>
  <c r="F321" i="18"/>
  <c r="G321" i="18"/>
  <c r="I321" i="18"/>
  <c r="C322" i="18"/>
  <c r="D322" i="18"/>
  <c r="E322" i="18"/>
  <c r="F322" i="18"/>
  <c r="G322" i="18"/>
  <c r="I322" i="18"/>
  <c r="C323" i="18"/>
  <c r="D323" i="18"/>
  <c r="E323" i="18"/>
  <c r="F323" i="18"/>
  <c r="G323" i="18"/>
  <c r="I323" i="18"/>
  <c r="C324" i="18"/>
  <c r="D324" i="18"/>
  <c r="E324" i="18"/>
  <c r="F324" i="18"/>
  <c r="G324" i="18"/>
  <c r="I324" i="18"/>
  <c r="C325" i="18"/>
  <c r="D325" i="18"/>
  <c r="E325" i="18"/>
  <c r="F325" i="18"/>
  <c r="G325" i="18"/>
  <c r="I325" i="18"/>
  <c r="C326" i="18"/>
  <c r="D326" i="18"/>
  <c r="E326" i="18"/>
  <c r="F326" i="18"/>
  <c r="G326" i="18"/>
  <c r="I326" i="18"/>
  <c r="C327" i="18"/>
  <c r="D327" i="18"/>
  <c r="E327" i="18"/>
  <c r="F327" i="18"/>
  <c r="G327" i="18"/>
  <c r="I327" i="18"/>
  <c r="C328" i="18"/>
  <c r="D328" i="18"/>
  <c r="E328" i="18"/>
  <c r="F328" i="18"/>
  <c r="G328" i="18"/>
  <c r="I328" i="18"/>
  <c r="C329" i="18"/>
  <c r="D329" i="18"/>
  <c r="E329" i="18"/>
  <c r="F329" i="18"/>
  <c r="G329" i="18"/>
  <c r="I329" i="18"/>
  <c r="C330" i="18"/>
  <c r="D330" i="18"/>
  <c r="E330" i="18"/>
  <c r="F330" i="18"/>
  <c r="G330" i="18"/>
  <c r="I330" i="18"/>
  <c r="C331" i="18"/>
  <c r="D331" i="18"/>
  <c r="E331" i="18"/>
  <c r="F331" i="18"/>
  <c r="G331" i="18"/>
  <c r="I331" i="18"/>
  <c r="C332" i="18"/>
  <c r="D332" i="18"/>
  <c r="E332" i="18"/>
  <c r="F332" i="18"/>
  <c r="G332" i="18"/>
  <c r="I332" i="18"/>
  <c r="C333" i="18"/>
  <c r="D333" i="18"/>
  <c r="E333" i="18"/>
  <c r="F333" i="18"/>
  <c r="G333" i="18"/>
  <c r="I333" i="18"/>
  <c r="C334" i="18"/>
  <c r="D334" i="18"/>
  <c r="E334" i="18"/>
  <c r="F334" i="18"/>
  <c r="G334" i="18"/>
  <c r="I334" i="18"/>
  <c r="C335" i="18"/>
  <c r="D335" i="18"/>
  <c r="E335" i="18"/>
  <c r="F335" i="18"/>
  <c r="G335" i="18"/>
  <c r="I335" i="18"/>
  <c r="C336" i="18"/>
  <c r="D336" i="18"/>
  <c r="E336" i="18"/>
  <c r="F336" i="18"/>
  <c r="G336" i="18"/>
  <c r="I336" i="18"/>
  <c r="C337" i="18"/>
  <c r="D337" i="18"/>
  <c r="E337" i="18"/>
  <c r="F337" i="18"/>
  <c r="G337" i="18"/>
  <c r="I337" i="18"/>
  <c r="C338" i="18"/>
  <c r="D338" i="18"/>
  <c r="E338" i="18"/>
  <c r="F338" i="18"/>
  <c r="G338" i="18"/>
  <c r="I338" i="18"/>
  <c r="C339" i="18"/>
  <c r="D339" i="18"/>
  <c r="E339" i="18"/>
  <c r="F339" i="18"/>
  <c r="G339" i="18"/>
  <c r="I339" i="18"/>
  <c r="C340" i="18"/>
  <c r="D340" i="18"/>
  <c r="E340" i="18"/>
  <c r="F340" i="18"/>
  <c r="G340" i="18"/>
  <c r="I340" i="18"/>
  <c r="C341" i="18"/>
  <c r="D341" i="18"/>
  <c r="E341" i="18"/>
  <c r="F341" i="18"/>
  <c r="G341" i="18"/>
  <c r="I341" i="18"/>
  <c r="C342" i="18"/>
  <c r="D342" i="18"/>
  <c r="E342" i="18"/>
  <c r="F342" i="18"/>
  <c r="G342" i="18"/>
  <c r="I342" i="18"/>
  <c r="C343" i="18"/>
  <c r="D343" i="18"/>
  <c r="E343" i="18"/>
  <c r="F343" i="18"/>
  <c r="G343" i="18"/>
  <c r="I343" i="18"/>
  <c r="C344" i="18"/>
  <c r="D344" i="18"/>
  <c r="E344" i="18"/>
  <c r="F344" i="18"/>
  <c r="G344" i="18"/>
  <c r="I344" i="18"/>
  <c r="C345" i="18"/>
  <c r="D345" i="18"/>
  <c r="E345" i="18"/>
  <c r="F345" i="18"/>
  <c r="G345" i="18"/>
  <c r="I345" i="18"/>
  <c r="C346" i="18"/>
  <c r="D346" i="18"/>
  <c r="E346" i="18"/>
  <c r="F346" i="18"/>
  <c r="G346" i="18"/>
  <c r="I346" i="18"/>
  <c r="C347" i="18"/>
  <c r="D347" i="18"/>
  <c r="E347" i="18"/>
  <c r="F347" i="18"/>
  <c r="G347" i="18"/>
  <c r="I347" i="18"/>
  <c r="C348" i="18"/>
  <c r="D348" i="18"/>
  <c r="E348" i="18"/>
  <c r="F348" i="18"/>
  <c r="G348" i="18"/>
  <c r="I348" i="18"/>
  <c r="C349" i="18"/>
  <c r="D349" i="18"/>
  <c r="E349" i="18"/>
  <c r="F349" i="18"/>
  <c r="G349" i="18"/>
  <c r="I349" i="18"/>
  <c r="C350" i="18"/>
  <c r="D350" i="18"/>
  <c r="E350" i="18"/>
  <c r="F350" i="18"/>
  <c r="G350" i="18"/>
  <c r="I350" i="18"/>
  <c r="C351" i="18"/>
  <c r="D351" i="18"/>
  <c r="E351" i="18"/>
  <c r="F351" i="18"/>
  <c r="G351" i="18"/>
  <c r="I351" i="18"/>
  <c r="C352" i="18"/>
  <c r="D352" i="18"/>
  <c r="E352" i="18"/>
  <c r="F352" i="18"/>
  <c r="G352" i="18"/>
  <c r="I352" i="18"/>
  <c r="C353" i="18"/>
  <c r="D353" i="18"/>
  <c r="E353" i="18"/>
  <c r="F353" i="18"/>
  <c r="G353" i="18"/>
  <c r="I353" i="18"/>
  <c r="C354" i="18"/>
  <c r="D354" i="18"/>
  <c r="E354" i="18"/>
  <c r="F354" i="18"/>
  <c r="G354" i="18"/>
  <c r="I354" i="18"/>
  <c r="C355" i="18"/>
  <c r="D355" i="18"/>
  <c r="E355" i="18"/>
  <c r="F355" i="18"/>
  <c r="G355" i="18"/>
  <c r="I355" i="18"/>
  <c r="C356" i="18"/>
  <c r="D356" i="18"/>
  <c r="E356" i="18"/>
  <c r="F356" i="18"/>
  <c r="G356" i="18"/>
  <c r="I356" i="18"/>
  <c r="C357" i="18"/>
  <c r="D357" i="18"/>
  <c r="E357" i="18"/>
  <c r="F357" i="18"/>
  <c r="G357" i="18"/>
  <c r="I357" i="18"/>
  <c r="C358" i="18"/>
  <c r="D358" i="18"/>
  <c r="E358" i="18"/>
  <c r="F358" i="18"/>
  <c r="G358" i="18"/>
  <c r="I358" i="18"/>
  <c r="C359" i="18"/>
  <c r="D359" i="18"/>
  <c r="E359" i="18"/>
  <c r="F359" i="18"/>
  <c r="G359" i="18"/>
  <c r="I359" i="18"/>
  <c r="C360" i="18"/>
  <c r="D360" i="18"/>
  <c r="E360" i="18"/>
  <c r="F360" i="18"/>
  <c r="G360" i="18"/>
  <c r="I360" i="18"/>
  <c r="C361" i="18"/>
  <c r="D361" i="18"/>
  <c r="E361" i="18"/>
  <c r="F361" i="18"/>
  <c r="G361" i="18"/>
  <c r="I361" i="18"/>
  <c r="C362" i="18"/>
  <c r="D362" i="18"/>
  <c r="E362" i="18"/>
  <c r="F362" i="18"/>
  <c r="G362" i="18"/>
  <c r="I362" i="18"/>
  <c r="C363" i="18"/>
  <c r="D363" i="18"/>
  <c r="E363" i="18"/>
  <c r="F363" i="18"/>
  <c r="G363" i="18"/>
  <c r="I363" i="18"/>
  <c r="C364" i="18"/>
  <c r="D364" i="18"/>
  <c r="E364" i="18"/>
  <c r="F364" i="18"/>
  <c r="G364" i="18"/>
  <c r="I364" i="18"/>
  <c r="C365" i="18"/>
  <c r="D365" i="18"/>
  <c r="E365" i="18"/>
  <c r="F365" i="18"/>
  <c r="G365" i="18"/>
  <c r="I365" i="18"/>
  <c r="C366" i="18"/>
  <c r="D366" i="18"/>
  <c r="E366" i="18"/>
  <c r="F366" i="18"/>
  <c r="G366" i="18"/>
  <c r="I366" i="18"/>
  <c r="C367" i="18"/>
  <c r="D367" i="18"/>
  <c r="E367" i="18"/>
  <c r="F367" i="18"/>
  <c r="G367" i="18"/>
  <c r="I367" i="18"/>
  <c r="C368" i="18"/>
  <c r="D368" i="18"/>
  <c r="E368" i="18"/>
  <c r="F368" i="18"/>
  <c r="G368" i="18"/>
  <c r="I368" i="18"/>
  <c r="C369" i="18"/>
  <c r="D369" i="18"/>
  <c r="E369" i="18"/>
  <c r="F369" i="18"/>
  <c r="G369" i="18"/>
  <c r="I369" i="18"/>
  <c r="C370" i="18"/>
  <c r="D370" i="18"/>
  <c r="E370" i="18"/>
  <c r="F370" i="18"/>
  <c r="G370" i="18"/>
  <c r="I370" i="18"/>
  <c r="C371" i="18"/>
  <c r="D371" i="18"/>
  <c r="E371" i="18"/>
  <c r="F371" i="18"/>
  <c r="G371" i="18"/>
  <c r="I371" i="18"/>
  <c r="C372" i="18"/>
  <c r="D372" i="18"/>
  <c r="E372" i="18"/>
  <c r="F372" i="18"/>
  <c r="G372" i="18"/>
  <c r="I372" i="18"/>
  <c r="C373" i="18"/>
  <c r="D373" i="18"/>
  <c r="E373" i="18"/>
  <c r="F373" i="18"/>
  <c r="G373" i="18"/>
  <c r="I373" i="18"/>
  <c r="C374" i="18"/>
  <c r="D374" i="18"/>
  <c r="E374" i="18"/>
  <c r="F374" i="18"/>
  <c r="G374" i="18"/>
  <c r="I374" i="18"/>
  <c r="C375" i="18"/>
  <c r="D375" i="18"/>
  <c r="E375" i="18"/>
  <c r="F375" i="18"/>
  <c r="G375" i="18"/>
  <c r="I375" i="18"/>
  <c r="C376" i="18"/>
  <c r="D376" i="18"/>
  <c r="E376" i="18"/>
  <c r="F376" i="18"/>
  <c r="G376" i="18"/>
  <c r="I376" i="18"/>
  <c r="C377" i="18"/>
  <c r="D377" i="18"/>
  <c r="E377" i="18"/>
  <c r="F377" i="18"/>
  <c r="G377" i="18"/>
  <c r="I377" i="18"/>
  <c r="C378" i="18"/>
  <c r="D378" i="18"/>
  <c r="E378" i="18"/>
  <c r="F378" i="18"/>
  <c r="G378" i="18"/>
  <c r="I378" i="18"/>
  <c r="C379" i="18"/>
  <c r="D379" i="18"/>
  <c r="E379" i="18"/>
  <c r="F379" i="18"/>
  <c r="G379" i="18"/>
  <c r="I379" i="18"/>
  <c r="C380" i="18"/>
  <c r="D380" i="18"/>
  <c r="E380" i="18"/>
  <c r="F380" i="18"/>
  <c r="G380" i="18"/>
  <c r="I380" i="18"/>
  <c r="C381" i="18"/>
  <c r="D381" i="18"/>
  <c r="E381" i="18"/>
  <c r="F381" i="18"/>
  <c r="G381" i="18"/>
  <c r="I381" i="18"/>
  <c r="C382" i="18"/>
  <c r="D382" i="18"/>
  <c r="E382" i="18"/>
  <c r="F382" i="18"/>
  <c r="G382" i="18"/>
  <c r="I382" i="18"/>
  <c r="C383" i="18"/>
  <c r="D383" i="18"/>
  <c r="E383" i="18"/>
  <c r="F383" i="18"/>
  <c r="G383" i="18"/>
  <c r="I383" i="18"/>
  <c r="C384" i="18"/>
  <c r="D384" i="18"/>
  <c r="E384" i="18"/>
  <c r="F384" i="18"/>
  <c r="G384" i="18"/>
  <c r="I384" i="18"/>
  <c r="C385" i="18"/>
  <c r="D385" i="18"/>
  <c r="E385" i="18"/>
  <c r="F385" i="18"/>
  <c r="G385" i="18"/>
  <c r="I385" i="18"/>
  <c r="C386" i="18"/>
  <c r="D386" i="18"/>
  <c r="E386" i="18"/>
  <c r="F386" i="18"/>
  <c r="G386" i="18"/>
  <c r="I386" i="18"/>
  <c r="C387" i="18"/>
  <c r="D387" i="18"/>
  <c r="E387" i="18"/>
  <c r="F387" i="18"/>
  <c r="G387" i="18"/>
  <c r="I387" i="18"/>
  <c r="C388" i="18"/>
  <c r="D388" i="18"/>
  <c r="E388" i="18"/>
  <c r="F388" i="18"/>
  <c r="G388" i="18"/>
  <c r="I388" i="18"/>
  <c r="C389" i="18"/>
  <c r="D389" i="18"/>
  <c r="E389" i="18"/>
  <c r="F389" i="18"/>
  <c r="G389" i="18"/>
  <c r="I389" i="18"/>
  <c r="C390" i="18"/>
  <c r="D390" i="18"/>
  <c r="E390" i="18"/>
  <c r="F390" i="18"/>
  <c r="G390" i="18"/>
  <c r="I390" i="18"/>
  <c r="C391" i="18"/>
  <c r="D391" i="18"/>
  <c r="E391" i="18"/>
  <c r="F391" i="18"/>
  <c r="G391" i="18"/>
  <c r="I391" i="18"/>
  <c r="C392" i="18"/>
  <c r="D392" i="18"/>
  <c r="E392" i="18"/>
  <c r="F392" i="18"/>
  <c r="G392" i="18"/>
  <c r="I392" i="18"/>
  <c r="C393" i="18"/>
  <c r="D393" i="18"/>
  <c r="E393" i="18"/>
  <c r="F393" i="18"/>
  <c r="G393" i="18"/>
  <c r="I393" i="18"/>
  <c r="C394" i="18"/>
  <c r="D394" i="18"/>
  <c r="E394" i="18"/>
  <c r="F394" i="18"/>
  <c r="G394" i="18"/>
  <c r="I394" i="18"/>
  <c r="C395" i="18"/>
  <c r="D395" i="18"/>
  <c r="E395" i="18"/>
  <c r="F395" i="18"/>
  <c r="G395" i="18"/>
  <c r="I395" i="18"/>
  <c r="C396" i="18"/>
  <c r="D396" i="18"/>
  <c r="E396" i="18"/>
  <c r="F396" i="18"/>
  <c r="G396" i="18"/>
  <c r="I396" i="18"/>
  <c r="C397" i="18"/>
  <c r="D397" i="18"/>
  <c r="E397" i="18"/>
  <c r="F397" i="18"/>
  <c r="G397" i="18"/>
  <c r="I397" i="18"/>
  <c r="C398" i="18"/>
  <c r="D398" i="18"/>
  <c r="E398" i="18"/>
  <c r="F398" i="18"/>
  <c r="G398" i="18"/>
  <c r="I398" i="18"/>
  <c r="C399" i="18"/>
  <c r="D399" i="18"/>
  <c r="E399" i="18"/>
  <c r="F399" i="18"/>
  <c r="G399" i="18"/>
  <c r="I399" i="18"/>
  <c r="C400" i="18"/>
  <c r="D400" i="18"/>
  <c r="E400" i="18"/>
  <c r="F400" i="18"/>
  <c r="G400" i="18"/>
  <c r="I400" i="18"/>
  <c r="C401" i="18"/>
  <c r="D401" i="18"/>
  <c r="E401" i="18"/>
  <c r="F401" i="18"/>
  <c r="G401" i="18"/>
  <c r="I401" i="18"/>
  <c r="C402" i="18"/>
  <c r="D402" i="18"/>
  <c r="E402" i="18"/>
  <c r="F402" i="18"/>
  <c r="G402" i="18"/>
  <c r="I402" i="18"/>
  <c r="C403" i="18"/>
  <c r="D403" i="18"/>
  <c r="E403" i="18"/>
  <c r="F403" i="18"/>
  <c r="G403" i="18"/>
  <c r="I403" i="18"/>
  <c r="C404" i="18"/>
  <c r="D404" i="18"/>
  <c r="E404" i="18"/>
  <c r="F404" i="18"/>
  <c r="G404" i="18"/>
  <c r="I404" i="18"/>
  <c r="C405" i="18"/>
  <c r="D405" i="18"/>
  <c r="E405" i="18"/>
  <c r="F405" i="18"/>
  <c r="G405" i="18"/>
  <c r="I405" i="18"/>
  <c r="C406" i="18"/>
  <c r="D406" i="18"/>
  <c r="E406" i="18"/>
  <c r="F406" i="18"/>
  <c r="G406" i="18"/>
  <c r="I406" i="18"/>
  <c r="C407" i="18"/>
  <c r="D407" i="18"/>
  <c r="E407" i="18"/>
  <c r="F407" i="18"/>
  <c r="G407" i="18"/>
  <c r="I407" i="18"/>
  <c r="C408" i="18"/>
  <c r="D408" i="18"/>
  <c r="E408" i="18"/>
  <c r="F408" i="18"/>
  <c r="G408" i="18"/>
  <c r="I408" i="18"/>
  <c r="C409" i="18"/>
  <c r="D409" i="18"/>
  <c r="E409" i="18"/>
  <c r="F409" i="18"/>
  <c r="G409" i="18"/>
  <c r="I409" i="18"/>
  <c r="C410" i="18"/>
  <c r="D410" i="18"/>
  <c r="E410" i="18"/>
  <c r="F410" i="18"/>
  <c r="G410" i="18"/>
  <c r="I410" i="18"/>
  <c r="C411" i="18"/>
  <c r="D411" i="18"/>
  <c r="E411" i="18"/>
  <c r="F411" i="18"/>
  <c r="G411" i="18"/>
  <c r="I411" i="18"/>
  <c r="C412" i="18"/>
  <c r="D412" i="18"/>
  <c r="E412" i="18"/>
  <c r="F412" i="18"/>
  <c r="G412" i="18"/>
  <c r="I412" i="18"/>
  <c r="C413" i="18"/>
  <c r="D413" i="18"/>
  <c r="E413" i="18"/>
  <c r="F413" i="18"/>
  <c r="G413" i="18"/>
  <c r="I413" i="18"/>
  <c r="C414" i="18"/>
  <c r="D414" i="18"/>
  <c r="E414" i="18"/>
  <c r="F414" i="18"/>
  <c r="G414" i="18"/>
  <c r="I414" i="18"/>
  <c r="C415" i="18"/>
  <c r="D415" i="18"/>
  <c r="E415" i="18"/>
  <c r="F415" i="18"/>
  <c r="G415" i="18"/>
  <c r="I415" i="18"/>
  <c r="C416" i="18"/>
  <c r="D416" i="18"/>
  <c r="E416" i="18"/>
  <c r="F416" i="18"/>
  <c r="G416" i="18"/>
  <c r="I416" i="18"/>
  <c r="C417" i="18"/>
  <c r="D417" i="18"/>
  <c r="E417" i="18"/>
  <c r="F417" i="18"/>
  <c r="G417" i="18"/>
  <c r="I417" i="18"/>
  <c r="C418" i="18"/>
  <c r="D418" i="18"/>
  <c r="E418" i="18"/>
  <c r="F418" i="18"/>
  <c r="G418" i="18"/>
  <c r="I418" i="18"/>
  <c r="C419" i="18"/>
  <c r="D419" i="18"/>
  <c r="E419" i="18"/>
  <c r="F419" i="18"/>
  <c r="G419" i="18"/>
  <c r="I419" i="18"/>
  <c r="C420" i="18"/>
  <c r="D420" i="18"/>
  <c r="E420" i="18"/>
  <c r="F420" i="18"/>
  <c r="G420" i="18"/>
  <c r="I420" i="18"/>
  <c r="P60" i="18"/>
  <c r="N61" i="18"/>
  <c r="M61" i="18"/>
  <c r="O61" i="18"/>
  <c r="P61" i="18"/>
  <c r="N62" i="18"/>
  <c r="M62" i="18"/>
  <c r="O62" i="18"/>
  <c r="P62" i="18"/>
  <c r="N63" i="18"/>
  <c r="M63" i="18"/>
  <c r="O63" i="18"/>
  <c r="P63" i="18"/>
  <c r="N64" i="18"/>
  <c r="M64" i="18"/>
  <c r="O64" i="18"/>
  <c r="P64" i="18"/>
  <c r="N65" i="18"/>
  <c r="M65" i="18"/>
  <c r="O65" i="18"/>
  <c r="P65" i="18"/>
  <c r="N66" i="18"/>
  <c r="M66" i="18"/>
  <c r="O66" i="18"/>
  <c r="P66" i="18"/>
  <c r="N67" i="18"/>
  <c r="M67" i="18"/>
  <c r="O67" i="18"/>
  <c r="P67" i="18"/>
  <c r="N68" i="18"/>
  <c r="M68" i="18"/>
  <c r="O68" i="18"/>
  <c r="P68" i="18"/>
  <c r="N69" i="18"/>
  <c r="M69" i="18"/>
  <c r="O69" i="18"/>
  <c r="P69" i="18"/>
  <c r="N70" i="18"/>
  <c r="M70" i="18"/>
  <c r="O70" i="18"/>
  <c r="P70" i="18"/>
  <c r="N71" i="18"/>
  <c r="M71" i="18"/>
  <c r="O71" i="18"/>
  <c r="P71" i="18"/>
  <c r="N72" i="18"/>
  <c r="M72" i="18"/>
  <c r="O72" i="18"/>
  <c r="P72" i="18"/>
  <c r="N73" i="18"/>
  <c r="M73" i="18"/>
  <c r="O73" i="18"/>
  <c r="P73" i="18"/>
  <c r="N74" i="18"/>
  <c r="M74" i="18"/>
  <c r="O74" i="18"/>
  <c r="P74" i="18"/>
  <c r="N75" i="18"/>
  <c r="M75" i="18"/>
  <c r="O75" i="18"/>
  <c r="P75" i="18"/>
  <c r="N76" i="18"/>
  <c r="M76" i="18"/>
  <c r="O76" i="18"/>
  <c r="P76" i="18"/>
  <c r="N77" i="18"/>
  <c r="M77" i="18"/>
  <c r="O77" i="18"/>
  <c r="P77" i="18"/>
  <c r="N78" i="18"/>
  <c r="M78" i="18"/>
  <c r="O78" i="18"/>
  <c r="P78" i="18"/>
  <c r="N79" i="18"/>
  <c r="M79" i="18"/>
  <c r="O79" i="18"/>
  <c r="P79" i="18"/>
  <c r="N80" i="18"/>
  <c r="M80" i="18"/>
  <c r="O80" i="18"/>
  <c r="P80" i="18"/>
  <c r="N81" i="18"/>
  <c r="M81" i="18"/>
  <c r="O81" i="18"/>
  <c r="P81" i="18"/>
  <c r="N82" i="18"/>
  <c r="M82" i="18"/>
  <c r="O82" i="18"/>
  <c r="P82" i="18"/>
  <c r="N83" i="18"/>
  <c r="M83" i="18"/>
  <c r="O83" i="18"/>
  <c r="P83" i="18"/>
  <c r="N84" i="18"/>
  <c r="M84" i="18"/>
  <c r="O84" i="18"/>
  <c r="P84" i="18"/>
  <c r="N85" i="18"/>
  <c r="M85" i="18"/>
  <c r="O85" i="18"/>
  <c r="P85" i="18"/>
  <c r="N86" i="18"/>
  <c r="M86" i="18"/>
  <c r="O86" i="18"/>
  <c r="P86" i="18"/>
  <c r="N87" i="18"/>
  <c r="M87" i="18"/>
  <c r="O87" i="18"/>
  <c r="P87" i="18"/>
  <c r="N88" i="18"/>
  <c r="M88" i="18"/>
  <c r="O88" i="18"/>
  <c r="P88" i="18"/>
  <c r="N89" i="18"/>
  <c r="M89" i="18"/>
  <c r="O89" i="18"/>
  <c r="P89" i="18"/>
  <c r="N90" i="18"/>
  <c r="M90" i="18"/>
  <c r="O90" i="18"/>
  <c r="P90" i="18"/>
  <c r="N91" i="18"/>
  <c r="M91" i="18"/>
  <c r="O91" i="18"/>
  <c r="P91" i="18"/>
  <c r="N92" i="18"/>
  <c r="M92" i="18"/>
  <c r="O92" i="18"/>
  <c r="P92" i="18"/>
  <c r="N93" i="18"/>
  <c r="M93" i="18"/>
  <c r="O93" i="18"/>
  <c r="P93" i="18"/>
  <c r="N94" i="18"/>
  <c r="M94" i="18"/>
  <c r="O94" i="18"/>
  <c r="P94" i="18"/>
  <c r="N95" i="18"/>
  <c r="M95" i="18"/>
  <c r="O95" i="18"/>
  <c r="P95" i="18"/>
  <c r="N96" i="18"/>
  <c r="M96" i="18"/>
  <c r="O96" i="18"/>
  <c r="P96" i="18"/>
  <c r="N97" i="18"/>
  <c r="M97" i="18"/>
  <c r="O97" i="18"/>
  <c r="P97" i="18"/>
  <c r="N98" i="18"/>
  <c r="M98" i="18"/>
  <c r="O98" i="18"/>
  <c r="P98" i="18"/>
  <c r="N99" i="18"/>
  <c r="M99" i="18"/>
  <c r="O99" i="18"/>
  <c r="P99" i="18"/>
  <c r="N100" i="18"/>
  <c r="M100" i="18"/>
  <c r="O100" i="18"/>
  <c r="P100" i="18"/>
  <c r="N101" i="18"/>
  <c r="M101" i="18"/>
  <c r="O101" i="18"/>
  <c r="P101" i="18"/>
  <c r="N102" i="18"/>
  <c r="M102" i="18"/>
  <c r="O102" i="18"/>
  <c r="P102" i="18"/>
  <c r="N103" i="18"/>
  <c r="M103" i="18"/>
  <c r="O103" i="18"/>
  <c r="P103" i="18"/>
  <c r="N104" i="18"/>
  <c r="M104" i="18"/>
  <c r="O104" i="18"/>
  <c r="P104" i="18"/>
  <c r="N105" i="18"/>
  <c r="M105" i="18"/>
  <c r="O105" i="18"/>
  <c r="P105" i="18"/>
  <c r="N106" i="18"/>
  <c r="M106" i="18"/>
  <c r="O106" i="18"/>
  <c r="P106" i="18"/>
  <c r="N107" i="18"/>
  <c r="M107" i="18"/>
  <c r="O107" i="18"/>
  <c r="P107" i="18"/>
  <c r="N108" i="18"/>
  <c r="M108" i="18"/>
  <c r="O108" i="18"/>
  <c r="P108" i="18"/>
  <c r="N109" i="18"/>
  <c r="M109" i="18"/>
  <c r="O109" i="18"/>
  <c r="P109" i="18"/>
  <c r="N110" i="18"/>
  <c r="M110" i="18"/>
  <c r="O110" i="18"/>
  <c r="P110" i="18"/>
  <c r="N111" i="18"/>
  <c r="M111" i="18"/>
  <c r="O111" i="18"/>
  <c r="P111" i="18"/>
  <c r="N112" i="18"/>
  <c r="M112" i="18"/>
  <c r="O112" i="18"/>
  <c r="P112" i="18"/>
  <c r="N113" i="18"/>
  <c r="M113" i="18"/>
  <c r="O113" i="18"/>
  <c r="P113" i="18"/>
  <c r="N114" i="18"/>
  <c r="M114" i="18"/>
  <c r="O114" i="18"/>
  <c r="P114" i="18"/>
  <c r="N115" i="18"/>
  <c r="M115" i="18"/>
  <c r="O115" i="18"/>
  <c r="P115" i="18"/>
  <c r="N116" i="18"/>
  <c r="M116" i="18"/>
  <c r="O116" i="18"/>
  <c r="P116" i="18"/>
  <c r="N117" i="18"/>
  <c r="M117" i="18"/>
  <c r="O117" i="18"/>
  <c r="P117" i="18"/>
  <c r="N118" i="18"/>
  <c r="M118" i="18"/>
  <c r="O118" i="18"/>
  <c r="P118" i="18"/>
  <c r="N119" i="18"/>
  <c r="M119" i="18"/>
  <c r="O119" i="18"/>
  <c r="P119" i="18"/>
  <c r="N120" i="18"/>
  <c r="M120" i="18"/>
  <c r="O120" i="18"/>
  <c r="P120" i="18"/>
  <c r="N121" i="18"/>
  <c r="M121" i="18"/>
  <c r="O121" i="18"/>
  <c r="P121" i="18"/>
  <c r="N122" i="18"/>
  <c r="M122" i="18"/>
  <c r="O122" i="18"/>
  <c r="P122" i="18"/>
  <c r="N123" i="18"/>
  <c r="M123" i="18"/>
  <c r="O123" i="18"/>
  <c r="P123" i="18"/>
  <c r="N124" i="18"/>
  <c r="M124" i="18"/>
  <c r="O124" i="18"/>
  <c r="P124" i="18"/>
  <c r="N125" i="18"/>
  <c r="M125" i="18"/>
  <c r="O125" i="18"/>
  <c r="P125" i="18"/>
  <c r="N126" i="18"/>
  <c r="M126" i="18"/>
  <c r="O126" i="18"/>
  <c r="P126" i="18"/>
  <c r="N127" i="18"/>
  <c r="M127" i="18"/>
  <c r="O127" i="18"/>
  <c r="P127" i="18"/>
  <c r="N128" i="18"/>
  <c r="M128" i="18"/>
  <c r="O128" i="18"/>
  <c r="P128" i="18"/>
  <c r="N129" i="18"/>
  <c r="M129" i="18"/>
  <c r="O129" i="18"/>
  <c r="P129" i="18"/>
  <c r="N130" i="18"/>
  <c r="M130" i="18"/>
  <c r="O130" i="18"/>
  <c r="P130" i="18"/>
  <c r="N131" i="18"/>
  <c r="M131" i="18"/>
  <c r="O131" i="18"/>
  <c r="P131" i="18"/>
  <c r="N132" i="18"/>
  <c r="M132" i="18"/>
  <c r="O132" i="18"/>
  <c r="P132" i="18"/>
  <c r="N133" i="18"/>
  <c r="M133" i="18"/>
  <c r="O133" i="18"/>
  <c r="P133" i="18"/>
  <c r="N134" i="18"/>
  <c r="M134" i="18"/>
  <c r="O134" i="18"/>
  <c r="P134" i="18"/>
  <c r="N135" i="18"/>
  <c r="M135" i="18"/>
  <c r="O135" i="18"/>
  <c r="P135" i="18"/>
  <c r="N136" i="18"/>
  <c r="M136" i="18"/>
  <c r="O136" i="18"/>
  <c r="P136" i="18"/>
  <c r="N137" i="18"/>
  <c r="M137" i="18"/>
  <c r="O137" i="18"/>
  <c r="P137" i="18"/>
  <c r="N138" i="18"/>
  <c r="M138" i="18"/>
  <c r="O138" i="18"/>
  <c r="P138" i="18"/>
  <c r="N139" i="18"/>
  <c r="M139" i="18"/>
  <c r="O139" i="18"/>
  <c r="P139" i="18"/>
  <c r="N140" i="18"/>
  <c r="M140" i="18"/>
  <c r="O140" i="18"/>
  <c r="P140" i="18"/>
  <c r="N141" i="18"/>
  <c r="M141" i="18"/>
  <c r="O141" i="18"/>
  <c r="P141" i="18"/>
  <c r="N142" i="18"/>
  <c r="M142" i="18"/>
  <c r="O142" i="18"/>
  <c r="P142" i="18"/>
  <c r="N143" i="18"/>
  <c r="M143" i="18"/>
  <c r="O143" i="18"/>
  <c r="P143" i="18"/>
  <c r="N144" i="18"/>
  <c r="M144" i="18"/>
  <c r="O144" i="18"/>
  <c r="P144" i="18"/>
  <c r="N145" i="18"/>
  <c r="M145" i="18"/>
  <c r="O145" i="18"/>
  <c r="P145" i="18"/>
  <c r="N146" i="18"/>
  <c r="M146" i="18"/>
  <c r="O146" i="18"/>
  <c r="P146" i="18"/>
  <c r="N147" i="18"/>
  <c r="M147" i="18"/>
  <c r="O147" i="18"/>
  <c r="P147" i="18"/>
  <c r="N148" i="18"/>
  <c r="M148" i="18"/>
  <c r="O148" i="18"/>
  <c r="P148" i="18"/>
  <c r="N149" i="18"/>
  <c r="M149" i="18"/>
  <c r="O149" i="18"/>
  <c r="P149" i="18"/>
  <c r="N150" i="18"/>
  <c r="M150" i="18"/>
  <c r="O150" i="18"/>
  <c r="P150" i="18"/>
  <c r="N151" i="18"/>
  <c r="M151" i="18"/>
  <c r="O151" i="18"/>
  <c r="P151" i="18"/>
  <c r="N152" i="18"/>
  <c r="M152" i="18"/>
  <c r="O152" i="18"/>
  <c r="P152" i="18"/>
  <c r="N153" i="18"/>
  <c r="M153" i="18"/>
  <c r="O153" i="18"/>
  <c r="P153" i="18"/>
  <c r="N154" i="18"/>
  <c r="M154" i="18"/>
  <c r="O154" i="18"/>
  <c r="P154" i="18"/>
  <c r="N155" i="18"/>
  <c r="M155" i="18"/>
  <c r="O155" i="18"/>
  <c r="P155" i="18"/>
  <c r="N156" i="18"/>
  <c r="M156" i="18"/>
  <c r="O156" i="18"/>
  <c r="P156" i="18"/>
  <c r="N157" i="18"/>
  <c r="M157" i="18"/>
  <c r="O157" i="18"/>
  <c r="P157" i="18"/>
  <c r="N158" i="18"/>
  <c r="M158" i="18"/>
  <c r="O158" i="18"/>
  <c r="P158" i="18"/>
  <c r="N159" i="18"/>
  <c r="M159" i="18"/>
  <c r="O159" i="18"/>
  <c r="P159" i="18"/>
  <c r="N160" i="18"/>
  <c r="M160" i="18"/>
  <c r="O160" i="18"/>
  <c r="P160" i="18"/>
  <c r="N161" i="18"/>
  <c r="M161" i="18"/>
  <c r="O161" i="18"/>
  <c r="P161" i="18"/>
  <c r="N162" i="18"/>
  <c r="M162" i="18"/>
  <c r="O162" i="18"/>
  <c r="P162" i="18"/>
  <c r="N163" i="18"/>
  <c r="M163" i="18"/>
  <c r="O163" i="18"/>
  <c r="P163" i="18"/>
  <c r="N164" i="18"/>
  <c r="M164" i="18"/>
  <c r="O164" i="18"/>
  <c r="P164" i="18"/>
  <c r="N165" i="18"/>
  <c r="M165" i="18"/>
  <c r="O165" i="18"/>
  <c r="P165" i="18"/>
  <c r="N166" i="18"/>
  <c r="M166" i="18"/>
  <c r="O166" i="18"/>
  <c r="P166" i="18"/>
  <c r="N167" i="18"/>
  <c r="M167" i="18"/>
  <c r="O167" i="18"/>
  <c r="P167" i="18"/>
  <c r="N168" i="18"/>
  <c r="M168" i="18"/>
  <c r="O168" i="18"/>
  <c r="P168" i="18"/>
  <c r="N169" i="18"/>
  <c r="M169" i="18"/>
  <c r="O169" i="18"/>
  <c r="P169" i="18"/>
  <c r="N170" i="18"/>
  <c r="M170" i="18"/>
  <c r="O170" i="18"/>
  <c r="P170" i="18"/>
  <c r="N171" i="18"/>
  <c r="M171" i="18"/>
  <c r="O171" i="18"/>
  <c r="P171" i="18"/>
  <c r="N172" i="18"/>
  <c r="M172" i="18"/>
  <c r="O172" i="18"/>
  <c r="P172" i="18"/>
  <c r="N173" i="18"/>
  <c r="M173" i="18"/>
  <c r="O173" i="18"/>
  <c r="P173" i="18"/>
  <c r="N174" i="18"/>
  <c r="M174" i="18"/>
  <c r="O174" i="18"/>
  <c r="P174" i="18"/>
  <c r="N175" i="18"/>
  <c r="M175" i="18"/>
  <c r="O175" i="18"/>
  <c r="P175" i="18"/>
  <c r="N176" i="18"/>
  <c r="M176" i="18"/>
  <c r="O176" i="18"/>
  <c r="P176" i="18"/>
  <c r="N177" i="18"/>
  <c r="M177" i="18"/>
  <c r="O177" i="18"/>
  <c r="P177" i="18"/>
  <c r="N178" i="18"/>
  <c r="M178" i="18"/>
  <c r="O178" i="18"/>
  <c r="P178" i="18"/>
  <c r="N179" i="18"/>
  <c r="M179" i="18"/>
  <c r="O179" i="18"/>
  <c r="P179" i="18"/>
  <c r="N180" i="18"/>
  <c r="M180" i="18"/>
  <c r="O180" i="18"/>
  <c r="P180" i="18"/>
  <c r="N181" i="18"/>
  <c r="M181" i="18"/>
  <c r="O181" i="18"/>
  <c r="P181" i="18"/>
  <c r="N182" i="18"/>
  <c r="M182" i="18"/>
  <c r="O182" i="18"/>
  <c r="P182" i="18"/>
  <c r="N183" i="18"/>
  <c r="M183" i="18"/>
  <c r="O183" i="18"/>
  <c r="P183" i="18"/>
  <c r="N184" i="18"/>
  <c r="M184" i="18"/>
  <c r="O184" i="18"/>
  <c r="P184" i="18"/>
  <c r="N185" i="18"/>
  <c r="M185" i="18"/>
  <c r="O185" i="18"/>
  <c r="P185" i="18"/>
  <c r="N186" i="18"/>
  <c r="M186" i="18"/>
  <c r="O186" i="18"/>
  <c r="P186" i="18"/>
  <c r="N187" i="18"/>
  <c r="M187" i="18"/>
  <c r="O187" i="18"/>
  <c r="P187" i="18"/>
  <c r="N188" i="18"/>
  <c r="M188" i="18"/>
  <c r="O188" i="18"/>
  <c r="P188" i="18"/>
  <c r="N189" i="18"/>
  <c r="M189" i="18"/>
  <c r="O189" i="18"/>
  <c r="P189" i="18"/>
  <c r="N190" i="18"/>
  <c r="M190" i="18"/>
  <c r="O190" i="18"/>
  <c r="P190" i="18"/>
  <c r="N191" i="18"/>
  <c r="M191" i="18"/>
  <c r="O191" i="18"/>
  <c r="P191" i="18"/>
  <c r="N192" i="18"/>
  <c r="M192" i="18"/>
  <c r="O192" i="18"/>
  <c r="P192" i="18"/>
  <c r="N193" i="18"/>
  <c r="M193" i="18"/>
  <c r="O193" i="18"/>
  <c r="P193" i="18"/>
  <c r="N194" i="18"/>
  <c r="M194" i="18"/>
  <c r="O194" i="18"/>
  <c r="P194" i="18"/>
  <c r="N195" i="18"/>
  <c r="M195" i="18"/>
  <c r="O195" i="18"/>
  <c r="P195" i="18"/>
  <c r="N196" i="18"/>
  <c r="M196" i="18"/>
  <c r="O196" i="18"/>
  <c r="P196" i="18"/>
  <c r="N197" i="18"/>
  <c r="M197" i="18"/>
  <c r="O197" i="18"/>
  <c r="P197" i="18"/>
  <c r="N198" i="18"/>
  <c r="M198" i="18"/>
  <c r="O198" i="18"/>
  <c r="P198" i="18"/>
  <c r="N199" i="18"/>
  <c r="M199" i="18"/>
  <c r="O199" i="18"/>
  <c r="P199" i="18"/>
  <c r="N200" i="18"/>
  <c r="M200" i="18"/>
  <c r="O200" i="18"/>
  <c r="P200" i="18"/>
  <c r="N201" i="18"/>
  <c r="M201" i="18"/>
  <c r="O201" i="18"/>
  <c r="P201" i="18"/>
  <c r="N202" i="18"/>
  <c r="M202" i="18"/>
  <c r="O202" i="18"/>
  <c r="P202" i="18"/>
  <c r="N203" i="18"/>
  <c r="M203" i="18"/>
  <c r="O203" i="18"/>
  <c r="P203" i="18"/>
  <c r="N204" i="18"/>
  <c r="M204" i="18"/>
  <c r="O204" i="18"/>
  <c r="P204" i="18"/>
  <c r="N205" i="18"/>
  <c r="M205" i="18"/>
  <c r="O205" i="18"/>
  <c r="P205" i="18"/>
  <c r="N206" i="18"/>
  <c r="M206" i="18"/>
  <c r="O206" i="18"/>
  <c r="P206" i="18"/>
  <c r="N207" i="18"/>
  <c r="M207" i="18"/>
  <c r="O207" i="18"/>
  <c r="P207" i="18"/>
  <c r="N208" i="18"/>
  <c r="M208" i="18"/>
  <c r="O208" i="18"/>
  <c r="P208" i="18"/>
  <c r="N209" i="18"/>
  <c r="M209" i="18"/>
  <c r="O209" i="18"/>
  <c r="P209" i="18"/>
  <c r="N210" i="18"/>
  <c r="M210" i="18"/>
  <c r="O210" i="18"/>
  <c r="P210" i="18"/>
  <c r="N211" i="18"/>
  <c r="M211" i="18"/>
  <c r="O211" i="18"/>
  <c r="P211" i="18"/>
  <c r="N212" i="18"/>
  <c r="M212" i="18"/>
  <c r="O212" i="18"/>
  <c r="P212" i="18"/>
  <c r="N213" i="18"/>
  <c r="M213" i="18"/>
  <c r="O213" i="18"/>
  <c r="P213" i="18"/>
  <c r="N214" i="18"/>
  <c r="M214" i="18"/>
  <c r="O214" i="18"/>
  <c r="P214" i="18"/>
  <c r="N215" i="18"/>
  <c r="M215" i="18"/>
  <c r="O215" i="18"/>
  <c r="P215" i="18"/>
  <c r="N216" i="18"/>
  <c r="M216" i="18"/>
  <c r="O216" i="18"/>
  <c r="P216" i="18"/>
  <c r="N217" i="18"/>
  <c r="M217" i="18"/>
  <c r="O217" i="18"/>
  <c r="P217" i="18"/>
  <c r="N218" i="18"/>
  <c r="M218" i="18"/>
  <c r="O218" i="18"/>
  <c r="P218" i="18"/>
  <c r="N219" i="18"/>
  <c r="M219" i="18"/>
  <c r="O219" i="18"/>
  <c r="P219" i="18"/>
  <c r="N220" i="18"/>
  <c r="M220" i="18"/>
  <c r="O220" i="18"/>
  <c r="P220" i="18"/>
  <c r="N221" i="18"/>
  <c r="M221" i="18"/>
  <c r="O221" i="18"/>
  <c r="P221" i="18"/>
  <c r="N222" i="18"/>
  <c r="M222" i="18"/>
  <c r="O222" i="18"/>
  <c r="P222" i="18"/>
  <c r="N223" i="18"/>
  <c r="M223" i="18"/>
  <c r="O223" i="18"/>
  <c r="P223" i="18"/>
  <c r="N224" i="18"/>
  <c r="M224" i="18"/>
  <c r="O224" i="18"/>
  <c r="P224" i="18"/>
  <c r="N225" i="18"/>
  <c r="M225" i="18"/>
  <c r="O225" i="18"/>
  <c r="P225" i="18"/>
  <c r="N226" i="18"/>
  <c r="M226" i="18"/>
  <c r="O226" i="18"/>
  <c r="P226" i="18"/>
  <c r="N227" i="18"/>
  <c r="M227" i="18"/>
  <c r="O227" i="18"/>
  <c r="P227" i="18"/>
  <c r="N228" i="18"/>
  <c r="M228" i="18"/>
  <c r="O228" i="18"/>
  <c r="P228" i="18"/>
  <c r="N229" i="18"/>
  <c r="M229" i="18"/>
  <c r="O229" i="18"/>
  <c r="P229" i="18"/>
  <c r="N230" i="18"/>
  <c r="M230" i="18"/>
  <c r="O230" i="18"/>
  <c r="P230" i="18"/>
  <c r="N231" i="18"/>
  <c r="M231" i="18"/>
  <c r="O231" i="18"/>
  <c r="P231" i="18"/>
  <c r="N232" i="18"/>
  <c r="M232" i="18"/>
  <c r="O232" i="18"/>
  <c r="P232" i="18"/>
  <c r="N233" i="18"/>
  <c r="M233" i="18"/>
  <c r="O233" i="18"/>
  <c r="P233" i="18"/>
  <c r="N234" i="18"/>
  <c r="M234" i="18"/>
  <c r="O234" i="18"/>
  <c r="P234" i="18"/>
  <c r="N235" i="18"/>
  <c r="M235" i="18"/>
  <c r="O235" i="18"/>
  <c r="P235" i="18"/>
  <c r="N236" i="18"/>
  <c r="M236" i="18"/>
  <c r="O236" i="18"/>
  <c r="P236" i="18"/>
  <c r="N237" i="18"/>
  <c r="M237" i="18"/>
  <c r="O237" i="18"/>
  <c r="P237" i="18"/>
  <c r="N238" i="18"/>
  <c r="M238" i="18"/>
  <c r="O238" i="18"/>
  <c r="P238" i="18"/>
  <c r="N239" i="18"/>
  <c r="M239" i="18"/>
  <c r="O239" i="18"/>
  <c r="P239" i="18"/>
  <c r="N240" i="18"/>
  <c r="M240" i="18"/>
  <c r="O240" i="18"/>
  <c r="P240" i="18"/>
  <c r="N241" i="18"/>
  <c r="M241" i="18"/>
  <c r="O241" i="18"/>
  <c r="P241" i="18"/>
  <c r="N242" i="18"/>
  <c r="M242" i="18"/>
  <c r="O242" i="18"/>
  <c r="P242" i="18"/>
  <c r="N243" i="18"/>
  <c r="M243" i="18"/>
  <c r="O243" i="18"/>
  <c r="P243" i="18"/>
  <c r="N244" i="18"/>
  <c r="M244" i="18"/>
  <c r="O244" i="18"/>
  <c r="P244" i="18"/>
  <c r="N245" i="18"/>
  <c r="M245" i="18"/>
  <c r="O245" i="18"/>
  <c r="P245" i="18"/>
  <c r="N246" i="18"/>
  <c r="M246" i="18"/>
  <c r="O246" i="18"/>
  <c r="P246" i="18"/>
  <c r="N247" i="18"/>
  <c r="M247" i="18"/>
  <c r="O247" i="18"/>
  <c r="P247" i="18"/>
  <c r="N248" i="18"/>
  <c r="M248" i="18"/>
  <c r="O248" i="18"/>
  <c r="P248" i="18"/>
  <c r="N249" i="18"/>
  <c r="M249" i="18"/>
  <c r="O249" i="18"/>
  <c r="P249" i="18"/>
  <c r="N250" i="18"/>
  <c r="M250" i="18"/>
  <c r="O250" i="18"/>
  <c r="P250" i="18"/>
  <c r="N251" i="18"/>
  <c r="M251" i="18"/>
  <c r="O251" i="18"/>
  <c r="P251" i="18"/>
  <c r="N252" i="18"/>
  <c r="M252" i="18"/>
  <c r="O252" i="18"/>
  <c r="P252" i="18"/>
  <c r="N253" i="18"/>
  <c r="M253" i="18"/>
  <c r="O253" i="18"/>
  <c r="P253" i="18"/>
  <c r="N254" i="18"/>
  <c r="M254" i="18"/>
  <c r="O254" i="18"/>
  <c r="P254" i="18"/>
  <c r="N255" i="18"/>
  <c r="M255" i="18"/>
  <c r="O255" i="18"/>
  <c r="P255" i="18"/>
  <c r="N256" i="18"/>
  <c r="M256" i="18"/>
  <c r="O256" i="18"/>
  <c r="P256" i="18"/>
  <c r="N257" i="18"/>
  <c r="M257" i="18"/>
  <c r="O257" i="18"/>
  <c r="P257" i="18"/>
  <c r="N258" i="18"/>
  <c r="M258" i="18"/>
  <c r="O258" i="18"/>
  <c r="P258" i="18"/>
  <c r="N259" i="18"/>
  <c r="M259" i="18"/>
  <c r="O259" i="18"/>
  <c r="P259" i="18"/>
  <c r="N260" i="18"/>
  <c r="M260" i="18"/>
  <c r="O260" i="18"/>
  <c r="P260" i="18"/>
  <c r="N261" i="18"/>
  <c r="M261" i="18"/>
  <c r="O261" i="18"/>
  <c r="P261" i="18"/>
  <c r="N262" i="18"/>
  <c r="M262" i="18"/>
  <c r="O262" i="18"/>
  <c r="P262" i="18"/>
  <c r="N263" i="18"/>
  <c r="M263" i="18"/>
  <c r="O263" i="18"/>
  <c r="P263" i="18"/>
  <c r="N264" i="18"/>
  <c r="M264" i="18"/>
  <c r="O264" i="18"/>
  <c r="P264" i="18"/>
  <c r="N265" i="18"/>
  <c r="M265" i="18"/>
  <c r="O265" i="18"/>
  <c r="P265" i="18"/>
  <c r="N266" i="18"/>
  <c r="M266" i="18"/>
  <c r="O266" i="18"/>
  <c r="P266" i="18"/>
  <c r="N267" i="18"/>
  <c r="M267" i="18"/>
  <c r="O267" i="18"/>
  <c r="P267" i="18"/>
  <c r="N268" i="18"/>
  <c r="M268" i="18"/>
  <c r="O268" i="18"/>
  <c r="P268" i="18"/>
  <c r="N269" i="18"/>
  <c r="M269" i="18"/>
  <c r="O269" i="18"/>
  <c r="P269" i="18"/>
  <c r="N270" i="18"/>
  <c r="M270" i="18"/>
  <c r="O270" i="18"/>
  <c r="P270" i="18"/>
  <c r="N271" i="18"/>
  <c r="M271" i="18"/>
  <c r="O271" i="18"/>
  <c r="P271" i="18"/>
  <c r="N272" i="18"/>
  <c r="M272" i="18"/>
  <c r="O272" i="18"/>
  <c r="P272" i="18"/>
  <c r="N273" i="18"/>
  <c r="M273" i="18"/>
  <c r="O273" i="18"/>
  <c r="P273" i="18"/>
  <c r="N274" i="18"/>
  <c r="M274" i="18"/>
  <c r="O274" i="18"/>
  <c r="P274" i="18"/>
  <c r="N275" i="18"/>
  <c r="M275" i="18"/>
  <c r="O275" i="18"/>
  <c r="P275" i="18"/>
  <c r="N276" i="18"/>
  <c r="M276" i="18"/>
  <c r="O276" i="18"/>
  <c r="P276" i="18"/>
  <c r="N277" i="18"/>
  <c r="M277" i="18"/>
  <c r="O277" i="18"/>
  <c r="P277" i="18"/>
  <c r="N278" i="18"/>
  <c r="M278" i="18"/>
  <c r="O278" i="18"/>
  <c r="P278" i="18"/>
  <c r="N279" i="18"/>
  <c r="M279" i="18"/>
  <c r="O279" i="18"/>
  <c r="P279" i="18"/>
  <c r="N280" i="18"/>
  <c r="M280" i="18"/>
  <c r="O280" i="18"/>
  <c r="P280" i="18"/>
  <c r="N281" i="18"/>
  <c r="M281" i="18"/>
  <c r="O281" i="18"/>
  <c r="P281" i="18"/>
  <c r="N282" i="18"/>
  <c r="M282" i="18"/>
  <c r="O282" i="18"/>
  <c r="P282" i="18"/>
  <c r="N283" i="18"/>
  <c r="M283" i="18"/>
  <c r="O283" i="18"/>
  <c r="P283" i="18"/>
  <c r="N284" i="18"/>
  <c r="M284" i="18"/>
  <c r="O284" i="18"/>
  <c r="P284" i="18"/>
  <c r="N285" i="18"/>
  <c r="M285" i="18"/>
  <c r="O285" i="18"/>
  <c r="P285" i="18"/>
  <c r="N286" i="18"/>
  <c r="M286" i="18"/>
  <c r="O286" i="18"/>
  <c r="P286" i="18"/>
  <c r="N287" i="18"/>
  <c r="M287" i="18"/>
  <c r="O287" i="18"/>
  <c r="P287" i="18"/>
  <c r="N288" i="18"/>
  <c r="M288" i="18"/>
  <c r="O288" i="18"/>
  <c r="P288" i="18"/>
  <c r="N289" i="18"/>
  <c r="M289" i="18"/>
  <c r="O289" i="18"/>
  <c r="P289" i="18"/>
  <c r="N290" i="18"/>
  <c r="M290" i="18"/>
  <c r="O290" i="18"/>
  <c r="P290" i="18"/>
  <c r="N291" i="18"/>
  <c r="M291" i="18"/>
  <c r="O291" i="18"/>
  <c r="P291" i="18"/>
  <c r="N292" i="18"/>
  <c r="M292" i="18"/>
  <c r="O292" i="18"/>
  <c r="P292" i="18"/>
  <c r="N293" i="18"/>
  <c r="M293" i="18"/>
  <c r="O293" i="18"/>
  <c r="P293" i="18"/>
  <c r="N294" i="18"/>
  <c r="M294" i="18"/>
  <c r="O294" i="18"/>
  <c r="P294" i="18"/>
  <c r="N295" i="18"/>
  <c r="M295" i="18"/>
  <c r="O295" i="18"/>
  <c r="P295" i="18"/>
  <c r="N296" i="18"/>
  <c r="M296" i="18"/>
  <c r="O296" i="18"/>
  <c r="P296" i="18"/>
  <c r="N297" i="18"/>
  <c r="M297" i="18"/>
  <c r="O297" i="18"/>
  <c r="P297" i="18"/>
  <c r="N298" i="18"/>
  <c r="M298" i="18"/>
  <c r="O298" i="18"/>
  <c r="P298" i="18"/>
  <c r="N299" i="18"/>
  <c r="M299" i="18"/>
  <c r="O299" i="18"/>
  <c r="P299" i="18"/>
  <c r="N300" i="18"/>
  <c r="M300" i="18"/>
  <c r="O300" i="18"/>
  <c r="P300" i="18"/>
  <c r="N301" i="18"/>
  <c r="M301" i="18"/>
  <c r="O301" i="18"/>
  <c r="P301" i="18"/>
  <c r="N302" i="18"/>
  <c r="M302" i="18"/>
  <c r="O302" i="18"/>
  <c r="P302" i="18"/>
  <c r="N303" i="18"/>
  <c r="M303" i="18"/>
  <c r="O303" i="18"/>
  <c r="P303" i="18"/>
  <c r="N304" i="18"/>
  <c r="M304" i="18"/>
  <c r="O304" i="18"/>
  <c r="P304" i="18"/>
  <c r="N305" i="18"/>
  <c r="M305" i="18"/>
  <c r="O305" i="18"/>
  <c r="P305" i="18"/>
  <c r="N306" i="18"/>
  <c r="M306" i="18"/>
  <c r="O306" i="18"/>
  <c r="P306" i="18"/>
  <c r="N307" i="18"/>
  <c r="M307" i="18"/>
  <c r="O307" i="18"/>
  <c r="P307" i="18"/>
  <c r="N308" i="18"/>
  <c r="M308" i="18"/>
  <c r="O308" i="18"/>
  <c r="P308" i="18"/>
  <c r="N309" i="18"/>
  <c r="M309" i="18"/>
  <c r="O309" i="18"/>
  <c r="P309" i="18"/>
  <c r="N310" i="18"/>
  <c r="M310" i="18"/>
  <c r="O310" i="18"/>
  <c r="P310" i="18"/>
  <c r="N311" i="18"/>
  <c r="M311" i="18"/>
  <c r="O311" i="18"/>
  <c r="P311" i="18"/>
  <c r="N312" i="18"/>
  <c r="M312" i="18"/>
  <c r="O312" i="18"/>
  <c r="P312" i="18"/>
  <c r="N313" i="18"/>
  <c r="M313" i="18"/>
  <c r="O313" i="18"/>
  <c r="P313" i="18"/>
  <c r="N314" i="18"/>
  <c r="M314" i="18"/>
  <c r="O314" i="18"/>
  <c r="P314" i="18"/>
  <c r="N315" i="18"/>
  <c r="M315" i="18"/>
  <c r="O315" i="18"/>
  <c r="P315" i="18"/>
  <c r="N316" i="18"/>
  <c r="M316" i="18"/>
  <c r="O316" i="18"/>
  <c r="P316" i="18"/>
  <c r="N317" i="18"/>
  <c r="M317" i="18"/>
  <c r="O317" i="18"/>
  <c r="P317" i="18"/>
  <c r="N318" i="18"/>
  <c r="M318" i="18"/>
  <c r="O318" i="18"/>
  <c r="P318" i="18"/>
  <c r="N319" i="18"/>
  <c r="M319" i="18"/>
  <c r="O319" i="18"/>
  <c r="P319" i="18"/>
  <c r="N320" i="18"/>
  <c r="M320" i="18"/>
  <c r="O320" i="18"/>
  <c r="P320" i="18"/>
  <c r="N321" i="18"/>
  <c r="M321" i="18"/>
  <c r="O321" i="18"/>
  <c r="P321" i="18"/>
  <c r="N322" i="18"/>
  <c r="M322" i="18"/>
  <c r="O322" i="18"/>
  <c r="P322" i="18"/>
  <c r="N323" i="18"/>
  <c r="M323" i="18"/>
  <c r="O323" i="18"/>
  <c r="P323" i="18"/>
  <c r="N324" i="18"/>
  <c r="M324" i="18"/>
  <c r="O324" i="18"/>
  <c r="P324" i="18"/>
  <c r="N325" i="18"/>
  <c r="M325" i="18"/>
  <c r="O325" i="18"/>
  <c r="P325" i="18"/>
  <c r="N326" i="18"/>
  <c r="M326" i="18"/>
  <c r="O326" i="18"/>
  <c r="P326" i="18"/>
  <c r="N327" i="18"/>
  <c r="M327" i="18"/>
  <c r="O327" i="18"/>
  <c r="P327" i="18"/>
  <c r="N328" i="18"/>
  <c r="M328" i="18"/>
  <c r="O328" i="18"/>
  <c r="P328" i="18"/>
  <c r="N329" i="18"/>
  <c r="M329" i="18"/>
  <c r="O329" i="18"/>
  <c r="P329" i="18"/>
  <c r="N330" i="18"/>
  <c r="M330" i="18"/>
  <c r="O330" i="18"/>
  <c r="P330" i="18"/>
  <c r="N331" i="18"/>
  <c r="M331" i="18"/>
  <c r="O331" i="18"/>
  <c r="P331" i="18"/>
  <c r="N332" i="18"/>
  <c r="M332" i="18"/>
  <c r="O332" i="18"/>
  <c r="P332" i="18"/>
  <c r="N333" i="18"/>
  <c r="M333" i="18"/>
  <c r="O333" i="18"/>
  <c r="P333" i="18"/>
  <c r="N334" i="18"/>
  <c r="M334" i="18"/>
  <c r="O334" i="18"/>
  <c r="P334" i="18"/>
  <c r="N335" i="18"/>
  <c r="M335" i="18"/>
  <c r="O335" i="18"/>
  <c r="P335" i="18"/>
  <c r="N336" i="18"/>
  <c r="M336" i="18"/>
  <c r="O336" i="18"/>
  <c r="P336" i="18"/>
  <c r="N337" i="18"/>
  <c r="M337" i="18"/>
  <c r="O337" i="18"/>
  <c r="P337" i="18"/>
  <c r="N338" i="18"/>
  <c r="M338" i="18"/>
  <c r="O338" i="18"/>
  <c r="P338" i="18"/>
  <c r="N339" i="18"/>
  <c r="M339" i="18"/>
  <c r="O339" i="18"/>
  <c r="P339" i="18"/>
  <c r="N340" i="18"/>
  <c r="M340" i="18"/>
  <c r="O340" i="18"/>
  <c r="P340" i="18"/>
  <c r="N341" i="18"/>
  <c r="M341" i="18"/>
  <c r="O341" i="18"/>
  <c r="P341" i="18"/>
  <c r="N342" i="18"/>
  <c r="M342" i="18"/>
  <c r="O342" i="18"/>
  <c r="P342" i="18"/>
  <c r="N343" i="18"/>
  <c r="M343" i="18"/>
  <c r="O343" i="18"/>
  <c r="P343" i="18"/>
  <c r="N344" i="18"/>
  <c r="M344" i="18"/>
  <c r="O344" i="18"/>
  <c r="P344" i="18"/>
  <c r="N345" i="18"/>
  <c r="M345" i="18"/>
  <c r="O345" i="18"/>
  <c r="P345" i="18"/>
  <c r="N346" i="18"/>
  <c r="M346" i="18"/>
  <c r="O346" i="18"/>
  <c r="P346" i="18"/>
  <c r="N347" i="18"/>
  <c r="M347" i="18"/>
  <c r="O347" i="18"/>
  <c r="P347" i="18"/>
  <c r="N348" i="18"/>
  <c r="M348" i="18"/>
  <c r="O348" i="18"/>
  <c r="P348" i="18"/>
  <c r="N349" i="18"/>
  <c r="M349" i="18"/>
  <c r="O349" i="18"/>
  <c r="P349" i="18"/>
  <c r="N350" i="18"/>
  <c r="M350" i="18"/>
  <c r="O350" i="18"/>
  <c r="P350" i="18"/>
  <c r="N351" i="18"/>
  <c r="M351" i="18"/>
  <c r="O351" i="18"/>
  <c r="P351" i="18"/>
  <c r="N352" i="18"/>
  <c r="M352" i="18"/>
  <c r="O352" i="18"/>
  <c r="P352" i="18"/>
  <c r="N353" i="18"/>
  <c r="M353" i="18"/>
  <c r="O353" i="18"/>
  <c r="P353" i="18"/>
  <c r="N354" i="18"/>
  <c r="M354" i="18"/>
  <c r="O354" i="18"/>
  <c r="P354" i="18"/>
  <c r="N355" i="18"/>
  <c r="M355" i="18"/>
  <c r="O355" i="18"/>
  <c r="P355" i="18"/>
  <c r="N356" i="18"/>
  <c r="M356" i="18"/>
  <c r="O356" i="18"/>
  <c r="P356" i="18"/>
  <c r="N357" i="18"/>
  <c r="M357" i="18"/>
  <c r="O357" i="18"/>
  <c r="P357" i="18"/>
  <c r="N358" i="18"/>
  <c r="M358" i="18"/>
  <c r="O358" i="18"/>
  <c r="P358" i="18"/>
  <c r="N359" i="18"/>
  <c r="M359" i="18"/>
  <c r="O359" i="18"/>
  <c r="P359" i="18"/>
  <c r="N360" i="18"/>
  <c r="M360" i="18"/>
  <c r="O360" i="18"/>
  <c r="P360" i="18"/>
  <c r="N361" i="18"/>
  <c r="M361" i="18"/>
  <c r="O361" i="18"/>
  <c r="P361" i="18"/>
  <c r="N362" i="18"/>
  <c r="M362" i="18"/>
  <c r="O362" i="18"/>
  <c r="P362" i="18"/>
  <c r="N363" i="18"/>
  <c r="M363" i="18"/>
  <c r="O363" i="18"/>
  <c r="P363" i="18"/>
  <c r="N364" i="18"/>
  <c r="M364" i="18"/>
  <c r="O364" i="18"/>
  <c r="P364" i="18"/>
  <c r="N365" i="18"/>
  <c r="M365" i="18"/>
  <c r="O365" i="18"/>
  <c r="P365" i="18"/>
  <c r="N366" i="18"/>
  <c r="M366" i="18"/>
  <c r="O366" i="18"/>
  <c r="P366" i="18"/>
  <c r="N367" i="18"/>
  <c r="M367" i="18"/>
  <c r="O367" i="18"/>
  <c r="P367" i="18"/>
  <c r="N368" i="18"/>
  <c r="M368" i="18"/>
  <c r="O368" i="18"/>
  <c r="P368" i="18"/>
  <c r="N369" i="18"/>
  <c r="M369" i="18"/>
  <c r="O369" i="18"/>
  <c r="P369" i="18"/>
  <c r="N370" i="18"/>
  <c r="M370" i="18"/>
  <c r="O370" i="18"/>
  <c r="P370" i="18"/>
  <c r="N371" i="18"/>
  <c r="M371" i="18"/>
  <c r="O371" i="18"/>
  <c r="P371" i="18"/>
  <c r="N372" i="18"/>
  <c r="M372" i="18"/>
  <c r="O372" i="18"/>
  <c r="P372" i="18"/>
  <c r="N373" i="18"/>
  <c r="M373" i="18"/>
  <c r="O373" i="18"/>
  <c r="P373" i="18"/>
  <c r="N374" i="18"/>
  <c r="M374" i="18"/>
  <c r="O374" i="18"/>
  <c r="P374" i="18"/>
  <c r="N375" i="18"/>
  <c r="M375" i="18"/>
  <c r="O375" i="18"/>
  <c r="P375" i="18"/>
  <c r="N376" i="18"/>
  <c r="M376" i="18"/>
  <c r="O376" i="18"/>
  <c r="P376" i="18"/>
  <c r="N377" i="18"/>
  <c r="M377" i="18"/>
  <c r="O377" i="18"/>
  <c r="P377" i="18"/>
  <c r="N378" i="18"/>
  <c r="M378" i="18"/>
  <c r="O378" i="18"/>
  <c r="P378" i="18"/>
  <c r="N379" i="18"/>
  <c r="M379" i="18"/>
  <c r="O379" i="18"/>
  <c r="P379" i="18"/>
  <c r="N380" i="18"/>
  <c r="M380" i="18"/>
  <c r="O380" i="18"/>
  <c r="P380" i="18"/>
  <c r="N381" i="18"/>
  <c r="M381" i="18"/>
  <c r="O381" i="18"/>
  <c r="P381" i="18"/>
  <c r="N382" i="18"/>
  <c r="M382" i="18"/>
  <c r="O382" i="18"/>
  <c r="P382" i="18"/>
  <c r="N383" i="18"/>
  <c r="M383" i="18"/>
  <c r="O383" i="18"/>
  <c r="P383" i="18"/>
  <c r="N384" i="18"/>
  <c r="M384" i="18"/>
  <c r="O384" i="18"/>
  <c r="P384" i="18"/>
  <c r="N385" i="18"/>
  <c r="M385" i="18"/>
  <c r="O385" i="18"/>
  <c r="P385" i="18"/>
  <c r="N386" i="18"/>
  <c r="M386" i="18"/>
  <c r="O386" i="18"/>
  <c r="P386" i="18"/>
  <c r="N387" i="18"/>
  <c r="M387" i="18"/>
  <c r="O387" i="18"/>
  <c r="P387" i="18"/>
  <c r="N388" i="18"/>
  <c r="M388" i="18"/>
  <c r="O388" i="18"/>
  <c r="P388" i="18"/>
  <c r="N389" i="18"/>
  <c r="M389" i="18"/>
  <c r="O389" i="18"/>
  <c r="P389" i="18"/>
  <c r="N390" i="18"/>
  <c r="M390" i="18"/>
  <c r="O390" i="18"/>
  <c r="P390" i="18"/>
  <c r="N391" i="18"/>
  <c r="M391" i="18"/>
  <c r="O391" i="18"/>
  <c r="P391" i="18"/>
  <c r="N392" i="18"/>
  <c r="M392" i="18"/>
  <c r="O392" i="18"/>
  <c r="P392" i="18"/>
  <c r="N393" i="18"/>
  <c r="M393" i="18"/>
  <c r="O393" i="18"/>
  <c r="P393" i="18"/>
  <c r="N394" i="18"/>
  <c r="M394" i="18"/>
  <c r="O394" i="18"/>
  <c r="P394" i="18"/>
  <c r="N395" i="18"/>
  <c r="M395" i="18"/>
  <c r="O395" i="18"/>
  <c r="P395" i="18"/>
  <c r="N396" i="18"/>
  <c r="M396" i="18"/>
  <c r="O396" i="18"/>
  <c r="P396" i="18"/>
  <c r="N397" i="18"/>
  <c r="M397" i="18"/>
  <c r="O397" i="18"/>
  <c r="P397" i="18"/>
  <c r="N398" i="18"/>
  <c r="M398" i="18"/>
  <c r="O398" i="18"/>
  <c r="P398" i="18"/>
  <c r="N399" i="18"/>
  <c r="M399" i="18"/>
  <c r="O399" i="18"/>
  <c r="P399" i="18"/>
  <c r="N400" i="18"/>
  <c r="M400" i="18"/>
  <c r="O400" i="18"/>
  <c r="P400" i="18"/>
  <c r="N401" i="18"/>
  <c r="M401" i="18"/>
  <c r="O401" i="18"/>
  <c r="P401" i="18"/>
  <c r="N402" i="18"/>
  <c r="M402" i="18"/>
  <c r="O402" i="18"/>
  <c r="P402" i="18"/>
  <c r="N403" i="18"/>
  <c r="M403" i="18"/>
  <c r="O403" i="18"/>
  <c r="P403" i="18"/>
  <c r="N404" i="18"/>
  <c r="M404" i="18"/>
  <c r="O404" i="18"/>
  <c r="P404" i="18"/>
  <c r="N405" i="18"/>
  <c r="M405" i="18"/>
  <c r="O405" i="18"/>
  <c r="P405" i="18"/>
  <c r="N406" i="18"/>
  <c r="M406" i="18"/>
  <c r="O406" i="18"/>
  <c r="P406" i="18"/>
  <c r="N407" i="18"/>
  <c r="M407" i="18"/>
  <c r="O407" i="18"/>
  <c r="P407" i="18"/>
  <c r="N408" i="18"/>
  <c r="M408" i="18"/>
  <c r="O408" i="18"/>
  <c r="P408" i="18"/>
  <c r="N409" i="18"/>
  <c r="M409" i="18"/>
  <c r="O409" i="18"/>
  <c r="P409" i="18"/>
  <c r="N410" i="18"/>
  <c r="M410" i="18"/>
  <c r="O410" i="18"/>
  <c r="P410" i="18"/>
  <c r="N411" i="18"/>
  <c r="M411" i="18"/>
  <c r="O411" i="18"/>
  <c r="P411" i="18"/>
  <c r="N412" i="18"/>
  <c r="M412" i="18"/>
  <c r="O412" i="18"/>
  <c r="P412" i="18"/>
  <c r="N413" i="18"/>
  <c r="M413" i="18"/>
  <c r="O413" i="18"/>
  <c r="P413" i="18"/>
  <c r="N414" i="18"/>
  <c r="M414" i="18"/>
  <c r="O414" i="18"/>
  <c r="P414" i="18"/>
  <c r="N415" i="18"/>
  <c r="M415" i="18"/>
  <c r="O415" i="18"/>
  <c r="P415" i="18"/>
  <c r="N416" i="18"/>
  <c r="M416" i="18"/>
  <c r="O416" i="18"/>
  <c r="P416" i="18"/>
  <c r="N417" i="18"/>
  <c r="M417" i="18"/>
  <c r="O417" i="18"/>
  <c r="P417" i="18"/>
  <c r="N418" i="18"/>
  <c r="M418" i="18"/>
  <c r="O418" i="18"/>
  <c r="P418" i="18"/>
  <c r="N419" i="18"/>
  <c r="M419" i="18"/>
  <c r="O419" i="18"/>
  <c r="P419" i="18"/>
  <c r="N420" i="18"/>
  <c r="N421" i="18"/>
  <c r="M420" i="18"/>
  <c r="O420" i="18"/>
  <c r="P420" i="18"/>
  <c r="L60" i="18"/>
  <c r="J59" i="18"/>
  <c r="K59" i="18"/>
  <c r="L59" i="18"/>
  <c r="J58" i="18"/>
  <c r="K58" i="18"/>
  <c r="L58" i="18"/>
  <c r="J57" i="18"/>
  <c r="K57" i="18"/>
  <c r="L57" i="18"/>
  <c r="J56" i="18"/>
  <c r="K56" i="18"/>
  <c r="L56" i="18"/>
  <c r="J55" i="18"/>
  <c r="K55" i="18"/>
  <c r="L55" i="18"/>
  <c r="J54" i="18"/>
  <c r="K54" i="18"/>
  <c r="L54" i="18"/>
  <c r="J53" i="18"/>
  <c r="K53" i="18"/>
  <c r="L53" i="18"/>
  <c r="J52" i="18"/>
  <c r="K52" i="18"/>
  <c r="L52" i="18"/>
  <c r="J51" i="18"/>
  <c r="K51" i="18"/>
  <c r="L51" i="18"/>
  <c r="J50" i="18"/>
  <c r="K50" i="18"/>
  <c r="L50" i="18"/>
  <c r="J49" i="18"/>
  <c r="K49" i="18"/>
  <c r="L49" i="18"/>
  <c r="J48" i="18"/>
  <c r="K48" i="18"/>
  <c r="L48" i="18"/>
  <c r="J47" i="18"/>
  <c r="K47" i="18"/>
  <c r="L47" i="18"/>
  <c r="J46" i="18"/>
  <c r="K46" i="18"/>
  <c r="L46" i="18"/>
  <c r="J45" i="18"/>
  <c r="K45" i="18"/>
  <c r="L45" i="18"/>
  <c r="J44" i="18"/>
  <c r="K44" i="18"/>
  <c r="L44" i="18"/>
  <c r="J43" i="18"/>
  <c r="K43" i="18"/>
  <c r="L43" i="18"/>
  <c r="J42" i="18"/>
  <c r="K42" i="18"/>
  <c r="L42" i="18"/>
  <c r="J41" i="18"/>
  <c r="K41" i="18"/>
  <c r="L41" i="18"/>
  <c r="J40" i="18"/>
  <c r="K40" i="18"/>
  <c r="L40" i="18"/>
  <c r="J39" i="18"/>
  <c r="K39" i="18"/>
  <c r="L39" i="18"/>
  <c r="J38" i="18"/>
  <c r="K38" i="18"/>
  <c r="L38" i="18"/>
  <c r="J37" i="18"/>
  <c r="K37" i="18"/>
  <c r="L37" i="18"/>
  <c r="J36" i="18"/>
  <c r="K36" i="18"/>
  <c r="L36" i="18"/>
  <c r="J35" i="18"/>
  <c r="K35" i="18"/>
  <c r="L35" i="18"/>
  <c r="J34" i="18"/>
  <c r="K34" i="18"/>
  <c r="L34" i="18"/>
  <c r="J33" i="18"/>
  <c r="K33" i="18"/>
  <c r="L33" i="18"/>
  <c r="J32" i="18"/>
  <c r="K32" i="18"/>
  <c r="L32" i="18"/>
  <c r="J31" i="18"/>
  <c r="K31" i="18"/>
  <c r="L31" i="18"/>
  <c r="J30" i="18"/>
  <c r="K30" i="18"/>
  <c r="L30" i="18"/>
  <c r="J29" i="18"/>
  <c r="K29" i="18"/>
  <c r="L29" i="18"/>
  <c r="J28" i="18"/>
  <c r="K28" i="18"/>
  <c r="L28" i="18"/>
  <c r="J27" i="18"/>
  <c r="K27" i="18"/>
  <c r="L27" i="18"/>
  <c r="J26" i="18"/>
  <c r="K26" i="18"/>
  <c r="L26" i="18"/>
  <c r="J25" i="18"/>
  <c r="K25" i="18"/>
  <c r="L25" i="18"/>
  <c r="J24" i="18"/>
  <c r="K24" i="18"/>
  <c r="L24" i="18"/>
  <c r="J23" i="18"/>
  <c r="K23" i="18"/>
  <c r="L23" i="18"/>
  <c r="J22" i="18"/>
  <c r="K22" i="18"/>
  <c r="L22" i="18"/>
  <c r="J21" i="18"/>
  <c r="K21" i="18"/>
  <c r="L21" i="18"/>
  <c r="J20" i="18"/>
  <c r="K20" i="18"/>
  <c r="L20" i="18"/>
  <c r="J19" i="18"/>
  <c r="K19" i="18"/>
  <c r="L19" i="18"/>
  <c r="J18" i="18"/>
  <c r="K18" i="18"/>
  <c r="L18" i="18"/>
  <c r="J17" i="18"/>
  <c r="K17" i="18"/>
  <c r="L17" i="18"/>
  <c r="J16" i="18"/>
  <c r="K16" i="18"/>
  <c r="L16" i="18"/>
  <c r="J15" i="18"/>
  <c r="K15" i="18"/>
  <c r="L15" i="18"/>
  <c r="J14" i="18"/>
  <c r="K14" i="18"/>
  <c r="L14" i="18"/>
  <c r="J13" i="18"/>
  <c r="K13" i="18"/>
  <c r="L13" i="18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G30" i="12"/>
  <c r="H30" i="12"/>
  <c r="E31" i="12"/>
  <c r="F31" i="12"/>
  <c r="G31" i="12"/>
  <c r="H31" i="12"/>
  <c r="E32" i="12"/>
  <c r="F32" i="12"/>
  <c r="G32" i="12"/>
  <c r="H32" i="12"/>
  <c r="E33" i="12"/>
  <c r="F33" i="12"/>
  <c r="G33" i="12"/>
  <c r="H33" i="12"/>
  <c r="E34" i="12"/>
  <c r="F34" i="12"/>
  <c r="G34" i="12"/>
  <c r="H34" i="12"/>
  <c r="E35" i="12"/>
  <c r="F35" i="12"/>
  <c r="G35" i="12"/>
  <c r="H35" i="12"/>
  <c r="E36" i="12"/>
  <c r="F36" i="12"/>
  <c r="G36" i="12"/>
  <c r="H36" i="12"/>
  <c r="E37" i="12"/>
  <c r="F37" i="12"/>
  <c r="G37" i="12"/>
  <c r="H37" i="12"/>
  <c r="E38" i="12"/>
  <c r="F38" i="12"/>
  <c r="G38" i="12"/>
  <c r="H38" i="12"/>
  <c r="E39" i="12"/>
  <c r="F39" i="12"/>
  <c r="G39" i="12"/>
  <c r="H39" i="12"/>
  <c r="E40" i="12"/>
  <c r="F40" i="12"/>
  <c r="G40" i="12"/>
  <c r="H40" i="12"/>
  <c r="H42" i="12"/>
  <c r="C419" i="1"/>
  <c r="D419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C418" i="1"/>
  <c r="D418" i="1"/>
  <c r="C417" i="1"/>
  <c r="D417" i="1"/>
  <c r="C416" i="1"/>
  <c r="D416" i="1"/>
  <c r="C415" i="1"/>
  <c r="D415" i="1"/>
  <c r="C414" i="1"/>
  <c r="D414" i="1"/>
  <c r="C413" i="1"/>
  <c r="D413" i="1"/>
  <c r="C412" i="1"/>
  <c r="D412" i="1"/>
  <c r="C411" i="1"/>
  <c r="D411" i="1"/>
  <c r="C410" i="1"/>
  <c r="D410" i="1"/>
  <c r="C409" i="1"/>
  <c r="D409" i="1"/>
  <c r="C408" i="1"/>
  <c r="D408" i="1"/>
  <c r="C407" i="1"/>
  <c r="D407" i="1"/>
  <c r="C406" i="1"/>
  <c r="D406" i="1"/>
  <c r="C405" i="1"/>
  <c r="D405" i="1"/>
  <c r="C404" i="1"/>
  <c r="D404" i="1"/>
  <c r="C403" i="1"/>
  <c r="D403" i="1"/>
  <c r="C402" i="1"/>
  <c r="D402" i="1"/>
  <c r="C401" i="1"/>
  <c r="D401" i="1"/>
  <c r="C400" i="1"/>
  <c r="D400" i="1"/>
  <c r="C399" i="1"/>
  <c r="D399" i="1"/>
  <c r="C398" i="1"/>
  <c r="D398" i="1"/>
  <c r="C397" i="1"/>
  <c r="D397" i="1"/>
  <c r="C396" i="1"/>
  <c r="D396" i="1"/>
  <c r="C395" i="1"/>
  <c r="D395" i="1"/>
  <c r="C394" i="1"/>
  <c r="D394" i="1"/>
  <c r="C393" i="1"/>
  <c r="D393" i="1"/>
  <c r="C392" i="1"/>
  <c r="D392" i="1"/>
  <c r="C391" i="1"/>
  <c r="D391" i="1"/>
  <c r="C390" i="1"/>
  <c r="D390" i="1"/>
  <c r="C389" i="1"/>
  <c r="D389" i="1"/>
  <c r="C388" i="1"/>
  <c r="D388" i="1"/>
  <c r="C387" i="1"/>
  <c r="D387" i="1"/>
  <c r="C386" i="1"/>
  <c r="D386" i="1"/>
  <c r="C385" i="1"/>
  <c r="D385" i="1"/>
  <c r="C384" i="1"/>
  <c r="D384" i="1"/>
  <c r="C383" i="1"/>
  <c r="D383" i="1"/>
  <c r="C382" i="1"/>
  <c r="D382" i="1"/>
  <c r="C381" i="1"/>
  <c r="D381" i="1"/>
  <c r="C380" i="1"/>
  <c r="D380" i="1"/>
  <c r="C379" i="1"/>
  <c r="D379" i="1"/>
  <c r="C378" i="1"/>
  <c r="D378" i="1"/>
  <c r="C377" i="1"/>
  <c r="D377" i="1"/>
  <c r="C376" i="1"/>
  <c r="D376" i="1"/>
  <c r="C375" i="1"/>
  <c r="D375" i="1"/>
  <c r="C374" i="1"/>
  <c r="D374" i="1"/>
  <c r="C373" i="1"/>
  <c r="D373" i="1"/>
  <c r="C372" i="1"/>
  <c r="D372" i="1"/>
  <c r="C371" i="1"/>
  <c r="D371" i="1"/>
  <c r="C370" i="1"/>
  <c r="D370" i="1"/>
  <c r="C369" i="1"/>
  <c r="D369" i="1"/>
  <c r="C368" i="1"/>
  <c r="D368" i="1"/>
  <c r="C367" i="1"/>
  <c r="D367" i="1"/>
  <c r="C366" i="1"/>
  <c r="D366" i="1"/>
  <c r="C365" i="1"/>
  <c r="D365" i="1"/>
  <c r="C364" i="1"/>
  <c r="D364" i="1"/>
  <c r="C363" i="1"/>
  <c r="D363" i="1"/>
  <c r="C362" i="1"/>
  <c r="D362" i="1"/>
  <c r="C361" i="1"/>
  <c r="D361" i="1"/>
  <c r="C360" i="1"/>
  <c r="D360" i="1"/>
  <c r="C359" i="1"/>
  <c r="D359" i="1"/>
  <c r="C358" i="1"/>
  <c r="D358" i="1"/>
  <c r="C357" i="1"/>
  <c r="D357" i="1"/>
  <c r="C356" i="1"/>
  <c r="D356" i="1"/>
  <c r="C355" i="1"/>
  <c r="D355" i="1"/>
  <c r="C354" i="1"/>
  <c r="D354" i="1"/>
  <c r="C353" i="1"/>
  <c r="D353" i="1"/>
  <c r="C352" i="1"/>
  <c r="D352" i="1"/>
  <c r="C351" i="1"/>
  <c r="D351" i="1"/>
  <c r="C350" i="1"/>
  <c r="D350" i="1"/>
  <c r="C349" i="1"/>
  <c r="D349" i="1"/>
  <c r="C348" i="1"/>
  <c r="D348" i="1"/>
  <c r="C347" i="1"/>
  <c r="D347" i="1"/>
  <c r="C346" i="1"/>
  <c r="D346" i="1"/>
  <c r="C345" i="1"/>
  <c r="D345" i="1"/>
  <c r="C344" i="1"/>
  <c r="D344" i="1"/>
  <c r="C343" i="1"/>
  <c r="D343" i="1"/>
  <c r="C342" i="1"/>
  <c r="D342" i="1"/>
  <c r="C341" i="1"/>
  <c r="D341" i="1"/>
  <c r="C340" i="1"/>
  <c r="D340" i="1"/>
  <c r="C339" i="1"/>
  <c r="D339" i="1"/>
  <c r="C338" i="1"/>
  <c r="D338" i="1"/>
  <c r="C337" i="1"/>
  <c r="D337" i="1"/>
  <c r="C336" i="1"/>
  <c r="D336" i="1"/>
  <c r="C335" i="1"/>
  <c r="D335" i="1"/>
  <c r="C334" i="1"/>
  <c r="D334" i="1"/>
  <c r="C333" i="1"/>
  <c r="D333" i="1"/>
  <c r="C332" i="1"/>
  <c r="D332" i="1"/>
  <c r="C331" i="1"/>
  <c r="D331" i="1"/>
  <c r="C330" i="1"/>
  <c r="D330" i="1"/>
  <c r="C329" i="1"/>
  <c r="D329" i="1"/>
  <c r="C328" i="1"/>
  <c r="D328" i="1"/>
  <c r="C327" i="1"/>
  <c r="D327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C420" i="1"/>
  <c r="D420" i="1"/>
  <c r="E420" i="1"/>
  <c r="F420" i="1"/>
  <c r="G420" i="1"/>
  <c r="H420" i="1"/>
  <c r="L419" i="1"/>
  <c r="L42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61" i="1"/>
  <c r="I25" i="1"/>
  <c r="I58" i="1"/>
  <c r="J58" i="1"/>
  <c r="I14" i="15"/>
  <c r="J14" i="15"/>
  <c r="K14" i="15"/>
  <c r="I15" i="15"/>
  <c r="J15" i="15"/>
  <c r="K15" i="15"/>
  <c r="I16" i="15"/>
  <c r="J16" i="15"/>
  <c r="K16" i="15"/>
  <c r="I17" i="15"/>
  <c r="J17" i="15"/>
  <c r="K17" i="15"/>
  <c r="I18" i="15"/>
  <c r="J18" i="15"/>
  <c r="K18" i="15"/>
  <c r="I19" i="15"/>
  <c r="J19" i="15"/>
  <c r="K19" i="15"/>
  <c r="I20" i="15"/>
  <c r="J20" i="15"/>
  <c r="K20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I27" i="15"/>
  <c r="J27" i="15"/>
  <c r="K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I35" i="15"/>
  <c r="J35" i="15"/>
  <c r="K35" i="15"/>
  <c r="I36" i="15"/>
  <c r="J36" i="15"/>
  <c r="K36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I43" i="15"/>
  <c r="J43" i="15"/>
  <c r="K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I51" i="15"/>
  <c r="J51" i="15"/>
  <c r="K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I59" i="15"/>
  <c r="J59" i="15"/>
  <c r="K59" i="15"/>
  <c r="K60" i="15"/>
  <c r="I13" i="15"/>
  <c r="J13" i="15"/>
  <c r="K13" i="15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K58" i="1"/>
  <c r="I59" i="1"/>
  <c r="J59" i="1"/>
  <c r="K59" i="1"/>
  <c r="K60" i="1"/>
  <c r="I13" i="1"/>
  <c r="J13" i="1"/>
  <c r="K13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M421" i="1"/>
  <c r="N420" i="1"/>
  <c r="O420" i="1"/>
</calcChain>
</file>

<file path=xl/sharedStrings.xml><?xml version="1.0" encoding="utf-8"?>
<sst xmlns="http://schemas.openxmlformats.org/spreadsheetml/2006/main" count="175" uniqueCount="56">
  <si>
    <t>Property price</t>
  </si>
  <si>
    <t>Initial salary per month</t>
  </si>
  <si>
    <t>Property price increase rate p.a.</t>
  </si>
  <si>
    <t>Initial property price</t>
  </si>
  <si>
    <t>Initial living expenses per month</t>
  </si>
  <si>
    <t>Salary increase rate p.a.</t>
  </si>
  <si>
    <t>Starting year</t>
  </si>
  <si>
    <t>Date</t>
  </si>
  <si>
    <t>Year</t>
  </si>
  <si>
    <t>Salary</t>
  </si>
  <si>
    <t>Living Expense</t>
  </si>
  <si>
    <t>Home Loan</t>
  </si>
  <si>
    <t>Downpayment</t>
  </si>
  <si>
    <t>Proportion of downpayment</t>
  </si>
  <si>
    <t>Bank account i^(12)</t>
  </si>
  <si>
    <t>Compare Account Balance and Downpayment</t>
  </si>
  <si>
    <t>Living expenses increase rate per month/price inflation rate</t>
  </si>
  <si>
    <t>Bank effective monthly interest rate</t>
  </si>
  <si>
    <t>Home loan Principal</t>
  </si>
  <si>
    <t>Home loan period</t>
  </si>
  <si>
    <t>Home loan level payment</t>
  </si>
  <si>
    <t>Home loan nominal interest rate i^(12)</t>
  </si>
  <si>
    <t>Home Loan OB</t>
  </si>
  <si>
    <t>Home Loan Interest</t>
  </si>
  <si>
    <t>Home Loan PR</t>
  </si>
  <si>
    <t>Home loan effective monthly interest rate</t>
  </si>
  <si>
    <t>Home Loan payment per month</t>
  </si>
  <si>
    <t>Bond A</t>
  </si>
  <si>
    <t>Bond B</t>
  </si>
  <si>
    <t>duration</t>
  </si>
  <si>
    <t>years</t>
  </si>
  <si>
    <t>yield</t>
  </si>
  <si>
    <t>earliest redemtion date</t>
  </si>
  <si>
    <t>coupon rate</t>
  </si>
  <si>
    <t>p.a.</t>
  </si>
  <si>
    <t>initial bank balance</t>
  </si>
  <si>
    <t>AnswerBond A</t>
  </si>
  <si>
    <t>AnswerBondB</t>
  </si>
  <si>
    <t>PV Coupon</t>
  </si>
  <si>
    <t>Bond Price</t>
  </si>
  <si>
    <t>PV Redemption</t>
  </si>
  <si>
    <t>Time (years)</t>
  </si>
  <si>
    <t>Bond price</t>
  </si>
  <si>
    <t>Using Goal Seek to find F7 by setting H42 to be F5.</t>
  </si>
  <si>
    <t>Capital Gain Tax Rate</t>
  </si>
  <si>
    <t>Income Tax Rate</t>
  </si>
  <si>
    <t>Number of coupon payments</t>
  </si>
  <si>
    <t>months</t>
  </si>
  <si>
    <t>index</t>
  </si>
  <si>
    <t xml:space="preserve"> </t>
  </si>
  <si>
    <t>Account Balance Before Home Loan</t>
  </si>
  <si>
    <t xml:space="preserve"> If repay more than 20% downpayment</t>
  </si>
  <si>
    <t xml:space="preserve"> If repay exactly 20% downpayment</t>
  </si>
  <si>
    <t>Account Balance Before Repaying Home Loan</t>
  </si>
  <si>
    <t>Account Balance After Repaying Home Loan</t>
  </si>
  <si>
    <t>Index for Bond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</si>
</sst>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4" fontId="0" fillId="0" borderId="0" xfId="0" applyNumberFormat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2" borderId="0" xfId="0" applyNumberFormat="1" applyFill="1" applyBorder="1"/>
    <xf numFmtId="164" fontId="1" fillId="0" borderId="0" xfId="0" applyNumberFormat="1" applyFont="1" applyFill="1" applyBorder="1"/>
    <xf numFmtId="164" fontId="0" fillId="2" borderId="8" xfId="0" applyNumberFormat="1" applyFill="1" applyBorder="1"/>
    <xf numFmtId="14" fontId="0" fillId="0" borderId="0" xfId="0" applyNumberFormat="1" applyFill="1"/>
    <xf numFmtId="9" fontId="0" fillId="0" borderId="0" xfId="0" applyNumberFormat="1"/>
    <xf numFmtId="0" fontId="0" fillId="0" borderId="4" xfId="0" applyBorder="1"/>
    <xf numFmtId="2" fontId="0" fillId="0" borderId="0" xfId="0" applyNumberFormat="1"/>
    <xf numFmtId="2" fontId="0" fillId="0" borderId="4" xfId="0" applyNumberFormat="1" applyBorder="1"/>
    <xf numFmtId="0" fontId="0" fillId="2" borderId="0" xfId="0" applyFill="1"/>
    <xf numFmtId="2" fontId="0" fillId="0" borderId="4" xfId="0" applyNumberFormat="1" applyFill="1" applyBorder="1"/>
    <xf numFmtId="164" fontId="0" fillId="4" borderId="0" xfId="0" applyNumberFormat="1" applyFill="1"/>
    <xf numFmtId="14" fontId="0" fillId="4" borderId="0" xfId="0" applyNumberFormat="1" applyFill="1"/>
    <xf numFmtId="2" fontId="0" fillId="0" borderId="1" xfId="0" applyNumberFormat="1" applyBorder="1"/>
    <xf numFmtId="2" fontId="0" fillId="0" borderId="0" xfId="0" applyNumberFormat="1" applyBorder="1"/>
    <xf numFmtId="2" fontId="0" fillId="3" borderId="0" xfId="0" applyNumberFormat="1" applyFill="1"/>
    <xf numFmtId="2" fontId="0" fillId="0" borderId="0" xfId="0" applyNumberFormat="1" applyFill="1" applyBorder="1"/>
    <xf numFmtId="2" fontId="0" fillId="0" borderId="0" xfId="0" applyNumberFormat="1" applyFill="1"/>
    <xf numFmtId="14" fontId="0" fillId="0" borderId="2" xfId="0" applyNumberFormat="1" applyBorder="1"/>
    <xf numFmtId="164" fontId="0" fillId="2" borderId="4" xfId="0" applyNumberFormat="1" applyFill="1" applyBorder="1"/>
    <xf numFmtId="164" fontId="0" fillId="4" borderId="0" xfId="0" applyNumberFormat="1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1"/>
  <sheetViews>
    <sheetView topLeftCell="A50" workbookViewId="0">
      <selection activeCell="N61" sqref="N61"/>
    </sheetView>
  </sheetViews>
  <sheetFormatPr defaultColWidth="8.85546875" defaultRowHeight="15" x14ac:dyDescent="0.25"/>
  <cols>
    <col min="1" max="2" width="25.42578125" style="1" customWidth="1"/>
    <col min="3" max="3" width="12.85546875" style="2" customWidth="1"/>
    <col min="4" max="4" width="36" style="2" customWidth="1"/>
    <col min="5" max="8" width="15.42578125" style="2" customWidth="1"/>
    <col min="9" max="9" width="27.85546875" style="2" customWidth="1"/>
    <col min="10" max="10" width="19.7109375" style="2" customWidth="1"/>
    <col min="11" max="11" width="21.85546875" style="2" customWidth="1"/>
    <col min="12" max="12" width="14.28515625" style="2" customWidth="1"/>
    <col min="13" max="13" width="18.7109375" style="2" customWidth="1"/>
    <col min="14" max="15" width="13.42578125" style="2" customWidth="1"/>
    <col min="16" max="16" width="8.85546875" style="2"/>
    <col min="17" max="17" width="12.85546875" style="2" customWidth="1"/>
    <col min="18" max="18" width="8.85546875" style="2"/>
    <col min="19" max="19" width="13" style="2" customWidth="1"/>
    <col min="20" max="20" width="14.28515625" style="2" customWidth="1"/>
    <col min="21" max="16384" width="8.85546875" style="2"/>
  </cols>
  <sheetData>
    <row r="2" spans="1:11" x14ac:dyDescent="0.25">
      <c r="A2" s="7" t="s">
        <v>6</v>
      </c>
      <c r="B2" s="8"/>
      <c r="C2" s="8">
        <v>2018</v>
      </c>
      <c r="D2" s="8"/>
      <c r="E2" s="9"/>
      <c r="F2" s="11"/>
      <c r="G2" s="11"/>
      <c r="H2" s="11"/>
      <c r="I2" s="7" t="s">
        <v>18</v>
      </c>
      <c r="J2" s="9">
        <f>I60*(1-C4)</f>
        <v>555660.00000000012</v>
      </c>
    </row>
    <row r="3" spans="1:11" x14ac:dyDescent="0.25">
      <c r="A3" s="10" t="s">
        <v>3</v>
      </c>
      <c r="B3" s="11"/>
      <c r="C3" s="11">
        <v>600000</v>
      </c>
      <c r="D3" s="11" t="s">
        <v>2</v>
      </c>
      <c r="E3" s="12">
        <v>0.05</v>
      </c>
      <c r="F3" s="11"/>
      <c r="G3" s="11"/>
      <c r="H3" s="11"/>
      <c r="I3" s="10" t="s">
        <v>19</v>
      </c>
      <c r="J3" s="12">
        <v>30</v>
      </c>
    </row>
    <row r="4" spans="1:11" x14ac:dyDescent="0.25">
      <c r="A4" s="10" t="s">
        <v>13</v>
      </c>
      <c r="B4" s="11"/>
      <c r="C4" s="11">
        <v>0.2</v>
      </c>
      <c r="D4" s="11"/>
      <c r="E4" s="12"/>
      <c r="F4" s="11"/>
      <c r="I4" s="13" t="s">
        <v>20</v>
      </c>
      <c r="J4" s="24">
        <f>J2/((1-(1+E9)^(-J3*12))/E9)</f>
        <v>2815.4475925785164</v>
      </c>
    </row>
    <row r="5" spans="1:11" x14ac:dyDescent="0.25">
      <c r="A5" s="10" t="s">
        <v>1</v>
      </c>
      <c r="B5" s="11"/>
      <c r="C5" s="11">
        <v>5000</v>
      </c>
      <c r="D5" s="11" t="s">
        <v>5</v>
      </c>
      <c r="E5" s="12">
        <v>0.04</v>
      </c>
      <c r="F5" s="11"/>
    </row>
    <row r="6" spans="1:11" x14ac:dyDescent="0.25">
      <c r="A6" s="10" t="s">
        <v>4</v>
      </c>
      <c r="B6" s="11"/>
      <c r="C6" s="11">
        <v>2500</v>
      </c>
      <c r="D6" s="11" t="s">
        <v>16</v>
      </c>
      <c r="E6" s="12">
        <v>2E-3</v>
      </c>
      <c r="F6" s="11"/>
    </row>
    <row r="7" spans="1:11" x14ac:dyDescent="0.25">
      <c r="A7" s="10" t="s">
        <v>14</v>
      </c>
      <c r="B7" s="11"/>
      <c r="C7" s="11">
        <v>0.04</v>
      </c>
      <c r="D7" s="11" t="s">
        <v>17</v>
      </c>
      <c r="E7" s="12">
        <f>C7/12</f>
        <v>3.3333333333333335E-3</v>
      </c>
      <c r="F7" s="11"/>
    </row>
    <row r="8" spans="1:11" x14ac:dyDescent="0.25">
      <c r="A8" s="10"/>
      <c r="B8" s="11"/>
      <c r="C8" s="11"/>
      <c r="D8" s="11"/>
      <c r="E8" s="12"/>
      <c r="F8" s="11"/>
    </row>
    <row r="9" spans="1:11" x14ac:dyDescent="0.25">
      <c r="A9" s="13" t="s">
        <v>21</v>
      </c>
      <c r="B9" s="14"/>
      <c r="C9" s="14">
        <v>4.4999999999999998E-2</v>
      </c>
      <c r="D9" s="14" t="s">
        <v>25</v>
      </c>
      <c r="E9" s="15">
        <f>C9/12</f>
        <v>3.7499999999999999E-3</v>
      </c>
      <c r="F9" s="11"/>
    </row>
    <row r="10" spans="1:11" x14ac:dyDescent="0.25">
      <c r="A10" s="11"/>
      <c r="B10" s="11"/>
      <c r="C10" s="11"/>
      <c r="D10" s="11"/>
      <c r="E10" s="11"/>
      <c r="F10" s="11"/>
    </row>
    <row r="12" spans="1:11" x14ac:dyDescent="0.25">
      <c r="B12" s="1" t="s">
        <v>7</v>
      </c>
      <c r="C12" s="2" t="s">
        <v>8</v>
      </c>
      <c r="D12" s="2" t="s">
        <v>9</v>
      </c>
      <c r="E12" s="2" t="s">
        <v>10</v>
      </c>
      <c r="F12" s="2" t="s">
        <v>53</v>
      </c>
      <c r="G12" s="2" t="s">
        <v>11</v>
      </c>
      <c r="H12" s="2" t="s">
        <v>54</v>
      </c>
      <c r="I12" s="2" t="s">
        <v>0</v>
      </c>
      <c r="J12" s="2" t="s">
        <v>12</v>
      </c>
      <c r="K12" s="2" t="s">
        <v>15</v>
      </c>
    </row>
    <row r="13" spans="1:11" x14ac:dyDescent="0.25">
      <c r="B13" s="1">
        <v>43131</v>
      </c>
      <c r="C13" s="2">
        <f>YEAR(B13)</f>
        <v>2018</v>
      </c>
      <c r="D13" s="2">
        <f t="shared" ref="D13:D76" si="0">$C$5*(1+$E$5)^(C13-$C$2)</f>
        <v>5000</v>
      </c>
      <c r="E13" s="2">
        <f>C6</f>
        <v>2500</v>
      </c>
      <c r="F13" s="2">
        <f>D13-E13</f>
        <v>2500</v>
      </c>
      <c r="G13" s="2">
        <v>0</v>
      </c>
      <c r="H13" s="2">
        <f>F13-G13</f>
        <v>2500</v>
      </c>
      <c r="I13" s="2">
        <f t="shared" ref="I13:I60" si="1">$C$3*(1+$E$3)^(C13-$C$2)</f>
        <v>600000</v>
      </c>
      <c r="J13" s="2">
        <f t="shared" ref="J13:J60" si="2">I13*$C$4</f>
        <v>120000</v>
      </c>
      <c r="K13" s="2" t="str">
        <f>IF(F13&gt;J13,"Balance &gt; Downpayment", "Balance &lt; Downpayment")</f>
        <v>Balance &lt; Downpayment</v>
      </c>
    </row>
    <row r="14" spans="1:11" x14ac:dyDescent="0.25">
      <c r="B14" s="1">
        <v>43159</v>
      </c>
      <c r="C14" s="2">
        <f t="shared" ref="C14:C77" si="3">YEAR(B14)</f>
        <v>2018</v>
      </c>
      <c r="D14" s="2">
        <f t="shared" si="0"/>
        <v>5000</v>
      </c>
      <c r="E14" s="2">
        <f t="shared" ref="E14:E77" si="4">E13*(1+$E$6)</f>
        <v>2505</v>
      </c>
      <c r="F14" s="2">
        <f>D14-E14+H13*(1+$E$7)</f>
        <v>5003.3333333333339</v>
      </c>
      <c r="G14" s="2">
        <v>0</v>
      </c>
      <c r="H14" s="2">
        <f t="shared" ref="H14:H77" si="5">F14-G14</f>
        <v>5003.3333333333339</v>
      </c>
      <c r="I14" s="2">
        <f t="shared" si="1"/>
        <v>600000</v>
      </c>
      <c r="J14" s="2">
        <f t="shared" si="2"/>
        <v>120000</v>
      </c>
      <c r="K14" s="2" t="str">
        <f t="shared" ref="K14:K60" si="6">IF(F14&gt;J14,"Balance &gt; Downpayment", "Balance &lt; Downpayment")</f>
        <v>Balance &lt; Downpayment</v>
      </c>
    </row>
    <row r="15" spans="1:11" x14ac:dyDescent="0.25">
      <c r="B15" s="1">
        <v>43190</v>
      </c>
      <c r="C15" s="2">
        <f t="shared" si="3"/>
        <v>2018</v>
      </c>
      <c r="D15" s="2">
        <f t="shared" si="0"/>
        <v>5000</v>
      </c>
      <c r="E15" s="2">
        <f t="shared" si="4"/>
        <v>2510.0100000000002</v>
      </c>
      <c r="F15" s="2">
        <f t="shared" ref="F15:F78" si="7">D15-E15+H14*(1+$E$7)</f>
        <v>7510.0011111111116</v>
      </c>
      <c r="G15" s="2">
        <v>0</v>
      </c>
      <c r="H15" s="2">
        <f t="shared" si="5"/>
        <v>7510.0011111111116</v>
      </c>
      <c r="I15" s="2">
        <f t="shared" si="1"/>
        <v>600000</v>
      </c>
      <c r="J15" s="2">
        <f t="shared" si="2"/>
        <v>120000</v>
      </c>
      <c r="K15" s="2" t="str">
        <f t="shared" si="6"/>
        <v>Balance &lt; Downpayment</v>
      </c>
    </row>
    <row r="16" spans="1:11" x14ac:dyDescent="0.25">
      <c r="B16" s="1">
        <v>43220</v>
      </c>
      <c r="C16" s="2">
        <f t="shared" si="3"/>
        <v>2018</v>
      </c>
      <c r="D16" s="2">
        <f t="shared" si="0"/>
        <v>5000</v>
      </c>
      <c r="E16" s="2">
        <f t="shared" si="4"/>
        <v>2515.0300200000001</v>
      </c>
      <c r="F16" s="2">
        <f t="shared" si="7"/>
        <v>10020.00442814815</v>
      </c>
      <c r="G16" s="2">
        <v>0</v>
      </c>
      <c r="H16" s="2">
        <f t="shared" si="5"/>
        <v>10020.00442814815</v>
      </c>
      <c r="I16" s="2">
        <f t="shared" si="1"/>
        <v>600000</v>
      </c>
      <c r="J16" s="2">
        <f t="shared" si="2"/>
        <v>120000</v>
      </c>
      <c r="K16" s="2" t="str">
        <f t="shared" si="6"/>
        <v>Balance &lt; Downpayment</v>
      </c>
    </row>
    <row r="17" spans="2:11" x14ac:dyDescent="0.25">
      <c r="B17" s="1">
        <v>43251</v>
      </c>
      <c r="C17" s="2">
        <f t="shared" si="3"/>
        <v>2018</v>
      </c>
      <c r="D17" s="2">
        <f t="shared" si="0"/>
        <v>5000</v>
      </c>
      <c r="E17" s="2">
        <f t="shared" si="4"/>
        <v>2520.0600800400002</v>
      </c>
      <c r="F17" s="2">
        <f t="shared" si="7"/>
        <v>12533.344362868644</v>
      </c>
      <c r="G17" s="2">
        <v>0</v>
      </c>
      <c r="H17" s="2">
        <f t="shared" si="5"/>
        <v>12533.344362868644</v>
      </c>
      <c r="I17" s="2">
        <f t="shared" si="1"/>
        <v>600000</v>
      </c>
      <c r="J17" s="2">
        <f t="shared" si="2"/>
        <v>120000</v>
      </c>
      <c r="K17" s="2" t="str">
        <f t="shared" si="6"/>
        <v>Balance &lt; Downpayment</v>
      </c>
    </row>
    <row r="18" spans="2:11" x14ac:dyDescent="0.25">
      <c r="B18" s="1">
        <v>43281</v>
      </c>
      <c r="C18" s="2">
        <f t="shared" si="3"/>
        <v>2018</v>
      </c>
      <c r="D18" s="2">
        <f t="shared" si="0"/>
        <v>5000</v>
      </c>
      <c r="E18" s="2">
        <f t="shared" si="4"/>
        <v>2525.1002002000801</v>
      </c>
      <c r="F18" s="2">
        <f t="shared" si="7"/>
        <v>15050.02197721146</v>
      </c>
      <c r="G18" s="2">
        <v>0</v>
      </c>
      <c r="H18" s="2">
        <f t="shared" si="5"/>
        <v>15050.02197721146</v>
      </c>
      <c r="I18" s="2">
        <f t="shared" si="1"/>
        <v>600000</v>
      </c>
      <c r="J18" s="2">
        <f t="shared" si="2"/>
        <v>120000</v>
      </c>
      <c r="K18" s="2" t="str">
        <f t="shared" si="6"/>
        <v>Balance &lt; Downpayment</v>
      </c>
    </row>
    <row r="19" spans="2:11" x14ac:dyDescent="0.25">
      <c r="B19" s="1">
        <v>43312</v>
      </c>
      <c r="C19" s="2">
        <f t="shared" si="3"/>
        <v>2018</v>
      </c>
      <c r="D19" s="2">
        <f t="shared" si="0"/>
        <v>5000</v>
      </c>
      <c r="E19" s="2">
        <f t="shared" si="4"/>
        <v>2530.1504006004802</v>
      </c>
      <c r="F19" s="2">
        <f t="shared" si="7"/>
        <v>17570.038316535018</v>
      </c>
      <c r="G19" s="2">
        <v>0</v>
      </c>
      <c r="H19" s="2">
        <f t="shared" si="5"/>
        <v>17570.038316535018</v>
      </c>
      <c r="I19" s="2">
        <f t="shared" si="1"/>
        <v>600000</v>
      </c>
      <c r="J19" s="2">
        <f t="shared" si="2"/>
        <v>120000</v>
      </c>
      <c r="K19" s="2" t="str">
        <f t="shared" si="6"/>
        <v>Balance &lt; Downpayment</v>
      </c>
    </row>
    <row r="20" spans="2:11" x14ac:dyDescent="0.25">
      <c r="B20" s="1">
        <v>43343</v>
      </c>
      <c r="C20" s="2">
        <f t="shared" si="3"/>
        <v>2018</v>
      </c>
      <c r="D20" s="2">
        <f t="shared" si="0"/>
        <v>5000</v>
      </c>
      <c r="E20" s="2">
        <f t="shared" si="4"/>
        <v>2535.210701401681</v>
      </c>
      <c r="F20" s="2">
        <f t="shared" si="7"/>
        <v>20093.394409521788</v>
      </c>
      <c r="G20" s="2">
        <v>0</v>
      </c>
      <c r="H20" s="2">
        <f t="shared" si="5"/>
        <v>20093.394409521788</v>
      </c>
      <c r="I20" s="2">
        <f t="shared" si="1"/>
        <v>600000</v>
      </c>
      <c r="J20" s="2">
        <f t="shared" si="2"/>
        <v>120000</v>
      </c>
      <c r="K20" s="2" t="str">
        <f t="shared" si="6"/>
        <v>Balance &lt; Downpayment</v>
      </c>
    </row>
    <row r="21" spans="2:11" x14ac:dyDescent="0.25">
      <c r="B21" s="1">
        <v>43373</v>
      </c>
      <c r="C21" s="2">
        <f t="shared" si="3"/>
        <v>2018</v>
      </c>
      <c r="D21" s="2">
        <f t="shared" si="0"/>
        <v>5000</v>
      </c>
      <c r="E21" s="2">
        <f t="shared" si="4"/>
        <v>2540.2811228044843</v>
      </c>
      <c r="F21" s="2">
        <f t="shared" si="7"/>
        <v>22620.091268082379</v>
      </c>
      <c r="G21" s="2">
        <v>0</v>
      </c>
      <c r="H21" s="2">
        <f t="shared" si="5"/>
        <v>22620.091268082379</v>
      </c>
      <c r="I21" s="2">
        <f t="shared" si="1"/>
        <v>600000</v>
      </c>
      <c r="J21" s="2">
        <f t="shared" si="2"/>
        <v>120000</v>
      </c>
      <c r="K21" s="2" t="str">
        <f t="shared" si="6"/>
        <v>Balance &lt; Downpayment</v>
      </c>
    </row>
    <row r="22" spans="2:11" x14ac:dyDescent="0.25">
      <c r="B22" s="1">
        <v>43404</v>
      </c>
      <c r="C22" s="2">
        <f t="shared" si="3"/>
        <v>2018</v>
      </c>
      <c r="D22" s="2">
        <f t="shared" si="0"/>
        <v>5000</v>
      </c>
      <c r="E22" s="2">
        <f t="shared" si="4"/>
        <v>2545.3616850500935</v>
      </c>
      <c r="F22" s="2">
        <f t="shared" si="7"/>
        <v>25150.129887259227</v>
      </c>
      <c r="G22" s="2">
        <v>0</v>
      </c>
      <c r="H22" s="2">
        <f t="shared" si="5"/>
        <v>25150.129887259227</v>
      </c>
      <c r="I22" s="2">
        <f t="shared" si="1"/>
        <v>600000</v>
      </c>
      <c r="J22" s="2">
        <f t="shared" si="2"/>
        <v>120000</v>
      </c>
      <c r="K22" s="2" t="str">
        <f t="shared" si="6"/>
        <v>Balance &lt; Downpayment</v>
      </c>
    </row>
    <row r="23" spans="2:11" x14ac:dyDescent="0.25">
      <c r="B23" s="1">
        <v>43434</v>
      </c>
      <c r="C23" s="2">
        <f t="shared" si="3"/>
        <v>2018</v>
      </c>
      <c r="D23" s="2">
        <f t="shared" si="0"/>
        <v>5000</v>
      </c>
      <c r="E23" s="2">
        <f t="shared" si="4"/>
        <v>2550.4524084201935</v>
      </c>
      <c r="F23" s="2">
        <f t="shared" si="7"/>
        <v>27683.511245129899</v>
      </c>
      <c r="G23" s="2">
        <v>0</v>
      </c>
      <c r="H23" s="2">
        <f t="shared" si="5"/>
        <v>27683.511245129899</v>
      </c>
      <c r="I23" s="2">
        <f t="shared" si="1"/>
        <v>600000</v>
      </c>
      <c r="J23" s="2">
        <f t="shared" si="2"/>
        <v>120000</v>
      </c>
      <c r="K23" s="2" t="str">
        <f t="shared" si="6"/>
        <v>Balance &lt; Downpayment</v>
      </c>
    </row>
    <row r="24" spans="2:11" x14ac:dyDescent="0.25">
      <c r="B24" s="1">
        <v>43465</v>
      </c>
      <c r="C24" s="2">
        <f t="shared" si="3"/>
        <v>2018</v>
      </c>
      <c r="D24" s="2">
        <f t="shared" si="0"/>
        <v>5000</v>
      </c>
      <c r="E24" s="2">
        <f t="shared" si="4"/>
        <v>2555.5533132370338</v>
      </c>
      <c r="F24" s="2">
        <f t="shared" si="7"/>
        <v>30220.236302709967</v>
      </c>
      <c r="G24" s="2">
        <v>0</v>
      </c>
      <c r="H24" s="2">
        <f t="shared" si="5"/>
        <v>30220.236302709967</v>
      </c>
      <c r="I24" s="2">
        <f t="shared" si="1"/>
        <v>600000</v>
      </c>
      <c r="J24" s="2">
        <f t="shared" si="2"/>
        <v>120000</v>
      </c>
      <c r="K24" s="2" t="str">
        <f t="shared" si="6"/>
        <v>Balance &lt; Downpayment</v>
      </c>
    </row>
    <row r="25" spans="2:11" x14ac:dyDescent="0.25">
      <c r="B25" s="1">
        <v>43496</v>
      </c>
      <c r="C25" s="2">
        <f t="shared" si="3"/>
        <v>2019</v>
      </c>
      <c r="D25" s="2">
        <f t="shared" si="0"/>
        <v>5200</v>
      </c>
      <c r="E25" s="2">
        <f t="shared" si="4"/>
        <v>2560.6644198635076</v>
      </c>
      <c r="F25" s="2">
        <f t="shared" si="7"/>
        <v>32960.306003855498</v>
      </c>
      <c r="G25" s="2">
        <v>0</v>
      </c>
      <c r="H25" s="2">
        <f t="shared" si="5"/>
        <v>32960.306003855498</v>
      </c>
      <c r="I25" s="2">
        <f>$C$3*(1+$E$3)^(C25-$C$2)</f>
        <v>630000</v>
      </c>
      <c r="J25" s="2">
        <f t="shared" si="2"/>
        <v>126000</v>
      </c>
      <c r="K25" s="2" t="str">
        <f t="shared" si="6"/>
        <v>Balance &lt; Downpayment</v>
      </c>
    </row>
    <row r="26" spans="2:11" x14ac:dyDescent="0.25">
      <c r="B26" s="1">
        <v>43524</v>
      </c>
      <c r="C26" s="2">
        <f t="shared" si="3"/>
        <v>2019</v>
      </c>
      <c r="D26" s="2">
        <f t="shared" si="0"/>
        <v>5200</v>
      </c>
      <c r="E26" s="2">
        <f t="shared" si="4"/>
        <v>2565.7857487032347</v>
      </c>
      <c r="F26" s="2">
        <f t="shared" si="7"/>
        <v>35704.387941831781</v>
      </c>
      <c r="G26" s="2">
        <v>0</v>
      </c>
      <c r="H26" s="2">
        <f t="shared" si="5"/>
        <v>35704.387941831781</v>
      </c>
      <c r="I26" s="2">
        <f t="shared" si="1"/>
        <v>630000</v>
      </c>
      <c r="J26" s="2">
        <f t="shared" si="2"/>
        <v>126000</v>
      </c>
      <c r="K26" s="2" t="str">
        <f t="shared" si="6"/>
        <v>Balance &lt; Downpayment</v>
      </c>
    </row>
    <row r="27" spans="2:11" x14ac:dyDescent="0.25">
      <c r="B27" s="1">
        <v>43555</v>
      </c>
      <c r="C27" s="2">
        <f t="shared" si="3"/>
        <v>2019</v>
      </c>
      <c r="D27" s="2">
        <f t="shared" si="0"/>
        <v>5200</v>
      </c>
      <c r="E27" s="2">
        <f t="shared" si="4"/>
        <v>2570.9173202006414</v>
      </c>
      <c r="F27" s="2">
        <f t="shared" si="7"/>
        <v>38452.485248103912</v>
      </c>
      <c r="G27" s="2">
        <v>0</v>
      </c>
      <c r="H27" s="2">
        <f t="shared" si="5"/>
        <v>38452.485248103912</v>
      </c>
      <c r="I27" s="2">
        <f t="shared" si="1"/>
        <v>630000</v>
      </c>
      <c r="J27" s="2">
        <f t="shared" si="2"/>
        <v>126000</v>
      </c>
      <c r="K27" s="2" t="str">
        <f t="shared" si="6"/>
        <v>Balance &lt; Downpayment</v>
      </c>
    </row>
    <row r="28" spans="2:11" x14ac:dyDescent="0.25">
      <c r="B28" s="1">
        <v>43585</v>
      </c>
      <c r="C28" s="2">
        <f t="shared" si="3"/>
        <v>2019</v>
      </c>
      <c r="D28" s="2">
        <f t="shared" si="0"/>
        <v>5200</v>
      </c>
      <c r="E28" s="2">
        <f t="shared" si="4"/>
        <v>2576.0591548410425</v>
      </c>
      <c r="F28" s="2">
        <f t="shared" si="7"/>
        <v>41204.601044089883</v>
      </c>
      <c r="G28" s="2">
        <v>0</v>
      </c>
      <c r="H28" s="2">
        <f t="shared" si="5"/>
        <v>41204.601044089883</v>
      </c>
      <c r="I28" s="2">
        <f t="shared" si="1"/>
        <v>630000</v>
      </c>
      <c r="J28" s="2">
        <f t="shared" si="2"/>
        <v>126000</v>
      </c>
      <c r="K28" s="2" t="str">
        <f t="shared" si="6"/>
        <v>Balance &lt; Downpayment</v>
      </c>
    </row>
    <row r="29" spans="2:11" x14ac:dyDescent="0.25">
      <c r="B29" s="1">
        <v>43616</v>
      </c>
      <c r="C29" s="2">
        <f t="shared" si="3"/>
        <v>2019</v>
      </c>
      <c r="D29" s="2">
        <f t="shared" si="0"/>
        <v>5200</v>
      </c>
      <c r="E29" s="2">
        <f t="shared" si="4"/>
        <v>2581.2112731507245</v>
      </c>
      <c r="F29" s="2">
        <f t="shared" si="7"/>
        <v>43960.738441086127</v>
      </c>
      <c r="G29" s="2">
        <v>0</v>
      </c>
      <c r="H29" s="2">
        <f t="shared" si="5"/>
        <v>43960.738441086127</v>
      </c>
      <c r="I29" s="2">
        <f t="shared" si="1"/>
        <v>630000</v>
      </c>
      <c r="J29" s="2">
        <f t="shared" si="2"/>
        <v>126000</v>
      </c>
      <c r="K29" s="2" t="str">
        <f t="shared" si="6"/>
        <v>Balance &lt; Downpayment</v>
      </c>
    </row>
    <row r="30" spans="2:11" x14ac:dyDescent="0.25">
      <c r="B30" s="1">
        <v>43646</v>
      </c>
      <c r="C30" s="2">
        <f t="shared" si="3"/>
        <v>2019</v>
      </c>
      <c r="D30" s="2">
        <f t="shared" si="0"/>
        <v>5200</v>
      </c>
      <c r="E30" s="2">
        <f t="shared" si="4"/>
        <v>2586.3736956970261</v>
      </c>
      <c r="F30" s="2">
        <f t="shared" si="7"/>
        <v>46720.900540192728</v>
      </c>
      <c r="G30" s="2">
        <v>0</v>
      </c>
      <c r="H30" s="2">
        <f t="shared" si="5"/>
        <v>46720.900540192728</v>
      </c>
      <c r="I30" s="2">
        <f t="shared" si="1"/>
        <v>630000</v>
      </c>
      <c r="J30" s="2">
        <f t="shared" si="2"/>
        <v>126000</v>
      </c>
      <c r="K30" s="2" t="str">
        <f t="shared" si="6"/>
        <v>Balance &lt; Downpayment</v>
      </c>
    </row>
    <row r="31" spans="2:11" x14ac:dyDescent="0.25">
      <c r="B31" s="1">
        <v>43677</v>
      </c>
      <c r="C31" s="2">
        <f t="shared" si="3"/>
        <v>2019</v>
      </c>
      <c r="D31" s="2">
        <f t="shared" si="0"/>
        <v>5200</v>
      </c>
      <c r="E31" s="2">
        <f t="shared" si="4"/>
        <v>2591.5464430884199</v>
      </c>
      <c r="F31" s="2">
        <f t="shared" si="7"/>
        <v>49485.090432238292</v>
      </c>
      <c r="G31" s="2">
        <v>0</v>
      </c>
      <c r="H31" s="2">
        <f t="shared" si="5"/>
        <v>49485.090432238292</v>
      </c>
      <c r="I31" s="2">
        <f t="shared" si="1"/>
        <v>630000</v>
      </c>
      <c r="J31" s="2">
        <f t="shared" si="2"/>
        <v>126000</v>
      </c>
      <c r="K31" s="2" t="str">
        <f t="shared" si="6"/>
        <v>Balance &lt; Downpayment</v>
      </c>
    </row>
    <row r="32" spans="2:11" x14ac:dyDescent="0.25">
      <c r="B32" s="1">
        <v>43708</v>
      </c>
      <c r="C32" s="2">
        <f t="shared" si="3"/>
        <v>2019</v>
      </c>
      <c r="D32" s="2">
        <f t="shared" si="0"/>
        <v>5200</v>
      </c>
      <c r="E32" s="2">
        <f t="shared" si="4"/>
        <v>2596.7295359745967</v>
      </c>
      <c r="F32" s="2">
        <f t="shared" si="7"/>
        <v>52253.31119770449</v>
      </c>
      <c r="G32" s="2">
        <v>0</v>
      </c>
      <c r="H32" s="2">
        <f t="shared" si="5"/>
        <v>52253.31119770449</v>
      </c>
      <c r="I32" s="2">
        <f t="shared" si="1"/>
        <v>630000</v>
      </c>
      <c r="J32" s="2">
        <f t="shared" si="2"/>
        <v>126000</v>
      </c>
      <c r="K32" s="2" t="str">
        <f t="shared" si="6"/>
        <v>Balance &lt; Downpayment</v>
      </c>
    </row>
    <row r="33" spans="1:12" x14ac:dyDescent="0.25">
      <c r="B33" s="1">
        <v>43738</v>
      </c>
      <c r="C33" s="2">
        <f t="shared" si="3"/>
        <v>2019</v>
      </c>
      <c r="D33" s="2">
        <f t="shared" si="0"/>
        <v>5200</v>
      </c>
      <c r="E33" s="2">
        <f t="shared" si="4"/>
        <v>2601.922995046546</v>
      </c>
      <c r="F33" s="2">
        <f t="shared" si="7"/>
        <v>55025.565906650299</v>
      </c>
      <c r="G33" s="2">
        <v>0</v>
      </c>
      <c r="H33" s="2">
        <f t="shared" si="5"/>
        <v>55025.565906650299</v>
      </c>
      <c r="I33" s="2">
        <f t="shared" si="1"/>
        <v>630000</v>
      </c>
      <c r="J33" s="2">
        <f t="shared" si="2"/>
        <v>126000</v>
      </c>
      <c r="K33" s="2" t="str">
        <f t="shared" si="6"/>
        <v>Balance &lt; Downpayment</v>
      </c>
    </row>
    <row r="34" spans="1:12" x14ac:dyDescent="0.25">
      <c r="B34" s="1">
        <v>43769</v>
      </c>
      <c r="C34" s="2">
        <f t="shared" si="3"/>
        <v>2019</v>
      </c>
      <c r="D34" s="2">
        <f t="shared" si="0"/>
        <v>5200</v>
      </c>
      <c r="E34" s="2">
        <f t="shared" si="4"/>
        <v>2607.1268410366392</v>
      </c>
      <c r="F34" s="2">
        <f t="shared" si="7"/>
        <v>57801.857618635833</v>
      </c>
      <c r="G34" s="2">
        <v>0</v>
      </c>
      <c r="H34" s="2">
        <f t="shared" si="5"/>
        <v>57801.857618635833</v>
      </c>
      <c r="I34" s="2">
        <f t="shared" si="1"/>
        <v>630000</v>
      </c>
      <c r="J34" s="2">
        <f t="shared" si="2"/>
        <v>126000</v>
      </c>
      <c r="K34" s="2" t="str">
        <f t="shared" si="6"/>
        <v>Balance &lt; Downpayment</v>
      </c>
    </row>
    <row r="35" spans="1:12" x14ac:dyDescent="0.25">
      <c r="B35" s="1">
        <v>43799</v>
      </c>
      <c r="C35" s="2">
        <f t="shared" si="3"/>
        <v>2019</v>
      </c>
      <c r="D35" s="2">
        <f t="shared" si="0"/>
        <v>5200</v>
      </c>
      <c r="E35" s="2">
        <f t="shared" si="4"/>
        <v>2612.3410947187126</v>
      </c>
      <c r="F35" s="2">
        <f t="shared" si="7"/>
        <v>60582.189382645905</v>
      </c>
      <c r="G35" s="2">
        <v>0</v>
      </c>
      <c r="H35" s="2">
        <f t="shared" si="5"/>
        <v>60582.189382645905</v>
      </c>
      <c r="I35" s="2">
        <f t="shared" si="1"/>
        <v>630000</v>
      </c>
      <c r="J35" s="2">
        <f t="shared" si="2"/>
        <v>126000</v>
      </c>
      <c r="K35" s="2" t="str">
        <f t="shared" si="6"/>
        <v>Balance &lt; Downpayment</v>
      </c>
    </row>
    <row r="36" spans="1:12" x14ac:dyDescent="0.25">
      <c r="B36" s="1">
        <v>43830</v>
      </c>
      <c r="C36" s="2">
        <f t="shared" si="3"/>
        <v>2019</v>
      </c>
      <c r="D36" s="2">
        <f t="shared" si="0"/>
        <v>5200</v>
      </c>
      <c r="E36" s="2">
        <f t="shared" si="4"/>
        <v>2617.5657769081499</v>
      </c>
      <c r="F36" s="2">
        <f t="shared" si="7"/>
        <v>63366.564237013248</v>
      </c>
      <c r="G36" s="2">
        <v>0</v>
      </c>
      <c r="H36" s="2">
        <f t="shared" si="5"/>
        <v>63366.564237013248</v>
      </c>
      <c r="I36" s="2">
        <f t="shared" si="1"/>
        <v>630000</v>
      </c>
      <c r="J36" s="2">
        <f t="shared" si="2"/>
        <v>126000</v>
      </c>
      <c r="K36" s="2" t="str">
        <f t="shared" si="6"/>
        <v>Balance &lt; Downpayment</v>
      </c>
    </row>
    <row r="37" spans="1:12" x14ac:dyDescent="0.25">
      <c r="B37" s="1">
        <v>43861</v>
      </c>
      <c r="C37" s="2">
        <f t="shared" si="3"/>
        <v>2020</v>
      </c>
      <c r="D37" s="2">
        <f t="shared" si="0"/>
        <v>5408.0000000000009</v>
      </c>
      <c r="E37" s="2">
        <f t="shared" si="4"/>
        <v>2622.8009084619662</v>
      </c>
      <c r="F37" s="2">
        <f t="shared" si="7"/>
        <v>66362.985209341336</v>
      </c>
      <c r="G37" s="2">
        <v>0</v>
      </c>
      <c r="H37" s="2">
        <f t="shared" si="5"/>
        <v>66362.985209341336</v>
      </c>
      <c r="I37" s="2">
        <f t="shared" si="1"/>
        <v>661500</v>
      </c>
      <c r="J37" s="2">
        <f t="shared" si="2"/>
        <v>132300</v>
      </c>
      <c r="K37" s="2" t="str">
        <f t="shared" si="6"/>
        <v>Balance &lt; Downpayment</v>
      </c>
    </row>
    <row r="38" spans="1:12" x14ac:dyDescent="0.25">
      <c r="B38" s="1">
        <v>43890</v>
      </c>
      <c r="C38" s="2">
        <f t="shared" si="3"/>
        <v>2020</v>
      </c>
      <c r="D38" s="2">
        <f t="shared" si="0"/>
        <v>5408.0000000000009</v>
      </c>
      <c r="E38" s="2">
        <f t="shared" si="4"/>
        <v>2628.0465102788903</v>
      </c>
      <c r="F38" s="2">
        <f t="shared" si="7"/>
        <v>69364.14864976026</v>
      </c>
      <c r="G38" s="2">
        <v>0</v>
      </c>
      <c r="H38" s="2">
        <f t="shared" si="5"/>
        <v>69364.14864976026</v>
      </c>
      <c r="I38" s="2">
        <f t="shared" si="1"/>
        <v>661500</v>
      </c>
      <c r="J38" s="2">
        <f t="shared" si="2"/>
        <v>132300</v>
      </c>
      <c r="K38" s="2" t="str">
        <f t="shared" si="6"/>
        <v>Balance &lt; Downpayment</v>
      </c>
    </row>
    <row r="39" spans="1:12" x14ac:dyDescent="0.25">
      <c r="B39" s="1">
        <v>43921</v>
      </c>
      <c r="C39" s="2">
        <f t="shared" si="3"/>
        <v>2020</v>
      </c>
      <c r="D39" s="2">
        <f t="shared" si="0"/>
        <v>5408.0000000000009</v>
      </c>
      <c r="E39" s="2">
        <f t="shared" si="4"/>
        <v>2633.302603299448</v>
      </c>
      <c r="F39" s="2">
        <f t="shared" si="7"/>
        <v>72370.059875293344</v>
      </c>
      <c r="G39" s="2">
        <v>0</v>
      </c>
      <c r="H39" s="2">
        <f t="shared" si="5"/>
        <v>72370.059875293344</v>
      </c>
      <c r="I39" s="2">
        <f t="shared" si="1"/>
        <v>661500</v>
      </c>
      <c r="J39" s="2">
        <f t="shared" si="2"/>
        <v>132300</v>
      </c>
      <c r="K39" s="2" t="str">
        <f t="shared" si="6"/>
        <v>Balance &lt; Downpayment</v>
      </c>
    </row>
    <row r="40" spans="1:12" x14ac:dyDescent="0.25">
      <c r="B40" s="1">
        <v>43951</v>
      </c>
      <c r="C40" s="2">
        <f t="shared" si="3"/>
        <v>2020</v>
      </c>
      <c r="D40" s="2">
        <f t="shared" si="0"/>
        <v>5408.0000000000009</v>
      </c>
      <c r="E40" s="2">
        <f t="shared" si="4"/>
        <v>2638.5692085060468</v>
      </c>
      <c r="F40" s="2">
        <f t="shared" si="7"/>
        <v>75380.724199704957</v>
      </c>
      <c r="G40" s="2">
        <v>0</v>
      </c>
      <c r="H40" s="2">
        <f t="shared" si="5"/>
        <v>75380.724199704957</v>
      </c>
      <c r="I40" s="2">
        <f t="shared" si="1"/>
        <v>661500</v>
      </c>
      <c r="J40" s="2">
        <f t="shared" si="2"/>
        <v>132300</v>
      </c>
      <c r="K40" s="2" t="str">
        <f t="shared" si="6"/>
        <v>Balance &lt; Downpayment</v>
      </c>
    </row>
    <row r="41" spans="1:12" x14ac:dyDescent="0.25">
      <c r="B41" s="1">
        <v>43982</v>
      </c>
      <c r="C41" s="2">
        <f t="shared" si="3"/>
        <v>2020</v>
      </c>
      <c r="D41" s="2">
        <f t="shared" si="0"/>
        <v>5408.0000000000009</v>
      </c>
      <c r="E41" s="2">
        <f t="shared" si="4"/>
        <v>2643.8463469230587</v>
      </c>
      <c r="F41" s="2">
        <f t="shared" si="7"/>
        <v>78396.146933447584</v>
      </c>
      <c r="G41" s="2">
        <v>0</v>
      </c>
      <c r="H41" s="2">
        <f t="shared" si="5"/>
        <v>78396.146933447584</v>
      </c>
      <c r="I41" s="2">
        <f t="shared" si="1"/>
        <v>661500</v>
      </c>
      <c r="J41" s="2">
        <f t="shared" si="2"/>
        <v>132300</v>
      </c>
      <c r="K41" s="2" t="str">
        <f t="shared" si="6"/>
        <v>Balance &lt; Downpayment</v>
      </c>
    </row>
    <row r="42" spans="1:12" x14ac:dyDescent="0.25">
      <c r="B42" s="1">
        <v>44012</v>
      </c>
      <c r="C42" s="2">
        <f t="shared" si="3"/>
        <v>2020</v>
      </c>
      <c r="D42" s="2">
        <f t="shared" si="0"/>
        <v>5408.0000000000009</v>
      </c>
      <c r="E42" s="2">
        <f t="shared" si="4"/>
        <v>2649.1340396169048</v>
      </c>
      <c r="F42" s="2">
        <f t="shared" si="7"/>
        <v>81416.333383608842</v>
      </c>
      <c r="G42" s="2">
        <v>0</v>
      </c>
      <c r="H42" s="2">
        <f t="shared" si="5"/>
        <v>81416.333383608842</v>
      </c>
      <c r="I42" s="2">
        <f t="shared" si="1"/>
        <v>661500</v>
      </c>
      <c r="J42" s="2">
        <f t="shared" si="2"/>
        <v>132300</v>
      </c>
      <c r="K42" s="2" t="str">
        <f t="shared" si="6"/>
        <v>Balance &lt; Downpayment</v>
      </c>
    </row>
    <row r="43" spans="1:12" x14ac:dyDescent="0.25">
      <c r="B43" s="1">
        <v>44043</v>
      </c>
      <c r="C43" s="2">
        <f t="shared" si="3"/>
        <v>2020</v>
      </c>
      <c r="D43" s="2">
        <f t="shared" si="0"/>
        <v>5408.0000000000009</v>
      </c>
      <c r="E43" s="2">
        <f t="shared" si="4"/>
        <v>2654.4323076961387</v>
      </c>
      <c r="F43" s="2">
        <f t="shared" si="7"/>
        <v>84441.288853858074</v>
      </c>
      <c r="G43" s="2">
        <v>0</v>
      </c>
      <c r="H43" s="2">
        <f t="shared" si="5"/>
        <v>84441.288853858074</v>
      </c>
      <c r="I43" s="2">
        <f t="shared" si="1"/>
        <v>661500</v>
      </c>
      <c r="J43" s="2">
        <f t="shared" si="2"/>
        <v>132300</v>
      </c>
      <c r="K43" s="2" t="str">
        <f t="shared" si="6"/>
        <v>Balance &lt; Downpayment</v>
      </c>
    </row>
    <row r="44" spans="1:12" x14ac:dyDescent="0.25">
      <c r="B44" s="1">
        <v>44074</v>
      </c>
      <c r="C44" s="2">
        <f t="shared" si="3"/>
        <v>2020</v>
      </c>
      <c r="D44" s="2">
        <f t="shared" si="0"/>
        <v>5408.0000000000009</v>
      </c>
      <c r="E44" s="2">
        <f t="shared" si="4"/>
        <v>2659.741172311531</v>
      </c>
      <c r="F44" s="2">
        <f t="shared" si="7"/>
        <v>87471.018644392738</v>
      </c>
      <c r="G44" s="2">
        <v>0</v>
      </c>
      <c r="H44" s="2">
        <f t="shared" si="5"/>
        <v>87471.018644392738</v>
      </c>
      <c r="I44" s="2">
        <f t="shared" si="1"/>
        <v>661500</v>
      </c>
      <c r="J44" s="2">
        <f t="shared" si="2"/>
        <v>132300</v>
      </c>
      <c r="K44" s="2" t="str">
        <f t="shared" si="6"/>
        <v>Balance &lt; Downpayment</v>
      </c>
    </row>
    <row r="45" spans="1:12" x14ac:dyDescent="0.25">
      <c r="B45" s="1">
        <v>44104</v>
      </c>
      <c r="C45" s="2">
        <f t="shared" si="3"/>
        <v>2020</v>
      </c>
      <c r="D45" s="2">
        <f t="shared" si="0"/>
        <v>5408.0000000000009</v>
      </c>
      <c r="E45" s="2">
        <f t="shared" si="4"/>
        <v>2665.0606546561539</v>
      </c>
      <c r="F45" s="2">
        <f t="shared" si="7"/>
        <v>90505.528051884568</v>
      </c>
      <c r="G45" s="2">
        <v>0</v>
      </c>
      <c r="H45" s="2">
        <f t="shared" si="5"/>
        <v>90505.528051884568</v>
      </c>
      <c r="I45" s="2">
        <f t="shared" si="1"/>
        <v>661500</v>
      </c>
      <c r="J45" s="2">
        <f t="shared" si="2"/>
        <v>132300</v>
      </c>
      <c r="K45" s="2" t="str">
        <f t="shared" si="6"/>
        <v>Balance &lt; Downpayment</v>
      </c>
      <c r="L45" s="4"/>
    </row>
    <row r="46" spans="1:12" x14ac:dyDescent="0.25">
      <c r="B46" s="1">
        <v>44135</v>
      </c>
      <c r="C46" s="2">
        <f t="shared" si="3"/>
        <v>2020</v>
      </c>
      <c r="D46" s="2">
        <f t="shared" si="0"/>
        <v>5408.0000000000009</v>
      </c>
      <c r="E46" s="2">
        <f t="shared" si="4"/>
        <v>2670.3907759654662</v>
      </c>
      <c r="F46" s="2">
        <f t="shared" si="7"/>
        <v>93544.822369425383</v>
      </c>
      <c r="G46" s="2">
        <v>0</v>
      </c>
      <c r="H46" s="2">
        <f t="shared" si="5"/>
        <v>93544.822369425383</v>
      </c>
      <c r="I46" s="2">
        <f t="shared" si="1"/>
        <v>661500</v>
      </c>
      <c r="J46" s="2">
        <f t="shared" si="2"/>
        <v>132300</v>
      </c>
      <c r="K46" s="2" t="str">
        <f t="shared" si="6"/>
        <v>Balance &lt; Downpayment</v>
      </c>
      <c r="L46" s="4"/>
    </row>
    <row r="47" spans="1:12" x14ac:dyDescent="0.25">
      <c r="A47" s="6"/>
      <c r="B47" s="1">
        <v>44165</v>
      </c>
      <c r="C47" s="2">
        <f t="shared" si="3"/>
        <v>2020</v>
      </c>
      <c r="D47" s="4">
        <f t="shared" si="0"/>
        <v>5408.0000000000009</v>
      </c>
      <c r="E47" s="4">
        <f t="shared" si="4"/>
        <v>2675.7315575173971</v>
      </c>
      <c r="F47" s="2">
        <f t="shared" si="7"/>
        <v>96588.906886472745</v>
      </c>
      <c r="G47" s="2">
        <v>0</v>
      </c>
      <c r="H47" s="2">
        <f t="shared" si="5"/>
        <v>96588.906886472745</v>
      </c>
      <c r="I47" s="4">
        <f t="shared" si="1"/>
        <v>661500</v>
      </c>
      <c r="J47" s="4">
        <f t="shared" si="2"/>
        <v>132300</v>
      </c>
      <c r="K47" s="2" t="str">
        <f t="shared" si="6"/>
        <v>Balance &lt; Downpayment</v>
      </c>
      <c r="L47" s="4"/>
    </row>
    <row r="48" spans="1:12" x14ac:dyDescent="0.25">
      <c r="B48" s="1">
        <v>44196</v>
      </c>
      <c r="C48" s="2">
        <f t="shared" si="3"/>
        <v>2020</v>
      </c>
      <c r="D48" s="2">
        <f t="shared" si="0"/>
        <v>5408.0000000000009</v>
      </c>
      <c r="E48" s="2">
        <f t="shared" si="4"/>
        <v>2681.0830206324317</v>
      </c>
      <c r="F48" s="2">
        <f t="shared" si="7"/>
        <v>99637.786888795235</v>
      </c>
      <c r="G48" s="2">
        <v>0</v>
      </c>
      <c r="H48" s="2">
        <f t="shared" si="5"/>
        <v>99637.786888795235</v>
      </c>
      <c r="I48" s="2">
        <f t="shared" si="1"/>
        <v>661500</v>
      </c>
      <c r="J48" s="2">
        <f t="shared" si="2"/>
        <v>132300</v>
      </c>
      <c r="K48" s="2" t="str">
        <f t="shared" si="6"/>
        <v>Balance &lt; Downpayment</v>
      </c>
    </row>
    <row r="49" spans="1:22" x14ac:dyDescent="0.25">
      <c r="B49" s="1">
        <v>44227</v>
      </c>
      <c r="C49" s="2">
        <f t="shared" si="3"/>
        <v>2021</v>
      </c>
      <c r="D49" s="2">
        <f t="shared" si="0"/>
        <v>5624.3200000000006</v>
      </c>
      <c r="E49" s="2">
        <f t="shared" si="4"/>
        <v>2686.4451866736968</v>
      </c>
      <c r="F49" s="2">
        <f t="shared" si="7"/>
        <v>102907.78765841752</v>
      </c>
      <c r="G49" s="2">
        <v>0</v>
      </c>
      <c r="H49" s="2">
        <f t="shared" si="5"/>
        <v>102907.78765841752</v>
      </c>
      <c r="I49" s="2">
        <f t="shared" si="1"/>
        <v>694575.00000000012</v>
      </c>
      <c r="J49" s="2">
        <f t="shared" si="2"/>
        <v>138915.00000000003</v>
      </c>
      <c r="K49" s="2" t="str">
        <f t="shared" si="6"/>
        <v>Balance &lt; Downpayment</v>
      </c>
    </row>
    <row r="50" spans="1:22" x14ac:dyDescent="0.25">
      <c r="B50" s="1">
        <v>44255</v>
      </c>
      <c r="C50" s="2">
        <f t="shared" si="3"/>
        <v>2021</v>
      </c>
      <c r="D50" s="2">
        <f t="shared" si="0"/>
        <v>5624.3200000000006</v>
      </c>
      <c r="E50" s="2">
        <f t="shared" si="4"/>
        <v>2691.818077047044</v>
      </c>
      <c r="F50" s="2">
        <f t="shared" si="7"/>
        <v>106183.31554023188</v>
      </c>
      <c r="G50" s="2">
        <v>0</v>
      </c>
      <c r="H50" s="2">
        <f t="shared" si="5"/>
        <v>106183.31554023188</v>
      </c>
      <c r="I50" s="2">
        <f t="shared" si="1"/>
        <v>694575.00000000012</v>
      </c>
      <c r="J50" s="2">
        <f t="shared" si="2"/>
        <v>138915.00000000003</v>
      </c>
      <c r="K50" s="2" t="str">
        <f t="shared" si="6"/>
        <v>Balance &lt; Downpayment</v>
      </c>
    </row>
    <row r="51" spans="1:22" x14ac:dyDescent="0.25">
      <c r="B51" s="1">
        <v>44286</v>
      </c>
      <c r="C51" s="2">
        <f t="shared" si="3"/>
        <v>2021</v>
      </c>
      <c r="D51" s="2">
        <f t="shared" si="0"/>
        <v>5624.3200000000006</v>
      </c>
      <c r="E51" s="2">
        <f t="shared" si="4"/>
        <v>2697.2017132011379</v>
      </c>
      <c r="F51" s="2">
        <f t="shared" si="7"/>
        <v>109464.37821216487</v>
      </c>
      <c r="G51" s="2">
        <v>0</v>
      </c>
      <c r="H51" s="2">
        <f t="shared" si="5"/>
        <v>109464.37821216487</v>
      </c>
      <c r="I51" s="2">
        <f t="shared" si="1"/>
        <v>694575.00000000012</v>
      </c>
      <c r="J51" s="2">
        <f t="shared" si="2"/>
        <v>138915.00000000003</v>
      </c>
      <c r="K51" s="2" t="str">
        <f t="shared" si="6"/>
        <v>Balance &lt; Downpayment</v>
      </c>
    </row>
    <row r="52" spans="1:22" x14ac:dyDescent="0.25">
      <c r="B52" s="1">
        <v>44316</v>
      </c>
      <c r="C52" s="2">
        <f t="shared" si="3"/>
        <v>2021</v>
      </c>
      <c r="D52" s="2">
        <f t="shared" si="0"/>
        <v>5624.3200000000006</v>
      </c>
      <c r="E52" s="2">
        <f t="shared" si="4"/>
        <v>2702.5961166275401</v>
      </c>
      <c r="F52" s="2">
        <f t="shared" si="7"/>
        <v>112750.98335624454</v>
      </c>
      <c r="G52" s="2">
        <v>0</v>
      </c>
      <c r="H52" s="2">
        <f t="shared" si="5"/>
        <v>112750.98335624454</v>
      </c>
      <c r="I52" s="2">
        <f t="shared" si="1"/>
        <v>694575.00000000012</v>
      </c>
      <c r="J52" s="2">
        <f t="shared" si="2"/>
        <v>138915.00000000003</v>
      </c>
      <c r="K52" s="2" t="str">
        <f t="shared" si="6"/>
        <v>Balance &lt; Downpayment</v>
      </c>
    </row>
    <row r="53" spans="1:22" x14ac:dyDescent="0.25">
      <c r="B53" s="1">
        <v>44347</v>
      </c>
      <c r="C53" s="2">
        <f t="shared" si="3"/>
        <v>2021</v>
      </c>
      <c r="D53" s="2">
        <f t="shared" si="0"/>
        <v>5624.3200000000006</v>
      </c>
      <c r="E53" s="2">
        <f t="shared" si="4"/>
        <v>2708.0013088607952</v>
      </c>
      <c r="F53" s="2">
        <f t="shared" si="7"/>
        <v>116043.13865857125</v>
      </c>
      <c r="G53" s="2">
        <v>0</v>
      </c>
      <c r="H53" s="2">
        <f t="shared" si="5"/>
        <v>116043.13865857125</v>
      </c>
      <c r="I53" s="2">
        <f t="shared" si="1"/>
        <v>694575.00000000012</v>
      </c>
      <c r="J53" s="2">
        <f t="shared" si="2"/>
        <v>138915.00000000003</v>
      </c>
      <c r="K53" s="2" t="str">
        <f t="shared" si="6"/>
        <v>Balance &lt; Downpayment</v>
      </c>
      <c r="Q53" s="11"/>
      <c r="R53" s="11"/>
      <c r="S53" s="11"/>
      <c r="T53" s="11"/>
      <c r="U53" s="11"/>
      <c r="V53" s="11"/>
    </row>
    <row r="54" spans="1:22" x14ac:dyDescent="0.25">
      <c r="B54" s="1">
        <v>44377</v>
      </c>
      <c r="C54" s="2">
        <f t="shared" si="3"/>
        <v>2021</v>
      </c>
      <c r="D54" s="2">
        <f t="shared" si="0"/>
        <v>5624.3200000000006</v>
      </c>
      <c r="E54" s="2">
        <f t="shared" si="4"/>
        <v>2713.4173114785167</v>
      </c>
      <c r="F54" s="2">
        <f t="shared" si="7"/>
        <v>119340.85180928798</v>
      </c>
      <c r="G54" s="2">
        <v>0</v>
      </c>
      <c r="H54" s="2">
        <f t="shared" si="5"/>
        <v>119340.85180928798</v>
      </c>
      <c r="I54" s="2">
        <f t="shared" si="1"/>
        <v>694575.00000000012</v>
      </c>
      <c r="J54" s="2">
        <f t="shared" si="2"/>
        <v>138915.00000000003</v>
      </c>
      <c r="K54" s="2" t="str">
        <f t="shared" si="6"/>
        <v>Balance &lt; Downpayment</v>
      </c>
      <c r="Q54" s="11"/>
      <c r="R54" s="11"/>
      <c r="S54" s="11"/>
      <c r="T54" s="11"/>
      <c r="U54" s="11"/>
      <c r="V54" s="11"/>
    </row>
    <row r="55" spans="1:22" x14ac:dyDescent="0.25">
      <c r="B55" s="1">
        <v>44408</v>
      </c>
      <c r="C55" s="2">
        <f t="shared" si="3"/>
        <v>2021</v>
      </c>
      <c r="D55" s="2">
        <f t="shared" si="0"/>
        <v>5624.3200000000006</v>
      </c>
      <c r="E55" s="2">
        <f t="shared" si="4"/>
        <v>2718.8441461014736</v>
      </c>
      <c r="F55" s="2">
        <f t="shared" si="7"/>
        <v>122644.13050255082</v>
      </c>
      <c r="G55" s="2">
        <v>0</v>
      </c>
      <c r="H55" s="2">
        <f t="shared" si="5"/>
        <v>122644.13050255082</v>
      </c>
      <c r="I55" s="2">
        <f t="shared" si="1"/>
        <v>694575.00000000012</v>
      </c>
      <c r="J55" s="2">
        <f t="shared" si="2"/>
        <v>138915.00000000003</v>
      </c>
      <c r="K55" s="2" t="str">
        <f t="shared" si="6"/>
        <v>Balance &lt; Downpayment</v>
      </c>
      <c r="Q55" s="11"/>
      <c r="R55" s="11"/>
      <c r="S55" s="11"/>
      <c r="T55" s="11"/>
      <c r="U55" s="11"/>
      <c r="V55" s="11"/>
    </row>
    <row r="56" spans="1:22" x14ac:dyDescent="0.25">
      <c r="B56" s="1">
        <v>44439</v>
      </c>
      <c r="C56" s="2">
        <f t="shared" si="3"/>
        <v>2021</v>
      </c>
      <c r="D56" s="2">
        <f t="shared" si="0"/>
        <v>5624.3200000000006</v>
      </c>
      <c r="E56" s="2">
        <f t="shared" si="4"/>
        <v>2724.2818343936765</v>
      </c>
      <c r="F56" s="2">
        <f t="shared" si="7"/>
        <v>125952.98243649899</v>
      </c>
      <c r="G56" s="2">
        <v>0</v>
      </c>
      <c r="H56" s="2">
        <f t="shared" si="5"/>
        <v>125952.98243649899</v>
      </c>
      <c r="I56" s="2">
        <f t="shared" si="1"/>
        <v>694575.00000000012</v>
      </c>
      <c r="J56" s="2">
        <f t="shared" si="2"/>
        <v>138915.00000000003</v>
      </c>
      <c r="K56" s="2" t="str">
        <f t="shared" si="6"/>
        <v>Balance &lt; Downpayment</v>
      </c>
      <c r="Q56" s="11"/>
      <c r="R56" s="11"/>
      <c r="S56" s="11"/>
      <c r="T56" s="11"/>
      <c r="U56" s="11"/>
      <c r="V56" s="11"/>
    </row>
    <row r="57" spans="1:22" s="11" customFormat="1" x14ac:dyDescent="0.25">
      <c r="A57" s="16"/>
      <c r="B57" s="1">
        <v>44469</v>
      </c>
      <c r="C57" s="2">
        <f t="shared" si="3"/>
        <v>2021</v>
      </c>
      <c r="D57" s="11">
        <f t="shared" si="0"/>
        <v>5624.3200000000006</v>
      </c>
      <c r="E57" s="11">
        <f t="shared" si="4"/>
        <v>2729.7303980624638</v>
      </c>
      <c r="F57" s="2">
        <f t="shared" si="7"/>
        <v>129267.41531322486</v>
      </c>
      <c r="G57" s="11">
        <v>0</v>
      </c>
      <c r="H57" s="2">
        <f t="shared" si="5"/>
        <v>129267.41531322486</v>
      </c>
      <c r="I57" s="11">
        <f t="shared" si="1"/>
        <v>694575.00000000012</v>
      </c>
      <c r="J57" s="11">
        <f t="shared" si="2"/>
        <v>138915.00000000003</v>
      </c>
      <c r="K57" s="2" t="str">
        <f t="shared" si="6"/>
        <v>Balance &lt; Downpayment</v>
      </c>
    </row>
    <row r="58" spans="1:22" s="18" customFormat="1" x14ac:dyDescent="0.25">
      <c r="A58" s="17"/>
      <c r="B58" s="25">
        <v>44500</v>
      </c>
      <c r="C58" s="2">
        <f t="shared" si="3"/>
        <v>2021</v>
      </c>
      <c r="D58" s="18">
        <f t="shared" si="0"/>
        <v>5624.3200000000006</v>
      </c>
      <c r="E58" s="18">
        <f t="shared" si="4"/>
        <v>2735.1898588585887</v>
      </c>
      <c r="F58" s="2">
        <f t="shared" si="7"/>
        <v>132587.43683874368</v>
      </c>
      <c r="G58" s="11">
        <v>0</v>
      </c>
      <c r="H58" s="2">
        <f t="shared" si="5"/>
        <v>132587.43683874368</v>
      </c>
      <c r="I58" s="18">
        <f t="shared" si="1"/>
        <v>694575.00000000012</v>
      </c>
      <c r="J58" s="18">
        <f t="shared" si="2"/>
        <v>138915.00000000003</v>
      </c>
      <c r="K58" s="19" t="str">
        <f t="shared" si="6"/>
        <v>Balance &lt; Downpayment</v>
      </c>
    </row>
    <row r="59" spans="1:22" s="11" customFormat="1" x14ac:dyDescent="0.25">
      <c r="A59" s="16"/>
      <c r="B59" s="1">
        <v>44530</v>
      </c>
      <c r="C59" s="2">
        <f t="shared" si="3"/>
        <v>2021</v>
      </c>
      <c r="D59" s="11">
        <f t="shared" si="0"/>
        <v>5624.3200000000006</v>
      </c>
      <c r="E59" s="11">
        <f t="shared" si="4"/>
        <v>2740.6602385763058</v>
      </c>
      <c r="F59" s="2">
        <f t="shared" si="7"/>
        <v>135913.05472296319</v>
      </c>
      <c r="G59" s="11">
        <v>0</v>
      </c>
      <c r="H59" s="2">
        <f t="shared" si="5"/>
        <v>135913.05472296319</v>
      </c>
      <c r="I59" s="11">
        <f t="shared" si="1"/>
        <v>694575.00000000012</v>
      </c>
      <c r="J59" s="11">
        <f t="shared" si="2"/>
        <v>138915.00000000003</v>
      </c>
      <c r="K59" s="2" t="str">
        <f t="shared" si="6"/>
        <v>Balance &lt; Downpayment</v>
      </c>
      <c r="L59" s="7" t="s">
        <v>26</v>
      </c>
      <c r="M59" s="8" t="s">
        <v>23</v>
      </c>
      <c r="N59" s="8" t="s">
        <v>24</v>
      </c>
      <c r="O59" s="9" t="s">
        <v>22</v>
      </c>
    </row>
    <row r="60" spans="1:22" x14ac:dyDescent="0.25">
      <c r="B60" s="5">
        <v>44561</v>
      </c>
      <c r="C60" s="2">
        <f t="shared" si="3"/>
        <v>2021</v>
      </c>
      <c r="D60" s="2">
        <f t="shared" si="0"/>
        <v>5624.3200000000006</v>
      </c>
      <c r="E60" s="2">
        <f t="shared" si="4"/>
        <v>2746.1415590534584</v>
      </c>
      <c r="F60" s="2">
        <f t="shared" si="7"/>
        <v>139244.27667965295</v>
      </c>
      <c r="G60" s="11">
        <f>J60</f>
        <v>138915.00000000003</v>
      </c>
      <c r="H60" s="2">
        <f t="shared" si="5"/>
        <v>329.27667965291766</v>
      </c>
      <c r="I60" s="2">
        <f t="shared" si="1"/>
        <v>694575.00000000012</v>
      </c>
      <c r="J60" s="2">
        <f t="shared" si="2"/>
        <v>138915.00000000003</v>
      </c>
      <c r="K60" s="3" t="str">
        <f t="shared" si="6"/>
        <v>Balance &gt; Downpayment</v>
      </c>
      <c r="L60" s="20"/>
      <c r="M60" s="18"/>
      <c r="N60" s="18"/>
      <c r="O60" s="21">
        <f>$J$2</f>
        <v>555660.00000000012</v>
      </c>
      <c r="P60" s="18" t="s">
        <v>48</v>
      </c>
      <c r="Q60" s="11"/>
      <c r="R60" s="11"/>
      <c r="S60" s="11"/>
      <c r="T60" s="11"/>
      <c r="U60" s="11"/>
      <c r="V60" s="11"/>
    </row>
    <row r="61" spans="1:22" x14ac:dyDescent="0.25">
      <c r="B61" s="1">
        <v>44592</v>
      </c>
      <c r="C61" s="2">
        <f t="shared" si="3"/>
        <v>2022</v>
      </c>
      <c r="D61" s="2">
        <f t="shared" si="0"/>
        <v>5849.2928000000011</v>
      </c>
      <c r="E61" s="2">
        <f t="shared" si="4"/>
        <v>2751.6338421715654</v>
      </c>
      <c r="F61" s="2">
        <f t="shared" si="7"/>
        <v>3428.0332264135295</v>
      </c>
      <c r="G61" s="11">
        <f>$J$4</f>
        <v>2815.4475925785164</v>
      </c>
      <c r="H61" s="2">
        <f t="shared" si="5"/>
        <v>612.58563383501314</v>
      </c>
      <c r="L61" s="10">
        <f>G61</f>
        <v>2815.4475925785164</v>
      </c>
      <c r="M61" s="11">
        <f>O60*$E$9</f>
        <v>2083.7250000000004</v>
      </c>
      <c r="N61" s="11">
        <f>L61-M61</f>
        <v>731.72259257851601</v>
      </c>
      <c r="O61" s="12">
        <f>O60-N61</f>
        <v>554928.27740742161</v>
      </c>
      <c r="P61" s="11">
        <v>1</v>
      </c>
      <c r="Q61" s="11"/>
      <c r="R61" s="11"/>
      <c r="S61" s="11"/>
      <c r="T61" s="11"/>
      <c r="U61" s="11"/>
      <c r="V61" s="11"/>
    </row>
    <row r="62" spans="1:22" s="19" customFormat="1" x14ac:dyDescent="0.25">
      <c r="A62" s="25"/>
      <c r="B62" s="1">
        <v>44620</v>
      </c>
      <c r="C62" s="2">
        <f t="shared" si="3"/>
        <v>2022</v>
      </c>
      <c r="D62" s="19">
        <f t="shared" si="0"/>
        <v>5849.2928000000011</v>
      </c>
      <c r="E62" s="19">
        <f t="shared" si="4"/>
        <v>2757.1371098559084</v>
      </c>
      <c r="F62" s="2">
        <f t="shared" si="7"/>
        <v>3706.7832760918891</v>
      </c>
      <c r="G62" s="11">
        <f t="shared" ref="G62:G125" si="8">$J$4</f>
        <v>2815.4475925785164</v>
      </c>
      <c r="H62" s="2">
        <f t="shared" si="5"/>
        <v>891.33568351337271</v>
      </c>
      <c r="K62" s="2"/>
      <c r="L62" s="10">
        <f t="shared" ref="L62:L125" si="9">G62</f>
        <v>2815.4475925785164</v>
      </c>
      <c r="M62" s="11">
        <f t="shared" ref="M62:M124" si="10">O61*$E$9</f>
        <v>2080.9810402778312</v>
      </c>
      <c r="N62" s="11">
        <f t="shared" ref="N62:N125" si="11">L62-M62</f>
        <v>734.46655230068518</v>
      </c>
      <c r="O62" s="12">
        <f t="shared" ref="O62:O125" si="12">O61-N62</f>
        <v>554193.81085512089</v>
      </c>
      <c r="P62" s="2">
        <v>2</v>
      </c>
      <c r="Q62" s="11"/>
      <c r="R62" s="18"/>
      <c r="S62" s="18"/>
      <c r="T62" s="18"/>
      <c r="U62" s="18"/>
      <c r="V62" s="18"/>
    </row>
    <row r="63" spans="1:22" x14ac:dyDescent="0.25">
      <c r="B63" s="1">
        <v>44651</v>
      </c>
      <c r="C63" s="2">
        <f t="shared" si="3"/>
        <v>2022</v>
      </c>
      <c r="D63" s="2">
        <f t="shared" si="0"/>
        <v>5849.2928000000011</v>
      </c>
      <c r="E63" s="2">
        <f t="shared" si="4"/>
        <v>2762.6513840756202</v>
      </c>
      <c r="F63" s="2">
        <f t="shared" si="7"/>
        <v>3980.9482183827981</v>
      </c>
      <c r="G63" s="11">
        <f t="shared" si="8"/>
        <v>2815.4475925785164</v>
      </c>
      <c r="H63" s="2">
        <f t="shared" si="5"/>
        <v>1165.5006258042818</v>
      </c>
      <c r="L63" s="10">
        <f t="shared" si="9"/>
        <v>2815.4475925785164</v>
      </c>
      <c r="M63" s="11">
        <f t="shared" si="10"/>
        <v>2078.2267907067035</v>
      </c>
      <c r="N63" s="11">
        <f t="shared" si="11"/>
        <v>737.22080187181291</v>
      </c>
      <c r="O63" s="12">
        <f t="shared" si="12"/>
        <v>553456.59005324903</v>
      </c>
      <c r="P63" s="11">
        <v>3</v>
      </c>
      <c r="Q63" s="11"/>
      <c r="R63" s="11"/>
      <c r="S63" s="11"/>
      <c r="T63" s="11"/>
      <c r="U63" s="11"/>
      <c r="V63" s="11"/>
    </row>
    <row r="64" spans="1:22" x14ac:dyDescent="0.25">
      <c r="B64" s="1">
        <v>44681</v>
      </c>
      <c r="C64" s="2">
        <f t="shared" si="3"/>
        <v>2022</v>
      </c>
      <c r="D64" s="2">
        <f t="shared" si="0"/>
        <v>5849.2928000000011</v>
      </c>
      <c r="E64" s="2">
        <f t="shared" si="4"/>
        <v>2768.1766868437712</v>
      </c>
      <c r="F64" s="2">
        <f t="shared" si="7"/>
        <v>4250.5017410465261</v>
      </c>
      <c r="G64" s="11">
        <f t="shared" si="8"/>
        <v>2815.4475925785164</v>
      </c>
      <c r="H64" s="2">
        <f t="shared" si="5"/>
        <v>1435.0541484680098</v>
      </c>
      <c r="L64" s="10">
        <f t="shared" si="9"/>
        <v>2815.4475925785164</v>
      </c>
      <c r="M64" s="18">
        <f t="shared" si="10"/>
        <v>2075.4622126996837</v>
      </c>
      <c r="N64" s="18">
        <f t="shared" si="11"/>
        <v>739.98537987883265</v>
      </c>
      <c r="O64" s="21">
        <f t="shared" si="12"/>
        <v>552716.60467337025</v>
      </c>
      <c r="P64" s="2">
        <v>4</v>
      </c>
      <c r="Q64" s="11"/>
      <c r="R64" s="11"/>
      <c r="S64" s="11"/>
      <c r="T64" s="11"/>
      <c r="U64" s="11"/>
      <c r="V64" s="11"/>
    </row>
    <row r="65" spans="2:22" x14ac:dyDescent="0.25">
      <c r="B65" s="1">
        <v>44712</v>
      </c>
      <c r="C65" s="2">
        <f t="shared" si="3"/>
        <v>2022</v>
      </c>
      <c r="D65" s="2">
        <f t="shared" si="0"/>
        <v>5849.2928000000011</v>
      </c>
      <c r="E65" s="2">
        <f t="shared" si="4"/>
        <v>2773.7130402174589</v>
      </c>
      <c r="F65" s="2">
        <f t="shared" si="7"/>
        <v>4515.4174220787791</v>
      </c>
      <c r="G65" s="11">
        <f t="shared" si="8"/>
        <v>2815.4475925785164</v>
      </c>
      <c r="H65" s="2">
        <f t="shared" si="5"/>
        <v>1699.9698295002627</v>
      </c>
      <c r="L65" s="10">
        <f t="shared" si="9"/>
        <v>2815.4475925785164</v>
      </c>
      <c r="M65" s="11">
        <f t="shared" si="10"/>
        <v>2072.6872675251384</v>
      </c>
      <c r="N65" s="11">
        <f t="shared" si="11"/>
        <v>742.76032505337798</v>
      </c>
      <c r="O65" s="12">
        <f t="shared" si="12"/>
        <v>551973.8443483169</v>
      </c>
      <c r="P65" s="11">
        <v>5</v>
      </c>
      <c r="Q65" s="11"/>
      <c r="R65" s="11"/>
      <c r="S65" s="11"/>
      <c r="T65" s="11"/>
      <c r="U65" s="11"/>
      <c r="V65" s="11"/>
    </row>
    <row r="66" spans="2:22" x14ac:dyDescent="0.25">
      <c r="B66" s="1">
        <v>44742</v>
      </c>
      <c r="C66" s="2">
        <f t="shared" si="3"/>
        <v>2022</v>
      </c>
      <c r="D66" s="2">
        <f t="shared" si="0"/>
        <v>5849.2928000000011</v>
      </c>
      <c r="E66" s="2">
        <f t="shared" si="4"/>
        <v>2779.2604662978938</v>
      </c>
      <c r="F66" s="2">
        <f t="shared" si="7"/>
        <v>4775.6687293007044</v>
      </c>
      <c r="G66" s="11">
        <f t="shared" si="8"/>
        <v>2815.4475925785164</v>
      </c>
      <c r="H66" s="2">
        <f t="shared" si="5"/>
        <v>1960.221136722188</v>
      </c>
      <c r="L66" s="10">
        <f t="shared" si="9"/>
        <v>2815.4475925785164</v>
      </c>
      <c r="M66" s="11">
        <f t="shared" si="10"/>
        <v>2069.9019163061885</v>
      </c>
      <c r="N66" s="11">
        <f t="shared" si="11"/>
        <v>745.54567627232791</v>
      </c>
      <c r="O66" s="12">
        <f t="shared" si="12"/>
        <v>551228.29867204453</v>
      </c>
      <c r="P66" s="2">
        <v>6</v>
      </c>
      <c r="Q66" s="11"/>
      <c r="R66" s="11"/>
      <c r="S66" s="11"/>
      <c r="T66" s="11"/>
      <c r="U66" s="11"/>
      <c r="V66" s="11"/>
    </row>
    <row r="67" spans="2:22" x14ac:dyDescent="0.25">
      <c r="B67" s="1">
        <v>44773</v>
      </c>
      <c r="C67" s="2">
        <f t="shared" si="3"/>
        <v>2022</v>
      </c>
      <c r="D67" s="2">
        <f t="shared" si="0"/>
        <v>5849.2928000000011</v>
      </c>
      <c r="E67" s="2">
        <f t="shared" si="4"/>
        <v>2784.8189872304897</v>
      </c>
      <c r="F67" s="2">
        <f t="shared" si="7"/>
        <v>5031.2290199474401</v>
      </c>
      <c r="G67" s="11">
        <f t="shared" si="8"/>
        <v>2815.4475925785164</v>
      </c>
      <c r="H67" s="2">
        <f t="shared" si="5"/>
        <v>2215.7814273689237</v>
      </c>
      <c r="L67" s="10">
        <f t="shared" si="9"/>
        <v>2815.4475925785164</v>
      </c>
      <c r="M67" s="11">
        <f t="shared" si="10"/>
        <v>2067.1061200201671</v>
      </c>
      <c r="N67" s="11">
        <f t="shared" si="11"/>
        <v>748.34147255834932</v>
      </c>
      <c r="O67" s="12">
        <f t="shared" si="12"/>
        <v>550479.95719948621</v>
      </c>
      <c r="P67" s="11">
        <v>7</v>
      </c>
      <c r="Q67" s="11"/>
      <c r="R67" s="11"/>
      <c r="S67" s="11"/>
      <c r="T67" s="11"/>
      <c r="U67" s="11"/>
      <c r="V67" s="11"/>
    </row>
    <row r="68" spans="2:22" x14ac:dyDescent="0.25">
      <c r="B68" s="1">
        <v>44804</v>
      </c>
      <c r="C68" s="2">
        <f t="shared" si="3"/>
        <v>2022</v>
      </c>
      <c r="D68" s="2">
        <f t="shared" si="0"/>
        <v>5849.2928000000011</v>
      </c>
      <c r="E68" s="2">
        <f t="shared" si="4"/>
        <v>2790.3886252049506</v>
      </c>
      <c r="F68" s="2">
        <f t="shared" si="7"/>
        <v>5282.0715402552041</v>
      </c>
      <c r="G68" s="11">
        <f t="shared" si="8"/>
        <v>2815.4475925785164</v>
      </c>
      <c r="H68" s="2">
        <f t="shared" si="5"/>
        <v>2466.6239476766877</v>
      </c>
      <c r="L68" s="10">
        <f t="shared" si="9"/>
        <v>2815.4475925785164</v>
      </c>
      <c r="M68" s="11">
        <f t="shared" si="10"/>
        <v>2064.2998394980732</v>
      </c>
      <c r="N68" s="11">
        <f t="shared" si="11"/>
        <v>751.14775308044318</v>
      </c>
      <c r="O68" s="12">
        <f t="shared" si="12"/>
        <v>549728.80944640574</v>
      </c>
      <c r="P68" s="2">
        <v>8</v>
      </c>
      <c r="Q68" s="11"/>
      <c r="R68" s="11"/>
      <c r="S68" s="11"/>
      <c r="T68" s="11"/>
      <c r="U68" s="11"/>
      <c r="V68" s="11"/>
    </row>
    <row r="69" spans="2:22" x14ac:dyDescent="0.25">
      <c r="B69" s="1">
        <v>44834</v>
      </c>
      <c r="C69" s="2">
        <f t="shared" si="3"/>
        <v>2022</v>
      </c>
      <c r="D69" s="2">
        <f t="shared" si="0"/>
        <v>5849.2928000000011</v>
      </c>
      <c r="E69" s="2">
        <f t="shared" si="4"/>
        <v>2795.9694024553605</v>
      </c>
      <c r="F69" s="2">
        <f t="shared" si="7"/>
        <v>5528.1694250469172</v>
      </c>
      <c r="G69" s="11">
        <f t="shared" si="8"/>
        <v>2815.4475925785164</v>
      </c>
      <c r="H69" s="2">
        <f t="shared" si="5"/>
        <v>2712.7218324684009</v>
      </c>
      <c r="L69" s="10">
        <f t="shared" si="9"/>
        <v>2815.4475925785164</v>
      </c>
      <c r="M69" s="11">
        <f t="shared" si="10"/>
        <v>2061.4830354240216</v>
      </c>
      <c r="N69" s="11">
        <f t="shared" si="11"/>
        <v>753.96455715449474</v>
      </c>
      <c r="O69" s="12">
        <f t="shared" si="12"/>
        <v>548974.84488925128</v>
      </c>
      <c r="P69" s="11">
        <v>9</v>
      </c>
      <c r="Q69" s="11"/>
      <c r="R69" s="11"/>
      <c r="S69" s="11"/>
      <c r="T69" s="11"/>
      <c r="U69" s="11"/>
      <c r="V69" s="11"/>
    </row>
    <row r="70" spans="2:22" x14ac:dyDescent="0.25">
      <c r="B70" s="1">
        <v>44865</v>
      </c>
      <c r="C70" s="2">
        <f t="shared" si="3"/>
        <v>2022</v>
      </c>
      <c r="D70" s="2">
        <f t="shared" si="0"/>
        <v>5849.2928000000011</v>
      </c>
      <c r="E70" s="2">
        <f t="shared" si="4"/>
        <v>2801.5613412602711</v>
      </c>
      <c r="F70" s="2">
        <f t="shared" si="7"/>
        <v>5769.4956973163589</v>
      </c>
      <c r="G70" s="11">
        <f t="shared" si="8"/>
        <v>2815.4475925785164</v>
      </c>
      <c r="H70" s="2">
        <f t="shared" si="5"/>
        <v>2954.0481047378426</v>
      </c>
      <c r="L70" s="10">
        <f t="shared" si="9"/>
        <v>2815.4475925785164</v>
      </c>
      <c r="M70" s="11">
        <f t="shared" si="10"/>
        <v>2058.6556683346921</v>
      </c>
      <c r="N70" s="11">
        <f t="shared" si="11"/>
        <v>756.79192424382427</v>
      </c>
      <c r="O70" s="12">
        <f t="shared" si="12"/>
        <v>548218.05296500749</v>
      </c>
      <c r="P70" s="2">
        <v>10</v>
      </c>
      <c r="Q70" s="11"/>
      <c r="R70" s="11"/>
      <c r="S70" s="11"/>
      <c r="T70" s="11"/>
      <c r="U70" s="11"/>
      <c r="V70" s="11"/>
    </row>
    <row r="71" spans="2:22" x14ac:dyDescent="0.25">
      <c r="B71" s="1">
        <v>44895</v>
      </c>
      <c r="C71" s="2">
        <f t="shared" si="3"/>
        <v>2022</v>
      </c>
      <c r="D71" s="2">
        <f t="shared" si="0"/>
        <v>5849.2928000000011</v>
      </c>
      <c r="E71" s="2">
        <f t="shared" si="4"/>
        <v>2807.1644639427918</v>
      </c>
      <c r="F71" s="2">
        <f t="shared" si="7"/>
        <v>6006.023267810845</v>
      </c>
      <c r="G71" s="11">
        <f t="shared" si="8"/>
        <v>2815.4475925785164</v>
      </c>
      <c r="H71" s="2">
        <f t="shared" si="5"/>
        <v>3190.5756752323286</v>
      </c>
      <c r="L71" s="10">
        <f t="shared" si="9"/>
        <v>2815.4475925785164</v>
      </c>
      <c r="M71" s="11">
        <f t="shared" si="10"/>
        <v>2055.8176986187782</v>
      </c>
      <c r="N71" s="11">
        <f t="shared" si="11"/>
        <v>759.62989395973818</v>
      </c>
      <c r="O71" s="12">
        <f t="shared" si="12"/>
        <v>547458.42307104776</v>
      </c>
      <c r="P71" s="11">
        <v>11</v>
      </c>
      <c r="Q71" s="11"/>
      <c r="R71" s="11"/>
      <c r="S71" s="11"/>
      <c r="T71" s="11"/>
      <c r="U71" s="11"/>
      <c r="V71" s="11"/>
    </row>
    <row r="72" spans="2:22" x14ac:dyDescent="0.25">
      <c r="B72" s="1">
        <v>44926</v>
      </c>
      <c r="C72" s="2">
        <f t="shared" si="3"/>
        <v>2022</v>
      </c>
      <c r="D72" s="2">
        <f t="shared" si="0"/>
        <v>5849.2928000000011</v>
      </c>
      <c r="E72" s="2">
        <f t="shared" si="4"/>
        <v>2812.7787928706775</v>
      </c>
      <c r="F72" s="2">
        <f t="shared" si="7"/>
        <v>6237.7249346124263</v>
      </c>
      <c r="G72" s="11">
        <f t="shared" si="8"/>
        <v>2815.4475925785164</v>
      </c>
      <c r="H72" s="2">
        <f t="shared" si="5"/>
        <v>3422.2773420339099</v>
      </c>
      <c r="L72" s="10">
        <f t="shared" si="9"/>
        <v>2815.4475925785164</v>
      </c>
      <c r="M72" s="11">
        <f t="shared" si="10"/>
        <v>2052.9690865164289</v>
      </c>
      <c r="N72" s="11">
        <f t="shared" si="11"/>
        <v>762.47850606208749</v>
      </c>
      <c r="O72" s="12">
        <f t="shared" si="12"/>
        <v>546695.94456498569</v>
      </c>
      <c r="P72" s="2">
        <v>12</v>
      </c>
      <c r="Q72" s="11"/>
      <c r="R72" s="23"/>
      <c r="S72" s="11"/>
      <c r="T72" s="11"/>
      <c r="U72" s="11"/>
      <c r="V72" s="11"/>
    </row>
    <row r="73" spans="2:22" x14ac:dyDescent="0.25">
      <c r="B73" s="1">
        <v>44957</v>
      </c>
      <c r="C73" s="2">
        <f t="shared" si="3"/>
        <v>2023</v>
      </c>
      <c r="D73" s="2">
        <f t="shared" si="0"/>
        <v>6083.2645120000016</v>
      </c>
      <c r="E73" s="2">
        <f t="shared" si="4"/>
        <v>2818.4043504564188</v>
      </c>
      <c r="F73" s="2">
        <f t="shared" si="7"/>
        <v>6698.5450947176059</v>
      </c>
      <c r="G73" s="11">
        <f t="shared" si="8"/>
        <v>2815.4475925785164</v>
      </c>
      <c r="H73" s="2">
        <f t="shared" si="5"/>
        <v>3883.0975021390896</v>
      </c>
      <c r="L73" s="10">
        <f t="shared" si="9"/>
        <v>2815.4475925785164</v>
      </c>
      <c r="M73" s="11">
        <f t="shared" si="10"/>
        <v>2050.1097921186961</v>
      </c>
      <c r="N73" s="11">
        <f t="shared" si="11"/>
        <v>765.3378004598203</v>
      </c>
      <c r="O73" s="12">
        <f t="shared" si="12"/>
        <v>545930.60676452587</v>
      </c>
      <c r="P73" s="11">
        <v>13</v>
      </c>
      <c r="Q73" s="11"/>
      <c r="R73" s="23"/>
      <c r="S73" s="11"/>
      <c r="T73" s="11"/>
      <c r="U73" s="11"/>
      <c r="V73" s="11"/>
    </row>
    <row r="74" spans="2:22" x14ac:dyDescent="0.25">
      <c r="B74" s="1">
        <v>44985</v>
      </c>
      <c r="C74" s="2">
        <f t="shared" si="3"/>
        <v>2023</v>
      </c>
      <c r="D74" s="2">
        <f t="shared" si="0"/>
        <v>6083.2645120000016</v>
      </c>
      <c r="E74" s="2">
        <f t="shared" si="4"/>
        <v>2824.0411591573315</v>
      </c>
      <c r="F74" s="2">
        <f t="shared" si="7"/>
        <v>7155.2645133222231</v>
      </c>
      <c r="G74" s="11">
        <f t="shared" si="8"/>
        <v>2815.4475925785164</v>
      </c>
      <c r="H74" s="2">
        <f t="shared" si="5"/>
        <v>4339.8169207437068</v>
      </c>
      <c r="L74" s="10">
        <f t="shared" si="9"/>
        <v>2815.4475925785164</v>
      </c>
      <c r="M74" s="23">
        <f t="shared" si="10"/>
        <v>2047.239775366972</v>
      </c>
      <c r="N74" s="11">
        <f t="shared" si="11"/>
        <v>768.20781721154435</v>
      </c>
      <c r="O74" s="12">
        <f t="shared" si="12"/>
        <v>545162.39894731436</v>
      </c>
      <c r="P74" s="2">
        <v>14</v>
      </c>
      <c r="Q74" s="11"/>
      <c r="R74" s="23"/>
      <c r="S74" s="11"/>
      <c r="T74" s="11"/>
      <c r="U74" s="11"/>
      <c r="V74" s="11"/>
    </row>
    <row r="75" spans="2:22" x14ac:dyDescent="0.25">
      <c r="B75" s="1">
        <v>45016</v>
      </c>
      <c r="C75" s="2">
        <f t="shared" si="3"/>
        <v>2023</v>
      </c>
      <c r="D75" s="2">
        <f t="shared" si="0"/>
        <v>6083.2645120000016</v>
      </c>
      <c r="E75" s="2">
        <f t="shared" si="4"/>
        <v>2829.6892414756462</v>
      </c>
      <c r="F75" s="2">
        <f t="shared" si="7"/>
        <v>7607.8582476705415</v>
      </c>
      <c r="G75" s="11">
        <f t="shared" si="8"/>
        <v>2815.4475925785164</v>
      </c>
      <c r="H75" s="2">
        <f t="shared" si="5"/>
        <v>4792.4106550920251</v>
      </c>
      <c r="L75" s="10">
        <f t="shared" si="9"/>
        <v>2815.4475925785164</v>
      </c>
      <c r="M75" s="22">
        <f t="shared" si="10"/>
        <v>2044.3589960524287</v>
      </c>
      <c r="N75" s="11">
        <f t="shared" si="11"/>
        <v>771.08859652608771</v>
      </c>
      <c r="O75" s="12">
        <f t="shared" si="12"/>
        <v>544391.31035078829</v>
      </c>
      <c r="P75" s="11">
        <v>15</v>
      </c>
      <c r="Q75" s="11"/>
      <c r="R75" s="23"/>
      <c r="S75" s="11"/>
      <c r="T75" s="11"/>
      <c r="U75" s="11"/>
      <c r="V75" s="11"/>
    </row>
    <row r="76" spans="2:22" x14ac:dyDescent="0.25">
      <c r="B76" s="1">
        <v>45046</v>
      </c>
      <c r="C76" s="2">
        <f t="shared" si="3"/>
        <v>2023</v>
      </c>
      <c r="D76" s="2">
        <f t="shared" si="0"/>
        <v>6083.2645120000016</v>
      </c>
      <c r="E76" s="2">
        <f t="shared" si="4"/>
        <v>2835.3486199585977</v>
      </c>
      <c r="F76" s="2">
        <f t="shared" si="7"/>
        <v>8056.3012493170691</v>
      </c>
      <c r="G76" s="11">
        <f t="shared" si="8"/>
        <v>2815.4475925785164</v>
      </c>
      <c r="H76" s="2">
        <f t="shared" si="5"/>
        <v>5240.8536567385527</v>
      </c>
      <c r="L76" s="10">
        <f t="shared" si="9"/>
        <v>2815.4475925785164</v>
      </c>
      <c r="M76" s="11">
        <f t="shared" si="10"/>
        <v>2041.467413815456</v>
      </c>
      <c r="N76" s="11">
        <f t="shared" si="11"/>
        <v>773.98017876306039</v>
      </c>
      <c r="O76" s="12">
        <f t="shared" si="12"/>
        <v>543617.33017202525</v>
      </c>
      <c r="Q76" s="11"/>
      <c r="R76" s="23"/>
      <c r="S76" s="11"/>
      <c r="T76" s="11"/>
      <c r="U76" s="11"/>
      <c r="V76" s="11"/>
    </row>
    <row r="77" spans="2:22" x14ac:dyDescent="0.25">
      <c r="B77" s="1">
        <v>45077</v>
      </c>
      <c r="C77" s="2">
        <f t="shared" si="3"/>
        <v>2023</v>
      </c>
      <c r="D77" s="2">
        <f t="shared" ref="D77:D140" si="13">$C$5*(1+$E$5)^(C77-$C$2)</f>
        <v>6083.2645120000016</v>
      </c>
      <c r="E77" s="2">
        <f t="shared" si="4"/>
        <v>2841.0193171985147</v>
      </c>
      <c r="F77" s="2">
        <f t="shared" si="7"/>
        <v>8500.5683637291695</v>
      </c>
      <c r="G77" s="11">
        <f t="shared" si="8"/>
        <v>2815.4475925785164</v>
      </c>
      <c r="H77" s="2">
        <f t="shared" si="5"/>
        <v>5685.1207711506531</v>
      </c>
      <c r="L77" s="10">
        <f t="shared" si="9"/>
        <v>2815.4475925785164</v>
      </c>
      <c r="M77" s="11">
        <f t="shared" si="10"/>
        <v>2038.5649881450945</v>
      </c>
      <c r="N77" s="11">
        <f t="shared" si="11"/>
        <v>776.88260443342188</v>
      </c>
      <c r="O77" s="12">
        <f t="shared" si="12"/>
        <v>542840.44756759179</v>
      </c>
      <c r="Q77" s="11"/>
      <c r="R77" s="23"/>
      <c r="S77" s="11"/>
      <c r="T77" s="11"/>
      <c r="U77" s="11"/>
      <c r="V77" s="11"/>
    </row>
    <row r="78" spans="2:22" x14ac:dyDescent="0.25">
      <c r="B78" s="1">
        <v>45107</v>
      </c>
      <c r="C78" s="2">
        <f t="shared" ref="C78:C141" si="14">YEAR(B78)</f>
        <v>2023</v>
      </c>
      <c r="D78" s="2">
        <f t="shared" si="13"/>
        <v>6083.2645120000016</v>
      </c>
      <c r="E78" s="2">
        <f t="shared" ref="E78:E141" si="15">E77*(1+$E$6)</f>
        <v>2846.7013558329118</v>
      </c>
      <c r="F78" s="2">
        <f t="shared" si="7"/>
        <v>8940.6343298882457</v>
      </c>
      <c r="G78" s="11">
        <f t="shared" si="8"/>
        <v>2815.4475925785164</v>
      </c>
      <c r="H78" s="2">
        <f t="shared" ref="H78:H141" si="16">F78-G78</f>
        <v>6125.1867373097293</v>
      </c>
      <c r="L78" s="10">
        <f t="shared" si="9"/>
        <v>2815.4475925785164</v>
      </c>
      <c r="M78" s="11">
        <f t="shared" si="10"/>
        <v>2035.6516783784691</v>
      </c>
      <c r="N78" s="11">
        <f t="shared" si="11"/>
        <v>779.79591420004726</v>
      </c>
      <c r="O78" s="12">
        <f t="shared" si="12"/>
        <v>542060.65165339177</v>
      </c>
      <c r="Q78" s="11"/>
      <c r="R78" s="23"/>
      <c r="S78" s="11"/>
      <c r="T78" s="11"/>
      <c r="U78" s="11"/>
      <c r="V78" s="11"/>
    </row>
    <row r="79" spans="2:22" x14ac:dyDescent="0.25">
      <c r="B79" s="1">
        <v>45138</v>
      </c>
      <c r="C79" s="2">
        <f t="shared" si="14"/>
        <v>2023</v>
      </c>
      <c r="D79" s="2">
        <f t="shared" si="13"/>
        <v>6083.2645120000016</v>
      </c>
      <c r="E79" s="2">
        <f t="shared" si="15"/>
        <v>2852.3947585445776</v>
      </c>
      <c r="F79" s="2">
        <f t="shared" ref="F79:F142" si="17">D79-E79+H78*(1+$E$7)</f>
        <v>9376.4737798895185</v>
      </c>
      <c r="G79" s="11">
        <f t="shared" si="8"/>
        <v>2815.4475925785164</v>
      </c>
      <c r="H79" s="2">
        <f t="shared" si="16"/>
        <v>6561.0261873110021</v>
      </c>
      <c r="L79" s="10">
        <f t="shared" si="9"/>
        <v>2815.4475925785164</v>
      </c>
      <c r="M79" s="11">
        <f t="shared" si="10"/>
        <v>2032.7274437002191</v>
      </c>
      <c r="N79" s="11">
        <f t="shared" si="11"/>
        <v>782.72014887829732</v>
      </c>
      <c r="O79" s="12">
        <f t="shared" si="12"/>
        <v>541277.93150451349</v>
      </c>
      <c r="Q79" s="11"/>
      <c r="R79" s="23"/>
      <c r="S79" s="11"/>
      <c r="T79" s="11"/>
      <c r="U79" s="11"/>
      <c r="V79" s="11"/>
    </row>
    <row r="80" spans="2:22" x14ac:dyDescent="0.25">
      <c r="B80" s="1">
        <v>45169</v>
      </c>
      <c r="C80" s="2">
        <f t="shared" si="14"/>
        <v>2023</v>
      </c>
      <c r="D80" s="2">
        <f t="shared" si="13"/>
        <v>6083.2645120000016</v>
      </c>
      <c r="E80" s="2">
        <f t="shared" si="15"/>
        <v>2858.0995480616666</v>
      </c>
      <c r="F80" s="2">
        <f t="shared" si="17"/>
        <v>9808.0612385403729</v>
      </c>
      <c r="G80" s="11">
        <f t="shared" si="8"/>
        <v>2815.4475925785164</v>
      </c>
      <c r="H80" s="2">
        <f t="shared" si="16"/>
        <v>6992.6136459618565</v>
      </c>
      <c r="L80" s="10">
        <f t="shared" si="9"/>
        <v>2815.4475925785164</v>
      </c>
      <c r="M80" s="11">
        <f t="shared" si="10"/>
        <v>2029.7922431419256</v>
      </c>
      <c r="N80" s="11">
        <f t="shared" si="11"/>
        <v>785.65534943659077</v>
      </c>
      <c r="O80" s="12">
        <f t="shared" si="12"/>
        <v>540492.27615507692</v>
      </c>
      <c r="Q80" s="11"/>
      <c r="R80" s="23"/>
      <c r="S80" s="11"/>
      <c r="T80" s="11"/>
      <c r="U80" s="11"/>
      <c r="V80" s="11"/>
    </row>
    <row r="81" spans="2:22" x14ac:dyDescent="0.25">
      <c r="B81" s="1">
        <v>45199</v>
      </c>
      <c r="C81" s="2">
        <f t="shared" si="14"/>
        <v>2023</v>
      </c>
      <c r="D81" s="2">
        <f t="shared" si="13"/>
        <v>6083.2645120000016</v>
      </c>
      <c r="E81" s="2">
        <f t="shared" si="15"/>
        <v>2863.8157471577902</v>
      </c>
      <c r="F81" s="2">
        <f t="shared" si="17"/>
        <v>10235.371122957275</v>
      </c>
      <c r="G81" s="11">
        <f t="shared" si="8"/>
        <v>2815.4475925785164</v>
      </c>
      <c r="H81" s="2">
        <f t="shared" si="16"/>
        <v>7419.9235303787582</v>
      </c>
      <c r="L81" s="10">
        <f t="shared" si="9"/>
        <v>2815.4475925785164</v>
      </c>
      <c r="M81" s="11">
        <f t="shared" si="10"/>
        <v>2026.8460355815384</v>
      </c>
      <c r="N81" s="11">
        <f t="shared" si="11"/>
        <v>788.60155699697793</v>
      </c>
      <c r="O81" s="12">
        <f t="shared" si="12"/>
        <v>539703.67459807999</v>
      </c>
      <c r="Q81" s="11"/>
      <c r="R81" s="23"/>
      <c r="S81" s="11"/>
      <c r="T81" s="11"/>
      <c r="U81" s="11"/>
      <c r="V81" s="11"/>
    </row>
    <row r="82" spans="2:22" x14ac:dyDescent="0.25">
      <c r="B82" s="1">
        <v>45230</v>
      </c>
      <c r="C82" s="2">
        <f t="shared" si="14"/>
        <v>2023</v>
      </c>
      <c r="D82" s="2">
        <f t="shared" si="13"/>
        <v>6083.2645120000016</v>
      </c>
      <c r="E82" s="2">
        <f t="shared" si="15"/>
        <v>2869.5433786521057</v>
      </c>
      <c r="F82" s="2">
        <f t="shared" si="17"/>
        <v>10658.37774216125</v>
      </c>
      <c r="G82" s="11">
        <f t="shared" si="8"/>
        <v>2815.4475925785164</v>
      </c>
      <c r="H82" s="2">
        <f t="shared" si="16"/>
        <v>7842.930149582734</v>
      </c>
      <c r="L82" s="10">
        <f t="shared" si="9"/>
        <v>2815.4475925785164</v>
      </c>
      <c r="M82" s="11">
        <f t="shared" si="10"/>
        <v>2023.8887797427999</v>
      </c>
      <c r="N82" s="11">
        <f t="shared" si="11"/>
        <v>791.55881283571648</v>
      </c>
      <c r="O82" s="12">
        <f t="shared" si="12"/>
        <v>538912.11578524427</v>
      </c>
      <c r="Q82" s="11"/>
      <c r="R82" s="23"/>
      <c r="S82" s="11"/>
      <c r="T82" s="11"/>
      <c r="U82" s="11"/>
      <c r="V82" s="11"/>
    </row>
    <row r="83" spans="2:22" x14ac:dyDescent="0.25">
      <c r="B83" s="1">
        <v>45260</v>
      </c>
      <c r="C83" s="2">
        <f t="shared" si="14"/>
        <v>2023</v>
      </c>
      <c r="D83" s="2">
        <f t="shared" si="13"/>
        <v>6083.2645120000016</v>
      </c>
      <c r="E83" s="2">
        <f t="shared" si="15"/>
        <v>2875.2824654094097</v>
      </c>
      <c r="F83" s="2">
        <f t="shared" si="17"/>
        <v>11077.055296671935</v>
      </c>
      <c r="G83" s="11">
        <f t="shared" si="8"/>
        <v>2815.4475925785164</v>
      </c>
      <c r="H83" s="2">
        <f t="shared" si="16"/>
        <v>8261.6077040934179</v>
      </c>
      <c r="L83" s="10">
        <f t="shared" si="9"/>
        <v>2815.4475925785164</v>
      </c>
      <c r="M83" s="11">
        <f t="shared" si="10"/>
        <v>2020.9204341946659</v>
      </c>
      <c r="N83" s="11">
        <f t="shared" si="11"/>
        <v>794.52715838385052</v>
      </c>
      <c r="O83" s="12">
        <f t="shared" si="12"/>
        <v>538117.58862686041</v>
      </c>
      <c r="Q83" s="11"/>
      <c r="R83" s="23"/>
      <c r="S83" s="11"/>
      <c r="T83" s="11"/>
      <c r="U83" s="11"/>
      <c r="V83" s="11"/>
    </row>
    <row r="84" spans="2:22" x14ac:dyDescent="0.25">
      <c r="B84" s="5">
        <v>45291</v>
      </c>
      <c r="C84" s="2">
        <f t="shared" si="14"/>
        <v>2023</v>
      </c>
      <c r="D84" s="2">
        <f t="shared" si="13"/>
        <v>6083.2645120000016</v>
      </c>
      <c r="E84" s="2">
        <f t="shared" si="15"/>
        <v>2881.0330303402284</v>
      </c>
      <c r="F84" s="2">
        <f t="shared" si="17"/>
        <v>11491.377878100171</v>
      </c>
      <c r="G84" s="11">
        <f t="shared" si="8"/>
        <v>2815.4475925785164</v>
      </c>
      <c r="H84" s="2">
        <f t="shared" si="16"/>
        <v>8675.9302855216556</v>
      </c>
      <c r="L84" s="10">
        <f t="shared" si="9"/>
        <v>2815.4475925785164</v>
      </c>
      <c r="M84" s="11">
        <f t="shared" si="10"/>
        <v>2017.9409573507264</v>
      </c>
      <c r="N84" s="11">
        <f t="shared" si="11"/>
        <v>797.50663522778996</v>
      </c>
      <c r="O84" s="12">
        <f t="shared" si="12"/>
        <v>537320.08199163259</v>
      </c>
      <c r="Q84" s="11"/>
      <c r="R84" s="23"/>
      <c r="S84" s="11"/>
      <c r="T84" s="11"/>
      <c r="U84" s="11"/>
      <c r="V84" s="11"/>
    </row>
    <row r="85" spans="2:22" x14ac:dyDescent="0.25">
      <c r="B85" s="1">
        <v>45322</v>
      </c>
      <c r="C85" s="2">
        <f t="shared" si="14"/>
        <v>2024</v>
      </c>
      <c r="D85" s="2">
        <f t="shared" si="13"/>
        <v>6326.5950924800018</v>
      </c>
      <c r="E85" s="2">
        <f t="shared" si="15"/>
        <v>2886.7950964009087</v>
      </c>
      <c r="F85" s="2">
        <f t="shared" si="17"/>
        <v>12144.650049219155</v>
      </c>
      <c r="G85" s="11">
        <f t="shared" si="8"/>
        <v>2815.4475925785164</v>
      </c>
      <c r="H85" s="2">
        <f t="shared" si="16"/>
        <v>9329.2024566406399</v>
      </c>
      <c r="L85" s="10">
        <f t="shared" si="9"/>
        <v>2815.4475925785164</v>
      </c>
      <c r="M85" s="11">
        <f t="shared" si="10"/>
        <v>2014.9503074686222</v>
      </c>
      <c r="N85" s="11">
        <f t="shared" si="11"/>
        <v>800.49728510989416</v>
      </c>
      <c r="O85" s="12">
        <f t="shared" si="12"/>
        <v>536519.58470652264</v>
      </c>
      <c r="Q85" s="11"/>
      <c r="R85" s="23"/>
      <c r="S85" s="11"/>
      <c r="T85" s="11"/>
      <c r="U85" s="11"/>
      <c r="V85" s="11"/>
    </row>
    <row r="86" spans="2:22" x14ac:dyDescent="0.25">
      <c r="B86" s="1">
        <v>45351</v>
      </c>
      <c r="C86" s="2">
        <f t="shared" si="14"/>
        <v>2024</v>
      </c>
      <c r="D86" s="2">
        <f t="shared" si="13"/>
        <v>6326.5950924800018</v>
      </c>
      <c r="E86" s="2">
        <f t="shared" si="15"/>
        <v>2892.5686865937105</v>
      </c>
      <c r="F86" s="2">
        <f t="shared" si="17"/>
        <v>12794.326204049066</v>
      </c>
      <c r="G86" s="11">
        <f t="shared" si="8"/>
        <v>2815.4475925785164</v>
      </c>
      <c r="H86" s="2">
        <f t="shared" si="16"/>
        <v>9978.8786114705508</v>
      </c>
      <c r="L86" s="10">
        <f t="shared" si="9"/>
        <v>2815.4475925785164</v>
      </c>
      <c r="M86" s="11">
        <f t="shared" si="10"/>
        <v>2011.9484426494598</v>
      </c>
      <c r="N86" s="11">
        <f t="shared" si="11"/>
        <v>803.49914992905656</v>
      </c>
      <c r="O86" s="12">
        <f t="shared" si="12"/>
        <v>535716.08555659361</v>
      </c>
      <c r="Q86" s="11"/>
      <c r="R86" s="23"/>
      <c r="S86" s="11"/>
      <c r="T86" s="11"/>
      <c r="U86" s="11"/>
      <c r="V86" s="11"/>
    </row>
    <row r="87" spans="2:22" x14ac:dyDescent="0.25">
      <c r="B87" s="1">
        <v>45382</v>
      </c>
      <c r="C87" s="2">
        <f t="shared" si="14"/>
        <v>2024</v>
      </c>
      <c r="D87" s="2">
        <f t="shared" si="13"/>
        <v>6326.5950924800018</v>
      </c>
      <c r="E87" s="2">
        <f t="shared" si="15"/>
        <v>2898.3538239668978</v>
      </c>
      <c r="F87" s="2">
        <f t="shared" si="17"/>
        <v>13440.382808688557</v>
      </c>
      <c r="G87" s="11">
        <f t="shared" si="8"/>
        <v>2815.4475925785164</v>
      </c>
      <c r="H87" s="2">
        <f t="shared" si="16"/>
        <v>10624.93521611004</v>
      </c>
      <c r="L87" s="10">
        <f t="shared" si="9"/>
        <v>2815.4475925785164</v>
      </c>
      <c r="M87" s="11">
        <f t="shared" si="10"/>
        <v>2008.9353208372258</v>
      </c>
      <c r="N87" s="11">
        <f t="shared" si="11"/>
        <v>806.51227174129053</v>
      </c>
      <c r="O87" s="12">
        <f t="shared" si="12"/>
        <v>534909.57328485232</v>
      </c>
      <c r="Q87" s="11"/>
      <c r="R87" s="23"/>
      <c r="S87" s="11"/>
      <c r="T87" s="11"/>
      <c r="U87" s="11"/>
      <c r="V87" s="11"/>
    </row>
    <row r="88" spans="2:22" x14ac:dyDescent="0.25">
      <c r="B88" s="1">
        <v>45412</v>
      </c>
      <c r="C88" s="2">
        <f t="shared" si="14"/>
        <v>2024</v>
      </c>
      <c r="D88" s="2">
        <f t="shared" si="13"/>
        <v>6326.5950924800018</v>
      </c>
      <c r="E88" s="2">
        <f t="shared" si="15"/>
        <v>2904.1505316148318</v>
      </c>
      <c r="F88" s="2">
        <f t="shared" si="17"/>
        <v>14082.796227695577</v>
      </c>
      <c r="G88" s="11">
        <f t="shared" si="8"/>
        <v>2815.4475925785164</v>
      </c>
      <c r="H88" s="2">
        <f t="shared" si="16"/>
        <v>11267.348635117061</v>
      </c>
      <c r="L88" s="10">
        <f t="shared" si="9"/>
        <v>2815.4475925785164</v>
      </c>
      <c r="M88" s="11">
        <f t="shared" si="10"/>
        <v>2005.9108998181962</v>
      </c>
      <c r="N88" s="11">
        <f t="shared" si="11"/>
        <v>809.53669276032019</v>
      </c>
      <c r="O88" s="12">
        <f t="shared" si="12"/>
        <v>534100.03659209202</v>
      </c>
      <c r="Q88" s="11"/>
      <c r="R88" s="23"/>
      <c r="S88" s="11"/>
      <c r="T88" s="11"/>
      <c r="U88" s="11"/>
      <c r="V88" s="11"/>
    </row>
    <row r="89" spans="2:22" x14ac:dyDescent="0.25">
      <c r="B89" s="1">
        <v>45443</v>
      </c>
      <c r="C89" s="2">
        <f t="shared" si="14"/>
        <v>2024</v>
      </c>
      <c r="D89" s="2">
        <f t="shared" si="13"/>
        <v>6326.5950924800018</v>
      </c>
      <c r="E89" s="2">
        <f t="shared" si="15"/>
        <v>2909.9588326780613</v>
      </c>
      <c r="F89" s="2">
        <f t="shared" si="17"/>
        <v>14721.542723702727</v>
      </c>
      <c r="G89" s="11">
        <f t="shared" si="8"/>
        <v>2815.4475925785164</v>
      </c>
      <c r="H89" s="2">
        <f t="shared" si="16"/>
        <v>11906.09513112421</v>
      </c>
      <c r="L89" s="10">
        <f t="shared" si="9"/>
        <v>2815.4475925785164</v>
      </c>
      <c r="M89" s="11">
        <f t="shared" si="10"/>
        <v>2002.8751372203451</v>
      </c>
      <c r="N89" s="11">
        <f t="shared" si="11"/>
        <v>812.57245535817128</v>
      </c>
      <c r="O89" s="12">
        <f t="shared" si="12"/>
        <v>533287.46413673379</v>
      </c>
      <c r="Q89" s="11"/>
      <c r="R89" s="23"/>
      <c r="S89" s="11"/>
      <c r="T89" s="11"/>
      <c r="U89" s="11"/>
      <c r="V89" s="11"/>
    </row>
    <row r="90" spans="2:22" x14ac:dyDescent="0.25">
      <c r="B90" s="1">
        <v>45473</v>
      </c>
      <c r="C90" s="2">
        <f t="shared" si="14"/>
        <v>2024</v>
      </c>
      <c r="D90" s="2">
        <f t="shared" si="13"/>
        <v>6326.5950924800018</v>
      </c>
      <c r="E90" s="2">
        <f t="shared" si="15"/>
        <v>2915.7787503434174</v>
      </c>
      <c r="F90" s="2">
        <f t="shared" si="17"/>
        <v>15356.598457031208</v>
      </c>
      <c r="G90" s="11">
        <f t="shared" si="8"/>
        <v>2815.4475925785164</v>
      </c>
      <c r="H90" s="2">
        <f t="shared" si="16"/>
        <v>12541.150864452691</v>
      </c>
      <c r="L90" s="10">
        <f t="shared" si="9"/>
        <v>2815.4475925785164</v>
      </c>
      <c r="M90" s="11">
        <f t="shared" si="10"/>
        <v>1999.8279905127517</v>
      </c>
      <c r="N90" s="11">
        <f t="shared" si="11"/>
        <v>815.61960206576464</v>
      </c>
      <c r="O90" s="12">
        <f t="shared" si="12"/>
        <v>532471.84453466802</v>
      </c>
      <c r="Q90" s="11"/>
      <c r="R90" s="23"/>
      <c r="S90" s="11"/>
      <c r="T90" s="11"/>
      <c r="U90" s="11"/>
      <c r="V90" s="11"/>
    </row>
    <row r="91" spans="2:22" x14ac:dyDescent="0.25">
      <c r="B91" s="1">
        <v>45504</v>
      </c>
      <c r="C91" s="2">
        <f t="shared" si="14"/>
        <v>2024</v>
      </c>
      <c r="D91" s="2">
        <f t="shared" si="13"/>
        <v>6326.5950924800018</v>
      </c>
      <c r="E91" s="2">
        <f t="shared" si="15"/>
        <v>2921.6103078441042</v>
      </c>
      <c r="F91" s="2">
        <f t="shared" si="17"/>
        <v>15987.939485303432</v>
      </c>
      <c r="G91" s="11">
        <f t="shared" si="8"/>
        <v>2815.4475925785164</v>
      </c>
      <c r="H91" s="2">
        <f t="shared" si="16"/>
        <v>13172.491892724916</v>
      </c>
      <c r="L91" s="10">
        <f t="shared" si="9"/>
        <v>2815.4475925785164</v>
      </c>
      <c r="M91" s="11">
        <f t="shared" si="10"/>
        <v>1996.7694170050049</v>
      </c>
      <c r="N91" s="11">
        <f t="shared" si="11"/>
        <v>818.67817557351145</v>
      </c>
      <c r="O91" s="12">
        <f t="shared" si="12"/>
        <v>531653.16635909455</v>
      </c>
      <c r="Q91" s="11"/>
      <c r="R91" s="23"/>
      <c r="S91" s="11"/>
      <c r="T91" s="11"/>
      <c r="U91" s="11"/>
      <c r="V91" s="11"/>
    </row>
    <row r="92" spans="2:22" x14ac:dyDescent="0.25">
      <c r="B92" s="1">
        <v>45535</v>
      </c>
      <c r="C92" s="2">
        <f t="shared" si="14"/>
        <v>2024</v>
      </c>
      <c r="D92" s="2">
        <f t="shared" si="13"/>
        <v>6326.5950924800018</v>
      </c>
      <c r="E92" s="2">
        <f t="shared" si="15"/>
        <v>2927.4535284597923</v>
      </c>
      <c r="F92" s="2">
        <f t="shared" si="17"/>
        <v>16615.541763054211</v>
      </c>
      <c r="G92" s="11">
        <f t="shared" si="8"/>
        <v>2815.4475925785164</v>
      </c>
      <c r="H92" s="2">
        <f t="shared" si="16"/>
        <v>13800.094170475695</v>
      </c>
      <c r="L92" s="10">
        <f t="shared" si="9"/>
        <v>2815.4475925785164</v>
      </c>
      <c r="M92" s="11">
        <f t="shared" si="10"/>
        <v>1993.6993738466044</v>
      </c>
      <c r="N92" s="11">
        <f t="shared" si="11"/>
        <v>821.74821873191195</v>
      </c>
      <c r="O92" s="12">
        <f t="shared" si="12"/>
        <v>530831.4181403626</v>
      </c>
      <c r="Q92" s="11"/>
      <c r="R92" s="23"/>
      <c r="S92" s="11"/>
      <c r="T92" s="11"/>
      <c r="U92" s="11"/>
      <c r="V92" s="11"/>
    </row>
    <row r="93" spans="2:22" x14ac:dyDescent="0.25">
      <c r="B93" s="1">
        <v>45565</v>
      </c>
      <c r="C93" s="2">
        <f t="shared" si="14"/>
        <v>2024</v>
      </c>
      <c r="D93" s="2">
        <f t="shared" si="13"/>
        <v>6326.5950924800018</v>
      </c>
      <c r="E93" s="2">
        <f t="shared" si="15"/>
        <v>2933.3084355167121</v>
      </c>
      <c r="F93" s="2">
        <f t="shared" si="17"/>
        <v>17239.381141340571</v>
      </c>
      <c r="G93" s="11">
        <f t="shared" si="8"/>
        <v>2815.4475925785164</v>
      </c>
      <c r="H93" s="2">
        <f t="shared" si="16"/>
        <v>14423.933548762056</v>
      </c>
      <c r="L93" s="10">
        <f t="shared" si="9"/>
        <v>2815.4475925785164</v>
      </c>
      <c r="M93" s="11">
        <f t="shared" si="10"/>
        <v>1990.6178180263596</v>
      </c>
      <c r="N93" s="11">
        <f t="shared" si="11"/>
        <v>824.82977455215678</v>
      </c>
      <c r="O93" s="12">
        <f t="shared" si="12"/>
        <v>530006.58836581046</v>
      </c>
      <c r="Q93" s="11"/>
      <c r="R93" s="23"/>
      <c r="S93" s="11"/>
      <c r="T93" s="11"/>
      <c r="U93" s="11"/>
      <c r="V93" s="11"/>
    </row>
    <row r="94" spans="2:22" x14ac:dyDescent="0.25">
      <c r="B94" s="1">
        <v>45596</v>
      </c>
      <c r="C94" s="2">
        <f t="shared" si="14"/>
        <v>2024</v>
      </c>
      <c r="D94" s="2">
        <f t="shared" si="13"/>
        <v>6326.5950924800018</v>
      </c>
      <c r="E94" s="2">
        <f t="shared" si="15"/>
        <v>2939.1750523877454</v>
      </c>
      <c r="F94" s="2">
        <f t="shared" si="17"/>
        <v>17859.433367350186</v>
      </c>
      <c r="G94" s="11">
        <f t="shared" si="8"/>
        <v>2815.4475925785164</v>
      </c>
      <c r="H94" s="2">
        <f t="shared" si="16"/>
        <v>15043.985774771671</v>
      </c>
      <c r="L94" s="10">
        <f t="shared" si="9"/>
        <v>2815.4475925785164</v>
      </c>
      <c r="M94" s="11">
        <f t="shared" si="10"/>
        <v>1987.5247063717891</v>
      </c>
      <c r="N94" s="11">
        <f t="shared" si="11"/>
        <v>827.9228862067273</v>
      </c>
      <c r="O94" s="12">
        <f t="shared" si="12"/>
        <v>529178.66547960369</v>
      </c>
      <c r="Q94" s="11"/>
      <c r="R94" s="23"/>
      <c r="S94" s="11"/>
      <c r="T94" s="11"/>
      <c r="U94" s="11"/>
      <c r="V94" s="11"/>
    </row>
    <row r="95" spans="2:22" x14ac:dyDescent="0.25">
      <c r="B95" s="1">
        <v>45626</v>
      </c>
      <c r="C95" s="2">
        <f t="shared" si="14"/>
        <v>2024</v>
      </c>
      <c r="D95" s="2">
        <f t="shared" si="13"/>
        <v>6326.5950924800018</v>
      </c>
      <c r="E95" s="2">
        <f t="shared" si="15"/>
        <v>2945.0534024925209</v>
      </c>
      <c r="F95" s="2">
        <f t="shared" si="17"/>
        <v>18475.674084008391</v>
      </c>
      <c r="G95" s="11">
        <f t="shared" si="8"/>
        <v>2815.4475925785164</v>
      </c>
      <c r="H95" s="2">
        <f t="shared" si="16"/>
        <v>15660.226491429876</v>
      </c>
      <c r="L95" s="10">
        <f t="shared" si="9"/>
        <v>2815.4475925785164</v>
      </c>
      <c r="M95" s="11">
        <f t="shared" si="10"/>
        <v>1984.4199955485137</v>
      </c>
      <c r="N95" s="11">
        <f t="shared" si="11"/>
        <v>831.02759703000265</v>
      </c>
      <c r="O95" s="12">
        <f t="shared" si="12"/>
        <v>528347.63788257365</v>
      </c>
      <c r="Q95" s="11"/>
      <c r="R95" s="23"/>
      <c r="S95" s="11"/>
      <c r="T95" s="11"/>
      <c r="U95" s="11"/>
      <c r="V95" s="11"/>
    </row>
    <row r="96" spans="2:22" x14ac:dyDescent="0.25">
      <c r="B96" s="1">
        <v>45657</v>
      </c>
      <c r="C96" s="2">
        <f t="shared" si="14"/>
        <v>2024</v>
      </c>
      <c r="D96" s="2">
        <f t="shared" si="13"/>
        <v>6326.5950924800018</v>
      </c>
      <c r="E96" s="2">
        <f t="shared" si="15"/>
        <v>2950.9435092975059</v>
      </c>
      <c r="F96" s="2">
        <f t="shared" si="17"/>
        <v>19088.078829583807</v>
      </c>
      <c r="G96" s="11">
        <f t="shared" si="8"/>
        <v>2815.4475925785164</v>
      </c>
      <c r="H96" s="2">
        <f t="shared" si="16"/>
        <v>16272.631237005291</v>
      </c>
      <c r="L96" s="10">
        <f t="shared" si="9"/>
        <v>2815.4475925785164</v>
      </c>
      <c r="M96" s="11">
        <f t="shared" si="10"/>
        <v>1981.3036420596511</v>
      </c>
      <c r="N96" s="11">
        <f t="shared" si="11"/>
        <v>834.14395051886527</v>
      </c>
      <c r="O96" s="12">
        <f t="shared" si="12"/>
        <v>527513.49393205473</v>
      </c>
      <c r="P96" s="19"/>
      <c r="Q96" s="11"/>
      <c r="R96" s="23"/>
      <c r="S96" s="11"/>
      <c r="T96" s="18"/>
      <c r="U96" s="11"/>
      <c r="V96" s="11"/>
    </row>
    <row r="97" spans="1:22" x14ac:dyDescent="0.25">
      <c r="B97" s="1">
        <v>45688</v>
      </c>
      <c r="C97" s="2">
        <f t="shared" si="14"/>
        <v>2025</v>
      </c>
      <c r="D97" s="2">
        <f t="shared" si="13"/>
        <v>6579.6588961792013</v>
      </c>
      <c r="E97" s="2">
        <f t="shared" si="15"/>
        <v>2956.845396316101</v>
      </c>
      <c r="F97" s="2">
        <f t="shared" si="17"/>
        <v>19949.686840991744</v>
      </c>
      <c r="G97" s="11">
        <f t="shared" si="8"/>
        <v>2815.4475925785164</v>
      </c>
      <c r="H97" s="2">
        <f t="shared" si="16"/>
        <v>17134.239248413229</v>
      </c>
      <c r="L97" s="10">
        <f t="shared" si="9"/>
        <v>2815.4475925785164</v>
      </c>
      <c r="M97" s="11">
        <f t="shared" si="10"/>
        <v>1978.1756022452053</v>
      </c>
      <c r="N97" s="11">
        <f t="shared" si="11"/>
        <v>837.27199033331112</v>
      </c>
      <c r="O97" s="12">
        <f t="shared" si="12"/>
        <v>526676.22194172139</v>
      </c>
      <c r="Q97" s="11"/>
      <c r="R97" s="23"/>
      <c r="S97" s="11"/>
      <c r="T97" s="18"/>
      <c r="U97" s="11"/>
      <c r="V97" s="11"/>
    </row>
    <row r="98" spans="1:22" x14ac:dyDescent="0.25">
      <c r="B98" s="25">
        <v>45716</v>
      </c>
      <c r="C98" s="2">
        <f t="shared" si="14"/>
        <v>2025</v>
      </c>
      <c r="D98" s="2">
        <f t="shared" si="13"/>
        <v>6579.6588961792013</v>
      </c>
      <c r="E98" s="2">
        <f t="shared" si="15"/>
        <v>2962.7590871087332</v>
      </c>
      <c r="F98" s="2">
        <f t="shared" si="17"/>
        <v>20808.253188311741</v>
      </c>
      <c r="G98" s="11">
        <f t="shared" si="8"/>
        <v>2815.4475925785164</v>
      </c>
      <c r="H98" s="2">
        <f t="shared" si="16"/>
        <v>17992.805595733225</v>
      </c>
      <c r="L98" s="10">
        <f t="shared" si="9"/>
        <v>2815.4475925785164</v>
      </c>
      <c r="M98" s="18">
        <f t="shared" si="10"/>
        <v>1975.0358322814552</v>
      </c>
      <c r="N98" s="18">
        <f t="shared" si="11"/>
        <v>840.41176029706116</v>
      </c>
      <c r="O98" s="21">
        <f t="shared" si="12"/>
        <v>525835.81018142437</v>
      </c>
      <c r="Q98" s="18"/>
      <c r="R98" s="23"/>
      <c r="S98" s="11"/>
      <c r="T98" s="18"/>
      <c r="U98" s="11"/>
      <c r="V98" s="11"/>
    </row>
    <row r="99" spans="1:22" x14ac:dyDescent="0.25">
      <c r="B99" s="1">
        <v>45747</v>
      </c>
      <c r="C99" s="2">
        <f t="shared" si="14"/>
        <v>2025</v>
      </c>
      <c r="D99" s="2">
        <f t="shared" si="13"/>
        <v>6579.6588961792013</v>
      </c>
      <c r="E99" s="2">
        <f t="shared" si="15"/>
        <v>2968.6846052829505</v>
      </c>
      <c r="F99" s="2">
        <f t="shared" si="17"/>
        <v>21663.755905281923</v>
      </c>
      <c r="G99" s="11">
        <f t="shared" si="8"/>
        <v>2815.4475925785164</v>
      </c>
      <c r="H99" s="2">
        <f t="shared" si="16"/>
        <v>18848.308312703408</v>
      </c>
      <c r="L99" s="10">
        <f t="shared" si="9"/>
        <v>2815.4475925785164</v>
      </c>
      <c r="M99" s="11">
        <f t="shared" si="10"/>
        <v>1971.8842881803414</v>
      </c>
      <c r="N99" s="11">
        <f t="shared" si="11"/>
        <v>843.56330439817498</v>
      </c>
      <c r="O99" s="12">
        <f t="shared" si="12"/>
        <v>524992.24687702616</v>
      </c>
      <c r="Q99" s="11"/>
      <c r="R99" s="11"/>
      <c r="S99" s="11"/>
      <c r="T99" s="11"/>
      <c r="U99" s="11"/>
      <c r="V99" s="11"/>
    </row>
    <row r="100" spans="1:22" s="19" customFormat="1" x14ac:dyDescent="0.25">
      <c r="A100" s="25"/>
      <c r="B100" s="25">
        <v>45777</v>
      </c>
      <c r="C100" s="19">
        <f t="shared" si="14"/>
        <v>2025</v>
      </c>
      <c r="D100" s="19">
        <f t="shared" si="13"/>
        <v>6579.6588961792013</v>
      </c>
      <c r="E100" s="19">
        <f t="shared" si="15"/>
        <v>2974.6219744935165</v>
      </c>
      <c r="F100" s="2">
        <f t="shared" si="17"/>
        <v>22516.172928764772</v>
      </c>
      <c r="G100" s="11">
        <f t="shared" si="8"/>
        <v>2815.4475925785164</v>
      </c>
      <c r="H100" s="2">
        <f t="shared" si="16"/>
        <v>19700.725336186257</v>
      </c>
      <c r="K100" s="2"/>
      <c r="L100" s="10">
        <f t="shared" si="9"/>
        <v>2815.4475925785164</v>
      </c>
      <c r="M100" s="11">
        <f t="shared" si="10"/>
        <v>1968.720925788848</v>
      </c>
      <c r="N100" s="11">
        <f t="shared" si="11"/>
        <v>846.72666678966834</v>
      </c>
      <c r="O100" s="12">
        <f t="shared" si="12"/>
        <v>524145.52021023649</v>
      </c>
      <c r="Q100" s="18"/>
      <c r="R100" s="18"/>
      <c r="S100" s="18"/>
      <c r="T100" s="18"/>
      <c r="U100" s="18"/>
      <c r="V100" s="18"/>
    </row>
    <row r="101" spans="1:22" x14ac:dyDescent="0.25">
      <c r="B101" s="1">
        <v>45808</v>
      </c>
      <c r="C101" s="2">
        <f t="shared" si="14"/>
        <v>2025</v>
      </c>
      <c r="D101" s="2">
        <f t="shared" si="13"/>
        <v>6579.6588961792013</v>
      </c>
      <c r="E101" s="2">
        <f t="shared" si="15"/>
        <v>2980.5712184425038</v>
      </c>
      <c r="F101" s="2">
        <f t="shared" si="17"/>
        <v>23365.48209837691</v>
      </c>
      <c r="G101" s="11">
        <f t="shared" si="8"/>
        <v>2815.4475925785164</v>
      </c>
      <c r="H101" s="2">
        <f t="shared" si="16"/>
        <v>20550.034505798394</v>
      </c>
      <c r="L101" s="10">
        <f t="shared" si="9"/>
        <v>2815.4475925785164</v>
      </c>
      <c r="M101" s="11">
        <f t="shared" si="10"/>
        <v>1965.5457007883867</v>
      </c>
      <c r="N101" s="11">
        <f t="shared" si="11"/>
        <v>849.90189179012964</v>
      </c>
      <c r="O101" s="12">
        <f t="shared" si="12"/>
        <v>523295.61831844633</v>
      </c>
      <c r="Q101" s="11"/>
      <c r="R101" s="11"/>
      <c r="S101" s="11"/>
      <c r="T101" s="11"/>
      <c r="U101" s="11"/>
      <c r="V101" s="11"/>
    </row>
    <row r="102" spans="1:22" x14ac:dyDescent="0.25">
      <c r="B102" s="1">
        <v>45838</v>
      </c>
      <c r="C102" s="2">
        <f t="shared" si="14"/>
        <v>2025</v>
      </c>
      <c r="D102" s="2">
        <f t="shared" si="13"/>
        <v>6579.6588961792013</v>
      </c>
      <c r="E102" s="2">
        <f t="shared" si="15"/>
        <v>2986.5323608793888</v>
      </c>
      <c r="F102" s="2">
        <f t="shared" si="17"/>
        <v>24211.661156117538</v>
      </c>
      <c r="G102" s="11">
        <f t="shared" si="8"/>
        <v>2815.4475925785164</v>
      </c>
      <c r="H102" s="2">
        <f t="shared" si="16"/>
        <v>21396.213563539022</v>
      </c>
      <c r="L102" s="10">
        <f t="shared" si="9"/>
        <v>2815.4475925785164</v>
      </c>
      <c r="M102" s="18">
        <f t="shared" si="10"/>
        <v>1962.3585686941738</v>
      </c>
      <c r="N102" s="18">
        <f t="shared" si="11"/>
        <v>853.08902388434262</v>
      </c>
      <c r="O102" s="21">
        <f t="shared" si="12"/>
        <v>522442.529294562</v>
      </c>
      <c r="Q102" s="11"/>
      <c r="R102" s="11"/>
      <c r="S102" s="11"/>
      <c r="T102" s="11"/>
      <c r="U102" s="11"/>
      <c r="V102" s="11"/>
    </row>
    <row r="103" spans="1:22" x14ac:dyDescent="0.25">
      <c r="B103" s="1">
        <v>45869</v>
      </c>
      <c r="C103" s="2">
        <f t="shared" si="14"/>
        <v>2025</v>
      </c>
      <c r="D103" s="2">
        <f t="shared" si="13"/>
        <v>6579.6588961792013</v>
      </c>
      <c r="E103" s="2">
        <f t="shared" si="15"/>
        <v>2992.5054256011476</v>
      </c>
      <c r="F103" s="2">
        <f t="shared" si="17"/>
        <v>25054.687745995543</v>
      </c>
      <c r="G103" s="11">
        <f t="shared" si="8"/>
        <v>2815.4475925785164</v>
      </c>
      <c r="H103" s="2">
        <f t="shared" si="16"/>
        <v>22239.240153417028</v>
      </c>
      <c r="L103" s="10">
        <f t="shared" si="9"/>
        <v>2815.4475925785164</v>
      </c>
      <c r="M103" s="11">
        <f t="shared" si="10"/>
        <v>1959.1594848546074</v>
      </c>
      <c r="N103" s="11">
        <f t="shared" si="11"/>
        <v>856.28810772390898</v>
      </c>
      <c r="O103" s="12">
        <f t="shared" si="12"/>
        <v>521586.24118683807</v>
      </c>
      <c r="Q103" s="11"/>
      <c r="R103" s="11"/>
      <c r="S103" s="11"/>
      <c r="T103" s="11"/>
      <c r="U103" s="11"/>
      <c r="V103" s="11"/>
    </row>
    <row r="104" spans="1:22" x14ac:dyDescent="0.25">
      <c r="B104" s="1">
        <v>45900</v>
      </c>
      <c r="C104" s="2">
        <f t="shared" si="14"/>
        <v>2025</v>
      </c>
      <c r="D104" s="2">
        <f t="shared" si="13"/>
        <v>6579.6588961792013</v>
      </c>
      <c r="E104" s="2">
        <f t="shared" si="15"/>
        <v>2998.49043645235</v>
      </c>
      <c r="F104" s="2">
        <f t="shared" si="17"/>
        <v>25894.539413655271</v>
      </c>
      <c r="G104" s="11">
        <f t="shared" si="8"/>
        <v>2815.4475925785164</v>
      </c>
      <c r="H104" s="2">
        <f t="shared" si="16"/>
        <v>23079.091821076756</v>
      </c>
      <c r="L104" s="10">
        <f t="shared" si="9"/>
        <v>2815.4475925785164</v>
      </c>
      <c r="M104" s="11">
        <f t="shared" si="10"/>
        <v>1955.9484044506428</v>
      </c>
      <c r="N104" s="11">
        <f t="shared" si="11"/>
        <v>859.49918812787359</v>
      </c>
      <c r="O104" s="12">
        <f t="shared" si="12"/>
        <v>520726.7419987102</v>
      </c>
      <c r="Q104" s="11"/>
      <c r="R104" s="11"/>
      <c r="S104" s="11"/>
      <c r="T104" s="11"/>
      <c r="U104" s="11"/>
      <c r="V104" s="11"/>
    </row>
    <row r="105" spans="1:22" x14ac:dyDescent="0.25">
      <c r="B105" s="1">
        <v>45930</v>
      </c>
      <c r="C105" s="2">
        <f t="shared" si="14"/>
        <v>2025</v>
      </c>
      <c r="D105" s="2">
        <f t="shared" si="13"/>
        <v>6579.6588961792013</v>
      </c>
      <c r="E105" s="2">
        <f t="shared" si="15"/>
        <v>3004.4874173252547</v>
      </c>
      <c r="F105" s="2">
        <f t="shared" si="17"/>
        <v>26731.193606000961</v>
      </c>
      <c r="G105" s="11">
        <f t="shared" si="8"/>
        <v>2815.4475925785164</v>
      </c>
      <c r="H105" s="2">
        <f t="shared" si="16"/>
        <v>23915.746013422446</v>
      </c>
      <c r="L105" s="10">
        <f t="shared" si="9"/>
        <v>2815.4475925785164</v>
      </c>
      <c r="M105" s="11">
        <f t="shared" si="10"/>
        <v>1952.7252824951631</v>
      </c>
      <c r="N105" s="11">
        <f t="shared" si="11"/>
        <v>862.72231008335325</v>
      </c>
      <c r="O105" s="12">
        <f t="shared" si="12"/>
        <v>519864.01968862687</v>
      </c>
      <c r="Q105" s="11"/>
      <c r="R105" s="11"/>
      <c r="S105" s="11"/>
      <c r="T105" s="11"/>
      <c r="U105" s="11"/>
      <c r="V105" s="11"/>
    </row>
    <row r="106" spans="1:22" x14ac:dyDescent="0.25">
      <c r="B106" s="1">
        <v>45961</v>
      </c>
      <c r="C106" s="2">
        <f t="shared" si="14"/>
        <v>2025</v>
      </c>
      <c r="D106" s="2">
        <f t="shared" si="13"/>
        <v>6579.6588961792013</v>
      </c>
      <c r="E106" s="2">
        <f t="shared" si="15"/>
        <v>3010.4963921599051</v>
      </c>
      <c r="F106" s="2">
        <f t="shared" si="17"/>
        <v>27564.627670819817</v>
      </c>
      <c r="G106" s="11">
        <f t="shared" si="8"/>
        <v>2815.4475925785164</v>
      </c>
      <c r="H106" s="2">
        <f t="shared" si="16"/>
        <v>24749.180078241301</v>
      </c>
      <c r="L106" s="10">
        <f t="shared" si="9"/>
        <v>2815.4475925785164</v>
      </c>
      <c r="M106" s="11">
        <f t="shared" si="10"/>
        <v>1949.4900738323506</v>
      </c>
      <c r="N106" s="11">
        <f t="shared" si="11"/>
        <v>865.95751874616576</v>
      </c>
      <c r="O106" s="12">
        <f t="shared" si="12"/>
        <v>518998.06216988072</v>
      </c>
      <c r="Q106" s="11"/>
      <c r="R106" s="11"/>
      <c r="S106" s="11"/>
      <c r="T106" s="11"/>
      <c r="U106" s="11"/>
      <c r="V106" s="11"/>
    </row>
    <row r="107" spans="1:22" x14ac:dyDescent="0.25">
      <c r="B107" s="1">
        <v>45991</v>
      </c>
      <c r="C107" s="2">
        <f t="shared" si="14"/>
        <v>2025</v>
      </c>
      <c r="D107" s="2">
        <f t="shared" si="13"/>
        <v>6579.6588961792013</v>
      </c>
      <c r="E107" s="2">
        <f t="shared" si="15"/>
        <v>3016.5173849442249</v>
      </c>
      <c r="F107" s="2">
        <f t="shared" si="17"/>
        <v>28394.818856403748</v>
      </c>
      <c r="G107" s="11">
        <f t="shared" si="8"/>
        <v>2815.4475925785164</v>
      </c>
      <c r="H107" s="2">
        <f t="shared" si="16"/>
        <v>25579.371263825233</v>
      </c>
      <c r="L107" s="10">
        <f t="shared" si="9"/>
        <v>2815.4475925785164</v>
      </c>
      <c r="M107" s="11">
        <f t="shared" si="10"/>
        <v>1946.2427331370527</v>
      </c>
      <c r="N107" s="11">
        <f t="shared" si="11"/>
        <v>869.20485944146367</v>
      </c>
      <c r="O107" s="12">
        <f t="shared" si="12"/>
        <v>518128.85731043929</v>
      </c>
      <c r="Q107" s="11"/>
      <c r="R107" s="11"/>
      <c r="S107" s="11"/>
      <c r="T107" s="11"/>
      <c r="U107" s="11"/>
      <c r="V107" s="11"/>
    </row>
    <row r="108" spans="1:22" x14ac:dyDescent="0.25">
      <c r="B108" s="1">
        <v>46022</v>
      </c>
      <c r="C108" s="2">
        <f t="shared" si="14"/>
        <v>2025</v>
      </c>
      <c r="D108" s="2">
        <f t="shared" si="13"/>
        <v>6579.6588961792013</v>
      </c>
      <c r="E108" s="2">
        <f t="shared" si="15"/>
        <v>3022.5504197141136</v>
      </c>
      <c r="F108" s="2">
        <f t="shared" si="17"/>
        <v>29221.744311169739</v>
      </c>
      <c r="G108" s="11">
        <f t="shared" si="8"/>
        <v>2815.4475925785164</v>
      </c>
      <c r="H108" s="2">
        <f t="shared" si="16"/>
        <v>26406.296718591224</v>
      </c>
      <c r="L108" s="10">
        <f t="shared" si="9"/>
        <v>2815.4475925785164</v>
      </c>
      <c r="M108" s="11">
        <f t="shared" si="10"/>
        <v>1942.9832149141473</v>
      </c>
      <c r="N108" s="11">
        <f t="shared" si="11"/>
        <v>872.46437766436907</v>
      </c>
      <c r="O108" s="12">
        <f t="shared" si="12"/>
        <v>517256.39293277491</v>
      </c>
      <c r="Q108" s="11"/>
      <c r="R108" s="11"/>
      <c r="S108" s="11"/>
      <c r="T108" s="11"/>
      <c r="U108" s="11"/>
      <c r="V108" s="11"/>
    </row>
    <row r="109" spans="1:22" x14ac:dyDescent="0.25">
      <c r="B109" s="1">
        <v>46053</v>
      </c>
      <c r="C109" s="2">
        <f t="shared" si="14"/>
        <v>2026</v>
      </c>
      <c r="D109" s="2">
        <f t="shared" si="13"/>
        <v>6842.8452520263709</v>
      </c>
      <c r="E109" s="2">
        <f t="shared" si="15"/>
        <v>3028.595520553542</v>
      </c>
      <c r="F109" s="2">
        <f t="shared" si="17"/>
        <v>30308.567439126025</v>
      </c>
      <c r="G109" s="11">
        <f t="shared" si="8"/>
        <v>2815.4475925785164</v>
      </c>
      <c r="H109" s="2">
        <f t="shared" si="16"/>
        <v>27493.11984654751</v>
      </c>
      <c r="L109" s="10">
        <f t="shared" si="9"/>
        <v>2815.4475925785164</v>
      </c>
      <c r="M109" s="11">
        <f t="shared" si="10"/>
        <v>1939.7114734979059</v>
      </c>
      <c r="N109" s="11">
        <f t="shared" si="11"/>
        <v>875.73611908061048</v>
      </c>
      <c r="O109" s="12">
        <f t="shared" si="12"/>
        <v>516380.65681369428</v>
      </c>
      <c r="Q109" s="11"/>
      <c r="R109" s="11"/>
      <c r="S109" s="11"/>
      <c r="T109" s="11"/>
      <c r="U109" s="11"/>
      <c r="V109" s="11"/>
    </row>
    <row r="110" spans="1:22" x14ac:dyDescent="0.25">
      <c r="B110" s="1">
        <v>46081</v>
      </c>
      <c r="C110" s="2">
        <f t="shared" si="14"/>
        <v>2026</v>
      </c>
      <c r="D110" s="2">
        <f t="shared" si="13"/>
        <v>6842.8452520263709</v>
      </c>
      <c r="E110" s="2">
        <f t="shared" si="15"/>
        <v>3034.6527115946492</v>
      </c>
      <c r="F110" s="2">
        <f t="shared" si="17"/>
        <v>31392.95611980106</v>
      </c>
      <c r="G110" s="11">
        <f t="shared" si="8"/>
        <v>2815.4475925785164</v>
      </c>
      <c r="H110" s="2">
        <f t="shared" si="16"/>
        <v>28577.508527222544</v>
      </c>
      <c r="L110" s="10">
        <f t="shared" si="9"/>
        <v>2815.4475925785164</v>
      </c>
      <c r="M110" s="11">
        <f t="shared" si="10"/>
        <v>1936.4274630513535</v>
      </c>
      <c r="N110" s="11">
        <f t="shared" si="11"/>
        <v>879.02012952716291</v>
      </c>
      <c r="O110" s="12">
        <f t="shared" si="12"/>
        <v>515501.63668416714</v>
      </c>
      <c r="Q110" s="11"/>
      <c r="R110" s="11"/>
      <c r="S110" s="11"/>
      <c r="T110" s="11"/>
      <c r="U110" s="11"/>
      <c r="V110" s="11"/>
    </row>
    <row r="111" spans="1:22" x14ac:dyDescent="0.25">
      <c r="B111" s="1">
        <v>46112</v>
      </c>
      <c r="C111" s="2">
        <f t="shared" si="14"/>
        <v>2026</v>
      </c>
      <c r="D111" s="2">
        <f t="shared" si="13"/>
        <v>6842.8452520263709</v>
      </c>
      <c r="E111" s="2">
        <f t="shared" si="15"/>
        <v>3040.7220170178384</v>
      </c>
      <c r="F111" s="2">
        <f t="shared" si="17"/>
        <v>32474.890123988487</v>
      </c>
      <c r="G111" s="11">
        <f t="shared" si="8"/>
        <v>2815.4475925785164</v>
      </c>
      <c r="H111" s="2">
        <f t="shared" si="16"/>
        <v>29659.442531409972</v>
      </c>
      <c r="L111" s="10">
        <f t="shared" si="9"/>
        <v>2815.4475925785164</v>
      </c>
      <c r="M111" s="11">
        <f t="shared" si="10"/>
        <v>1933.1311375656267</v>
      </c>
      <c r="N111" s="11">
        <f t="shared" si="11"/>
        <v>882.31645501288972</v>
      </c>
      <c r="O111" s="12">
        <f t="shared" si="12"/>
        <v>514619.32022915425</v>
      </c>
      <c r="Q111" s="11"/>
      <c r="R111" s="11"/>
      <c r="S111" s="11"/>
      <c r="T111" s="11"/>
      <c r="U111" s="11"/>
      <c r="V111" s="11"/>
    </row>
    <row r="112" spans="1:22" x14ac:dyDescent="0.25">
      <c r="B112" s="1">
        <v>46142</v>
      </c>
      <c r="C112" s="2">
        <f t="shared" si="14"/>
        <v>2026</v>
      </c>
      <c r="D112" s="2">
        <f t="shared" si="13"/>
        <v>6842.8452520263709</v>
      </c>
      <c r="E112" s="2">
        <f t="shared" si="15"/>
        <v>3046.8034610518739</v>
      </c>
      <c r="F112" s="2">
        <f t="shared" si="17"/>
        <v>33554.349130822506</v>
      </c>
      <c r="G112" s="11">
        <f t="shared" si="8"/>
        <v>2815.4475925785164</v>
      </c>
      <c r="H112" s="2">
        <f t="shared" si="16"/>
        <v>30738.90153824399</v>
      </c>
      <c r="L112" s="10">
        <f t="shared" si="9"/>
        <v>2815.4475925785164</v>
      </c>
      <c r="M112" s="11">
        <f t="shared" si="10"/>
        <v>1929.8224508593285</v>
      </c>
      <c r="N112" s="11">
        <f t="shared" si="11"/>
        <v>885.62514171918792</v>
      </c>
      <c r="O112" s="12">
        <f t="shared" si="12"/>
        <v>513733.69508743507</v>
      </c>
      <c r="Q112" s="11"/>
      <c r="R112" s="11"/>
      <c r="S112" s="11"/>
      <c r="T112" s="11"/>
      <c r="U112" s="11"/>
      <c r="V112" s="11"/>
    </row>
    <row r="113" spans="2:22" x14ac:dyDescent="0.25">
      <c r="B113" s="1">
        <v>46173</v>
      </c>
      <c r="C113" s="2">
        <f t="shared" si="14"/>
        <v>2026</v>
      </c>
      <c r="D113" s="2">
        <f t="shared" si="13"/>
        <v>6842.8452520263709</v>
      </c>
      <c r="E113" s="2">
        <f t="shared" si="15"/>
        <v>3052.8970679739778</v>
      </c>
      <c r="F113" s="2">
        <f t="shared" si="17"/>
        <v>34631.312727423865</v>
      </c>
      <c r="G113" s="11">
        <f t="shared" si="8"/>
        <v>2815.4475925785164</v>
      </c>
      <c r="H113" s="2">
        <f t="shared" si="16"/>
        <v>31815.86513484535</v>
      </c>
      <c r="L113" s="10">
        <f t="shared" si="9"/>
        <v>2815.4475925785164</v>
      </c>
      <c r="M113" s="11">
        <f t="shared" si="10"/>
        <v>1926.5013565778816</v>
      </c>
      <c r="N113" s="11">
        <f t="shared" si="11"/>
        <v>888.94623600063483</v>
      </c>
      <c r="O113" s="12">
        <f t="shared" si="12"/>
        <v>512844.74885143444</v>
      </c>
      <c r="Q113" s="11"/>
      <c r="R113" s="11"/>
      <c r="S113" s="11"/>
      <c r="T113" s="11"/>
      <c r="U113" s="11"/>
      <c r="V113" s="11"/>
    </row>
    <row r="114" spans="2:22" x14ac:dyDescent="0.25">
      <c r="B114" s="1">
        <v>46203</v>
      </c>
      <c r="C114" s="2">
        <f t="shared" si="14"/>
        <v>2026</v>
      </c>
      <c r="D114" s="2">
        <f t="shared" si="13"/>
        <v>6842.8452520263709</v>
      </c>
      <c r="E114" s="2">
        <f t="shared" si="15"/>
        <v>3059.0028621099259</v>
      </c>
      <c r="F114" s="2">
        <f t="shared" si="17"/>
        <v>35705.760408544615</v>
      </c>
      <c r="G114" s="11">
        <f t="shared" si="8"/>
        <v>2815.4475925785164</v>
      </c>
      <c r="H114" s="2">
        <f t="shared" si="16"/>
        <v>32890.312815966099</v>
      </c>
      <c r="L114" s="10">
        <f t="shared" si="9"/>
        <v>2815.4475925785164</v>
      </c>
      <c r="M114" s="11">
        <f t="shared" si="10"/>
        <v>1923.1678081928792</v>
      </c>
      <c r="N114" s="11">
        <f t="shared" si="11"/>
        <v>892.27978438563719</v>
      </c>
      <c r="O114" s="12">
        <f t="shared" si="12"/>
        <v>511952.46906704881</v>
      </c>
      <c r="Q114" s="11"/>
      <c r="R114" s="11"/>
      <c r="S114" s="11"/>
      <c r="T114" s="11"/>
      <c r="U114" s="11"/>
      <c r="V114" s="11"/>
    </row>
    <row r="115" spans="2:22" x14ac:dyDescent="0.25">
      <c r="B115" s="1">
        <v>46234</v>
      </c>
      <c r="C115" s="2">
        <f t="shared" si="14"/>
        <v>2026</v>
      </c>
      <c r="D115" s="2">
        <f t="shared" si="13"/>
        <v>6842.8452520263709</v>
      </c>
      <c r="E115" s="2">
        <f t="shared" si="15"/>
        <v>3065.1208678341459</v>
      </c>
      <c r="F115" s="2">
        <f t="shared" si="17"/>
        <v>36777.671576211549</v>
      </c>
      <c r="G115" s="11">
        <f t="shared" si="8"/>
        <v>2815.4475925785164</v>
      </c>
      <c r="H115" s="2">
        <f t="shared" si="16"/>
        <v>33962.223983633034</v>
      </c>
      <c r="L115" s="10">
        <f t="shared" si="9"/>
        <v>2815.4475925785164</v>
      </c>
      <c r="M115" s="11">
        <f t="shared" si="10"/>
        <v>1919.8217590014328</v>
      </c>
      <c r="N115" s="11">
        <f t="shared" si="11"/>
        <v>895.62583357708354</v>
      </c>
      <c r="O115" s="12">
        <f t="shared" si="12"/>
        <v>511056.84323347174</v>
      </c>
      <c r="Q115" s="11"/>
      <c r="R115" s="11"/>
      <c r="S115" s="11"/>
      <c r="T115" s="11"/>
      <c r="U115" s="11"/>
      <c r="V115" s="11"/>
    </row>
    <row r="116" spans="2:22" x14ac:dyDescent="0.25">
      <c r="B116" s="1">
        <v>46265</v>
      </c>
      <c r="C116" s="2">
        <f t="shared" si="14"/>
        <v>2026</v>
      </c>
      <c r="D116" s="2">
        <f t="shared" si="13"/>
        <v>6842.8452520263709</v>
      </c>
      <c r="E116" s="2">
        <f t="shared" si="15"/>
        <v>3071.2511095698142</v>
      </c>
      <c r="F116" s="2">
        <f t="shared" si="17"/>
        <v>37847.025539368369</v>
      </c>
      <c r="G116" s="11">
        <f t="shared" si="8"/>
        <v>2815.4475925785164</v>
      </c>
      <c r="H116" s="2">
        <f t="shared" si="16"/>
        <v>35031.577946789854</v>
      </c>
      <c r="L116" s="10">
        <f t="shared" si="9"/>
        <v>2815.4475925785164</v>
      </c>
      <c r="M116" s="11">
        <f t="shared" si="10"/>
        <v>1916.4631621255189</v>
      </c>
      <c r="N116" s="11">
        <f t="shared" si="11"/>
        <v>898.98443045299746</v>
      </c>
      <c r="O116" s="12">
        <f t="shared" si="12"/>
        <v>510157.85880301875</v>
      </c>
      <c r="Q116" s="11"/>
      <c r="R116" s="11"/>
      <c r="S116" s="11"/>
      <c r="T116" s="11"/>
      <c r="U116" s="11"/>
      <c r="V116" s="11"/>
    </row>
    <row r="117" spans="2:22" x14ac:dyDescent="0.25">
      <c r="B117" s="1">
        <v>46295</v>
      </c>
      <c r="C117" s="2">
        <f t="shared" si="14"/>
        <v>2026</v>
      </c>
      <c r="D117" s="2">
        <f t="shared" si="13"/>
        <v>6842.8452520263709</v>
      </c>
      <c r="E117" s="2">
        <f t="shared" si="15"/>
        <v>3077.3936117889539</v>
      </c>
      <c r="F117" s="2">
        <f t="shared" si="17"/>
        <v>38913.80151351657</v>
      </c>
      <c r="G117" s="11">
        <f t="shared" si="8"/>
        <v>2815.4475925785164</v>
      </c>
      <c r="H117" s="2">
        <f t="shared" si="16"/>
        <v>36098.353920938054</v>
      </c>
      <c r="L117" s="10">
        <f t="shared" si="9"/>
        <v>2815.4475925785164</v>
      </c>
      <c r="M117" s="11">
        <f t="shared" si="10"/>
        <v>1913.0919705113201</v>
      </c>
      <c r="N117" s="11">
        <f t="shared" si="11"/>
        <v>902.35562206719624</v>
      </c>
      <c r="O117" s="12">
        <f t="shared" si="12"/>
        <v>509255.50318095158</v>
      </c>
      <c r="Q117" s="11"/>
      <c r="R117" s="11"/>
      <c r="S117" s="11"/>
      <c r="T117" s="11"/>
      <c r="U117" s="11"/>
      <c r="V117" s="11"/>
    </row>
    <row r="118" spans="2:22" x14ac:dyDescent="0.25">
      <c r="B118" s="1">
        <v>46326</v>
      </c>
      <c r="C118" s="2">
        <f t="shared" si="14"/>
        <v>2026</v>
      </c>
      <c r="D118" s="2">
        <f t="shared" si="13"/>
        <v>6842.8452520263709</v>
      </c>
      <c r="E118" s="2">
        <f t="shared" si="15"/>
        <v>3083.5483990125317</v>
      </c>
      <c r="F118" s="2">
        <f t="shared" si="17"/>
        <v>39977.978620355025</v>
      </c>
      <c r="G118" s="11">
        <f t="shared" si="8"/>
        <v>2815.4475925785164</v>
      </c>
      <c r="H118" s="2">
        <f t="shared" si="16"/>
        <v>37162.531027776509</v>
      </c>
      <c r="L118" s="10">
        <f t="shared" si="9"/>
        <v>2815.4475925785164</v>
      </c>
      <c r="M118" s="11">
        <f t="shared" si="10"/>
        <v>1909.7081369285684</v>
      </c>
      <c r="N118" s="11">
        <f t="shared" si="11"/>
        <v>905.73945564994801</v>
      </c>
      <c r="O118" s="12">
        <f t="shared" si="12"/>
        <v>508349.76372530166</v>
      </c>
      <c r="Q118" s="11"/>
      <c r="R118" s="11"/>
      <c r="S118" s="11"/>
      <c r="T118" s="11"/>
      <c r="U118" s="11"/>
      <c r="V118" s="11"/>
    </row>
    <row r="119" spans="2:22" x14ac:dyDescent="0.25">
      <c r="B119" s="1">
        <v>46356</v>
      </c>
      <c r="C119" s="2">
        <f t="shared" si="14"/>
        <v>2026</v>
      </c>
      <c r="D119" s="2">
        <f t="shared" si="13"/>
        <v>6842.8452520263709</v>
      </c>
      <c r="E119" s="2">
        <f t="shared" si="15"/>
        <v>3089.7154958105566</v>
      </c>
      <c r="F119" s="2">
        <f t="shared" si="17"/>
        <v>41039.535887418249</v>
      </c>
      <c r="G119" s="11">
        <f t="shared" si="8"/>
        <v>2815.4475925785164</v>
      </c>
      <c r="H119" s="2">
        <f t="shared" si="16"/>
        <v>38224.088294839734</v>
      </c>
      <c r="L119" s="10">
        <f t="shared" si="9"/>
        <v>2815.4475925785164</v>
      </c>
      <c r="M119" s="11">
        <f t="shared" si="10"/>
        <v>1906.3116139698811</v>
      </c>
      <c r="N119" s="11">
        <f t="shared" si="11"/>
        <v>909.13597860863524</v>
      </c>
      <c r="O119" s="12">
        <f t="shared" si="12"/>
        <v>507440.62774669303</v>
      </c>
      <c r="Q119" s="11"/>
      <c r="R119" s="11"/>
      <c r="S119" s="11"/>
      <c r="T119" s="11"/>
      <c r="U119" s="11"/>
      <c r="V119" s="11"/>
    </row>
    <row r="120" spans="2:22" x14ac:dyDescent="0.25">
      <c r="B120" s="1">
        <v>46387</v>
      </c>
      <c r="C120" s="2">
        <f t="shared" si="14"/>
        <v>2026</v>
      </c>
      <c r="D120" s="2">
        <f t="shared" si="13"/>
        <v>6842.8452520263709</v>
      </c>
      <c r="E120" s="2">
        <f t="shared" si="15"/>
        <v>3095.8949268021779</v>
      </c>
      <c r="F120" s="2">
        <f t="shared" si="17"/>
        <v>42098.452247713394</v>
      </c>
      <c r="G120" s="11">
        <f t="shared" si="8"/>
        <v>2815.4475925785164</v>
      </c>
      <c r="H120" s="2">
        <f t="shared" si="16"/>
        <v>39283.004655134879</v>
      </c>
      <c r="L120" s="10">
        <f t="shared" si="9"/>
        <v>2815.4475925785164</v>
      </c>
      <c r="M120" s="11">
        <f t="shared" si="10"/>
        <v>1902.9023540500989</v>
      </c>
      <c r="N120" s="11">
        <f t="shared" si="11"/>
        <v>912.54523852841749</v>
      </c>
      <c r="O120" s="12">
        <f t="shared" si="12"/>
        <v>506528.08250816463</v>
      </c>
      <c r="Q120" s="11"/>
      <c r="R120" s="11"/>
      <c r="S120" s="11"/>
      <c r="T120" s="11"/>
      <c r="U120" s="11"/>
      <c r="V120" s="11"/>
    </row>
    <row r="121" spans="2:22" x14ac:dyDescent="0.25">
      <c r="B121" s="1">
        <v>46418</v>
      </c>
      <c r="C121" s="2">
        <f t="shared" si="14"/>
        <v>2027</v>
      </c>
      <c r="D121" s="2">
        <f t="shared" si="13"/>
        <v>7116.5590621074261</v>
      </c>
      <c r="E121" s="2">
        <f t="shared" si="15"/>
        <v>3102.0867166557823</v>
      </c>
      <c r="F121" s="2">
        <f t="shared" si="17"/>
        <v>43428.420349436972</v>
      </c>
      <c r="G121" s="11">
        <f t="shared" si="8"/>
        <v>2815.4475925785164</v>
      </c>
      <c r="H121" s="2">
        <f t="shared" si="16"/>
        <v>40612.972756858457</v>
      </c>
      <c r="L121" s="10">
        <f t="shared" si="9"/>
        <v>2815.4475925785164</v>
      </c>
      <c r="M121" s="11">
        <f t="shared" si="10"/>
        <v>1899.4803094056174</v>
      </c>
      <c r="N121" s="11">
        <f t="shared" si="11"/>
        <v>915.96728317289899</v>
      </c>
      <c r="O121" s="12">
        <f t="shared" si="12"/>
        <v>505612.11522499175</v>
      </c>
      <c r="Q121" s="11"/>
      <c r="R121" s="11"/>
      <c r="S121" s="11"/>
      <c r="T121" s="11"/>
      <c r="U121" s="11"/>
      <c r="V121" s="11"/>
    </row>
    <row r="122" spans="2:22" x14ac:dyDescent="0.25">
      <c r="B122" s="1">
        <v>46446</v>
      </c>
      <c r="C122" s="2">
        <f t="shared" si="14"/>
        <v>2027</v>
      </c>
      <c r="D122" s="2">
        <f t="shared" si="13"/>
        <v>7116.5590621074261</v>
      </c>
      <c r="E122" s="2">
        <f t="shared" si="15"/>
        <v>3108.2908900890939</v>
      </c>
      <c r="F122" s="2">
        <f t="shared" si="17"/>
        <v>44756.617504732989</v>
      </c>
      <c r="G122" s="11">
        <f t="shared" si="8"/>
        <v>2815.4475925785164</v>
      </c>
      <c r="H122" s="2">
        <f t="shared" si="16"/>
        <v>41941.169912154473</v>
      </c>
      <c r="L122" s="10">
        <f t="shared" si="9"/>
        <v>2815.4475925785164</v>
      </c>
      <c r="M122" s="11">
        <f t="shared" si="10"/>
        <v>1896.045432093719</v>
      </c>
      <c r="N122" s="11">
        <f t="shared" si="11"/>
        <v>919.40216048479738</v>
      </c>
      <c r="O122" s="12">
        <f t="shared" si="12"/>
        <v>504692.71306450694</v>
      </c>
      <c r="Q122" s="11"/>
      <c r="R122" s="11"/>
      <c r="S122" s="11"/>
      <c r="T122" s="11"/>
      <c r="U122" s="11"/>
      <c r="V122" s="11"/>
    </row>
    <row r="123" spans="2:22" x14ac:dyDescent="0.25">
      <c r="B123" s="1">
        <v>46477</v>
      </c>
      <c r="C123" s="2">
        <f t="shared" si="14"/>
        <v>2027</v>
      </c>
      <c r="D123" s="2">
        <f t="shared" si="13"/>
        <v>7116.5590621074261</v>
      </c>
      <c r="E123" s="2">
        <f t="shared" si="15"/>
        <v>3114.5074718692722</v>
      </c>
      <c r="F123" s="2">
        <f t="shared" si="17"/>
        <v>46083.025402099811</v>
      </c>
      <c r="G123" s="11">
        <f t="shared" si="8"/>
        <v>2815.4475925785164</v>
      </c>
      <c r="H123" s="2">
        <f t="shared" si="16"/>
        <v>43267.577809521295</v>
      </c>
      <c r="L123" s="10">
        <f t="shared" si="9"/>
        <v>2815.4475925785164</v>
      </c>
      <c r="M123" s="11">
        <f t="shared" si="10"/>
        <v>1892.597673991901</v>
      </c>
      <c r="N123" s="11">
        <f t="shared" si="11"/>
        <v>922.84991858661533</v>
      </c>
      <c r="O123" s="12">
        <f t="shared" si="12"/>
        <v>503769.86314592033</v>
      </c>
      <c r="Q123" s="11"/>
      <c r="R123" s="11"/>
      <c r="S123" s="11"/>
      <c r="T123" s="11"/>
      <c r="U123" s="11"/>
      <c r="V123" s="11"/>
    </row>
    <row r="124" spans="2:22" x14ac:dyDescent="0.25">
      <c r="B124" s="1">
        <v>46507</v>
      </c>
      <c r="C124" s="2">
        <f t="shared" si="14"/>
        <v>2027</v>
      </c>
      <c r="D124" s="2">
        <f t="shared" si="13"/>
        <v>7116.5590621074261</v>
      </c>
      <c r="E124" s="2">
        <f t="shared" si="15"/>
        <v>3120.7364868130107</v>
      </c>
      <c r="F124" s="2">
        <f t="shared" si="17"/>
        <v>47407.625644180785</v>
      </c>
      <c r="G124" s="11">
        <f t="shared" si="8"/>
        <v>2815.4475925785164</v>
      </c>
      <c r="H124" s="2">
        <f t="shared" si="16"/>
        <v>44592.17805160227</v>
      </c>
      <c r="L124" s="10">
        <f t="shared" si="9"/>
        <v>2815.4475925785164</v>
      </c>
      <c r="M124" s="11">
        <f t="shared" si="10"/>
        <v>1889.1369867972012</v>
      </c>
      <c r="N124" s="11">
        <f t="shared" si="11"/>
        <v>926.31060578131519</v>
      </c>
      <c r="O124" s="12">
        <f t="shared" si="12"/>
        <v>502843.552540139</v>
      </c>
      <c r="Q124" s="11"/>
      <c r="R124" s="11"/>
      <c r="S124" s="11"/>
      <c r="T124" s="11"/>
      <c r="U124" s="11"/>
      <c r="V124" s="11"/>
    </row>
    <row r="125" spans="2:22" x14ac:dyDescent="0.25">
      <c r="B125" s="1">
        <v>46538</v>
      </c>
      <c r="C125" s="2">
        <f t="shared" si="14"/>
        <v>2027</v>
      </c>
      <c r="D125" s="2">
        <f t="shared" si="13"/>
        <v>7116.5590621074261</v>
      </c>
      <c r="E125" s="2">
        <f t="shared" si="15"/>
        <v>3126.9779597866368</v>
      </c>
      <c r="F125" s="2">
        <f t="shared" si="17"/>
        <v>48730.399747428397</v>
      </c>
      <c r="G125" s="11">
        <f t="shared" si="8"/>
        <v>2815.4475925785164</v>
      </c>
      <c r="H125" s="2">
        <f t="shared" si="16"/>
        <v>45914.952154849881</v>
      </c>
      <c r="L125" s="10">
        <f t="shared" si="9"/>
        <v>2815.4475925785164</v>
      </c>
      <c r="M125" s="11">
        <f t="shared" ref="M125:M188" si="18">O124*$E$9</f>
        <v>1885.6633220255212</v>
      </c>
      <c r="N125" s="11">
        <f t="shared" si="11"/>
        <v>929.78427055299517</v>
      </c>
      <c r="O125" s="12">
        <f t="shared" si="12"/>
        <v>501913.76826958603</v>
      </c>
      <c r="Q125" s="11"/>
      <c r="R125" s="11"/>
      <c r="S125" s="11"/>
      <c r="T125" s="11"/>
      <c r="U125" s="11"/>
      <c r="V125" s="11"/>
    </row>
    <row r="126" spans="2:22" x14ac:dyDescent="0.25">
      <c r="B126" s="1">
        <v>46568</v>
      </c>
      <c r="C126" s="2">
        <f t="shared" si="14"/>
        <v>2027</v>
      </c>
      <c r="D126" s="2">
        <f t="shared" si="13"/>
        <v>7116.5590621074261</v>
      </c>
      <c r="E126" s="2">
        <f t="shared" si="15"/>
        <v>3133.2319157062102</v>
      </c>
      <c r="F126" s="2">
        <f t="shared" si="17"/>
        <v>50051.329141767266</v>
      </c>
      <c r="G126" s="11">
        <f t="shared" ref="G126:G189" si="19">$J$4</f>
        <v>2815.4475925785164</v>
      </c>
      <c r="H126" s="2">
        <f t="shared" si="16"/>
        <v>47235.881549188751</v>
      </c>
      <c r="L126" s="10">
        <f t="shared" ref="L126:L189" si="20">G126</f>
        <v>2815.4475925785164</v>
      </c>
      <c r="M126" s="11">
        <f t="shared" si="18"/>
        <v>1882.1766310109476</v>
      </c>
      <c r="N126" s="11">
        <f t="shared" ref="N126:N189" si="21">L126-M126</f>
        <v>933.27096156756875</v>
      </c>
      <c r="O126" s="12">
        <f t="shared" ref="O126:O189" si="22">O125-N126</f>
        <v>500980.49730801844</v>
      </c>
      <c r="Q126" s="11"/>
      <c r="R126" s="11"/>
      <c r="S126" s="11"/>
      <c r="T126" s="11"/>
      <c r="U126" s="11"/>
      <c r="V126" s="11"/>
    </row>
    <row r="127" spans="2:22" x14ac:dyDescent="0.25">
      <c r="B127" s="1">
        <v>46599</v>
      </c>
      <c r="C127" s="2">
        <f t="shared" si="14"/>
        <v>2027</v>
      </c>
      <c r="D127" s="2">
        <f t="shared" si="13"/>
        <v>7116.5590621074261</v>
      </c>
      <c r="E127" s="2">
        <f t="shared" si="15"/>
        <v>3139.4983795376224</v>
      </c>
      <c r="F127" s="2">
        <f t="shared" si="17"/>
        <v>51370.395170255855</v>
      </c>
      <c r="G127" s="11">
        <f t="shared" si="19"/>
        <v>2815.4475925785164</v>
      </c>
      <c r="H127" s="2">
        <f t="shared" si="16"/>
        <v>48554.94757767734</v>
      </c>
      <c r="L127" s="10">
        <f t="shared" si="20"/>
        <v>2815.4475925785164</v>
      </c>
      <c r="M127" s="11">
        <f t="shared" si="18"/>
        <v>1878.6768649050691</v>
      </c>
      <c r="N127" s="11">
        <f t="shared" si="21"/>
        <v>936.77072767344725</v>
      </c>
      <c r="O127" s="12">
        <f t="shared" si="22"/>
        <v>500043.72658034501</v>
      </c>
      <c r="Q127" s="11"/>
      <c r="R127" s="11"/>
      <c r="S127" s="11"/>
      <c r="T127" s="11"/>
      <c r="U127" s="11"/>
      <c r="V127" s="11"/>
    </row>
    <row r="128" spans="2:22" x14ac:dyDescent="0.25">
      <c r="B128" s="1">
        <v>46630</v>
      </c>
      <c r="C128" s="2">
        <f t="shared" si="14"/>
        <v>2027</v>
      </c>
      <c r="D128" s="2">
        <f t="shared" si="13"/>
        <v>7116.5590621074261</v>
      </c>
      <c r="E128" s="2">
        <f t="shared" si="15"/>
        <v>3145.7773762966976</v>
      </c>
      <c r="F128" s="2">
        <f t="shared" si="17"/>
        <v>52687.579088746992</v>
      </c>
      <c r="G128" s="11">
        <f t="shared" si="19"/>
        <v>2815.4475925785164</v>
      </c>
      <c r="H128" s="2">
        <f t="shared" si="16"/>
        <v>49872.131496168477</v>
      </c>
      <c r="L128" s="10">
        <f t="shared" si="20"/>
        <v>2815.4475925785164</v>
      </c>
      <c r="M128" s="11">
        <f t="shared" si="18"/>
        <v>1875.1639746762937</v>
      </c>
      <c r="N128" s="11">
        <f t="shared" si="21"/>
        <v>940.28361790222266</v>
      </c>
      <c r="O128" s="12">
        <f t="shared" si="22"/>
        <v>499103.44296244282</v>
      </c>
      <c r="Q128" s="11"/>
      <c r="R128" s="11"/>
      <c r="S128" s="11"/>
      <c r="T128" s="11"/>
      <c r="U128" s="11"/>
      <c r="V128" s="11"/>
    </row>
    <row r="129" spans="2:22" x14ac:dyDescent="0.25">
      <c r="B129" s="1">
        <v>46660</v>
      </c>
      <c r="C129" s="2">
        <f t="shared" si="14"/>
        <v>2027</v>
      </c>
      <c r="D129" s="2">
        <f t="shared" si="13"/>
        <v>7116.5590621074261</v>
      </c>
      <c r="E129" s="2">
        <f t="shared" si="15"/>
        <v>3152.0689310492912</v>
      </c>
      <c r="F129" s="2">
        <f t="shared" si="17"/>
        <v>54002.862065547175</v>
      </c>
      <c r="G129" s="11">
        <f t="shared" si="19"/>
        <v>2815.4475925785164</v>
      </c>
      <c r="H129" s="2">
        <f t="shared" si="16"/>
        <v>51187.41447296866</v>
      </c>
      <c r="L129" s="10">
        <f t="shared" si="20"/>
        <v>2815.4475925785164</v>
      </c>
      <c r="M129" s="11">
        <f t="shared" si="18"/>
        <v>1871.6379111091605</v>
      </c>
      <c r="N129" s="11">
        <f t="shared" si="21"/>
        <v>943.80968146935584</v>
      </c>
      <c r="O129" s="12">
        <f t="shared" si="22"/>
        <v>498159.63328097347</v>
      </c>
      <c r="Q129" s="11"/>
      <c r="R129" s="11"/>
      <c r="S129" s="11"/>
      <c r="T129" s="11"/>
      <c r="U129" s="11"/>
      <c r="V129" s="11"/>
    </row>
    <row r="130" spans="2:22" x14ac:dyDescent="0.25">
      <c r="B130" s="1">
        <v>46691</v>
      </c>
      <c r="C130" s="2">
        <f t="shared" si="14"/>
        <v>2027</v>
      </c>
      <c r="D130" s="2">
        <f t="shared" si="13"/>
        <v>7116.5590621074261</v>
      </c>
      <c r="E130" s="2">
        <f t="shared" si="15"/>
        <v>3158.37306891139</v>
      </c>
      <c r="F130" s="2">
        <f t="shared" si="17"/>
        <v>55316.225181074595</v>
      </c>
      <c r="G130" s="11">
        <f t="shared" si="19"/>
        <v>2815.4475925785164</v>
      </c>
      <c r="H130" s="2">
        <f t="shared" si="16"/>
        <v>52500.777588496079</v>
      </c>
      <c r="L130" s="10">
        <f t="shared" si="20"/>
        <v>2815.4475925785164</v>
      </c>
      <c r="M130" s="11">
        <f t="shared" si="18"/>
        <v>1868.0986248036504</v>
      </c>
      <c r="N130" s="11">
        <f t="shared" si="21"/>
        <v>947.34896777486597</v>
      </c>
      <c r="O130" s="12">
        <f t="shared" si="22"/>
        <v>497212.28431319859</v>
      </c>
    </row>
    <row r="131" spans="2:22" x14ac:dyDescent="0.25">
      <c r="B131" s="1">
        <v>46721</v>
      </c>
      <c r="C131" s="2">
        <f t="shared" si="14"/>
        <v>2027</v>
      </c>
      <c r="D131" s="2">
        <f t="shared" si="13"/>
        <v>7116.5590621074261</v>
      </c>
      <c r="E131" s="2">
        <f t="shared" si="15"/>
        <v>3164.6898150492129</v>
      </c>
      <c r="F131" s="2">
        <f t="shared" si="17"/>
        <v>56627.649427515949</v>
      </c>
      <c r="G131" s="11">
        <f t="shared" si="19"/>
        <v>2815.4475925785164</v>
      </c>
      <c r="H131" s="2">
        <f t="shared" si="16"/>
        <v>53812.201834937434</v>
      </c>
      <c r="L131" s="10">
        <f t="shared" si="20"/>
        <v>2815.4475925785164</v>
      </c>
      <c r="M131" s="11">
        <f t="shared" si="18"/>
        <v>1864.5460661744946</v>
      </c>
      <c r="N131" s="11">
        <f t="shared" si="21"/>
        <v>950.90152640402175</v>
      </c>
      <c r="O131" s="12">
        <f t="shared" si="22"/>
        <v>496261.38278679457</v>
      </c>
    </row>
    <row r="132" spans="2:22" x14ac:dyDescent="0.25">
      <c r="B132" s="1">
        <v>46752</v>
      </c>
      <c r="C132" s="2">
        <f t="shared" si="14"/>
        <v>2027</v>
      </c>
      <c r="D132" s="2">
        <f t="shared" si="13"/>
        <v>7116.5590621074261</v>
      </c>
      <c r="E132" s="2">
        <f t="shared" si="15"/>
        <v>3171.0191946793116</v>
      </c>
      <c r="F132" s="2">
        <f t="shared" si="17"/>
        <v>57937.115708482015</v>
      </c>
      <c r="G132" s="11">
        <f t="shared" si="19"/>
        <v>2815.4475925785164</v>
      </c>
      <c r="H132" s="2">
        <f t="shared" si="16"/>
        <v>55121.6681159035</v>
      </c>
      <c r="L132" s="10">
        <f t="shared" si="20"/>
        <v>2815.4475925785164</v>
      </c>
      <c r="M132" s="11">
        <f t="shared" si="18"/>
        <v>1860.9801854504794</v>
      </c>
      <c r="N132" s="11">
        <f t="shared" si="21"/>
        <v>954.46740712803694</v>
      </c>
      <c r="O132" s="12">
        <f t="shared" si="22"/>
        <v>495306.91537966655</v>
      </c>
    </row>
    <row r="133" spans="2:22" x14ac:dyDescent="0.25">
      <c r="B133" s="1">
        <v>46783</v>
      </c>
      <c r="C133" s="2">
        <f t="shared" si="14"/>
        <v>2028</v>
      </c>
      <c r="D133" s="2">
        <f t="shared" si="13"/>
        <v>7401.221424591723</v>
      </c>
      <c r="E133" s="2">
        <f t="shared" si="15"/>
        <v>3177.3612330686701</v>
      </c>
      <c r="F133" s="2">
        <f t="shared" si="17"/>
        <v>59529.267201146235</v>
      </c>
      <c r="G133" s="11">
        <f t="shared" si="19"/>
        <v>2815.4475925785164</v>
      </c>
      <c r="H133" s="2">
        <f t="shared" si="16"/>
        <v>56713.819608567719</v>
      </c>
      <c r="L133" s="10">
        <f t="shared" si="20"/>
        <v>2815.4475925785164</v>
      </c>
      <c r="M133" s="11">
        <f t="shared" si="18"/>
        <v>1857.4009326737496</v>
      </c>
      <c r="N133" s="11">
        <f t="shared" si="21"/>
        <v>958.04665990476678</v>
      </c>
      <c r="O133" s="12">
        <f t="shared" si="22"/>
        <v>494348.86871976178</v>
      </c>
    </row>
    <row r="134" spans="2:22" x14ac:dyDescent="0.25">
      <c r="B134" s="1">
        <v>46812</v>
      </c>
      <c r="C134" s="2">
        <f t="shared" si="14"/>
        <v>2028</v>
      </c>
      <c r="D134" s="2">
        <f t="shared" si="13"/>
        <v>7401.221424591723</v>
      </c>
      <c r="E134" s="2">
        <f t="shared" si="15"/>
        <v>3183.7159555348076</v>
      </c>
      <c r="F134" s="2">
        <f t="shared" si="17"/>
        <v>61120.371142986529</v>
      </c>
      <c r="G134" s="11">
        <f t="shared" si="19"/>
        <v>2815.4475925785164</v>
      </c>
      <c r="H134" s="2">
        <f t="shared" si="16"/>
        <v>58304.923550408013</v>
      </c>
      <c r="L134" s="10">
        <f t="shared" si="20"/>
        <v>2815.4475925785164</v>
      </c>
      <c r="M134" s="11">
        <f t="shared" si="18"/>
        <v>1853.8082576991067</v>
      </c>
      <c r="N134" s="11">
        <f t="shared" si="21"/>
        <v>961.63933487940972</v>
      </c>
      <c r="O134" s="12">
        <f t="shared" si="22"/>
        <v>493387.22938488238</v>
      </c>
    </row>
    <row r="135" spans="2:22" x14ac:dyDescent="0.25">
      <c r="B135" s="1">
        <v>46843</v>
      </c>
      <c r="C135" s="2">
        <f t="shared" si="14"/>
        <v>2028</v>
      </c>
      <c r="D135" s="2">
        <f t="shared" si="13"/>
        <v>7401.221424591723</v>
      </c>
      <c r="E135" s="2">
        <f t="shared" si="15"/>
        <v>3190.0833874458772</v>
      </c>
      <c r="F135" s="2">
        <f t="shared" si="17"/>
        <v>62710.411332721887</v>
      </c>
      <c r="G135" s="11">
        <f t="shared" si="19"/>
        <v>2815.4475925785164</v>
      </c>
      <c r="H135" s="2">
        <f t="shared" si="16"/>
        <v>59894.963740143372</v>
      </c>
      <c r="L135" s="10">
        <f t="shared" si="20"/>
        <v>2815.4475925785164</v>
      </c>
      <c r="M135" s="11">
        <f t="shared" si="18"/>
        <v>1850.2021101933087</v>
      </c>
      <c r="N135" s="11">
        <f t="shared" si="21"/>
        <v>965.24548238520765</v>
      </c>
      <c r="O135" s="12">
        <f t="shared" si="22"/>
        <v>492421.98390249716</v>
      </c>
    </row>
    <row r="136" spans="2:22" x14ac:dyDescent="0.25">
      <c r="B136" s="1">
        <v>46873</v>
      </c>
      <c r="C136" s="2">
        <f t="shared" si="14"/>
        <v>2028</v>
      </c>
      <c r="D136" s="2">
        <f t="shared" si="13"/>
        <v>7401.221424591723</v>
      </c>
      <c r="E136" s="2">
        <f t="shared" si="15"/>
        <v>3196.4635542207689</v>
      </c>
      <c r="F136" s="2">
        <f t="shared" si="17"/>
        <v>64299.37148964814</v>
      </c>
      <c r="G136" s="11">
        <f t="shared" si="19"/>
        <v>2815.4475925785164</v>
      </c>
      <c r="H136" s="2">
        <f t="shared" si="16"/>
        <v>61483.923897069624</v>
      </c>
      <c r="L136" s="10">
        <f t="shared" si="20"/>
        <v>2815.4475925785164</v>
      </c>
      <c r="M136" s="11">
        <f t="shared" si="18"/>
        <v>1846.5824396343642</v>
      </c>
      <c r="N136" s="11">
        <f t="shared" si="21"/>
        <v>968.86515294415221</v>
      </c>
      <c r="O136" s="12">
        <f t="shared" si="22"/>
        <v>491453.11874955299</v>
      </c>
    </row>
    <row r="137" spans="2:22" x14ac:dyDescent="0.25">
      <c r="B137" s="1">
        <v>46904</v>
      </c>
      <c r="C137" s="2">
        <f t="shared" si="14"/>
        <v>2028</v>
      </c>
      <c r="D137" s="2">
        <f t="shared" si="13"/>
        <v>7401.221424591723</v>
      </c>
      <c r="E137" s="2">
        <f t="shared" si="15"/>
        <v>3202.8564813292105</v>
      </c>
      <c r="F137" s="2">
        <f t="shared" si="17"/>
        <v>65887.235253322375</v>
      </c>
      <c r="G137" s="11">
        <f t="shared" si="19"/>
        <v>2815.4475925785164</v>
      </c>
      <c r="H137" s="2">
        <f t="shared" si="16"/>
        <v>63071.787660743859</v>
      </c>
      <c r="L137" s="10">
        <f t="shared" si="20"/>
        <v>2815.4475925785164</v>
      </c>
      <c r="M137" s="11">
        <f t="shared" si="18"/>
        <v>1842.9491953108236</v>
      </c>
      <c r="N137" s="11">
        <f t="shared" si="21"/>
        <v>972.49839726769278</v>
      </c>
      <c r="O137" s="12">
        <f t="shared" si="22"/>
        <v>490480.62035228527</v>
      </c>
    </row>
    <row r="138" spans="2:22" x14ac:dyDescent="0.25">
      <c r="B138" s="1">
        <v>46934</v>
      </c>
      <c r="C138" s="2">
        <f t="shared" si="14"/>
        <v>2028</v>
      </c>
      <c r="D138" s="2">
        <f t="shared" si="13"/>
        <v>7401.221424591723</v>
      </c>
      <c r="E138" s="2">
        <f t="shared" si="15"/>
        <v>3209.262194291869</v>
      </c>
      <c r="F138" s="2">
        <f t="shared" si="17"/>
        <v>67473.98618324619</v>
      </c>
      <c r="G138" s="11">
        <f t="shared" si="19"/>
        <v>2815.4475925785164</v>
      </c>
      <c r="H138" s="2">
        <f t="shared" si="16"/>
        <v>64658.538590667675</v>
      </c>
      <c r="L138" s="10">
        <f t="shared" si="20"/>
        <v>2815.4475925785164</v>
      </c>
      <c r="M138" s="11">
        <f t="shared" si="18"/>
        <v>1839.3023263210698</v>
      </c>
      <c r="N138" s="11">
        <f t="shared" si="21"/>
        <v>976.14526625744656</v>
      </c>
      <c r="O138" s="12">
        <f t="shared" si="22"/>
        <v>489504.47508602781</v>
      </c>
    </row>
    <row r="139" spans="2:22" x14ac:dyDescent="0.25">
      <c r="B139" s="1">
        <v>46965</v>
      </c>
      <c r="C139" s="2">
        <f t="shared" si="14"/>
        <v>2028</v>
      </c>
      <c r="D139" s="2">
        <f t="shared" si="13"/>
        <v>7401.221424591723</v>
      </c>
      <c r="E139" s="2">
        <f t="shared" si="15"/>
        <v>3215.6807186804526</v>
      </c>
      <c r="F139" s="2">
        <f t="shared" si="17"/>
        <v>69059.607758547849</v>
      </c>
      <c r="G139" s="11">
        <f t="shared" si="19"/>
        <v>2815.4475925785164</v>
      </c>
      <c r="H139" s="2">
        <f t="shared" si="16"/>
        <v>66244.160165969326</v>
      </c>
      <c r="L139" s="10">
        <f t="shared" si="20"/>
        <v>2815.4475925785164</v>
      </c>
      <c r="M139" s="11">
        <f t="shared" si="18"/>
        <v>1835.6417815726043</v>
      </c>
      <c r="N139" s="11">
        <f t="shared" si="21"/>
        <v>979.80581100591212</v>
      </c>
      <c r="O139" s="12">
        <f t="shared" si="22"/>
        <v>488524.66927502188</v>
      </c>
    </row>
    <row r="140" spans="2:22" x14ac:dyDescent="0.25">
      <c r="B140" s="1">
        <v>46996</v>
      </c>
      <c r="C140" s="2">
        <f t="shared" si="14"/>
        <v>2028</v>
      </c>
      <c r="D140" s="2">
        <f t="shared" si="13"/>
        <v>7401.221424591723</v>
      </c>
      <c r="E140" s="2">
        <f t="shared" si="15"/>
        <v>3222.1120801178135</v>
      </c>
      <c r="F140" s="2">
        <f t="shared" si="17"/>
        <v>70644.083377663133</v>
      </c>
      <c r="G140" s="11">
        <f t="shared" si="19"/>
        <v>2815.4475925785164</v>
      </c>
      <c r="H140" s="2">
        <f t="shared" si="16"/>
        <v>67828.635785084611</v>
      </c>
      <c r="L140" s="10">
        <f t="shared" si="20"/>
        <v>2815.4475925785164</v>
      </c>
      <c r="M140" s="11">
        <f t="shared" si="18"/>
        <v>1831.967509781332</v>
      </c>
      <c r="N140" s="11">
        <f t="shared" si="21"/>
        <v>983.48008279718442</v>
      </c>
      <c r="O140" s="12">
        <f t="shared" si="22"/>
        <v>487541.1891922247</v>
      </c>
    </row>
    <row r="141" spans="2:22" x14ac:dyDescent="0.25">
      <c r="B141" s="1">
        <v>47026</v>
      </c>
      <c r="C141" s="2">
        <f t="shared" si="14"/>
        <v>2028</v>
      </c>
      <c r="D141" s="2">
        <f t="shared" ref="D141:D204" si="23">$C$5*(1+$E$5)^(C141-$C$2)</f>
        <v>7401.221424591723</v>
      </c>
      <c r="E141" s="2">
        <f t="shared" si="15"/>
        <v>3228.5563042780491</v>
      </c>
      <c r="F141" s="2">
        <f t="shared" si="17"/>
        <v>72227.396358015234</v>
      </c>
      <c r="G141" s="11">
        <f t="shared" si="19"/>
        <v>2815.4475925785164</v>
      </c>
      <c r="H141" s="2">
        <f t="shared" si="16"/>
        <v>69411.948765436711</v>
      </c>
      <c r="L141" s="10">
        <f t="shared" si="20"/>
        <v>2815.4475925785164</v>
      </c>
      <c r="M141" s="11">
        <f t="shared" si="18"/>
        <v>1828.2794594708425</v>
      </c>
      <c r="N141" s="11">
        <f t="shared" si="21"/>
        <v>987.16813310767384</v>
      </c>
      <c r="O141" s="12">
        <f t="shared" si="22"/>
        <v>486554.02105911705</v>
      </c>
    </row>
    <row r="142" spans="2:22" x14ac:dyDescent="0.25">
      <c r="B142" s="1">
        <v>47057</v>
      </c>
      <c r="C142" s="2">
        <f t="shared" ref="C142:C205" si="24">YEAR(B142)</f>
        <v>2028</v>
      </c>
      <c r="D142" s="2">
        <f t="shared" si="23"/>
        <v>7401.221424591723</v>
      </c>
      <c r="E142" s="2">
        <f t="shared" ref="E142:E205" si="25">E141*(1+$E$6)</f>
        <v>3235.0134168866052</v>
      </c>
      <c r="F142" s="2">
        <f t="shared" si="17"/>
        <v>73809.529935693296</v>
      </c>
      <c r="G142" s="11">
        <f t="shared" si="19"/>
        <v>2815.4475925785164</v>
      </c>
      <c r="H142" s="2">
        <f t="shared" ref="H142:H205" si="26">F142-G142</f>
        <v>70994.082343114773</v>
      </c>
      <c r="L142" s="10">
        <f t="shared" si="20"/>
        <v>2815.4475925785164</v>
      </c>
      <c r="M142" s="11">
        <f t="shared" si="18"/>
        <v>1824.5775789716888</v>
      </c>
      <c r="N142" s="11">
        <f t="shared" si="21"/>
        <v>990.87001360682757</v>
      </c>
      <c r="O142" s="12">
        <f t="shared" si="22"/>
        <v>485563.1510455102</v>
      </c>
    </row>
    <row r="143" spans="2:22" x14ac:dyDescent="0.25">
      <c r="B143" s="1">
        <v>47087</v>
      </c>
      <c r="C143" s="2">
        <f t="shared" si="24"/>
        <v>2028</v>
      </c>
      <c r="D143" s="2">
        <f t="shared" si="23"/>
        <v>7401.221424591723</v>
      </c>
      <c r="E143" s="2">
        <f t="shared" si="25"/>
        <v>3241.4834437203785</v>
      </c>
      <c r="F143" s="2">
        <f t="shared" ref="F143:F206" si="27">D143-E143+H142*(1+$E$7)</f>
        <v>75390.467265129846</v>
      </c>
      <c r="G143" s="11">
        <f t="shared" si="19"/>
        <v>2815.4475925785164</v>
      </c>
      <c r="H143" s="2">
        <f t="shared" si="26"/>
        <v>72575.019672551323</v>
      </c>
      <c r="L143" s="10">
        <f t="shared" si="20"/>
        <v>2815.4475925785164</v>
      </c>
      <c r="M143" s="11">
        <f t="shared" si="18"/>
        <v>1820.8618164206632</v>
      </c>
      <c r="N143" s="11">
        <f t="shared" si="21"/>
        <v>994.58577615785316</v>
      </c>
      <c r="O143" s="12">
        <f t="shared" si="22"/>
        <v>484568.56526935234</v>
      </c>
    </row>
    <row r="144" spans="2:22" x14ac:dyDescent="0.25">
      <c r="B144" s="1">
        <v>47118</v>
      </c>
      <c r="C144" s="2">
        <f t="shared" si="24"/>
        <v>2028</v>
      </c>
      <c r="D144" s="2">
        <f t="shared" si="23"/>
        <v>7401.221424591723</v>
      </c>
      <c r="E144" s="2">
        <f t="shared" si="25"/>
        <v>3247.9664106078194</v>
      </c>
      <c r="F144" s="2">
        <f t="shared" si="27"/>
        <v>76970.19141877706</v>
      </c>
      <c r="G144" s="11">
        <f t="shared" si="19"/>
        <v>2815.4475925785164</v>
      </c>
      <c r="H144" s="2">
        <f t="shared" si="26"/>
        <v>74154.743826198537</v>
      </c>
      <c r="L144" s="10">
        <f t="shared" si="20"/>
        <v>2815.4475925785164</v>
      </c>
      <c r="M144" s="11">
        <f t="shared" si="18"/>
        <v>1817.1321197600712</v>
      </c>
      <c r="N144" s="11">
        <f t="shared" si="21"/>
        <v>998.31547281844519</v>
      </c>
      <c r="O144" s="12">
        <f t="shared" si="22"/>
        <v>483570.2497965339</v>
      </c>
    </row>
    <row r="145" spans="2:15" x14ac:dyDescent="0.25">
      <c r="B145" s="1">
        <v>47149</v>
      </c>
      <c r="C145" s="2">
        <f t="shared" si="24"/>
        <v>2029</v>
      </c>
      <c r="D145" s="2">
        <f t="shared" si="23"/>
        <v>7697.270281575391</v>
      </c>
      <c r="E145" s="2">
        <f t="shared" si="25"/>
        <v>3254.4623434290352</v>
      </c>
      <c r="F145" s="2">
        <f t="shared" si="27"/>
        <v>78844.734243765561</v>
      </c>
      <c r="G145" s="11">
        <f t="shared" si="19"/>
        <v>2815.4475925785164</v>
      </c>
      <c r="H145" s="2">
        <f t="shared" si="26"/>
        <v>76029.286651187038</v>
      </c>
      <c r="L145" s="10">
        <f t="shared" si="20"/>
        <v>2815.4475925785164</v>
      </c>
      <c r="M145" s="11">
        <f t="shared" si="18"/>
        <v>1813.3884367370022</v>
      </c>
      <c r="N145" s="11">
        <f t="shared" si="21"/>
        <v>1002.0591558415142</v>
      </c>
      <c r="O145" s="12">
        <f t="shared" si="22"/>
        <v>482568.19064069237</v>
      </c>
    </row>
    <row r="146" spans="2:15" x14ac:dyDescent="0.25">
      <c r="B146" s="1">
        <v>47177</v>
      </c>
      <c r="C146" s="2">
        <f t="shared" si="24"/>
        <v>2029</v>
      </c>
      <c r="D146" s="2">
        <f t="shared" si="23"/>
        <v>7697.270281575391</v>
      </c>
      <c r="E146" s="2">
        <f t="shared" si="25"/>
        <v>3260.9712681158931</v>
      </c>
      <c r="F146" s="2">
        <f t="shared" si="27"/>
        <v>80719.016620150505</v>
      </c>
      <c r="G146" s="11">
        <f t="shared" si="19"/>
        <v>2815.4475925785164</v>
      </c>
      <c r="H146" s="2">
        <f t="shared" si="26"/>
        <v>77903.569027571983</v>
      </c>
      <c r="L146" s="10">
        <f t="shared" si="20"/>
        <v>2815.4475925785164</v>
      </c>
      <c r="M146" s="11">
        <f t="shared" si="18"/>
        <v>1809.6307149025963</v>
      </c>
      <c r="N146" s="11">
        <f t="shared" si="21"/>
        <v>1005.8168776759201</v>
      </c>
      <c r="O146" s="12">
        <f t="shared" si="22"/>
        <v>481562.37376301643</v>
      </c>
    </row>
    <row r="147" spans="2:15" x14ac:dyDescent="0.25">
      <c r="B147" s="1">
        <v>47208</v>
      </c>
      <c r="C147" s="2">
        <f t="shared" si="24"/>
        <v>2029</v>
      </c>
      <c r="D147" s="2">
        <f t="shared" si="23"/>
        <v>7697.270281575391</v>
      </c>
      <c r="E147" s="2">
        <f t="shared" si="25"/>
        <v>3267.4932106521251</v>
      </c>
      <c r="F147" s="2">
        <f t="shared" si="27"/>
        <v>82593.024661920499</v>
      </c>
      <c r="G147" s="11">
        <f t="shared" si="19"/>
        <v>2815.4475925785164</v>
      </c>
      <c r="H147" s="2">
        <f t="shared" si="26"/>
        <v>79777.577069341976</v>
      </c>
      <c r="L147" s="10">
        <f t="shared" si="20"/>
        <v>2815.4475925785164</v>
      </c>
      <c r="M147" s="11">
        <f t="shared" si="18"/>
        <v>1805.8589016113115</v>
      </c>
      <c r="N147" s="11">
        <f t="shared" si="21"/>
        <v>1009.5886909672049</v>
      </c>
      <c r="O147" s="12">
        <f t="shared" si="22"/>
        <v>480552.78507204924</v>
      </c>
    </row>
    <row r="148" spans="2:15" x14ac:dyDescent="0.25">
      <c r="B148" s="1">
        <v>47238</v>
      </c>
      <c r="C148" s="2">
        <f t="shared" si="24"/>
        <v>2029</v>
      </c>
      <c r="D148" s="2">
        <f t="shared" si="23"/>
        <v>7697.270281575391</v>
      </c>
      <c r="E148" s="2">
        <f t="shared" si="25"/>
        <v>3274.0281970734295</v>
      </c>
      <c r="F148" s="2">
        <f t="shared" si="27"/>
        <v>84466.744410741754</v>
      </c>
      <c r="G148" s="11">
        <f t="shared" si="19"/>
        <v>2815.4475925785164</v>
      </c>
      <c r="H148" s="2">
        <f t="shared" si="26"/>
        <v>81651.296818163231</v>
      </c>
      <c r="L148" s="10">
        <f t="shared" si="20"/>
        <v>2815.4475925785164</v>
      </c>
      <c r="M148" s="11">
        <f t="shared" si="18"/>
        <v>1802.0729440201847</v>
      </c>
      <c r="N148" s="11">
        <f t="shared" si="21"/>
        <v>1013.3746485583317</v>
      </c>
      <c r="O148" s="12">
        <f t="shared" si="22"/>
        <v>479539.41042349092</v>
      </c>
    </row>
    <row r="149" spans="2:15" x14ac:dyDescent="0.25">
      <c r="B149" s="1">
        <v>47269</v>
      </c>
      <c r="C149" s="2">
        <f t="shared" si="24"/>
        <v>2029</v>
      </c>
      <c r="D149" s="2">
        <f t="shared" si="23"/>
        <v>7697.270281575391</v>
      </c>
      <c r="E149" s="2">
        <f t="shared" si="25"/>
        <v>3280.5762534675764</v>
      </c>
      <c r="F149" s="2">
        <f t="shared" si="27"/>
        <v>86340.161835664927</v>
      </c>
      <c r="G149" s="11">
        <f t="shared" si="19"/>
        <v>2815.4475925785164</v>
      </c>
      <c r="H149" s="2">
        <f t="shared" si="26"/>
        <v>83524.714243086404</v>
      </c>
      <c r="L149" s="10">
        <f t="shared" si="20"/>
        <v>2815.4475925785164</v>
      </c>
      <c r="M149" s="11">
        <f t="shared" si="18"/>
        <v>1798.2727890880908</v>
      </c>
      <c r="N149" s="11">
        <f t="shared" si="21"/>
        <v>1017.1748034904256</v>
      </c>
      <c r="O149" s="12">
        <f t="shared" si="22"/>
        <v>478522.23562000052</v>
      </c>
    </row>
    <row r="150" spans="2:15" x14ac:dyDescent="0.25">
      <c r="B150" s="1">
        <v>47299</v>
      </c>
      <c r="C150" s="2">
        <f t="shared" si="24"/>
        <v>2029</v>
      </c>
      <c r="D150" s="2">
        <f t="shared" si="23"/>
        <v>7697.270281575391</v>
      </c>
      <c r="E150" s="2">
        <f t="shared" si="25"/>
        <v>3287.1374059745117</v>
      </c>
      <c r="F150" s="2">
        <f t="shared" si="27"/>
        <v>88213.262832830907</v>
      </c>
      <c r="G150" s="11">
        <f t="shared" si="19"/>
        <v>2815.4475925785164</v>
      </c>
      <c r="H150" s="2">
        <f t="shared" si="26"/>
        <v>85397.815240252385</v>
      </c>
      <c r="L150" s="10">
        <f t="shared" si="20"/>
        <v>2815.4475925785164</v>
      </c>
      <c r="M150" s="11">
        <f t="shared" si="18"/>
        <v>1794.4583835750018</v>
      </c>
      <c r="N150" s="11">
        <f t="shared" si="21"/>
        <v>1020.9892090035146</v>
      </c>
      <c r="O150" s="12">
        <f t="shared" si="22"/>
        <v>477501.246410997</v>
      </c>
    </row>
    <row r="151" spans="2:15" x14ac:dyDescent="0.25">
      <c r="B151" s="1">
        <v>47330</v>
      </c>
      <c r="C151" s="2">
        <f t="shared" si="24"/>
        <v>2029</v>
      </c>
      <c r="D151" s="2">
        <f t="shared" si="23"/>
        <v>7697.270281575391</v>
      </c>
      <c r="E151" s="2">
        <f t="shared" si="25"/>
        <v>3293.7116807864609</v>
      </c>
      <c r="F151" s="2">
        <f t="shared" si="27"/>
        <v>90086.033225175503</v>
      </c>
      <c r="G151" s="11">
        <f t="shared" si="19"/>
        <v>2815.4475925785164</v>
      </c>
      <c r="H151" s="2">
        <f t="shared" si="26"/>
        <v>87270.58563259698</v>
      </c>
      <c r="L151" s="10">
        <f t="shared" si="20"/>
        <v>2815.4475925785164</v>
      </c>
      <c r="M151" s="11">
        <f t="shared" si="18"/>
        <v>1790.6296740412388</v>
      </c>
      <c r="N151" s="11">
        <f t="shared" si="21"/>
        <v>1024.8179185372776</v>
      </c>
      <c r="O151" s="12">
        <f t="shared" si="22"/>
        <v>476476.4284924597</v>
      </c>
    </row>
    <row r="152" spans="2:15" x14ac:dyDescent="0.25">
      <c r="B152" s="1">
        <v>47361</v>
      </c>
      <c r="C152" s="2">
        <f t="shared" si="24"/>
        <v>2029</v>
      </c>
      <c r="D152" s="2">
        <f t="shared" si="23"/>
        <v>7697.270281575391</v>
      </c>
      <c r="E152" s="2">
        <f t="shared" si="25"/>
        <v>3300.2991041480336</v>
      </c>
      <c r="F152" s="2">
        <f t="shared" si="27"/>
        <v>91958.458762132999</v>
      </c>
      <c r="G152" s="11">
        <f t="shared" si="19"/>
        <v>2815.4475925785164</v>
      </c>
      <c r="H152" s="2">
        <f t="shared" si="26"/>
        <v>89143.011169554477</v>
      </c>
      <c r="L152" s="10">
        <f t="shared" si="20"/>
        <v>2815.4475925785164</v>
      </c>
      <c r="M152" s="11">
        <f t="shared" si="18"/>
        <v>1786.7866068467238</v>
      </c>
      <c r="N152" s="11">
        <f t="shared" si="21"/>
        <v>1028.6609857317926</v>
      </c>
      <c r="O152" s="12">
        <f t="shared" si="22"/>
        <v>475447.76750672789</v>
      </c>
    </row>
    <row r="153" spans="2:15" x14ac:dyDescent="0.25">
      <c r="B153" s="1">
        <v>47391</v>
      </c>
      <c r="C153" s="2">
        <f t="shared" si="24"/>
        <v>2029</v>
      </c>
      <c r="D153" s="2">
        <f t="shared" si="23"/>
        <v>7697.270281575391</v>
      </c>
      <c r="E153" s="2">
        <f t="shared" si="25"/>
        <v>3306.8997023563297</v>
      </c>
      <c r="F153" s="2">
        <f t="shared" si="27"/>
        <v>93830.525119338723</v>
      </c>
      <c r="G153" s="11">
        <f t="shared" si="19"/>
        <v>2815.4475925785164</v>
      </c>
      <c r="H153" s="2">
        <f t="shared" si="26"/>
        <v>91015.0775267602</v>
      </c>
      <c r="L153" s="10">
        <f t="shared" si="20"/>
        <v>2815.4475925785164</v>
      </c>
      <c r="M153" s="11">
        <f t="shared" si="18"/>
        <v>1782.9291281502294</v>
      </c>
      <c r="N153" s="11">
        <f t="shared" si="21"/>
        <v>1032.518464428287</v>
      </c>
      <c r="O153" s="12">
        <f t="shared" si="22"/>
        <v>474415.24904229958</v>
      </c>
    </row>
    <row r="154" spans="2:15" x14ac:dyDescent="0.25">
      <c r="B154" s="1">
        <v>47422</v>
      </c>
      <c r="C154" s="2">
        <f t="shared" si="24"/>
        <v>2029</v>
      </c>
      <c r="D154" s="2">
        <f t="shared" si="23"/>
        <v>7697.270281575391</v>
      </c>
      <c r="E154" s="2">
        <f t="shared" si="25"/>
        <v>3313.5135017610423</v>
      </c>
      <c r="F154" s="2">
        <f t="shared" si="27"/>
        <v>95702.217898330418</v>
      </c>
      <c r="G154" s="11">
        <f t="shared" si="19"/>
        <v>2815.4475925785164</v>
      </c>
      <c r="H154" s="2">
        <f t="shared" si="26"/>
        <v>92886.770305751896</v>
      </c>
      <c r="L154" s="10">
        <f t="shared" si="20"/>
        <v>2815.4475925785164</v>
      </c>
      <c r="M154" s="11">
        <f t="shared" si="18"/>
        <v>1779.0571839086233</v>
      </c>
      <c r="N154" s="11">
        <f t="shared" si="21"/>
        <v>1036.3904086698931</v>
      </c>
      <c r="O154" s="12">
        <f t="shared" si="22"/>
        <v>473378.85863362969</v>
      </c>
    </row>
    <row r="155" spans="2:15" x14ac:dyDescent="0.25">
      <c r="B155" s="1">
        <v>47452</v>
      </c>
      <c r="C155" s="2">
        <f t="shared" si="24"/>
        <v>2029</v>
      </c>
      <c r="D155" s="2">
        <f t="shared" si="23"/>
        <v>7697.270281575391</v>
      </c>
      <c r="E155" s="2">
        <f t="shared" si="25"/>
        <v>3320.1405287645644</v>
      </c>
      <c r="F155" s="2">
        <f t="shared" si="27"/>
        <v>97573.522626248567</v>
      </c>
      <c r="G155" s="11">
        <f t="shared" si="19"/>
        <v>2815.4475925785164</v>
      </c>
      <c r="H155" s="2">
        <f t="shared" si="26"/>
        <v>94758.075033670044</v>
      </c>
      <c r="L155" s="10">
        <f t="shared" si="20"/>
        <v>2815.4475925785164</v>
      </c>
      <c r="M155" s="11">
        <f t="shared" si="18"/>
        <v>1775.1707198761112</v>
      </c>
      <c r="N155" s="11">
        <f t="shared" si="21"/>
        <v>1040.2768727024052</v>
      </c>
      <c r="O155" s="12">
        <f t="shared" si="22"/>
        <v>472338.58176092728</v>
      </c>
    </row>
    <row r="156" spans="2:15" x14ac:dyDescent="0.25">
      <c r="B156" s="1">
        <v>47483</v>
      </c>
      <c r="C156" s="2">
        <f t="shared" si="24"/>
        <v>2029</v>
      </c>
      <c r="D156" s="2">
        <f t="shared" si="23"/>
        <v>7697.270281575391</v>
      </c>
      <c r="E156" s="2">
        <f t="shared" si="25"/>
        <v>3326.7808098220935</v>
      </c>
      <c r="F156" s="2">
        <f t="shared" si="27"/>
        <v>99444.424755535583</v>
      </c>
      <c r="G156" s="11">
        <f t="shared" si="19"/>
        <v>2815.4475925785164</v>
      </c>
      <c r="H156" s="2">
        <f t="shared" si="26"/>
        <v>96628.977162957061</v>
      </c>
      <c r="L156" s="10">
        <f t="shared" si="20"/>
        <v>2815.4475925785164</v>
      </c>
      <c r="M156" s="11">
        <f t="shared" si="18"/>
        <v>1771.2696816034772</v>
      </c>
      <c r="N156" s="11">
        <f t="shared" si="21"/>
        <v>1044.1779109750391</v>
      </c>
      <c r="O156" s="12">
        <f t="shared" si="22"/>
        <v>471294.40384995221</v>
      </c>
    </row>
    <row r="157" spans="2:15" x14ac:dyDescent="0.25">
      <c r="B157" s="1">
        <v>47514</v>
      </c>
      <c r="C157" s="2">
        <f t="shared" si="24"/>
        <v>2030</v>
      </c>
      <c r="D157" s="2">
        <f t="shared" si="23"/>
        <v>8005.1610928384089</v>
      </c>
      <c r="E157" s="2">
        <f t="shared" si="25"/>
        <v>3333.4343714417378</v>
      </c>
      <c r="F157" s="2">
        <f t="shared" si="27"/>
        <v>101622.80047489693</v>
      </c>
      <c r="G157" s="11">
        <f t="shared" si="19"/>
        <v>2815.4475925785164</v>
      </c>
      <c r="H157" s="2">
        <f t="shared" si="26"/>
        <v>98807.352882318402</v>
      </c>
      <c r="L157" s="10">
        <f t="shared" si="20"/>
        <v>2815.4475925785164</v>
      </c>
      <c r="M157" s="11">
        <f t="shared" si="18"/>
        <v>1767.3540144373208</v>
      </c>
      <c r="N157" s="11">
        <f t="shared" si="21"/>
        <v>1048.0935781411956</v>
      </c>
      <c r="O157" s="12">
        <f t="shared" si="22"/>
        <v>470246.31027181103</v>
      </c>
    </row>
    <row r="158" spans="2:15" x14ac:dyDescent="0.25">
      <c r="B158" s="1">
        <v>47542</v>
      </c>
      <c r="C158" s="2">
        <f t="shared" si="24"/>
        <v>2030</v>
      </c>
      <c r="D158" s="2">
        <f t="shared" si="23"/>
        <v>8005.1610928384089</v>
      </c>
      <c r="E158" s="2">
        <f t="shared" si="25"/>
        <v>3340.1012401846215</v>
      </c>
      <c r="F158" s="2">
        <f t="shared" si="27"/>
        <v>103801.77057791327</v>
      </c>
      <c r="G158" s="11">
        <f t="shared" si="19"/>
        <v>2815.4475925785164</v>
      </c>
      <c r="H158" s="2">
        <f t="shared" si="26"/>
        <v>100986.32298533474</v>
      </c>
      <c r="L158" s="10">
        <f t="shared" si="20"/>
        <v>2815.4475925785164</v>
      </c>
      <c r="M158" s="11">
        <f t="shared" si="18"/>
        <v>1763.4236635192913</v>
      </c>
      <c r="N158" s="11">
        <f t="shared" si="21"/>
        <v>1052.0239290592251</v>
      </c>
      <c r="O158" s="12">
        <f t="shared" si="22"/>
        <v>469194.28634275182</v>
      </c>
    </row>
    <row r="159" spans="2:15" x14ac:dyDescent="0.25">
      <c r="B159" s="1">
        <v>47573</v>
      </c>
      <c r="C159" s="2">
        <f t="shared" si="24"/>
        <v>2030</v>
      </c>
      <c r="D159" s="2">
        <f t="shared" si="23"/>
        <v>8005.1610928384089</v>
      </c>
      <c r="E159" s="2">
        <f t="shared" si="25"/>
        <v>3346.7814426649907</v>
      </c>
      <c r="F159" s="2">
        <f t="shared" si="27"/>
        <v>105981.32371212596</v>
      </c>
      <c r="G159" s="11">
        <f t="shared" si="19"/>
        <v>2815.4475925785164</v>
      </c>
      <c r="H159" s="2">
        <f t="shared" si="26"/>
        <v>103165.87611954744</v>
      </c>
      <c r="L159" s="10">
        <f t="shared" si="20"/>
        <v>2815.4475925785164</v>
      </c>
      <c r="M159" s="11">
        <f t="shared" si="18"/>
        <v>1759.4785737853192</v>
      </c>
      <c r="N159" s="11">
        <f t="shared" si="21"/>
        <v>1055.9690187931972</v>
      </c>
      <c r="O159" s="12">
        <f t="shared" si="22"/>
        <v>468138.31732395862</v>
      </c>
    </row>
    <row r="160" spans="2:15" x14ac:dyDescent="0.25">
      <c r="B160" s="1">
        <v>47603</v>
      </c>
      <c r="C160" s="2">
        <f t="shared" si="24"/>
        <v>2030</v>
      </c>
      <c r="D160" s="2">
        <f t="shared" si="23"/>
        <v>8005.1610928384089</v>
      </c>
      <c r="E160" s="2">
        <f t="shared" si="25"/>
        <v>3353.4750055503205</v>
      </c>
      <c r="F160" s="2">
        <f t="shared" si="27"/>
        <v>108161.44846056736</v>
      </c>
      <c r="G160" s="11">
        <f t="shared" si="19"/>
        <v>2815.4475925785164</v>
      </c>
      <c r="H160" s="2">
        <f t="shared" si="26"/>
        <v>105346.00086798884</v>
      </c>
      <c r="L160" s="10">
        <f t="shared" si="20"/>
        <v>2815.4475925785164</v>
      </c>
      <c r="M160" s="11">
        <f t="shared" si="18"/>
        <v>1755.5186899648447</v>
      </c>
      <c r="N160" s="11">
        <f t="shared" si="21"/>
        <v>1059.9289026136717</v>
      </c>
      <c r="O160" s="12">
        <f t="shared" si="22"/>
        <v>467078.38842134492</v>
      </c>
    </row>
    <row r="161" spans="2:15" x14ac:dyDescent="0.25">
      <c r="B161" s="1">
        <v>47634</v>
      </c>
      <c r="C161" s="2">
        <f t="shared" si="24"/>
        <v>2030</v>
      </c>
      <c r="D161" s="2">
        <f t="shared" si="23"/>
        <v>8005.1610928384089</v>
      </c>
      <c r="E161" s="2">
        <f t="shared" si="25"/>
        <v>3360.1819555614211</v>
      </c>
      <c r="F161" s="2">
        <f t="shared" si="27"/>
        <v>110342.13334149246</v>
      </c>
      <c r="G161" s="11">
        <f t="shared" si="19"/>
        <v>2815.4475925785164</v>
      </c>
      <c r="H161" s="2">
        <f t="shared" si="26"/>
        <v>107526.68574891394</v>
      </c>
      <c r="L161" s="10">
        <f t="shared" si="20"/>
        <v>2815.4475925785164</v>
      </c>
      <c r="M161" s="11">
        <f t="shared" si="18"/>
        <v>1751.5439565800434</v>
      </c>
      <c r="N161" s="11">
        <f t="shared" si="21"/>
        <v>1063.903635998473</v>
      </c>
      <c r="O161" s="12">
        <f t="shared" si="22"/>
        <v>466014.48478534643</v>
      </c>
    </row>
    <row r="162" spans="2:15" x14ac:dyDescent="0.25">
      <c r="B162" s="1">
        <v>47664</v>
      </c>
      <c r="C162" s="2">
        <f t="shared" si="24"/>
        <v>2030</v>
      </c>
      <c r="D162" s="2">
        <f t="shared" si="23"/>
        <v>8005.1610928384089</v>
      </c>
      <c r="E162" s="2">
        <f t="shared" si="25"/>
        <v>3366.9023194725441</v>
      </c>
      <c r="F162" s="2">
        <f t="shared" si="27"/>
        <v>112523.36680810951</v>
      </c>
      <c r="G162" s="11">
        <f t="shared" si="19"/>
        <v>2815.4475925785164</v>
      </c>
      <c r="H162" s="2">
        <f t="shared" si="26"/>
        <v>109707.91921553099</v>
      </c>
      <c r="L162" s="10">
        <f t="shared" si="20"/>
        <v>2815.4475925785164</v>
      </c>
      <c r="M162" s="11">
        <f t="shared" si="18"/>
        <v>1747.554317945049</v>
      </c>
      <c r="N162" s="11">
        <f t="shared" si="21"/>
        <v>1067.8932746334674</v>
      </c>
      <c r="O162" s="12">
        <f t="shared" si="22"/>
        <v>464946.59151071298</v>
      </c>
    </row>
    <row r="163" spans="2:15" x14ac:dyDescent="0.25">
      <c r="B163" s="1">
        <v>47695</v>
      </c>
      <c r="C163" s="2">
        <f t="shared" si="24"/>
        <v>2030</v>
      </c>
      <c r="D163" s="2">
        <f t="shared" si="23"/>
        <v>8005.1610928384089</v>
      </c>
      <c r="E163" s="2">
        <f t="shared" si="25"/>
        <v>3373.6361241114892</v>
      </c>
      <c r="F163" s="2">
        <f t="shared" si="27"/>
        <v>114705.13724830969</v>
      </c>
      <c r="G163" s="11">
        <f t="shared" si="19"/>
        <v>2815.4475925785164</v>
      </c>
      <c r="H163" s="2">
        <f t="shared" si="26"/>
        <v>111889.68965573117</v>
      </c>
      <c r="L163" s="10">
        <f t="shared" si="20"/>
        <v>2815.4475925785164</v>
      </c>
      <c r="M163" s="11">
        <f t="shared" si="18"/>
        <v>1743.5497181651735</v>
      </c>
      <c r="N163" s="11">
        <f t="shared" si="21"/>
        <v>1071.8978744133428</v>
      </c>
      <c r="O163" s="12">
        <f t="shared" si="22"/>
        <v>463874.69363629963</v>
      </c>
    </row>
    <row r="164" spans="2:15" x14ac:dyDescent="0.25">
      <c r="B164" s="1">
        <v>47726</v>
      </c>
      <c r="C164" s="2">
        <f t="shared" si="24"/>
        <v>2030</v>
      </c>
      <c r="D164" s="2">
        <f t="shared" si="23"/>
        <v>8005.1610928384089</v>
      </c>
      <c r="E164" s="2">
        <f t="shared" si="25"/>
        <v>3380.3833963597122</v>
      </c>
      <c r="F164" s="2">
        <f t="shared" si="27"/>
        <v>116887.43298439565</v>
      </c>
      <c r="G164" s="11">
        <f t="shared" si="19"/>
        <v>2815.4475925785164</v>
      </c>
      <c r="H164" s="2">
        <f t="shared" si="26"/>
        <v>114071.98539181713</v>
      </c>
      <c r="L164" s="10">
        <f t="shared" si="20"/>
        <v>2815.4475925785164</v>
      </c>
      <c r="M164" s="11">
        <f t="shared" si="18"/>
        <v>1739.5301011361237</v>
      </c>
      <c r="N164" s="11">
        <f t="shared" si="21"/>
        <v>1075.9174914423927</v>
      </c>
      <c r="O164" s="12">
        <f t="shared" si="22"/>
        <v>462798.77614485723</v>
      </c>
    </row>
    <row r="165" spans="2:15" x14ac:dyDescent="0.25">
      <c r="B165" s="1">
        <v>47756</v>
      </c>
      <c r="C165" s="2">
        <f t="shared" si="24"/>
        <v>2030</v>
      </c>
      <c r="D165" s="2">
        <f t="shared" si="23"/>
        <v>8005.1610928384089</v>
      </c>
      <c r="E165" s="2">
        <f t="shared" si="25"/>
        <v>3387.1441631524317</v>
      </c>
      <c r="F165" s="2">
        <f t="shared" si="27"/>
        <v>119070.24227280918</v>
      </c>
      <c r="G165" s="11">
        <f t="shared" si="19"/>
        <v>2815.4475925785164</v>
      </c>
      <c r="H165" s="2">
        <f t="shared" si="26"/>
        <v>116254.79468023065</v>
      </c>
      <c r="L165" s="10">
        <f t="shared" si="20"/>
        <v>2815.4475925785164</v>
      </c>
      <c r="M165" s="11">
        <f t="shared" si="18"/>
        <v>1735.4954105432146</v>
      </c>
      <c r="N165" s="11">
        <f t="shared" si="21"/>
        <v>1079.9521820353018</v>
      </c>
      <c r="O165" s="12">
        <f t="shared" si="22"/>
        <v>461718.82396282192</v>
      </c>
    </row>
    <row r="166" spans="2:15" x14ac:dyDescent="0.25">
      <c r="B166" s="1">
        <v>47787</v>
      </c>
      <c r="C166" s="2">
        <f t="shared" si="24"/>
        <v>2030</v>
      </c>
      <c r="D166" s="2">
        <f t="shared" si="23"/>
        <v>8005.1610928384089</v>
      </c>
      <c r="E166" s="2">
        <f t="shared" si="25"/>
        <v>3393.9184514787366</v>
      </c>
      <c r="F166" s="2">
        <f t="shared" si="27"/>
        <v>121253.55330385777</v>
      </c>
      <c r="G166" s="11">
        <f t="shared" si="19"/>
        <v>2815.4475925785164</v>
      </c>
      <c r="H166" s="2">
        <f t="shared" si="26"/>
        <v>118438.10571127925</v>
      </c>
      <c r="L166" s="10">
        <f t="shared" si="20"/>
        <v>2815.4475925785164</v>
      </c>
      <c r="M166" s="11">
        <f t="shared" si="18"/>
        <v>1731.4455898605822</v>
      </c>
      <c r="N166" s="11">
        <f t="shared" si="21"/>
        <v>1084.0020027179341</v>
      </c>
      <c r="O166" s="12">
        <f t="shared" si="22"/>
        <v>460634.82196010399</v>
      </c>
    </row>
    <row r="167" spans="2:15" x14ac:dyDescent="0.25">
      <c r="B167" s="1">
        <v>47817</v>
      </c>
      <c r="C167" s="2">
        <f t="shared" si="24"/>
        <v>2030</v>
      </c>
      <c r="D167" s="2">
        <f t="shared" si="23"/>
        <v>8005.1610928384089</v>
      </c>
      <c r="E167" s="2">
        <f t="shared" si="25"/>
        <v>3400.7062883816943</v>
      </c>
      <c r="F167" s="2">
        <f t="shared" si="27"/>
        <v>123437.35420144025</v>
      </c>
      <c r="G167" s="11">
        <f t="shared" si="19"/>
        <v>2815.4475925785164</v>
      </c>
      <c r="H167" s="2">
        <f t="shared" si="26"/>
        <v>120621.90660886173</v>
      </c>
      <c r="L167" s="10">
        <f t="shared" si="20"/>
        <v>2815.4475925785164</v>
      </c>
      <c r="M167" s="11">
        <f t="shared" si="18"/>
        <v>1727.3805823503899</v>
      </c>
      <c r="N167" s="11">
        <f t="shared" si="21"/>
        <v>1088.0670102281265</v>
      </c>
      <c r="O167" s="12">
        <f t="shared" si="22"/>
        <v>459546.75494987587</v>
      </c>
    </row>
    <row r="168" spans="2:15" x14ac:dyDescent="0.25">
      <c r="B168" s="1">
        <v>47848</v>
      </c>
      <c r="C168" s="2">
        <f t="shared" si="24"/>
        <v>2030</v>
      </c>
      <c r="D168" s="2">
        <f t="shared" si="23"/>
        <v>8005.1610928384089</v>
      </c>
      <c r="E168" s="2">
        <f t="shared" si="25"/>
        <v>3407.5077009584579</v>
      </c>
      <c r="F168" s="2">
        <f t="shared" si="27"/>
        <v>125621.63302277123</v>
      </c>
      <c r="G168" s="11">
        <f t="shared" si="19"/>
        <v>2815.4475925785164</v>
      </c>
      <c r="H168" s="2">
        <f t="shared" si="26"/>
        <v>122806.18543019271</v>
      </c>
      <c r="L168" s="10">
        <f t="shared" si="20"/>
        <v>2815.4475925785164</v>
      </c>
      <c r="M168" s="11">
        <f t="shared" si="18"/>
        <v>1723.3003310620345</v>
      </c>
      <c r="N168" s="11">
        <f t="shared" si="21"/>
        <v>1092.1472615164819</v>
      </c>
      <c r="O168" s="12">
        <f t="shared" si="22"/>
        <v>458454.60768835939</v>
      </c>
    </row>
    <row r="169" spans="2:15" x14ac:dyDescent="0.25">
      <c r="B169" s="1">
        <v>47879</v>
      </c>
      <c r="C169" s="2">
        <f t="shared" si="24"/>
        <v>2031</v>
      </c>
      <c r="D169" s="2">
        <f t="shared" si="23"/>
        <v>8325.3675365519448</v>
      </c>
      <c r="E169" s="2">
        <f t="shared" si="25"/>
        <v>3414.3227163603747</v>
      </c>
      <c r="F169" s="2">
        <f t="shared" si="27"/>
        <v>128126.58420181826</v>
      </c>
      <c r="G169" s="11">
        <f t="shared" si="19"/>
        <v>2815.4475925785164</v>
      </c>
      <c r="H169" s="2">
        <f t="shared" si="26"/>
        <v>125311.13660923974</v>
      </c>
      <c r="L169" s="10">
        <f t="shared" si="20"/>
        <v>2815.4475925785164</v>
      </c>
      <c r="M169" s="11">
        <f t="shared" si="18"/>
        <v>1719.2047788313478</v>
      </c>
      <c r="N169" s="11">
        <f t="shared" si="21"/>
        <v>1096.2428137471686</v>
      </c>
      <c r="O169" s="12">
        <f t="shared" si="22"/>
        <v>457358.36487461225</v>
      </c>
    </row>
    <row r="170" spans="2:15" x14ac:dyDescent="0.25">
      <c r="B170" s="1">
        <v>47907</v>
      </c>
      <c r="C170" s="2">
        <f t="shared" si="24"/>
        <v>2031</v>
      </c>
      <c r="D170" s="2">
        <f t="shared" si="23"/>
        <v>8325.3675365519448</v>
      </c>
      <c r="E170" s="2">
        <f t="shared" si="25"/>
        <v>3421.1513617930955</v>
      </c>
      <c r="F170" s="2">
        <f t="shared" si="27"/>
        <v>130633.05657269606</v>
      </c>
      <c r="G170" s="11">
        <f t="shared" si="19"/>
        <v>2815.4475925785164</v>
      </c>
      <c r="H170" s="2">
        <f t="shared" si="26"/>
        <v>127817.60898011754</v>
      </c>
      <c r="L170" s="10">
        <f t="shared" si="20"/>
        <v>2815.4475925785164</v>
      </c>
      <c r="M170" s="11">
        <f t="shared" si="18"/>
        <v>1715.093868279796</v>
      </c>
      <c r="N170" s="11">
        <f t="shared" si="21"/>
        <v>1100.3537242987204</v>
      </c>
      <c r="O170" s="12">
        <f t="shared" si="22"/>
        <v>456258.01115031354</v>
      </c>
    </row>
    <row r="171" spans="2:15" x14ac:dyDescent="0.25">
      <c r="B171" s="1">
        <v>47938</v>
      </c>
      <c r="C171" s="2">
        <f t="shared" si="24"/>
        <v>2031</v>
      </c>
      <c r="D171" s="2">
        <f t="shared" si="23"/>
        <v>8325.3675365519448</v>
      </c>
      <c r="E171" s="2">
        <f t="shared" si="25"/>
        <v>3427.9936645166817</v>
      </c>
      <c r="F171" s="2">
        <f t="shared" si="27"/>
        <v>133141.04154875322</v>
      </c>
      <c r="G171" s="11">
        <f t="shared" si="19"/>
        <v>2815.4475925785164</v>
      </c>
      <c r="H171" s="2">
        <f t="shared" si="26"/>
        <v>130325.59395617469</v>
      </c>
      <c r="L171" s="10">
        <f t="shared" si="20"/>
        <v>2815.4475925785164</v>
      </c>
      <c r="M171" s="11">
        <f t="shared" si="18"/>
        <v>1710.9675418136758</v>
      </c>
      <c r="N171" s="11">
        <f t="shared" si="21"/>
        <v>1104.4800507648406</v>
      </c>
      <c r="O171" s="12">
        <f t="shared" si="22"/>
        <v>455153.53109954868</v>
      </c>
    </row>
    <row r="172" spans="2:15" x14ac:dyDescent="0.25">
      <c r="B172" s="1">
        <v>47968</v>
      </c>
      <c r="C172" s="2">
        <f t="shared" si="24"/>
        <v>2031</v>
      </c>
      <c r="D172" s="2">
        <f t="shared" si="23"/>
        <v>8325.3675365519448</v>
      </c>
      <c r="E172" s="2">
        <f t="shared" si="25"/>
        <v>3434.849651845715</v>
      </c>
      <c r="F172" s="2">
        <f t="shared" si="27"/>
        <v>135650.5304874015</v>
      </c>
      <c r="G172" s="11">
        <f t="shared" si="19"/>
        <v>2815.4475925785164</v>
      </c>
      <c r="H172" s="2">
        <f t="shared" si="26"/>
        <v>132835.08289482299</v>
      </c>
      <c r="L172" s="10">
        <f t="shared" si="20"/>
        <v>2815.4475925785164</v>
      </c>
      <c r="M172" s="11">
        <f t="shared" si="18"/>
        <v>1706.8257416233075</v>
      </c>
      <c r="N172" s="11">
        <f t="shared" si="21"/>
        <v>1108.6218509552089</v>
      </c>
      <c r="O172" s="12">
        <f t="shared" si="22"/>
        <v>454044.9092485935</v>
      </c>
    </row>
    <row r="173" spans="2:15" x14ac:dyDescent="0.25">
      <c r="B173" s="1">
        <v>47999</v>
      </c>
      <c r="C173" s="2">
        <f t="shared" si="24"/>
        <v>2031</v>
      </c>
      <c r="D173" s="2">
        <f t="shared" si="23"/>
        <v>8325.3675365519448</v>
      </c>
      <c r="E173" s="2">
        <f t="shared" si="25"/>
        <v>3441.7193511494065</v>
      </c>
      <c r="F173" s="2">
        <f t="shared" si="27"/>
        <v>138161.51468987495</v>
      </c>
      <c r="G173" s="11">
        <f t="shared" si="19"/>
        <v>2815.4475925785164</v>
      </c>
      <c r="H173" s="2">
        <f t="shared" si="26"/>
        <v>135346.06709729644</v>
      </c>
      <c r="L173" s="10">
        <f t="shared" si="20"/>
        <v>2815.4475925785164</v>
      </c>
      <c r="M173" s="11">
        <f t="shared" si="18"/>
        <v>1702.6684096822255</v>
      </c>
      <c r="N173" s="11">
        <f t="shared" si="21"/>
        <v>1112.7791828962909</v>
      </c>
      <c r="O173" s="12">
        <f t="shared" si="22"/>
        <v>452932.13006569719</v>
      </c>
    </row>
    <row r="174" spans="2:15" x14ac:dyDescent="0.25">
      <c r="B174" s="1">
        <v>48029</v>
      </c>
      <c r="C174" s="2">
        <f t="shared" si="24"/>
        <v>2031</v>
      </c>
      <c r="D174" s="2">
        <f t="shared" si="23"/>
        <v>8325.3675365519448</v>
      </c>
      <c r="E174" s="2">
        <f t="shared" si="25"/>
        <v>3448.6027898517054</v>
      </c>
      <c r="F174" s="2">
        <f t="shared" si="27"/>
        <v>140673.98540098767</v>
      </c>
      <c r="G174" s="11">
        <f t="shared" si="19"/>
        <v>2815.4475925785164</v>
      </c>
      <c r="H174" s="2">
        <f t="shared" si="26"/>
        <v>137858.53780840916</v>
      </c>
      <c r="L174" s="10">
        <f t="shared" si="20"/>
        <v>2815.4475925785164</v>
      </c>
      <c r="M174" s="11">
        <f t="shared" si="18"/>
        <v>1698.4954877463645</v>
      </c>
      <c r="N174" s="11">
        <f t="shared" si="21"/>
        <v>1116.9521048321519</v>
      </c>
      <c r="O174" s="12">
        <f t="shared" si="22"/>
        <v>451815.17796086502</v>
      </c>
    </row>
    <row r="175" spans="2:15" x14ac:dyDescent="0.25">
      <c r="B175" s="1">
        <v>48060</v>
      </c>
      <c r="C175" s="2">
        <f t="shared" si="24"/>
        <v>2031</v>
      </c>
      <c r="D175" s="2">
        <f t="shared" si="23"/>
        <v>8325.3675365519448</v>
      </c>
      <c r="E175" s="2">
        <f t="shared" si="25"/>
        <v>3455.4999954314089</v>
      </c>
      <c r="F175" s="2">
        <f t="shared" si="27"/>
        <v>143187.93380889107</v>
      </c>
      <c r="G175" s="11">
        <f t="shared" si="19"/>
        <v>2815.4475925785164</v>
      </c>
      <c r="H175" s="2">
        <f t="shared" si="26"/>
        <v>140372.48621631257</v>
      </c>
      <c r="L175" s="10">
        <f t="shared" si="20"/>
        <v>2815.4475925785164</v>
      </c>
      <c r="M175" s="11">
        <f t="shared" si="18"/>
        <v>1694.3069173532438</v>
      </c>
      <c r="N175" s="11">
        <f t="shared" si="21"/>
        <v>1121.1406752252726</v>
      </c>
      <c r="O175" s="12">
        <f t="shared" si="22"/>
        <v>450694.03728563973</v>
      </c>
    </row>
    <row r="176" spans="2:15" x14ac:dyDescent="0.25">
      <c r="B176" s="1">
        <v>48091</v>
      </c>
      <c r="C176" s="2">
        <f t="shared" si="24"/>
        <v>2031</v>
      </c>
      <c r="D176" s="2">
        <f t="shared" si="23"/>
        <v>8325.3675365519448</v>
      </c>
      <c r="E176" s="2">
        <f t="shared" si="25"/>
        <v>3462.4109954222718</v>
      </c>
      <c r="F176" s="2">
        <f t="shared" si="27"/>
        <v>145703.35104482996</v>
      </c>
      <c r="G176" s="11">
        <f t="shared" si="19"/>
        <v>2815.4475925785164</v>
      </c>
      <c r="H176" s="2">
        <f t="shared" si="26"/>
        <v>142887.90345225146</v>
      </c>
      <c r="L176" s="10">
        <f t="shared" si="20"/>
        <v>2815.4475925785164</v>
      </c>
      <c r="M176" s="11">
        <f t="shared" si="18"/>
        <v>1690.1026398211488</v>
      </c>
      <c r="N176" s="11">
        <f t="shared" si="21"/>
        <v>1125.3449527573675</v>
      </c>
      <c r="O176" s="12">
        <f t="shared" si="22"/>
        <v>449568.69233288238</v>
      </c>
    </row>
    <row r="177" spans="2:15" x14ac:dyDescent="0.25">
      <c r="B177" s="1">
        <v>48121</v>
      </c>
      <c r="C177" s="2">
        <f t="shared" si="24"/>
        <v>2031</v>
      </c>
      <c r="D177" s="2">
        <f t="shared" si="23"/>
        <v>8325.3675365519448</v>
      </c>
      <c r="E177" s="2">
        <f t="shared" si="25"/>
        <v>3469.3358174131163</v>
      </c>
      <c r="F177" s="2">
        <f t="shared" si="27"/>
        <v>148220.22818289779</v>
      </c>
      <c r="G177" s="11">
        <f t="shared" si="19"/>
        <v>2815.4475925785164</v>
      </c>
      <c r="H177" s="2">
        <f t="shared" si="26"/>
        <v>145404.78059031928</v>
      </c>
      <c r="L177" s="10">
        <f t="shared" si="20"/>
        <v>2815.4475925785164</v>
      </c>
      <c r="M177" s="11">
        <f t="shared" si="18"/>
        <v>1685.8825962483088</v>
      </c>
      <c r="N177" s="11">
        <f t="shared" si="21"/>
        <v>1129.5649963302076</v>
      </c>
      <c r="O177" s="12">
        <f t="shared" si="22"/>
        <v>448439.12733655219</v>
      </c>
    </row>
    <row r="178" spans="2:15" x14ac:dyDescent="0.25">
      <c r="B178" s="1">
        <v>48152</v>
      </c>
      <c r="C178" s="2">
        <f t="shared" si="24"/>
        <v>2031</v>
      </c>
      <c r="D178" s="2">
        <f t="shared" si="23"/>
        <v>8325.3675365519448</v>
      </c>
      <c r="E178" s="2">
        <f t="shared" si="25"/>
        <v>3476.2744890479426</v>
      </c>
      <c r="F178" s="2">
        <f t="shared" si="27"/>
        <v>150738.55623979101</v>
      </c>
      <c r="G178" s="11">
        <f t="shared" si="19"/>
        <v>2815.4475925785164</v>
      </c>
      <c r="H178" s="2">
        <f t="shared" si="26"/>
        <v>147923.1086472125</v>
      </c>
      <c r="L178" s="10">
        <f t="shared" si="20"/>
        <v>2815.4475925785164</v>
      </c>
      <c r="M178" s="11">
        <f t="shared" si="18"/>
        <v>1681.6467275120706</v>
      </c>
      <c r="N178" s="11">
        <f t="shared" si="21"/>
        <v>1133.8008650664458</v>
      </c>
      <c r="O178" s="12">
        <f t="shared" si="22"/>
        <v>447305.32647148572</v>
      </c>
    </row>
    <row r="179" spans="2:15" x14ac:dyDescent="0.25">
      <c r="B179" s="1">
        <v>48182</v>
      </c>
      <c r="C179" s="2">
        <f t="shared" si="24"/>
        <v>2031</v>
      </c>
      <c r="D179" s="2">
        <f t="shared" si="23"/>
        <v>8325.3675365519448</v>
      </c>
      <c r="E179" s="2">
        <f t="shared" si="25"/>
        <v>3483.2270380260384</v>
      </c>
      <c r="F179" s="2">
        <f t="shared" si="27"/>
        <v>153258.32617456245</v>
      </c>
      <c r="G179" s="11">
        <f t="shared" si="19"/>
        <v>2815.4475925785164</v>
      </c>
      <c r="H179" s="2">
        <f t="shared" si="26"/>
        <v>150442.87858198394</v>
      </c>
      <c r="L179" s="10">
        <f t="shared" si="20"/>
        <v>2815.4475925785164</v>
      </c>
      <c r="M179" s="11">
        <f t="shared" si="18"/>
        <v>1677.3949742680713</v>
      </c>
      <c r="N179" s="11">
        <f t="shared" si="21"/>
        <v>1138.052618310445</v>
      </c>
      <c r="O179" s="12">
        <f t="shared" si="22"/>
        <v>446167.27385317528</v>
      </c>
    </row>
    <row r="180" spans="2:15" x14ac:dyDescent="0.25">
      <c r="B180" s="1">
        <v>48213</v>
      </c>
      <c r="C180" s="2">
        <f t="shared" si="24"/>
        <v>2031</v>
      </c>
      <c r="D180" s="2">
        <f t="shared" si="23"/>
        <v>8325.3675365519448</v>
      </c>
      <c r="E180" s="2">
        <f t="shared" si="25"/>
        <v>3490.1934921020907</v>
      </c>
      <c r="F180" s="2">
        <f t="shared" si="27"/>
        <v>155779.52888837375</v>
      </c>
      <c r="G180" s="11">
        <f t="shared" si="19"/>
        <v>2815.4475925785164</v>
      </c>
      <c r="H180" s="2">
        <f t="shared" si="26"/>
        <v>152964.08129579524</v>
      </c>
      <c r="L180" s="10">
        <f t="shared" si="20"/>
        <v>2815.4475925785164</v>
      </c>
      <c r="M180" s="11">
        <f t="shared" si="18"/>
        <v>1673.1272769494074</v>
      </c>
      <c r="N180" s="11">
        <f t="shared" si="21"/>
        <v>1142.320315629109</v>
      </c>
      <c r="O180" s="12">
        <f t="shared" si="22"/>
        <v>445024.95353754616</v>
      </c>
    </row>
    <row r="181" spans="2:15" x14ac:dyDescent="0.25">
      <c r="B181" s="1">
        <v>48244</v>
      </c>
      <c r="C181" s="2">
        <f t="shared" si="24"/>
        <v>2032</v>
      </c>
      <c r="D181" s="2">
        <f t="shared" si="23"/>
        <v>8658.3822380140227</v>
      </c>
      <c r="E181" s="2">
        <f t="shared" si="25"/>
        <v>3497.1738790862946</v>
      </c>
      <c r="F181" s="2">
        <f t="shared" si="27"/>
        <v>158635.16992570896</v>
      </c>
      <c r="G181" s="11">
        <f t="shared" si="19"/>
        <v>2815.4475925785164</v>
      </c>
      <c r="H181" s="2">
        <f t="shared" si="26"/>
        <v>155819.72233313046</v>
      </c>
      <c r="L181" s="10">
        <f t="shared" si="20"/>
        <v>2815.4475925785164</v>
      </c>
      <c r="M181" s="11">
        <f t="shared" si="18"/>
        <v>1668.8435757657981</v>
      </c>
      <c r="N181" s="11">
        <f t="shared" si="21"/>
        <v>1146.6040168127183</v>
      </c>
      <c r="O181" s="12">
        <f t="shared" si="22"/>
        <v>443878.34952073346</v>
      </c>
    </row>
    <row r="182" spans="2:15" x14ac:dyDescent="0.25">
      <c r="B182" s="1">
        <v>48273</v>
      </c>
      <c r="C182" s="2">
        <f t="shared" si="24"/>
        <v>2032</v>
      </c>
      <c r="D182" s="2">
        <f t="shared" si="23"/>
        <v>8658.3822380140227</v>
      </c>
      <c r="E182" s="2">
        <f t="shared" si="25"/>
        <v>3504.1682268444674</v>
      </c>
      <c r="F182" s="2">
        <f t="shared" si="27"/>
        <v>161493.33541874381</v>
      </c>
      <c r="G182" s="11">
        <f t="shared" si="19"/>
        <v>2815.4475925785164</v>
      </c>
      <c r="H182" s="2">
        <f t="shared" si="26"/>
        <v>158677.8878261653</v>
      </c>
      <c r="L182" s="10">
        <f t="shared" si="20"/>
        <v>2815.4475925785164</v>
      </c>
      <c r="M182" s="11">
        <f t="shared" si="18"/>
        <v>1664.5438107027505</v>
      </c>
      <c r="N182" s="11">
        <f t="shared" si="21"/>
        <v>1150.9037818757658</v>
      </c>
      <c r="O182" s="12">
        <f t="shared" si="22"/>
        <v>442727.44573885767</v>
      </c>
    </row>
    <row r="183" spans="2:15" x14ac:dyDescent="0.25">
      <c r="B183" s="1">
        <v>48304</v>
      </c>
      <c r="C183" s="2">
        <f t="shared" si="24"/>
        <v>2032</v>
      </c>
      <c r="D183" s="2">
        <f t="shared" si="23"/>
        <v>8658.3822380140227</v>
      </c>
      <c r="E183" s="2">
        <f t="shared" si="25"/>
        <v>3511.1765632981565</v>
      </c>
      <c r="F183" s="2">
        <f t="shared" si="27"/>
        <v>164354.01979363506</v>
      </c>
      <c r="G183" s="11">
        <f t="shared" si="19"/>
        <v>2815.4475925785164</v>
      </c>
      <c r="H183" s="2">
        <f t="shared" si="26"/>
        <v>161538.57220105655</v>
      </c>
      <c r="L183" s="10">
        <f t="shared" si="20"/>
        <v>2815.4475925785164</v>
      </c>
      <c r="M183" s="11">
        <f t="shared" si="18"/>
        <v>1660.2279215207161</v>
      </c>
      <c r="N183" s="11">
        <f t="shared" si="21"/>
        <v>1155.2196710578003</v>
      </c>
      <c r="O183" s="12">
        <f t="shared" si="22"/>
        <v>441572.22606779984</v>
      </c>
    </row>
    <row r="184" spans="2:15" x14ac:dyDescent="0.25">
      <c r="B184" s="1">
        <v>48334</v>
      </c>
      <c r="C184" s="2">
        <f t="shared" si="24"/>
        <v>2032</v>
      </c>
      <c r="D184" s="2">
        <f t="shared" si="23"/>
        <v>8658.3822380140227</v>
      </c>
      <c r="E184" s="2">
        <f t="shared" si="25"/>
        <v>3518.198916424753</v>
      </c>
      <c r="F184" s="2">
        <f t="shared" si="27"/>
        <v>167217.21742998267</v>
      </c>
      <c r="G184" s="11">
        <f t="shared" si="19"/>
        <v>2815.4475925785164</v>
      </c>
      <c r="H184" s="2">
        <f t="shared" si="26"/>
        <v>164401.76983740416</v>
      </c>
      <c r="L184" s="10">
        <f t="shared" si="20"/>
        <v>2815.4475925785164</v>
      </c>
      <c r="M184" s="11">
        <f t="shared" si="18"/>
        <v>1655.8958477542494</v>
      </c>
      <c r="N184" s="11">
        <f t="shared" si="21"/>
        <v>1159.551744824267</v>
      </c>
      <c r="O184" s="12">
        <f t="shared" si="22"/>
        <v>440412.67432297557</v>
      </c>
    </row>
    <row r="185" spans="2:15" x14ac:dyDescent="0.25">
      <c r="B185" s="1">
        <v>48365</v>
      </c>
      <c r="C185" s="2">
        <f t="shared" si="24"/>
        <v>2032</v>
      </c>
      <c r="D185" s="2">
        <f t="shared" si="23"/>
        <v>8658.3822380140227</v>
      </c>
      <c r="E185" s="2">
        <f t="shared" si="25"/>
        <v>3525.2353142576026</v>
      </c>
      <c r="F185" s="2">
        <f t="shared" si="27"/>
        <v>170082.92266061861</v>
      </c>
      <c r="G185" s="11">
        <f t="shared" si="19"/>
        <v>2815.4475925785164</v>
      </c>
      <c r="H185" s="2">
        <f t="shared" si="26"/>
        <v>167267.4750680401</v>
      </c>
      <c r="L185" s="10">
        <f t="shared" si="20"/>
        <v>2815.4475925785164</v>
      </c>
      <c r="M185" s="11">
        <f t="shared" si="18"/>
        <v>1651.5475287111583</v>
      </c>
      <c r="N185" s="11">
        <f t="shared" si="21"/>
        <v>1163.9000638673581</v>
      </c>
      <c r="O185" s="12">
        <f t="shared" si="22"/>
        <v>439248.77425910824</v>
      </c>
    </row>
    <row r="186" spans="2:15" x14ac:dyDescent="0.25">
      <c r="B186" s="1">
        <v>48395</v>
      </c>
      <c r="C186" s="2">
        <f t="shared" si="24"/>
        <v>2032</v>
      </c>
      <c r="D186" s="2">
        <f t="shared" si="23"/>
        <v>8658.3822380140227</v>
      </c>
      <c r="E186" s="2">
        <f t="shared" si="25"/>
        <v>3532.2857848861177</v>
      </c>
      <c r="F186" s="2">
        <f t="shared" si="27"/>
        <v>172951.12977139483</v>
      </c>
      <c r="G186" s="11">
        <f t="shared" si="19"/>
        <v>2815.4475925785164</v>
      </c>
      <c r="H186" s="2">
        <f t="shared" si="26"/>
        <v>170135.68217881632</v>
      </c>
      <c r="L186" s="10">
        <f t="shared" si="20"/>
        <v>2815.4475925785164</v>
      </c>
      <c r="M186" s="11">
        <f t="shared" si="18"/>
        <v>1647.1829034716559</v>
      </c>
      <c r="N186" s="11">
        <f t="shared" si="21"/>
        <v>1168.2646891068605</v>
      </c>
      <c r="O186" s="12">
        <f t="shared" si="22"/>
        <v>438080.50957000139</v>
      </c>
    </row>
    <row r="187" spans="2:15" x14ac:dyDescent="0.25">
      <c r="B187" s="1">
        <v>48426</v>
      </c>
      <c r="C187" s="2">
        <f t="shared" si="24"/>
        <v>2032</v>
      </c>
      <c r="D187" s="2">
        <f t="shared" si="23"/>
        <v>8658.3822380140227</v>
      </c>
      <c r="E187" s="2">
        <f t="shared" si="25"/>
        <v>3539.3503564558901</v>
      </c>
      <c r="F187" s="2">
        <f t="shared" si="27"/>
        <v>175821.83300097051</v>
      </c>
      <c r="G187" s="11">
        <f t="shared" si="19"/>
        <v>2815.4475925785164</v>
      </c>
      <c r="H187" s="2">
        <f t="shared" si="26"/>
        <v>173006.385408392</v>
      </c>
      <c r="L187" s="10">
        <f t="shared" si="20"/>
        <v>2815.4475925785164</v>
      </c>
      <c r="M187" s="11">
        <f t="shared" si="18"/>
        <v>1642.8019108875051</v>
      </c>
      <c r="N187" s="11">
        <f t="shared" si="21"/>
        <v>1172.6456816910113</v>
      </c>
      <c r="O187" s="12">
        <f t="shared" si="22"/>
        <v>436907.86388831038</v>
      </c>
    </row>
    <row r="188" spans="2:15" x14ac:dyDescent="0.25">
      <c r="B188" s="1">
        <v>48457</v>
      </c>
      <c r="C188" s="2">
        <f t="shared" si="24"/>
        <v>2032</v>
      </c>
      <c r="D188" s="2">
        <f t="shared" si="23"/>
        <v>8658.3822380140227</v>
      </c>
      <c r="E188" s="2">
        <f t="shared" si="25"/>
        <v>3546.429057168802</v>
      </c>
      <c r="F188" s="2">
        <f t="shared" si="27"/>
        <v>178695.02654059854</v>
      </c>
      <c r="G188" s="11">
        <f t="shared" si="19"/>
        <v>2815.4475925785164</v>
      </c>
      <c r="H188" s="2">
        <f t="shared" si="26"/>
        <v>175879.57894802003</v>
      </c>
      <c r="L188" s="10">
        <f t="shared" si="20"/>
        <v>2815.4475925785164</v>
      </c>
      <c r="M188" s="11">
        <f t="shared" si="18"/>
        <v>1638.4044895811639</v>
      </c>
      <c r="N188" s="11">
        <f t="shared" si="21"/>
        <v>1177.0431029973524</v>
      </c>
      <c r="O188" s="12">
        <f t="shared" si="22"/>
        <v>435730.82078531303</v>
      </c>
    </row>
    <row r="189" spans="2:15" x14ac:dyDescent="0.25">
      <c r="B189" s="1">
        <v>48487</v>
      </c>
      <c r="C189" s="2">
        <f t="shared" si="24"/>
        <v>2032</v>
      </c>
      <c r="D189" s="2">
        <f t="shared" si="23"/>
        <v>8658.3822380140227</v>
      </c>
      <c r="E189" s="2">
        <f t="shared" si="25"/>
        <v>3553.5219152831396</v>
      </c>
      <c r="F189" s="2">
        <f t="shared" si="27"/>
        <v>181570.70453391099</v>
      </c>
      <c r="G189" s="11">
        <f t="shared" si="19"/>
        <v>2815.4475925785164</v>
      </c>
      <c r="H189" s="2">
        <f t="shared" si="26"/>
        <v>178755.25694133248</v>
      </c>
      <c r="L189" s="10">
        <f t="shared" si="20"/>
        <v>2815.4475925785164</v>
      </c>
      <c r="M189" s="11">
        <f t="shared" ref="M189:M252" si="28">O188*$E$9</f>
        <v>1633.9905779449239</v>
      </c>
      <c r="N189" s="11">
        <f t="shared" si="21"/>
        <v>1181.4570146335925</v>
      </c>
      <c r="O189" s="12">
        <f t="shared" si="22"/>
        <v>434549.36377067945</v>
      </c>
    </row>
    <row r="190" spans="2:15" x14ac:dyDescent="0.25">
      <c r="B190" s="1">
        <v>48518</v>
      </c>
      <c r="C190" s="2">
        <f t="shared" si="24"/>
        <v>2032</v>
      </c>
      <c r="D190" s="2">
        <f t="shared" si="23"/>
        <v>8658.3822380140227</v>
      </c>
      <c r="E190" s="2">
        <f t="shared" si="25"/>
        <v>3560.6289591137061</v>
      </c>
      <c r="F190" s="2">
        <f t="shared" si="27"/>
        <v>184448.86107670391</v>
      </c>
      <c r="G190" s="11">
        <f t="shared" ref="G190:G253" si="29">$J$4</f>
        <v>2815.4475925785164</v>
      </c>
      <c r="H190" s="2">
        <f t="shared" si="26"/>
        <v>181633.4134841254</v>
      </c>
      <c r="L190" s="10">
        <f t="shared" ref="L190:L253" si="30">G190</f>
        <v>2815.4475925785164</v>
      </c>
      <c r="M190" s="11">
        <f t="shared" si="28"/>
        <v>1629.560114140048</v>
      </c>
      <c r="N190" s="11">
        <f t="shared" ref="N190:N253" si="31">L190-M190</f>
        <v>1185.8874784384684</v>
      </c>
      <c r="O190" s="12">
        <f t="shared" ref="O190:O253" si="32">O189-N190</f>
        <v>433363.47629224096</v>
      </c>
    </row>
    <row r="191" spans="2:15" x14ac:dyDescent="0.25">
      <c r="B191" s="1">
        <v>48548</v>
      </c>
      <c r="C191" s="2">
        <f t="shared" si="24"/>
        <v>2032</v>
      </c>
      <c r="D191" s="2">
        <f t="shared" si="23"/>
        <v>8658.3822380140227</v>
      </c>
      <c r="E191" s="2">
        <f t="shared" si="25"/>
        <v>3567.7502170319335</v>
      </c>
      <c r="F191" s="2">
        <f t="shared" si="27"/>
        <v>187329.49021672126</v>
      </c>
      <c r="G191" s="11">
        <f t="shared" si="29"/>
        <v>2815.4475925785164</v>
      </c>
      <c r="H191" s="2">
        <f t="shared" si="26"/>
        <v>184514.04262414275</v>
      </c>
      <c r="L191" s="10">
        <f t="shared" si="30"/>
        <v>2815.4475925785164</v>
      </c>
      <c r="M191" s="11">
        <f t="shared" si="28"/>
        <v>1625.1130360959035</v>
      </c>
      <c r="N191" s="11">
        <f t="shared" si="31"/>
        <v>1190.3345564826129</v>
      </c>
      <c r="O191" s="12">
        <f t="shared" si="32"/>
        <v>432173.14173575834</v>
      </c>
    </row>
    <row r="192" spans="2:15" x14ac:dyDescent="0.25">
      <c r="B192" s="1">
        <v>48579</v>
      </c>
      <c r="C192" s="2">
        <f t="shared" si="24"/>
        <v>2032</v>
      </c>
      <c r="D192" s="2">
        <f t="shared" si="23"/>
        <v>8658.3822380140227</v>
      </c>
      <c r="E192" s="2">
        <f t="shared" si="25"/>
        <v>3574.8857174659975</v>
      </c>
      <c r="F192" s="2">
        <f t="shared" si="27"/>
        <v>190212.58595343796</v>
      </c>
      <c r="G192" s="11">
        <f t="shared" si="29"/>
        <v>2815.4475925785164</v>
      </c>
      <c r="H192" s="2">
        <f t="shared" si="26"/>
        <v>187397.13836085945</v>
      </c>
      <c r="L192" s="10">
        <f t="shared" si="30"/>
        <v>2815.4475925785164</v>
      </c>
      <c r="M192" s="11">
        <f t="shared" si="28"/>
        <v>1620.6492815090937</v>
      </c>
      <c r="N192" s="11">
        <f t="shared" si="31"/>
        <v>1194.7983110694227</v>
      </c>
      <c r="O192" s="12">
        <f t="shared" si="32"/>
        <v>430978.34342468891</v>
      </c>
    </row>
    <row r="193" spans="2:15" x14ac:dyDescent="0.25">
      <c r="B193" s="1">
        <v>48610</v>
      </c>
      <c r="C193" s="2">
        <f t="shared" si="24"/>
        <v>2033</v>
      </c>
      <c r="D193" s="2">
        <f t="shared" si="23"/>
        <v>9004.7175275345835</v>
      </c>
      <c r="E193" s="2">
        <f t="shared" si="25"/>
        <v>3582.0354889009295</v>
      </c>
      <c r="F193" s="2">
        <f t="shared" si="27"/>
        <v>193444.47752736264</v>
      </c>
      <c r="G193" s="11">
        <f t="shared" si="29"/>
        <v>2815.4475925785164</v>
      </c>
      <c r="H193" s="2">
        <f t="shared" si="26"/>
        <v>190629.02993478414</v>
      </c>
      <c r="L193" s="10">
        <f t="shared" si="30"/>
        <v>2815.4475925785164</v>
      </c>
      <c r="M193" s="11">
        <f t="shared" si="28"/>
        <v>1616.1687878425832</v>
      </c>
      <c r="N193" s="11">
        <f t="shared" si="31"/>
        <v>1199.2788047359331</v>
      </c>
      <c r="O193" s="12">
        <f t="shared" si="32"/>
        <v>429779.06461995299</v>
      </c>
    </row>
    <row r="194" spans="2:15" x14ac:dyDescent="0.25">
      <c r="B194" s="1">
        <v>48638</v>
      </c>
      <c r="C194" s="2">
        <f t="shared" si="24"/>
        <v>2033</v>
      </c>
      <c r="D194" s="2">
        <f t="shared" si="23"/>
        <v>9004.7175275345835</v>
      </c>
      <c r="E194" s="2">
        <f t="shared" si="25"/>
        <v>3589.1995598787312</v>
      </c>
      <c r="F194" s="2">
        <f t="shared" si="27"/>
        <v>196679.9780022226</v>
      </c>
      <c r="G194" s="11">
        <f t="shared" si="29"/>
        <v>2815.4475925785164</v>
      </c>
      <c r="H194" s="2">
        <f t="shared" si="26"/>
        <v>193864.5304096441</v>
      </c>
      <c r="L194" s="10">
        <f t="shared" si="30"/>
        <v>2815.4475925785164</v>
      </c>
      <c r="M194" s="11">
        <f t="shared" si="28"/>
        <v>1611.6714923248237</v>
      </c>
      <c r="N194" s="11">
        <f t="shared" si="31"/>
        <v>1203.7761002536927</v>
      </c>
      <c r="O194" s="12">
        <f t="shared" si="32"/>
        <v>428575.2885196993</v>
      </c>
    </row>
    <row r="195" spans="2:15" x14ac:dyDescent="0.25">
      <c r="B195" s="1">
        <v>48669</v>
      </c>
      <c r="C195" s="2">
        <f t="shared" si="24"/>
        <v>2033</v>
      </c>
      <c r="D195" s="2">
        <f t="shared" si="23"/>
        <v>9004.7175275345835</v>
      </c>
      <c r="E195" s="2">
        <f t="shared" si="25"/>
        <v>3596.3779589984888</v>
      </c>
      <c r="F195" s="2">
        <f t="shared" si="27"/>
        <v>199919.08507954568</v>
      </c>
      <c r="G195" s="11">
        <f t="shared" si="29"/>
        <v>2815.4475925785164</v>
      </c>
      <c r="H195" s="2">
        <f t="shared" si="26"/>
        <v>197103.63748696717</v>
      </c>
      <c r="L195" s="10">
        <f t="shared" si="30"/>
        <v>2815.4475925785164</v>
      </c>
      <c r="M195" s="11">
        <f t="shared" si="28"/>
        <v>1607.1573319488723</v>
      </c>
      <c r="N195" s="11">
        <f t="shared" si="31"/>
        <v>1208.2902606296441</v>
      </c>
      <c r="O195" s="12">
        <f t="shared" si="32"/>
        <v>427366.99825906963</v>
      </c>
    </row>
    <row r="196" spans="2:15" x14ac:dyDescent="0.25">
      <c r="B196" s="1">
        <v>48699</v>
      </c>
      <c r="C196" s="2">
        <f t="shared" si="24"/>
        <v>2033</v>
      </c>
      <c r="D196" s="2">
        <f t="shared" si="23"/>
        <v>9004.7175275345835</v>
      </c>
      <c r="E196" s="2">
        <f t="shared" si="25"/>
        <v>3603.5707149164859</v>
      </c>
      <c r="F196" s="2">
        <f t="shared" si="27"/>
        <v>203161.79642454186</v>
      </c>
      <c r="G196" s="11">
        <f t="shared" si="29"/>
        <v>2815.4475925785164</v>
      </c>
      <c r="H196" s="2">
        <f t="shared" si="26"/>
        <v>200346.34883196335</v>
      </c>
      <c r="L196" s="10">
        <f t="shared" si="30"/>
        <v>2815.4475925785164</v>
      </c>
      <c r="M196" s="11">
        <f t="shared" si="28"/>
        <v>1602.6262434715111</v>
      </c>
      <c r="N196" s="11">
        <f t="shared" si="31"/>
        <v>1212.8213491070053</v>
      </c>
      <c r="O196" s="12">
        <f t="shared" si="32"/>
        <v>426154.17690996261</v>
      </c>
    </row>
    <row r="197" spans="2:15" x14ac:dyDescent="0.25">
      <c r="B197" s="1">
        <v>48730</v>
      </c>
      <c r="C197" s="2">
        <f t="shared" si="24"/>
        <v>2033</v>
      </c>
      <c r="D197" s="2">
        <f t="shared" si="23"/>
        <v>9004.7175275345835</v>
      </c>
      <c r="E197" s="2">
        <f t="shared" si="25"/>
        <v>3610.7778563463189</v>
      </c>
      <c r="F197" s="2">
        <f t="shared" si="27"/>
        <v>206408.10966592486</v>
      </c>
      <c r="G197" s="11">
        <f t="shared" si="29"/>
        <v>2815.4475925785164</v>
      </c>
      <c r="H197" s="2">
        <f t="shared" si="26"/>
        <v>203592.66207334635</v>
      </c>
      <c r="L197" s="10">
        <f t="shared" si="30"/>
        <v>2815.4475925785164</v>
      </c>
      <c r="M197" s="11">
        <f t="shared" si="28"/>
        <v>1598.0781634123598</v>
      </c>
      <c r="N197" s="11">
        <f t="shared" si="31"/>
        <v>1217.3694291661566</v>
      </c>
      <c r="O197" s="12">
        <f t="shared" si="32"/>
        <v>424936.80748079647</v>
      </c>
    </row>
    <row r="198" spans="2:15" x14ac:dyDescent="0.25">
      <c r="B198" s="1">
        <v>48760</v>
      </c>
      <c r="C198" s="2">
        <f t="shared" si="24"/>
        <v>2033</v>
      </c>
      <c r="D198" s="2">
        <f t="shared" si="23"/>
        <v>9004.7175275345835</v>
      </c>
      <c r="E198" s="2">
        <f t="shared" si="25"/>
        <v>3617.9994120590118</v>
      </c>
      <c r="F198" s="2">
        <f t="shared" si="27"/>
        <v>209658.0223957331</v>
      </c>
      <c r="G198" s="11">
        <f t="shared" si="29"/>
        <v>2815.4475925785164</v>
      </c>
      <c r="H198" s="2">
        <f t="shared" si="26"/>
        <v>206842.5748031546</v>
      </c>
      <c r="L198" s="10">
        <f t="shared" si="30"/>
        <v>2815.4475925785164</v>
      </c>
      <c r="M198" s="11">
        <f t="shared" si="28"/>
        <v>1593.5130280529868</v>
      </c>
      <c r="N198" s="11">
        <f t="shared" si="31"/>
        <v>1221.9345645255296</v>
      </c>
      <c r="O198" s="12">
        <f t="shared" si="32"/>
        <v>423714.87291627092</v>
      </c>
    </row>
    <row r="199" spans="2:15" x14ac:dyDescent="0.25">
      <c r="B199" s="1">
        <v>48791</v>
      </c>
      <c r="C199" s="2">
        <f t="shared" si="24"/>
        <v>2033</v>
      </c>
      <c r="D199" s="2">
        <f t="shared" si="23"/>
        <v>9004.7175275345835</v>
      </c>
      <c r="E199" s="2">
        <f t="shared" si="25"/>
        <v>3625.2354108831296</v>
      </c>
      <c r="F199" s="2">
        <f t="shared" si="27"/>
        <v>212911.53216914993</v>
      </c>
      <c r="G199" s="11">
        <f t="shared" si="29"/>
        <v>2815.4475925785164</v>
      </c>
      <c r="H199" s="2">
        <f t="shared" si="26"/>
        <v>210096.08457657142</v>
      </c>
      <c r="L199" s="10">
        <f t="shared" si="30"/>
        <v>2815.4475925785164</v>
      </c>
      <c r="M199" s="11">
        <f t="shared" si="28"/>
        <v>1588.9307734360159</v>
      </c>
      <c r="N199" s="11">
        <f t="shared" si="31"/>
        <v>1226.5168191425005</v>
      </c>
      <c r="O199" s="12">
        <f t="shared" si="32"/>
        <v>422488.35609712842</v>
      </c>
    </row>
    <row r="200" spans="2:15" x14ac:dyDescent="0.25">
      <c r="B200" s="1">
        <v>48822</v>
      </c>
      <c r="C200" s="2">
        <f t="shared" si="24"/>
        <v>2033</v>
      </c>
      <c r="D200" s="2">
        <f t="shared" si="23"/>
        <v>9004.7175275345835</v>
      </c>
      <c r="E200" s="2">
        <f t="shared" si="25"/>
        <v>3632.4858817048957</v>
      </c>
      <c r="F200" s="2">
        <f t="shared" si="27"/>
        <v>216168.63650432302</v>
      </c>
      <c r="G200" s="11">
        <f t="shared" si="29"/>
        <v>2815.4475925785164</v>
      </c>
      <c r="H200" s="2">
        <f t="shared" si="26"/>
        <v>213353.18891174451</v>
      </c>
      <c r="L200" s="10">
        <f t="shared" si="30"/>
        <v>2815.4475925785164</v>
      </c>
      <c r="M200" s="11">
        <f t="shared" si="28"/>
        <v>1584.3313353642316</v>
      </c>
      <c r="N200" s="11">
        <f t="shared" si="31"/>
        <v>1231.1162572142848</v>
      </c>
      <c r="O200" s="12">
        <f t="shared" si="32"/>
        <v>421257.23983991414</v>
      </c>
    </row>
    <row r="201" spans="2:15" x14ac:dyDescent="0.25">
      <c r="B201" s="1">
        <v>48852</v>
      </c>
      <c r="C201" s="2">
        <f t="shared" si="24"/>
        <v>2033</v>
      </c>
      <c r="D201" s="2">
        <f t="shared" si="23"/>
        <v>9004.7175275345835</v>
      </c>
      <c r="E201" s="2">
        <f t="shared" si="25"/>
        <v>3639.7508534683056</v>
      </c>
      <c r="F201" s="2">
        <f t="shared" si="27"/>
        <v>219429.33288218328</v>
      </c>
      <c r="G201" s="11">
        <f t="shared" si="29"/>
        <v>2815.4475925785164</v>
      </c>
      <c r="H201" s="2">
        <f t="shared" si="26"/>
        <v>216613.88528960478</v>
      </c>
      <c r="L201" s="10">
        <f t="shared" si="30"/>
        <v>2815.4475925785164</v>
      </c>
      <c r="M201" s="11">
        <f t="shared" si="28"/>
        <v>1579.7146493996779</v>
      </c>
      <c r="N201" s="11">
        <f t="shared" si="31"/>
        <v>1235.7329431788385</v>
      </c>
      <c r="O201" s="12">
        <f t="shared" si="32"/>
        <v>420021.50689673529</v>
      </c>
    </row>
    <row r="202" spans="2:15" x14ac:dyDescent="0.25">
      <c r="B202" s="1">
        <v>48883</v>
      </c>
      <c r="C202" s="2">
        <f t="shared" si="24"/>
        <v>2033</v>
      </c>
      <c r="D202" s="2">
        <f t="shared" si="23"/>
        <v>9004.7175275345835</v>
      </c>
      <c r="E202" s="2">
        <f t="shared" si="25"/>
        <v>3647.0303551752422</v>
      </c>
      <c r="F202" s="2">
        <f t="shared" si="27"/>
        <v>222693.61874626283</v>
      </c>
      <c r="G202" s="11">
        <f t="shared" si="29"/>
        <v>2815.4475925785164</v>
      </c>
      <c r="H202" s="2">
        <f t="shared" si="26"/>
        <v>219878.17115368432</v>
      </c>
      <c r="L202" s="10">
        <f t="shared" si="30"/>
        <v>2815.4475925785164</v>
      </c>
      <c r="M202" s="11">
        <f t="shared" si="28"/>
        <v>1575.0806508627572</v>
      </c>
      <c r="N202" s="11">
        <f t="shared" si="31"/>
        <v>1240.3669417157591</v>
      </c>
      <c r="O202" s="12">
        <f t="shared" si="32"/>
        <v>418781.13995501952</v>
      </c>
    </row>
    <row r="203" spans="2:15" x14ac:dyDescent="0.25">
      <c r="B203" s="1">
        <v>48913</v>
      </c>
      <c r="C203" s="2">
        <f t="shared" si="24"/>
        <v>2033</v>
      </c>
      <c r="D203" s="2">
        <f t="shared" si="23"/>
        <v>9004.7175275345835</v>
      </c>
      <c r="E203" s="2">
        <f t="shared" si="25"/>
        <v>3654.3244158855928</v>
      </c>
      <c r="F203" s="2">
        <f t="shared" si="27"/>
        <v>225961.49150251228</v>
      </c>
      <c r="G203" s="11">
        <f t="shared" si="29"/>
        <v>2815.4475925785164</v>
      </c>
      <c r="H203" s="2">
        <f t="shared" si="26"/>
        <v>223146.04390993377</v>
      </c>
      <c r="L203" s="10">
        <f t="shared" si="30"/>
        <v>2815.4475925785164</v>
      </c>
      <c r="M203" s="11">
        <f t="shared" si="28"/>
        <v>1570.4292748313233</v>
      </c>
      <c r="N203" s="11">
        <f t="shared" si="31"/>
        <v>1245.0183177471931</v>
      </c>
      <c r="O203" s="12">
        <f t="shared" si="32"/>
        <v>417536.1216372723</v>
      </c>
    </row>
    <row r="204" spans="2:15" x14ac:dyDescent="0.25">
      <c r="B204" s="1">
        <v>48944</v>
      </c>
      <c r="C204" s="2">
        <f t="shared" si="24"/>
        <v>2033</v>
      </c>
      <c r="D204" s="2">
        <f t="shared" si="23"/>
        <v>9004.7175275345835</v>
      </c>
      <c r="E204" s="2">
        <f t="shared" si="25"/>
        <v>3661.6330647173641</v>
      </c>
      <c r="F204" s="2">
        <f t="shared" si="27"/>
        <v>229232.94851911743</v>
      </c>
      <c r="G204" s="11">
        <f t="shared" si="29"/>
        <v>2815.4475925785164</v>
      </c>
      <c r="H204" s="2">
        <f t="shared" si="26"/>
        <v>226417.50092653892</v>
      </c>
      <c r="L204" s="10">
        <f t="shared" si="30"/>
        <v>2815.4475925785164</v>
      </c>
      <c r="M204" s="11">
        <f t="shared" si="28"/>
        <v>1565.7604561397711</v>
      </c>
      <c r="N204" s="11">
        <f t="shared" si="31"/>
        <v>1249.6871364387453</v>
      </c>
      <c r="O204" s="12">
        <f t="shared" si="32"/>
        <v>416286.43450083357</v>
      </c>
    </row>
    <row r="205" spans="2:15" x14ac:dyDescent="0.25">
      <c r="B205" s="1">
        <v>48975</v>
      </c>
      <c r="C205" s="2">
        <f t="shared" si="24"/>
        <v>2034</v>
      </c>
      <c r="D205" s="2">
        <f t="shared" ref="D205:D268" si="33">$C$5*(1+$E$5)^(C205-$C$2)</f>
        <v>9364.9062286359695</v>
      </c>
      <c r="E205" s="2">
        <f t="shared" si="25"/>
        <v>3668.9563308467987</v>
      </c>
      <c r="F205" s="2">
        <f t="shared" si="27"/>
        <v>232868.17582741656</v>
      </c>
      <c r="G205" s="11">
        <f t="shared" si="29"/>
        <v>2815.4475925785164</v>
      </c>
      <c r="H205" s="2">
        <f t="shared" si="26"/>
        <v>230052.72823483805</v>
      </c>
      <c r="L205" s="10">
        <f t="shared" si="30"/>
        <v>2815.4475925785164</v>
      </c>
      <c r="M205" s="11">
        <f t="shared" si="28"/>
        <v>1561.0741293781259</v>
      </c>
      <c r="N205" s="11">
        <f t="shared" si="31"/>
        <v>1254.3734632003905</v>
      </c>
      <c r="O205" s="12">
        <f t="shared" si="32"/>
        <v>415032.06103763316</v>
      </c>
    </row>
    <row r="206" spans="2:15" x14ac:dyDescent="0.25">
      <c r="B206" s="1">
        <v>49003</v>
      </c>
      <c r="C206" s="2">
        <f t="shared" ref="C206:C269" si="34">YEAR(B206)</f>
        <v>2034</v>
      </c>
      <c r="D206" s="2">
        <f t="shared" si="33"/>
        <v>9364.9062286359695</v>
      </c>
      <c r="E206" s="2">
        <f t="shared" ref="E206:E269" si="35">E205*(1+$E$6)</f>
        <v>3676.2942435084924</v>
      </c>
      <c r="F206" s="2">
        <f t="shared" si="27"/>
        <v>236508.182647415</v>
      </c>
      <c r="G206" s="11">
        <f t="shared" si="29"/>
        <v>2815.4475925785164</v>
      </c>
      <c r="H206" s="2">
        <f t="shared" ref="H206:H269" si="36">F206-G206</f>
        <v>233692.73505483649</v>
      </c>
      <c r="L206" s="10">
        <f t="shared" si="30"/>
        <v>2815.4475925785164</v>
      </c>
      <c r="M206" s="11">
        <f t="shared" si="28"/>
        <v>1556.3702288911243</v>
      </c>
      <c r="N206" s="11">
        <f t="shared" si="31"/>
        <v>1259.0773636873921</v>
      </c>
      <c r="O206" s="12">
        <f t="shared" si="32"/>
        <v>413772.98367394577</v>
      </c>
    </row>
    <row r="207" spans="2:15" x14ac:dyDescent="0.25">
      <c r="B207" s="1">
        <v>49034</v>
      </c>
      <c r="C207" s="2">
        <f t="shared" si="34"/>
        <v>2034</v>
      </c>
      <c r="D207" s="2">
        <f t="shared" si="33"/>
        <v>9364.9062286359695</v>
      </c>
      <c r="E207" s="2">
        <f t="shared" si="35"/>
        <v>3683.6468319955093</v>
      </c>
      <c r="F207" s="2">
        <f t="shared" ref="F207:F270" si="37">D207-E207+H206*(1+$E$7)</f>
        <v>240152.97023499309</v>
      </c>
      <c r="G207" s="11">
        <f t="shared" si="29"/>
        <v>2815.4475925785164</v>
      </c>
      <c r="H207" s="2">
        <f t="shared" si="36"/>
        <v>237337.52264241458</v>
      </c>
      <c r="L207" s="10">
        <f t="shared" si="30"/>
        <v>2815.4475925785164</v>
      </c>
      <c r="M207" s="11">
        <f t="shared" si="28"/>
        <v>1551.6486887772967</v>
      </c>
      <c r="N207" s="11">
        <f t="shared" si="31"/>
        <v>1263.7989038012197</v>
      </c>
      <c r="O207" s="12">
        <f t="shared" si="32"/>
        <v>412509.18477014452</v>
      </c>
    </row>
    <row r="208" spans="2:15" x14ac:dyDescent="0.25">
      <c r="B208" s="1">
        <v>49064</v>
      </c>
      <c r="C208" s="2">
        <f t="shared" si="34"/>
        <v>2034</v>
      </c>
      <c r="D208" s="2">
        <f t="shared" si="33"/>
        <v>9364.9062286359695</v>
      </c>
      <c r="E208" s="2">
        <f t="shared" si="35"/>
        <v>3691.0141256595002</v>
      </c>
      <c r="F208" s="2">
        <f t="shared" si="37"/>
        <v>243802.53982086579</v>
      </c>
      <c r="G208" s="11">
        <f t="shared" si="29"/>
        <v>2815.4475925785164</v>
      </c>
      <c r="H208" s="2">
        <f t="shared" si="36"/>
        <v>240987.09222828728</v>
      </c>
      <c r="L208" s="10">
        <f t="shared" si="30"/>
        <v>2815.4475925785164</v>
      </c>
      <c r="M208" s="11">
        <f t="shared" si="28"/>
        <v>1546.9094428880419</v>
      </c>
      <c r="N208" s="11">
        <f t="shared" si="31"/>
        <v>1268.5381496904745</v>
      </c>
      <c r="O208" s="12">
        <f t="shared" si="32"/>
        <v>411240.64662045403</v>
      </c>
    </row>
    <row r="209" spans="2:15" x14ac:dyDescent="0.25">
      <c r="B209" s="1">
        <v>49095</v>
      </c>
      <c r="C209" s="2">
        <f t="shared" si="34"/>
        <v>2034</v>
      </c>
      <c r="D209" s="2">
        <f t="shared" si="33"/>
        <v>9364.9062286359695</v>
      </c>
      <c r="E209" s="2">
        <f t="shared" si="35"/>
        <v>3698.3961539108191</v>
      </c>
      <c r="F209" s="2">
        <f t="shared" si="37"/>
        <v>247456.89261044006</v>
      </c>
      <c r="G209" s="11">
        <f t="shared" si="29"/>
        <v>2815.4475925785164</v>
      </c>
      <c r="H209" s="2">
        <f t="shared" si="36"/>
        <v>244641.44501786155</v>
      </c>
      <c r="L209" s="10">
        <f t="shared" si="30"/>
        <v>2815.4475925785164</v>
      </c>
      <c r="M209" s="11">
        <f t="shared" si="28"/>
        <v>1542.1524248267026</v>
      </c>
      <c r="N209" s="11">
        <f t="shared" si="31"/>
        <v>1273.2951677518138</v>
      </c>
      <c r="O209" s="12">
        <f t="shared" si="32"/>
        <v>409967.35145270225</v>
      </c>
    </row>
    <row r="210" spans="2:15" x14ac:dyDescent="0.25">
      <c r="B210" s="1">
        <v>49125</v>
      </c>
      <c r="C210" s="2">
        <f t="shared" si="34"/>
        <v>2034</v>
      </c>
      <c r="D210" s="2">
        <f t="shared" si="33"/>
        <v>9364.9062286359695</v>
      </c>
      <c r="E210" s="2">
        <f t="shared" si="35"/>
        <v>3705.7929462186407</v>
      </c>
      <c r="F210" s="2">
        <f t="shared" si="37"/>
        <v>251116.02978367178</v>
      </c>
      <c r="G210" s="11">
        <f t="shared" si="29"/>
        <v>2815.4475925785164</v>
      </c>
      <c r="H210" s="2">
        <f t="shared" si="36"/>
        <v>248300.58219109327</v>
      </c>
      <c r="L210" s="10">
        <f t="shared" si="30"/>
        <v>2815.4475925785164</v>
      </c>
      <c r="M210" s="11">
        <f t="shared" si="28"/>
        <v>1537.3775679476335</v>
      </c>
      <c r="N210" s="11">
        <f t="shared" si="31"/>
        <v>1278.0700246308829</v>
      </c>
      <c r="O210" s="12">
        <f t="shared" si="32"/>
        <v>408689.28142807138</v>
      </c>
    </row>
    <row r="211" spans="2:15" x14ac:dyDescent="0.25">
      <c r="B211" s="1">
        <v>49156</v>
      </c>
      <c r="C211" s="2">
        <f t="shared" si="34"/>
        <v>2034</v>
      </c>
      <c r="D211" s="2">
        <f t="shared" si="33"/>
        <v>9364.9062286359695</v>
      </c>
      <c r="E211" s="2">
        <f t="shared" si="35"/>
        <v>3713.2045321110782</v>
      </c>
      <c r="F211" s="2">
        <f t="shared" si="37"/>
        <v>254779.95249492183</v>
      </c>
      <c r="G211" s="11">
        <f t="shared" si="29"/>
        <v>2815.4475925785164</v>
      </c>
      <c r="H211" s="2">
        <f t="shared" si="36"/>
        <v>251964.50490234332</v>
      </c>
      <c r="L211" s="10">
        <f t="shared" si="30"/>
        <v>2815.4475925785164</v>
      </c>
      <c r="M211" s="11">
        <f t="shared" si="28"/>
        <v>1532.5848053552677</v>
      </c>
      <c r="N211" s="11">
        <f t="shared" si="31"/>
        <v>1282.8627872232487</v>
      </c>
      <c r="O211" s="12">
        <f t="shared" si="32"/>
        <v>407406.41864084813</v>
      </c>
    </row>
    <row r="212" spans="2:15" x14ac:dyDescent="0.25">
      <c r="B212" s="1">
        <v>49187</v>
      </c>
      <c r="C212" s="2">
        <f t="shared" si="34"/>
        <v>2034</v>
      </c>
      <c r="D212" s="2">
        <f t="shared" si="33"/>
        <v>9364.9062286359695</v>
      </c>
      <c r="E212" s="2">
        <f t="shared" si="35"/>
        <v>3720.6309411753004</v>
      </c>
      <c r="F212" s="2">
        <f t="shared" si="37"/>
        <v>258448.66187281185</v>
      </c>
      <c r="G212" s="11">
        <f t="shared" si="29"/>
        <v>2815.4475925785164</v>
      </c>
      <c r="H212" s="2">
        <f t="shared" si="36"/>
        <v>255633.21428023334</v>
      </c>
      <c r="L212" s="10">
        <f t="shared" si="30"/>
        <v>2815.4475925785164</v>
      </c>
      <c r="M212" s="11">
        <f t="shared" si="28"/>
        <v>1527.7740699031804</v>
      </c>
      <c r="N212" s="11">
        <f t="shared" si="31"/>
        <v>1287.673522675336</v>
      </c>
      <c r="O212" s="12">
        <f t="shared" si="32"/>
        <v>406118.74511817278</v>
      </c>
    </row>
    <row r="213" spans="2:15" x14ac:dyDescent="0.25">
      <c r="B213" s="1">
        <v>49217</v>
      </c>
      <c r="C213" s="2">
        <f t="shared" si="34"/>
        <v>2034</v>
      </c>
      <c r="D213" s="2">
        <f t="shared" si="33"/>
        <v>9364.9062286359695</v>
      </c>
      <c r="E213" s="2">
        <f t="shared" si="35"/>
        <v>3728.0722030576512</v>
      </c>
      <c r="F213" s="2">
        <f t="shared" si="37"/>
        <v>262122.15902007913</v>
      </c>
      <c r="G213" s="11">
        <f t="shared" si="29"/>
        <v>2815.4475925785164</v>
      </c>
      <c r="H213" s="2">
        <f t="shared" si="36"/>
        <v>259306.71142750062</v>
      </c>
      <c r="L213" s="10">
        <f t="shared" si="30"/>
        <v>2815.4475925785164</v>
      </c>
      <c r="M213" s="11">
        <f t="shared" si="28"/>
        <v>1522.9452941931479</v>
      </c>
      <c r="N213" s="11">
        <f t="shared" si="31"/>
        <v>1292.5022983853685</v>
      </c>
      <c r="O213" s="12">
        <f t="shared" si="32"/>
        <v>404826.24281978741</v>
      </c>
    </row>
    <row r="214" spans="2:15" x14ac:dyDescent="0.25">
      <c r="B214" s="1">
        <v>49248</v>
      </c>
      <c r="C214" s="2">
        <f t="shared" si="34"/>
        <v>2034</v>
      </c>
      <c r="D214" s="2">
        <f t="shared" si="33"/>
        <v>9364.9062286359695</v>
      </c>
      <c r="E214" s="2">
        <f t="shared" si="35"/>
        <v>3735.5283474637667</v>
      </c>
      <c r="F214" s="2">
        <f t="shared" si="37"/>
        <v>265800.44501343119</v>
      </c>
      <c r="G214" s="11">
        <f t="shared" si="29"/>
        <v>2815.4475925785164</v>
      </c>
      <c r="H214" s="2">
        <f t="shared" si="36"/>
        <v>262984.99742085265</v>
      </c>
      <c r="L214" s="10">
        <f t="shared" si="30"/>
        <v>2815.4475925785164</v>
      </c>
      <c r="M214" s="11">
        <f t="shared" si="28"/>
        <v>1518.0984105742027</v>
      </c>
      <c r="N214" s="11">
        <f t="shared" si="31"/>
        <v>1297.3491820043137</v>
      </c>
      <c r="O214" s="12">
        <f t="shared" si="32"/>
        <v>403528.89363778307</v>
      </c>
    </row>
    <row r="215" spans="2:15" x14ac:dyDescent="0.25">
      <c r="B215" s="1">
        <v>49278</v>
      </c>
      <c r="C215" s="2">
        <f t="shared" si="34"/>
        <v>2034</v>
      </c>
      <c r="D215" s="2">
        <f t="shared" si="33"/>
        <v>9364.9062286359695</v>
      </c>
      <c r="E215" s="2">
        <f t="shared" si="35"/>
        <v>3742.9994041586942</v>
      </c>
      <c r="F215" s="2">
        <f t="shared" si="37"/>
        <v>269483.52090339945</v>
      </c>
      <c r="G215" s="11">
        <f t="shared" si="29"/>
        <v>2815.4475925785164</v>
      </c>
      <c r="H215" s="2">
        <f t="shared" si="36"/>
        <v>266668.07331082091</v>
      </c>
      <c r="L215" s="10">
        <f t="shared" si="30"/>
        <v>2815.4475925785164</v>
      </c>
      <c r="M215" s="11">
        <f t="shared" si="28"/>
        <v>1513.2333511416864</v>
      </c>
      <c r="N215" s="11">
        <f t="shared" si="31"/>
        <v>1302.21424143683</v>
      </c>
      <c r="O215" s="12">
        <f t="shared" si="32"/>
        <v>402226.67939634621</v>
      </c>
    </row>
    <row r="216" spans="2:15" x14ac:dyDescent="0.25">
      <c r="B216" s="1">
        <v>49309</v>
      </c>
      <c r="C216" s="2">
        <f t="shared" si="34"/>
        <v>2034</v>
      </c>
      <c r="D216" s="2">
        <f t="shared" si="33"/>
        <v>9364.9062286359695</v>
      </c>
      <c r="E216" s="2">
        <f t="shared" si="35"/>
        <v>3750.4854029670119</v>
      </c>
      <c r="F216" s="2">
        <f t="shared" si="37"/>
        <v>273171.38771419262</v>
      </c>
      <c r="G216" s="11">
        <f t="shared" si="29"/>
        <v>2815.4475925785164</v>
      </c>
      <c r="H216" s="2">
        <f t="shared" si="36"/>
        <v>270355.94012161408</v>
      </c>
      <c r="L216" s="10">
        <f t="shared" si="30"/>
        <v>2815.4475925785164</v>
      </c>
      <c r="M216" s="11">
        <f t="shared" si="28"/>
        <v>1508.3500477362982</v>
      </c>
      <c r="N216" s="11">
        <f t="shared" si="31"/>
        <v>1307.0975448422182</v>
      </c>
      <c r="O216" s="12">
        <f t="shared" si="32"/>
        <v>400919.58185150399</v>
      </c>
    </row>
    <row r="217" spans="2:15" x14ac:dyDescent="0.25">
      <c r="B217" s="1">
        <v>49340</v>
      </c>
      <c r="C217" s="2">
        <f t="shared" si="34"/>
        <v>2035</v>
      </c>
      <c r="D217" s="2">
        <f t="shared" si="33"/>
        <v>9739.5024777814069</v>
      </c>
      <c r="E217" s="2">
        <f t="shared" si="35"/>
        <v>3757.9863737729461</v>
      </c>
      <c r="F217" s="2">
        <f t="shared" si="37"/>
        <v>277238.64269269462</v>
      </c>
      <c r="G217" s="11">
        <f t="shared" si="29"/>
        <v>2815.4475925785164</v>
      </c>
      <c r="H217" s="2">
        <f t="shared" si="36"/>
        <v>274423.19510011608</v>
      </c>
      <c r="L217" s="10">
        <f t="shared" si="30"/>
        <v>2815.4475925785164</v>
      </c>
      <c r="M217" s="11">
        <f t="shared" si="28"/>
        <v>1503.4484319431399</v>
      </c>
      <c r="N217" s="11">
        <f t="shared" si="31"/>
        <v>1311.9991606353765</v>
      </c>
      <c r="O217" s="12">
        <f t="shared" si="32"/>
        <v>399607.58269086858</v>
      </c>
    </row>
    <row r="218" spans="2:15" x14ac:dyDescent="0.25">
      <c r="B218" s="1">
        <v>49368</v>
      </c>
      <c r="C218" s="2">
        <f t="shared" si="34"/>
        <v>2035</v>
      </c>
      <c r="D218" s="2">
        <f t="shared" si="33"/>
        <v>9739.5024777814069</v>
      </c>
      <c r="E218" s="2">
        <f t="shared" si="35"/>
        <v>3765.5023465204918</v>
      </c>
      <c r="F218" s="2">
        <f t="shared" si="37"/>
        <v>281311.93921504403</v>
      </c>
      <c r="G218" s="11">
        <f t="shared" si="29"/>
        <v>2815.4475925785164</v>
      </c>
      <c r="H218" s="2">
        <f t="shared" si="36"/>
        <v>278496.49162246549</v>
      </c>
      <c r="L218" s="10">
        <f t="shared" si="30"/>
        <v>2815.4475925785164</v>
      </c>
      <c r="M218" s="11">
        <f t="shared" si="28"/>
        <v>1498.5284350907571</v>
      </c>
      <c r="N218" s="11">
        <f t="shared" si="31"/>
        <v>1316.9191574877593</v>
      </c>
      <c r="O218" s="12">
        <f t="shared" si="32"/>
        <v>398290.66353338084</v>
      </c>
    </row>
    <row r="219" spans="2:15" x14ac:dyDescent="0.25">
      <c r="B219" s="1">
        <v>49399</v>
      </c>
      <c r="C219" s="2">
        <f t="shared" si="34"/>
        <v>2035</v>
      </c>
      <c r="D219" s="2">
        <f t="shared" si="33"/>
        <v>9739.5024777814069</v>
      </c>
      <c r="E219" s="2">
        <f t="shared" si="35"/>
        <v>3773.0333512135326</v>
      </c>
      <c r="F219" s="2">
        <f t="shared" si="37"/>
        <v>285391.28238777496</v>
      </c>
      <c r="G219" s="11">
        <f t="shared" si="29"/>
        <v>2815.4475925785164</v>
      </c>
      <c r="H219" s="2">
        <f t="shared" si="36"/>
        <v>282575.83479519642</v>
      </c>
      <c r="L219" s="10">
        <f t="shared" si="30"/>
        <v>2815.4475925785164</v>
      </c>
      <c r="M219" s="11">
        <f t="shared" si="28"/>
        <v>1493.5899882501781</v>
      </c>
      <c r="N219" s="11">
        <f t="shared" si="31"/>
        <v>1321.8576043283383</v>
      </c>
      <c r="O219" s="12">
        <f t="shared" si="32"/>
        <v>396968.80592905253</v>
      </c>
    </row>
    <row r="220" spans="2:15" x14ac:dyDescent="0.25">
      <c r="B220" s="1">
        <v>49429</v>
      </c>
      <c r="C220" s="2">
        <f t="shared" si="34"/>
        <v>2035</v>
      </c>
      <c r="D220" s="2">
        <f t="shared" si="33"/>
        <v>9739.5024777814069</v>
      </c>
      <c r="E220" s="2">
        <f t="shared" si="35"/>
        <v>3780.5794179159598</v>
      </c>
      <c r="F220" s="2">
        <f t="shared" si="37"/>
        <v>289476.67730437918</v>
      </c>
      <c r="G220" s="11">
        <f t="shared" si="29"/>
        <v>2815.4475925785164</v>
      </c>
      <c r="H220" s="2">
        <f t="shared" si="36"/>
        <v>286661.22971180064</v>
      </c>
      <c r="L220" s="10">
        <f t="shared" si="30"/>
        <v>2815.4475925785164</v>
      </c>
      <c r="M220" s="11">
        <f t="shared" si="28"/>
        <v>1488.633022233947</v>
      </c>
      <c r="N220" s="11">
        <f t="shared" si="31"/>
        <v>1326.8145703445693</v>
      </c>
      <c r="O220" s="12">
        <f t="shared" si="32"/>
        <v>395641.99135870795</v>
      </c>
    </row>
    <row r="221" spans="2:15" x14ac:dyDescent="0.25">
      <c r="B221" s="1">
        <v>49460</v>
      </c>
      <c r="C221" s="2">
        <f t="shared" si="34"/>
        <v>2035</v>
      </c>
      <c r="D221" s="2">
        <f t="shared" si="33"/>
        <v>9739.5024777814069</v>
      </c>
      <c r="E221" s="2">
        <f t="shared" si="35"/>
        <v>3788.1405767517917</v>
      </c>
      <c r="F221" s="2">
        <f t="shared" si="37"/>
        <v>293568.12904520292</v>
      </c>
      <c r="G221" s="11">
        <f t="shared" si="29"/>
        <v>2815.4475925785164</v>
      </c>
      <c r="H221" s="2">
        <f t="shared" si="36"/>
        <v>290752.68145262438</v>
      </c>
      <c r="L221" s="10">
        <f t="shared" si="30"/>
        <v>2815.4475925785164</v>
      </c>
      <c r="M221" s="11">
        <f t="shared" si="28"/>
        <v>1483.6574675951547</v>
      </c>
      <c r="N221" s="11">
        <f t="shared" si="31"/>
        <v>1331.7901249833617</v>
      </c>
      <c r="O221" s="12">
        <f t="shared" si="32"/>
        <v>394310.2012337246</v>
      </c>
    </row>
    <row r="222" spans="2:15" x14ac:dyDescent="0.25">
      <c r="B222" s="1">
        <v>49490</v>
      </c>
      <c r="C222" s="2">
        <f t="shared" si="34"/>
        <v>2035</v>
      </c>
      <c r="D222" s="2">
        <f t="shared" si="33"/>
        <v>9739.5024777814069</v>
      </c>
      <c r="E222" s="2">
        <f t="shared" si="35"/>
        <v>3795.7168579052955</v>
      </c>
      <c r="F222" s="2">
        <f t="shared" si="37"/>
        <v>297665.64267734258</v>
      </c>
      <c r="G222" s="11">
        <f t="shared" si="29"/>
        <v>2815.4475925785164</v>
      </c>
      <c r="H222" s="2">
        <f t="shared" si="36"/>
        <v>294850.19508476404</v>
      </c>
      <c r="L222" s="10">
        <f t="shared" si="30"/>
        <v>2815.4475925785164</v>
      </c>
      <c r="M222" s="11">
        <f t="shared" si="28"/>
        <v>1478.6632546264673</v>
      </c>
      <c r="N222" s="11">
        <f t="shared" si="31"/>
        <v>1336.7843379520491</v>
      </c>
      <c r="O222" s="12">
        <f t="shared" si="32"/>
        <v>392973.41689577256</v>
      </c>
    </row>
    <row r="223" spans="2:15" x14ac:dyDescent="0.25">
      <c r="B223" s="1">
        <v>49521</v>
      </c>
      <c r="C223" s="2">
        <f t="shared" si="34"/>
        <v>2035</v>
      </c>
      <c r="D223" s="2">
        <f t="shared" si="33"/>
        <v>9739.5024777814069</v>
      </c>
      <c r="E223" s="2">
        <f t="shared" si="35"/>
        <v>3803.308291621106</v>
      </c>
      <c r="F223" s="2">
        <f t="shared" si="37"/>
        <v>301769.22325454024</v>
      </c>
      <c r="G223" s="11">
        <f t="shared" si="29"/>
        <v>2815.4475925785164</v>
      </c>
      <c r="H223" s="2">
        <f t="shared" si="36"/>
        <v>298953.7756619617</v>
      </c>
      <c r="L223" s="10">
        <f t="shared" si="30"/>
        <v>2815.4475925785164</v>
      </c>
      <c r="M223" s="11">
        <f t="shared" si="28"/>
        <v>1473.650313359147</v>
      </c>
      <c r="N223" s="11">
        <f t="shared" si="31"/>
        <v>1341.7972792193693</v>
      </c>
      <c r="O223" s="12">
        <f t="shared" si="32"/>
        <v>391631.61961655319</v>
      </c>
    </row>
    <row r="224" spans="2:15" x14ac:dyDescent="0.25">
      <c r="B224" s="1">
        <v>49552</v>
      </c>
      <c r="C224" s="2">
        <f t="shared" si="34"/>
        <v>2035</v>
      </c>
      <c r="D224" s="2">
        <f t="shared" si="33"/>
        <v>9739.5024777814069</v>
      </c>
      <c r="E224" s="2">
        <f t="shared" si="35"/>
        <v>3810.9149082043482</v>
      </c>
      <c r="F224" s="2">
        <f t="shared" si="37"/>
        <v>305878.87581707863</v>
      </c>
      <c r="G224" s="11">
        <f t="shared" si="29"/>
        <v>2815.4475925785164</v>
      </c>
      <c r="H224" s="2">
        <f t="shared" si="36"/>
        <v>303063.42822450009</v>
      </c>
      <c r="L224" s="10">
        <f t="shared" si="30"/>
        <v>2815.4475925785164</v>
      </c>
      <c r="M224" s="11">
        <f t="shared" si="28"/>
        <v>1468.6185735620743</v>
      </c>
      <c r="N224" s="11">
        <f t="shared" si="31"/>
        <v>1346.8290190164421</v>
      </c>
      <c r="O224" s="12">
        <f t="shared" si="32"/>
        <v>390284.79059753672</v>
      </c>
    </row>
    <row r="225" spans="2:15" x14ac:dyDescent="0.25">
      <c r="B225" s="1">
        <v>49582</v>
      </c>
      <c r="C225" s="2">
        <f t="shared" si="34"/>
        <v>2035</v>
      </c>
      <c r="D225" s="2">
        <f t="shared" si="33"/>
        <v>9739.5024777814069</v>
      </c>
      <c r="E225" s="2">
        <f t="shared" si="35"/>
        <v>3818.5367380207567</v>
      </c>
      <c r="F225" s="2">
        <f t="shared" si="37"/>
        <v>309994.60539167578</v>
      </c>
      <c r="G225" s="11">
        <f t="shared" si="29"/>
        <v>2815.4475925785164</v>
      </c>
      <c r="H225" s="2">
        <f t="shared" si="36"/>
        <v>307179.15779909724</v>
      </c>
      <c r="L225" s="10">
        <f t="shared" si="30"/>
        <v>2815.4475925785164</v>
      </c>
      <c r="M225" s="11">
        <f t="shared" si="28"/>
        <v>1463.5679647407626</v>
      </c>
      <c r="N225" s="11">
        <f t="shared" si="31"/>
        <v>1351.8796278377538</v>
      </c>
      <c r="O225" s="12">
        <f t="shared" si="32"/>
        <v>388932.91096969898</v>
      </c>
    </row>
    <row r="226" spans="2:15" x14ac:dyDescent="0.25">
      <c r="B226" s="1">
        <v>49613</v>
      </c>
      <c r="C226" s="2">
        <f t="shared" si="34"/>
        <v>2035</v>
      </c>
      <c r="D226" s="2">
        <f t="shared" si="33"/>
        <v>9739.5024777814069</v>
      </c>
      <c r="E226" s="2">
        <f t="shared" si="35"/>
        <v>3826.1738114967984</v>
      </c>
      <c r="F226" s="2">
        <f t="shared" si="37"/>
        <v>314116.41699137888</v>
      </c>
      <c r="G226" s="11">
        <f t="shared" si="29"/>
        <v>2815.4475925785164</v>
      </c>
      <c r="H226" s="2">
        <f t="shared" si="36"/>
        <v>311300.96939880034</v>
      </c>
      <c r="L226" s="10">
        <f t="shared" si="30"/>
        <v>2815.4475925785164</v>
      </c>
      <c r="M226" s="11">
        <f t="shared" si="28"/>
        <v>1458.4984161363711</v>
      </c>
      <c r="N226" s="11">
        <f t="shared" si="31"/>
        <v>1356.9491764421452</v>
      </c>
      <c r="O226" s="12">
        <f t="shared" si="32"/>
        <v>387575.96179325681</v>
      </c>
    </row>
    <row r="227" spans="2:15" x14ac:dyDescent="0.25">
      <c r="B227" s="1">
        <v>49643</v>
      </c>
      <c r="C227" s="2">
        <f t="shared" si="34"/>
        <v>2035</v>
      </c>
      <c r="D227" s="2">
        <f t="shared" si="33"/>
        <v>9739.5024777814069</v>
      </c>
      <c r="E227" s="2">
        <f t="shared" si="35"/>
        <v>3833.826159119792</v>
      </c>
      <c r="F227" s="2">
        <f t="shared" si="37"/>
        <v>318244.31561545795</v>
      </c>
      <c r="G227" s="11">
        <f t="shared" si="29"/>
        <v>2815.4475925785164</v>
      </c>
      <c r="H227" s="2">
        <f t="shared" si="36"/>
        <v>315428.86802287941</v>
      </c>
      <c r="L227" s="10">
        <f t="shared" si="30"/>
        <v>2815.4475925785164</v>
      </c>
      <c r="M227" s="11">
        <f t="shared" si="28"/>
        <v>1453.4098567247129</v>
      </c>
      <c r="N227" s="11">
        <f t="shared" si="31"/>
        <v>1362.0377358538035</v>
      </c>
      <c r="O227" s="12">
        <f t="shared" si="32"/>
        <v>386213.924057403</v>
      </c>
    </row>
    <row r="228" spans="2:15" x14ac:dyDescent="0.25">
      <c r="B228" s="1">
        <v>49674</v>
      </c>
      <c r="C228" s="2">
        <f t="shared" si="34"/>
        <v>2035</v>
      </c>
      <c r="D228" s="2">
        <f t="shared" si="33"/>
        <v>9739.5024777814069</v>
      </c>
      <c r="E228" s="2">
        <f t="shared" si="35"/>
        <v>3841.4938114380316</v>
      </c>
      <c r="F228" s="2">
        <f t="shared" si="37"/>
        <v>322378.30624929909</v>
      </c>
      <c r="G228" s="11">
        <f t="shared" si="29"/>
        <v>2815.4475925785164</v>
      </c>
      <c r="H228" s="2">
        <f t="shared" si="36"/>
        <v>319562.85865672055</v>
      </c>
      <c r="L228" s="10">
        <f t="shared" si="30"/>
        <v>2815.4475925785164</v>
      </c>
      <c r="M228" s="11">
        <f t="shared" si="28"/>
        <v>1448.3022152152612</v>
      </c>
      <c r="N228" s="11">
        <f t="shared" si="31"/>
        <v>1367.1453773632552</v>
      </c>
      <c r="O228" s="12">
        <f t="shared" si="32"/>
        <v>384846.77868003974</v>
      </c>
    </row>
    <row r="229" spans="2:15" x14ac:dyDescent="0.25">
      <c r="B229" s="1">
        <v>49705</v>
      </c>
      <c r="C229" s="2">
        <f t="shared" si="34"/>
        <v>2036</v>
      </c>
      <c r="D229" s="2">
        <f t="shared" si="33"/>
        <v>10129.082576892664</v>
      </c>
      <c r="E229" s="2">
        <f t="shared" si="35"/>
        <v>3849.1767990609078</v>
      </c>
      <c r="F229" s="2">
        <f t="shared" si="37"/>
        <v>326907.97396340803</v>
      </c>
      <c r="G229" s="11">
        <f t="shared" si="29"/>
        <v>2815.4475925785164</v>
      </c>
      <c r="H229" s="2">
        <f t="shared" si="36"/>
        <v>324092.5263708295</v>
      </c>
      <c r="L229" s="10">
        <f t="shared" si="30"/>
        <v>2815.4475925785164</v>
      </c>
      <c r="M229" s="11">
        <f t="shared" si="28"/>
        <v>1443.1754200501489</v>
      </c>
      <c r="N229" s="11">
        <f t="shared" si="31"/>
        <v>1372.2721725283675</v>
      </c>
      <c r="O229" s="12">
        <f t="shared" si="32"/>
        <v>383474.50650751137</v>
      </c>
    </row>
    <row r="230" spans="2:15" x14ac:dyDescent="0.25">
      <c r="B230" s="1">
        <v>49734</v>
      </c>
      <c r="C230" s="2">
        <f t="shared" si="34"/>
        <v>2036</v>
      </c>
      <c r="D230" s="2">
        <f t="shared" si="33"/>
        <v>10129.082576892664</v>
      </c>
      <c r="E230" s="2">
        <f t="shared" si="35"/>
        <v>3856.8751526590295</v>
      </c>
      <c r="F230" s="2">
        <f t="shared" si="37"/>
        <v>331445.04221629922</v>
      </c>
      <c r="G230" s="11">
        <f t="shared" si="29"/>
        <v>2815.4475925785164</v>
      </c>
      <c r="H230" s="2">
        <f t="shared" si="36"/>
        <v>328629.59462372068</v>
      </c>
      <c r="L230" s="10">
        <f t="shared" si="30"/>
        <v>2815.4475925785164</v>
      </c>
      <c r="M230" s="11">
        <f t="shared" si="28"/>
        <v>1438.0293994031676</v>
      </c>
      <c r="N230" s="11">
        <f t="shared" si="31"/>
        <v>1377.4181931753487</v>
      </c>
      <c r="O230" s="12">
        <f t="shared" si="32"/>
        <v>382097.08831433603</v>
      </c>
    </row>
    <row r="231" spans="2:15" x14ac:dyDescent="0.25">
      <c r="B231" s="1">
        <v>49765</v>
      </c>
      <c r="C231" s="2">
        <f t="shared" si="34"/>
        <v>2036</v>
      </c>
      <c r="D231" s="2">
        <f t="shared" si="33"/>
        <v>10129.082576892664</v>
      </c>
      <c r="E231" s="2">
        <f t="shared" si="35"/>
        <v>3864.5889029643477</v>
      </c>
      <c r="F231" s="2">
        <f t="shared" si="37"/>
        <v>335989.52027972811</v>
      </c>
      <c r="G231" s="11">
        <f t="shared" si="29"/>
        <v>2815.4475925785164</v>
      </c>
      <c r="H231" s="2">
        <f t="shared" si="36"/>
        <v>333174.07268714957</v>
      </c>
      <c r="L231" s="10">
        <f t="shared" si="30"/>
        <v>2815.4475925785164</v>
      </c>
      <c r="M231" s="11">
        <f t="shared" si="28"/>
        <v>1432.86408117876</v>
      </c>
      <c r="N231" s="11">
        <f t="shared" si="31"/>
        <v>1382.5835113997564</v>
      </c>
      <c r="O231" s="12">
        <f t="shared" si="32"/>
        <v>380714.50480293628</v>
      </c>
    </row>
    <row r="232" spans="2:15" x14ac:dyDescent="0.25">
      <c r="B232" s="1">
        <v>49795</v>
      </c>
      <c r="C232" s="2">
        <f t="shared" si="34"/>
        <v>2036</v>
      </c>
      <c r="D232" s="2">
        <f t="shared" si="33"/>
        <v>10129.082576892664</v>
      </c>
      <c r="E232" s="2">
        <f t="shared" si="35"/>
        <v>3872.3180807702765</v>
      </c>
      <c r="F232" s="2">
        <f t="shared" si="37"/>
        <v>340541.41742556245</v>
      </c>
      <c r="G232" s="11">
        <f t="shared" si="29"/>
        <v>2815.4475925785164</v>
      </c>
      <c r="H232" s="2">
        <f t="shared" si="36"/>
        <v>337725.96983298392</v>
      </c>
      <c r="L232" s="10">
        <f t="shared" si="30"/>
        <v>2815.4475925785164</v>
      </c>
      <c r="M232" s="11">
        <f t="shared" si="28"/>
        <v>1427.6793930110109</v>
      </c>
      <c r="N232" s="11">
        <f t="shared" si="31"/>
        <v>1387.7681995675055</v>
      </c>
      <c r="O232" s="12">
        <f t="shared" si="32"/>
        <v>379326.73660336877</v>
      </c>
    </row>
    <row r="233" spans="2:15" x14ac:dyDescent="0.25">
      <c r="B233" s="1">
        <v>49826</v>
      </c>
      <c r="C233" s="2">
        <f t="shared" si="34"/>
        <v>2036</v>
      </c>
      <c r="D233" s="2">
        <f t="shared" si="33"/>
        <v>10129.082576892664</v>
      </c>
      <c r="E233" s="2">
        <f t="shared" si="35"/>
        <v>3880.0627169318172</v>
      </c>
      <c r="F233" s="2">
        <f t="shared" si="37"/>
        <v>345100.7429257214</v>
      </c>
      <c r="G233" s="11">
        <f t="shared" si="29"/>
        <v>2815.4475925785164</v>
      </c>
      <c r="H233" s="2">
        <f t="shared" si="36"/>
        <v>342285.29533314286</v>
      </c>
      <c r="L233" s="10">
        <f t="shared" si="30"/>
        <v>2815.4475925785164</v>
      </c>
      <c r="M233" s="11">
        <f t="shared" si="28"/>
        <v>1422.4752622626329</v>
      </c>
      <c r="N233" s="11">
        <f t="shared" si="31"/>
        <v>1392.9723303158835</v>
      </c>
      <c r="O233" s="12">
        <f t="shared" si="32"/>
        <v>377933.76427305286</v>
      </c>
    </row>
    <row r="234" spans="2:15" x14ac:dyDescent="0.25">
      <c r="B234" s="1">
        <v>49856</v>
      </c>
      <c r="C234" s="2">
        <f t="shared" si="34"/>
        <v>2036</v>
      </c>
      <c r="D234" s="2">
        <f t="shared" si="33"/>
        <v>10129.082576892664</v>
      </c>
      <c r="E234" s="2">
        <f t="shared" si="35"/>
        <v>3887.822842365681</v>
      </c>
      <c r="F234" s="2">
        <f t="shared" si="37"/>
        <v>349667.50605211366</v>
      </c>
      <c r="G234" s="11">
        <f t="shared" si="29"/>
        <v>2815.4475925785164</v>
      </c>
      <c r="H234" s="2">
        <f t="shared" si="36"/>
        <v>346852.05845953512</v>
      </c>
      <c r="L234" s="10">
        <f t="shared" si="30"/>
        <v>2815.4475925785164</v>
      </c>
      <c r="M234" s="11">
        <f t="shared" si="28"/>
        <v>1417.2516160239481</v>
      </c>
      <c r="N234" s="11">
        <f t="shared" si="31"/>
        <v>1398.1959765545682</v>
      </c>
      <c r="O234" s="12">
        <f t="shared" si="32"/>
        <v>376535.56829649827</v>
      </c>
    </row>
    <row r="235" spans="2:15" x14ac:dyDescent="0.25">
      <c r="B235" s="1">
        <v>49887</v>
      </c>
      <c r="C235" s="2">
        <f t="shared" si="34"/>
        <v>2036</v>
      </c>
      <c r="D235" s="2">
        <f t="shared" si="33"/>
        <v>10129.082576892664</v>
      </c>
      <c r="E235" s="2">
        <f t="shared" si="35"/>
        <v>3895.5984880504125</v>
      </c>
      <c r="F235" s="2">
        <f t="shared" si="37"/>
        <v>354241.71607657586</v>
      </c>
      <c r="G235" s="11">
        <f t="shared" si="29"/>
        <v>2815.4475925785164</v>
      </c>
      <c r="H235" s="2">
        <f t="shared" si="36"/>
        <v>351426.26848399732</v>
      </c>
      <c r="L235" s="10">
        <f t="shared" si="30"/>
        <v>2815.4475925785164</v>
      </c>
      <c r="M235" s="11">
        <f t="shared" si="28"/>
        <v>1412.0083811118684</v>
      </c>
      <c r="N235" s="11">
        <f t="shared" si="31"/>
        <v>1403.439211466648</v>
      </c>
      <c r="O235" s="12">
        <f t="shared" si="32"/>
        <v>375132.12908503163</v>
      </c>
    </row>
    <row r="236" spans="2:15" x14ac:dyDescent="0.25">
      <c r="B236" s="1">
        <v>49918</v>
      </c>
      <c r="C236" s="2">
        <f t="shared" si="34"/>
        <v>2036</v>
      </c>
      <c r="D236" s="2">
        <f t="shared" si="33"/>
        <v>10129.082576892664</v>
      </c>
      <c r="E236" s="2">
        <f t="shared" si="35"/>
        <v>3903.3896850265132</v>
      </c>
      <c r="F236" s="2">
        <f t="shared" si="37"/>
        <v>358823.38227081014</v>
      </c>
      <c r="G236" s="11">
        <f t="shared" si="29"/>
        <v>2815.4475925785164</v>
      </c>
      <c r="H236" s="2">
        <f t="shared" si="36"/>
        <v>356007.9346782316</v>
      </c>
      <c r="L236" s="10">
        <f t="shared" si="30"/>
        <v>2815.4475925785164</v>
      </c>
      <c r="M236" s="11">
        <f t="shared" si="28"/>
        <v>1406.7454840688686</v>
      </c>
      <c r="N236" s="11">
        <f t="shared" si="31"/>
        <v>1408.7021085096478</v>
      </c>
      <c r="O236" s="12">
        <f t="shared" si="32"/>
        <v>373723.42697652197</v>
      </c>
    </row>
    <row r="237" spans="2:15" x14ac:dyDescent="0.25">
      <c r="B237" s="1">
        <v>49948</v>
      </c>
      <c r="C237" s="2">
        <f t="shared" si="34"/>
        <v>2036</v>
      </c>
      <c r="D237" s="2">
        <f t="shared" si="33"/>
        <v>10129.082576892664</v>
      </c>
      <c r="E237" s="2">
        <f t="shared" si="35"/>
        <v>3911.1964643965662</v>
      </c>
      <c r="F237" s="2">
        <f t="shared" si="37"/>
        <v>363412.51390632184</v>
      </c>
      <c r="G237" s="11">
        <f t="shared" si="29"/>
        <v>2815.4475925785164</v>
      </c>
      <c r="H237" s="2">
        <f t="shared" si="36"/>
        <v>360597.0663137433</v>
      </c>
      <c r="L237" s="10">
        <f t="shared" si="30"/>
        <v>2815.4475925785164</v>
      </c>
      <c r="M237" s="11">
        <f t="shared" si="28"/>
        <v>1401.4628511619574</v>
      </c>
      <c r="N237" s="11">
        <f t="shared" si="31"/>
        <v>1413.984741416559</v>
      </c>
      <c r="O237" s="12">
        <f t="shared" si="32"/>
        <v>372309.44223510538</v>
      </c>
    </row>
    <row r="238" spans="2:15" x14ac:dyDescent="0.25">
      <c r="B238" s="1">
        <v>49979</v>
      </c>
      <c r="C238" s="2">
        <f t="shared" si="34"/>
        <v>2036</v>
      </c>
      <c r="D238" s="2">
        <f t="shared" si="33"/>
        <v>10129.082576892664</v>
      </c>
      <c r="E238" s="2">
        <f t="shared" si="35"/>
        <v>3919.0188573253595</v>
      </c>
      <c r="F238" s="2">
        <f t="shared" si="37"/>
        <v>368009.12025435647</v>
      </c>
      <c r="G238" s="11">
        <f t="shared" si="29"/>
        <v>2815.4475925785164</v>
      </c>
      <c r="H238" s="2">
        <f t="shared" si="36"/>
        <v>365193.67266177793</v>
      </c>
      <c r="L238" s="10">
        <f t="shared" si="30"/>
        <v>2815.4475925785164</v>
      </c>
      <c r="M238" s="11">
        <f t="shared" si="28"/>
        <v>1396.1604083816451</v>
      </c>
      <c r="N238" s="11">
        <f t="shared" si="31"/>
        <v>1419.2871841968713</v>
      </c>
      <c r="O238" s="12">
        <f t="shared" si="32"/>
        <v>370890.15505090851</v>
      </c>
    </row>
    <row r="239" spans="2:15" x14ac:dyDescent="0.25">
      <c r="B239" s="1">
        <v>50009</v>
      </c>
      <c r="C239" s="2">
        <f t="shared" si="34"/>
        <v>2036</v>
      </c>
      <c r="D239" s="2">
        <f t="shared" si="33"/>
        <v>10129.082576892664</v>
      </c>
      <c r="E239" s="2">
        <f t="shared" si="35"/>
        <v>3926.8568950400104</v>
      </c>
      <c r="F239" s="2">
        <f t="shared" si="37"/>
        <v>372613.21058583655</v>
      </c>
      <c r="G239" s="11">
        <f t="shared" si="29"/>
        <v>2815.4475925785164</v>
      </c>
      <c r="H239" s="2">
        <f t="shared" si="36"/>
        <v>369797.76299325802</v>
      </c>
      <c r="L239" s="10">
        <f t="shared" si="30"/>
        <v>2815.4475925785164</v>
      </c>
      <c r="M239" s="11">
        <f t="shared" si="28"/>
        <v>1390.8380814409068</v>
      </c>
      <c r="N239" s="11">
        <f t="shared" si="31"/>
        <v>1424.6095111376096</v>
      </c>
      <c r="O239" s="12">
        <f t="shared" si="32"/>
        <v>369465.54553977092</v>
      </c>
    </row>
    <row r="240" spans="2:15" x14ac:dyDescent="0.25">
      <c r="B240" s="1">
        <v>50040</v>
      </c>
      <c r="C240" s="2">
        <f t="shared" si="34"/>
        <v>2036</v>
      </c>
      <c r="D240" s="2">
        <f t="shared" si="33"/>
        <v>10129.082576892664</v>
      </c>
      <c r="E240" s="2">
        <f t="shared" si="35"/>
        <v>3934.7106088300902</v>
      </c>
      <c r="F240" s="2">
        <f t="shared" si="37"/>
        <v>377224.79417129816</v>
      </c>
      <c r="G240" s="11">
        <f t="shared" si="29"/>
        <v>2815.4475925785164</v>
      </c>
      <c r="H240" s="2">
        <f t="shared" si="36"/>
        <v>374409.34657871962</v>
      </c>
      <c r="L240" s="10">
        <f t="shared" si="30"/>
        <v>2815.4475925785164</v>
      </c>
      <c r="M240" s="11">
        <f t="shared" si="28"/>
        <v>1385.4957957741408</v>
      </c>
      <c r="N240" s="11">
        <f t="shared" si="31"/>
        <v>1429.9517968043756</v>
      </c>
      <c r="O240" s="12">
        <f t="shared" si="32"/>
        <v>368035.59374296654</v>
      </c>
    </row>
    <row r="241" spans="2:15" x14ac:dyDescent="0.25">
      <c r="B241" s="1">
        <v>50071</v>
      </c>
      <c r="C241" s="2">
        <f t="shared" si="34"/>
        <v>2037</v>
      </c>
      <c r="D241" s="2">
        <f t="shared" si="33"/>
        <v>10534.245879968372</v>
      </c>
      <c r="E241" s="2">
        <f t="shared" si="35"/>
        <v>3942.5800300477504</v>
      </c>
      <c r="F241" s="2">
        <f t="shared" si="37"/>
        <v>382249.04358390265</v>
      </c>
      <c r="G241" s="11">
        <f t="shared" si="29"/>
        <v>2815.4475925785164</v>
      </c>
      <c r="H241" s="2">
        <f t="shared" si="36"/>
        <v>379433.59599132411</v>
      </c>
      <c r="L241" s="10">
        <f t="shared" si="30"/>
        <v>2815.4475925785164</v>
      </c>
      <c r="M241" s="11">
        <f t="shared" si="28"/>
        <v>1380.1334765361244</v>
      </c>
      <c r="N241" s="11">
        <f t="shared" si="31"/>
        <v>1435.314116042392</v>
      </c>
      <c r="O241" s="12">
        <f t="shared" si="32"/>
        <v>366600.27962692414</v>
      </c>
    </row>
    <row r="242" spans="2:15" x14ac:dyDescent="0.25">
      <c r="B242" s="1">
        <v>50099</v>
      </c>
      <c r="C242" s="2">
        <f t="shared" si="34"/>
        <v>2037</v>
      </c>
      <c r="D242" s="2">
        <f t="shared" si="33"/>
        <v>10534.245879968372</v>
      </c>
      <c r="E242" s="2">
        <f t="shared" si="35"/>
        <v>3950.465190107846</v>
      </c>
      <c r="F242" s="2">
        <f t="shared" si="37"/>
        <v>387282.15533448907</v>
      </c>
      <c r="G242" s="11">
        <f t="shared" si="29"/>
        <v>2815.4475925785164</v>
      </c>
      <c r="H242" s="2">
        <f t="shared" si="36"/>
        <v>384466.70774191053</v>
      </c>
      <c r="L242" s="10">
        <f t="shared" si="30"/>
        <v>2815.4475925785164</v>
      </c>
      <c r="M242" s="11">
        <f t="shared" si="28"/>
        <v>1374.7510486009655</v>
      </c>
      <c r="N242" s="11">
        <f t="shared" si="31"/>
        <v>1440.6965439775508</v>
      </c>
      <c r="O242" s="12">
        <f t="shared" si="32"/>
        <v>365159.5830829466</v>
      </c>
    </row>
    <row r="243" spans="2:15" x14ac:dyDescent="0.25">
      <c r="B243" s="1">
        <v>50130</v>
      </c>
      <c r="C243" s="2">
        <f t="shared" si="34"/>
        <v>2037</v>
      </c>
      <c r="D243" s="2">
        <f t="shared" si="33"/>
        <v>10534.245879968372</v>
      </c>
      <c r="E243" s="2">
        <f t="shared" si="35"/>
        <v>3958.3661204880618</v>
      </c>
      <c r="F243" s="2">
        <f t="shared" si="37"/>
        <v>392324.14319386391</v>
      </c>
      <c r="G243" s="11">
        <f t="shared" si="29"/>
        <v>2815.4475925785164</v>
      </c>
      <c r="H243" s="2">
        <f t="shared" si="36"/>
        <v>389508.69560128538</v>
      </c>
      <c r="L243" s="10">
        <f t="shared" si="30"/>
        <v>2815.4475925785164</v>
      </c>
      <c r="M243" s="11">
        <f t="shared" si="28"/>
        <v>1369.3484365610498</v>
      </c>
      <c r="N243" s="11">
        <f t="shared" si="31"/>
        <v>1446.0991560174666</v>
      </c>
      <c r="O243" s="12">
        <f t="shared" si="32"/>
        <v>363713.48392692913</v>
      </c>
    </row>
    <row r="244" spans="2:15" x14ac:dyDescent="0.25">
      <c r="B244" s="1">
        <v>50160</v>
      </c>
      <c r="C244" s="2">
        <f t="shared" si="34"/>
        <v>2037</v>
      </c>
      <c r="D244" s="2">
        <f t="shared" si="33"/>
        <v>10534.245879968372</v>
      </c>
      <c r="E244" s="2">
        <f t="shared" si="35"/>
        <v>3966.282852729038</v>
      </c>
      <c r="F244" s="2">
        <f t="shared" si="37"/>
        <v>397375.02094719565</v>
      </c>
      <c r="G244" s="11">
        <f t="shared" si="29"/>
        <v>2815.4475925785164</v>
      </c>
      <c r="H244" s="2">
        <f t="shared" si="36"/>
        <v>394559.57335461711</v>
      </c>
      <c r="L244" s="10">
        <f t="shared" si="30"/>
        <v>2815.4475925785164</v>
      </c>
      <c r="M244" s="11">
        <f t="shared" si="28"/>
        <v>1363.9255647259843</v>
      </c>
      <c r="N244" s="11">
        <f t="shared" si="31"/>
        <v>1451.5220278525321</v>
      </c>
      <c r="O244" s="12">
        <f t="shared" si="32"/>
        <v>362261.96189907659</v>
      </c>
    </row>
    <row r="245" spans="2:15" x14ac:dyDescent="0.25">
      <c r="B245" s="1">
        <v>50191</v>
      </c>
      <c r="C245" s="2">
        <f t="shared" si="34"/>
        <v>2037</v>
      </c>
      <c r="D245" s="2">
        <f t="shared" si="33"/>
        <v>10534.245879968372</v>
      </c>
      <c r="E245" s="2">
        <f t="shared" si="35"/>
        <v>3974.2154184344963</v>
      </c>
      <c r="F245" s="2">
        <f t="shared" si="37"/>
        <v>402434.80239399971</v>
      </c>
      <c r="G245" s="11">
        <f t="shared" si="29"/>
        <v>2815.4475925785164</v>
      </c>
      <c r="H245" s="2">
        <f t="shared" si="36"/>
        <v>399619.35480142117</v>
      </c>
      <c r="L245" s="10">
        <f t="shared" si="30"/>
        <v>2815.4475925785164</v>
      </c>
      <c r="M245" s="11">
        <f t="shared" si="28"/>
        <v>1358.4823571215372</v>
      </c>
      <c r="N245" s="11">
        <f t="shared" si="31"/>
        <v>1456.9652354569791</v>
      </c>
      <c r="O245" s="12">
        <f t="shared" si="32"/>
        <v>360804.99666361959</v>
      </c>
    </row>
    <row r="246" spans="2:15" x14ac:dyDescent="0.25">
      <c r="B246" s="1">
        <v>50221</v>
      </c>
      <c r="C246" s="2">
        <f t="shared" si="34"/>
        <v>2037</v>
      </c>
      <c r="D246" s="2">
        <f t="shared" si="33"/>
        <v>10534.245879968372</v>
      </c>
      <c r="E246" s="2">
        <f t="shared" si="35"/>
        <v>3982.1638492713655</v>
      </c>
      <c r="F246" s="2">
        <f t="shared" si="37"/>
        <v>407503.50134812295</v>
      </c>
      <c r="G246" s="11">
        <f t="shared" si="29"/>
        <v>2815.4475925785164</v>
      </c>
      <c r="H246" s="2">
        <f t="shared" si="36"/>
        <v>404688.05375554442</v>
      </c>
      <c r="L246" s="10">
        <f t="shared" si="30"/>
        <v>2815.4475925785164</v>
      </c>
      <c r="M246" s="11">
        <f t="shared" si="28"/>
        <v>1353.0187374885734</v>
      </c>
      <c r="N246" s="11">
        <f t="shared" si="31"/>
        <v>1462.428855089943</v>
      </c>
      <c r="O246" s="12">
        <f t="shared" si="32"/>
        <v>359342.56780852965</v>
      </c>
    </row>
    <row r="247" spans="2:15" x14ac:dyDescent="0.25">
      <c r="B247" s="1">
        <v>50252</v>
      </c>
      <c r="C247" s="2">
        <f t="shared" si="34"/>
        <v>2037</v>
      </c>
      <c r="D247" s="2">
        <f t="shared" si="33"/>
        <v>10534.245879968372</v>
      </c>
      <c r="E247" s="2">
        <f t="shared" si="35"/>
        <v>3990.1281769699081</v>
      </c>
      <c r="F247" s="2">
        <f t="shared" si="37"/>
        <v>412581.13163772807</v>
      </c>
      <c r="G247" s="11">
        <f t="shared" si="29"/>
        <v>2815.4475925785164</v>
      </c>
      <c r="H247" s="2">
        <f t="shared" si="36"/>
        <v>409765.68404514954</v>
      </c>
      <c r="L247" s="10">
        <f t="shared" si="30"/>
        <v>2815.4475925785164</v>
      </c>
      <c r="M247" s="11">
        <f t="shared" si="28"/>
        <v>1347.5346292819861</v>
      </c>
      <c r="N247" s="11">
        <f t="shared" si="31"/>
        <v>1467.9129632965303</v>
      </c>
      <c r="O247" s="12">
        <f t="shared" si="32"/>
        <v>357874.65484523313</v>
      </c>
    </row>
    <row r="248" spans="2:15" x14ac:dyDescent="0.25">
      <c r="B248" s="1">
        <v>50283</v>
      </c>
      <c r="C248" s="2">
        <f t="shared" si="34"/>
        <v>2037</v>
      </c>
      <c r="D248" s="2">
        <f t="shared" si="33"/>
        <v>10534.245879968372</v>
      </c>
      <c r="E248" s="2">
        <f t="shared" si="35"/>
        <v>3998.1084333238477</v>
      </c>
      <c r="F248" s="2">
        <f t="shared" si="37"/>
        <v>417667.70710527792</v>
      </c>
      <c r="G248" s="11">
        <f t="shared" si="29"/>
        <v>2815.4475925785164</v>
      </c>
      <c r="H248" s="2">
        <f t="shared" si="36"/>
        <v>414852.25951269938</v>
      </c>
      <c r="L248" s="10">
        <f t="shared" si="30"/>
        <v>2815.4475925785164</v>
      </c>
      <c r="M248" s="11">
        <f t="shared" si="28"/>
        <v>1342.0299556696243</v>
      </c>
      <c r="N248" s="11">
        <f t="shared" si="31"/>
        <v>1473.4176369088921</v>
      </c>
      <c r="O248" s="12">
        <f t="shared" si="32"/>
        <v>356401.23720832425</v>
      </c>
    </row>
    <row r="249" spans="2:15" x14ac:dyDescent="0.25">
      <c r="B249" s="1">
        <v>50313</v>
      </c>
      <c r="C249" s="2">
        <f t="shared" si="34"/>
        <v>2037</v>
      </c>
      <c r="D249" s="2">
        <f t="shared" si="33"/>
        <v>10534.245879968372</v>
      </c>
      <c r="E249" s="2">
        <f t="shared" si="35"/>
        <v>4006.1046501904952</v>
      </c>
      <c r="F249" s="2">
        <f t="shared" si="37"/>
        <v>422763.24160751962</v>
      </c>
      <c r="G249" s="11">
        <f t="shared" si="29"/>
        <v>2815.4475925785164</v>
      </c>
      <c r="H249" s="2">
        <f t="shared" si="36"/>
        <v>419947.79401494109</v>
      </c>
      <c r="L249" s="10">
        <f t="shared" si="30"/>
        <v>2815.4475925785164</v>
      </c>
      <c r="M249" s="11">
        <f t="shared" si="28"/>
        <v>1336.5046395312158</v>
      </c>
      <c r="N249" s="11">
        <f t="shared" si="31"/>
        <v>1478.9429530473005</v>
      </c>
      <c r="O249" s="12">
        <f t="shared" si="32"/>
        <v>354922.29425527697</v>
      </c>
    </row>
    <row r="250" spans="2:15" x14ac:dyDescent="0.25">
      <c r="B250" s="1">
        <v>50344</v>
      </c>
      <c r="C250" s="2">
        <f t="shared" si="34"/>
        <v>2037</v>
      </c>
      <c r="D250" s="2">
        <f t="shared" si="33"/>
        <v>10534.245879968372</v>
      </c>
      <c r="E250" s="2">
        <f t="shared" si="35"/>
        <v>4014.1168594908763</v>
      </c>
      <c r="F250" s="2">
        <f t="shared" si="37"/>
        <v>427867.74901546841</v>
      </c>
      <c r="G250" s="11">
        <f t="shared" si="29"/>
        <v>2815.4475925785164</v>
      </c>
      <c r="H250" s="2">
        <f t="shared" si="36"/>
        <v>425052.30142288987</v>
      </c>
      <c r="L250" s="10">
        <f t="shared" si="30"/>
        <v>2815.4475925785164</v>
      </c>
      <c r="M250" s="11">
        <f t="shared" si="28"/>
        <v>1330.9586034572885</v>
      </c>
      <c r="N250" s="11">
        <f t="shared" si="31"/>
        <v>1484.4889891212279</v>
      </c>
      <c r="O250" s="12">
        <f t="shared" si="32"/>
        <v>353437.80526615574</v>
      </c>
    </row>
    <row r="251" spans="2:15" x14ac:dyDescent="0.25">
      <c r="B251" s="1">
        <v>50374</v>
      </c>
      <c r="C251" s="2">
        <f t="shared" si="34"/>
        <v>2037</v>
      </c>
      <c r="D251" s="2">
        <f t="shared" si="33"/>
        <v>10534.245879968372</v>
      </c>
      <c r="E251" s="2">
        <f t="shared" si="35"/>
        <v>4022.1450932098583</v>
      </c>
      <c r="F251" s="2">
        <f t="shared" si="37"/>
        <v>432981.2432143914</v>
      </c>
      <c r="G251" s="11">
        <f t="shared" si="29"/>
        <v>2815.4475925785164</v>
      </c>
      <c r="H251" s="2">
        <f t="shared" si="36"/>
        <v>430165.79562181287</v>
      </c>
      <c r="L251" s="10">
        <f t="shared" si="30"/>
        <v>2815.4475925785164</v>
      </c>
      <c r="M251" s="11">
        <f t="shared" si="28"/>
        <v>1325.391769748084</v>
      </c>
      <c r="N251" s="11">
        <f t="shared" si="31"/>
        <v>1490.0558228304324</v>
      </c>
      <c r="O251" s="12">
        <f t="shared" si="32"/>
        <v>351947.74944332533</v>
      </c>
    </row>
    <row r="252" spans="2:15" x14ac:dyDescent="0.25">
      <c r="B252" s="1">
        <v>50405</v>
      </c>
      <c r="C252" s="2">
        <f t="shared" si="34"/>
        <v>2037</v>
      </c>
      <c r="D252" s="2">
        <f t="shared" si="33"/>
        <v>10534.245879968372</v>
      </c>
      <c r="E252" s="2">
        <f t="shared" si="35"/>
        <v>4030.1893833962781</v>
      </c>
      <c r="F252" s="2">
        <f t="shared" si="37"/>
        <v>438103.73810379102</v>
      </c>
      <c r="G252" s="11">
        <f t="shared" si="29"/>
        <v>2815.4475925785164</v>
      </c>
      <c r="H252" s="2">
        <f t="shared" si="36"/>
        <v>435288.29051121249</v>
      </c>
      <c r="L252" s="10">
        <f t="shared" si="30"/>
        <v>2815.4475925785164</v>
      </c>
      <c r="M252" s="11">
        <f t="shared" si="28"/>
        <v>1319.8040604124699</v>
      </c>
      <c r="N252" s="11">
        <f t="shared" si="31"/>
        <v>1495.6435321660465</v>
      </c>
      <c r="O252" s="12">
        <f t="shared" si="32"/>
        <v>350452.10591115931</v>
      </c>
    </row>
    <row r="253" spans="2:15" x14ac:dyDescent="0.25">
      <c r="B253" s="1">
        <v>50436</v>
      </c>
      <c r="C253" s="2">
        <f t="shared" si="34"/>
        <v>2038</v>
      </c>
      <c r="D253" s="2">
        <f t="shared" si="33"/>
        <v>10955.615715167107</v>
      </c>
      <c r="E253" s="2">
        <f t="shared" si="35"/>
        <v>4038.2497621630705</v>
      </c>
      <c r="F253" s="2">
        <f t="shared" si="37"/>
        <v>443656.61743258726</v>
      </c>
      <c r="G253" s="11">
        <f t="shared" si="29"/>
        <v>2815.4475925785164</v>
      </c>
      <c r="H253" s="2">
        <f t="shared" si="36"/>
        <v>440841.16984000872</v>
      </c>
      <c r="L253" s="10">
        <f t="shared" si="30"/>
        <v>2815.4475925785164</v>
      </c>
      <c r="M253" s="11">
        <f t="shared" ref="M253:M316" si="38">O252*$E$9</f>
        <v>1314.1953971668474</v>
      </c>
      <c r="N253" s="11">
        <f t="shared" si="31"/>
        <v>1501.2521954116689</v>
      </c>
      <c r="O253" s="12">
        <f t="shared" si="32"/>
        <v>348950.85371574765</v>
      </c>
    </row>
    <row r="254" spans="2:15" x14ac:dyDescent="0.25">
      <c r="B254" s="1">
        <v>50464</v>
      </c>
      <c r="C254" s="2">
        <f t="shared" si="34"/>
        <v>2038</v>
      </c>
      <c r="D254" s="2">
        <f t="shared" si="33"/>
        <v>10955.615715167107</v>
      </c>
      <c r="E254" s="2">
        <f t="shared" si="35"/>
        <v>4046.3262616873967</v>
      </c>
      <c r="F254" s="2">
        <f t="shared" si="37"/>
        <v>449219.9298596218</v>
      </c>
      <c r="G254" s="11">
        <f t="shared" ref="G254:G317" si="39">$J$4</f>
        <v>2815.4475925785164</v>
      </c>
      <c r="H254" s="2">
        <f t="shared" si="36"/>
        <v>446404.48226704326</v>
      </c>
      <c r="L254" s="10">
        <f t="shared" ref="L254:L317" si="40">G254</f>
        <v>2815.4475925785164</v>
      </c>
      <c r="M254" s="11">
        <f t="shared" si="38"/>
        <v>1308.5657014340536</v>
      </c>
      <c r="N254" s="11">
        <f t="shared" ref="N254:N317" si="41">L254-M254</f>
        <v>1506.8818911444628</v>
      </c>
      <c r="O254" s="12">
        <f t="shared" ref="O254:O317" si="42">O253-N254</f>
        <v>347443.97182460321</v>
      </c>
    </row>
    <row r="255" spans="2:15" x14ac:dyDescent="0.25">
      <c r="B255" s="1">
        <v>50495</v>
      </c>
      <c r="C255" s="2">
        <f t="shared" si="34"/>
        <v>2038</v>
      </c>
      <c r="D255" s="2">
        <f t="shared" si="33"/>
        <v>10955.615715167107</v>
      </c>
      <c r="E255" s="2">
        <f t="shared" si="35"/>
        <v>4054.4189142107716</v>
      </c>
      <c r="F255" s="2">
        <f t="shared" si="37"/>
        <v>454793.69400888978</v>
      </c>
      <c r="G255" s="11">
        <f t="shared" si="39"/>
        <v>2815.4475925785164</v>
      </c>
      <c r="H255" s="2">
        <f t="shared" si="36"/>
        <v>451978.24641631125</v>
      </c>
      <c r="L255" s="10">
        <f t="shared" si="40"/>
        <v>2815.4475925785164</v>
      </c>
      <c r="M255" s="11">
        <f t="shared" si="38"/>
        <v>1302.914894342262</v>
      </c>
      <c r="N255" s="11">
        <f t="shared" si="41"/>
        <v>1512.5326982362544</v>
      </c>
      <c r="O255" s="12">
        <f t="shared" si="42"/>
        <v>345931.43912636698</v>
      </c>
    </row>
    <row r="256" spans="2:15" x14ac:dyDescent="0.25">
      <c r="B256" s="1">
        <v>50525</v>
      </c>
      <c r="C256" s="2">
        <f t="shared" si="34"/>
        <v>2038</v>
      </c>
      <c r="D256" s="2">
        <f t="shared" si="33"/>
        <v>10955.615715167107</v>
      </c>
      <c r="E256" s="2">
        <f t="shared" si="35"/>
        <v>4062.5277520391933</v>
      </c>
      <c r="F256" s="2">
        <f t="shared" si="37"/>
        <v>460377.92853416025</v>
      </c>
      <c r="G256" s="11">
        <f t="shared" si="39"/>
        <v>2815.4475925785164</v>
      </c>
      <c r="H256" s="2">
        <f t="shared" si="36"/>
        <v>457562.48094158171</v>
      </c>
      <c r="L256" s="10">
        <f t="shared" si="40"/>
        <v>2815.4475925785164</v>
      </c>
      <c r="M256" s="11">
        <f t="shared" si="38"/>
        <v>1297.2428967238761</v>
      </c>
      <c r="N256" s="11">
        <f t="shared" si="41"/>
        <v>1518.2046958546402</v>
      </c>
      <c r="O256" s="12">
        <f t="shared" si="42"/>
        <v>344413.23443051236</v>
      </c>
    </row>
    <row r="257" spans="2:15" x14ac:dyDescent="0.25">
      <c r="B257" s="1">
        <v>50556</v>
      </c>
      <c r="C257" s="2">
        <f t="shared" si="34"/>
        <v>2038</v>
      </c>
      <c r="D257" s="2">
        <f t="shared" si="33"/>
        <v>10955.615715167107</v>
      </c>
      <c r="E257" s="2">
        <f t="shared" si="35"/>
        <v>4070.6528075432716</v>
      </c>
      <c r="F257" s="2">
        <f t="shared" si="37"/>
        <v>465972.65211901086</v>
      </c>
      <c r="G257" s="11">
        <f t="shared" si="39"/>
        <v>2815.4475925785164</v>
      </c>
      <c r="H257" s="2">
        <f t="shared" si="36"/>
        <v>463157.20452643232</v>
      </c>
      <c r="L257" s="10">
        <f t="shared" si="40"/>
        <v>2815.4475925785164</v>
      </c>
      <c r="M257" s="11">
        <f t="shared" si="38"/>
        <v>1291.5496291144214</v>
      </c>
      <c r="N257" s="11">
        <f t="shared" si="41"/>
        <v>1523.897963464095</v>
      </c>
      <c r="O257" s="12">
        <f t="shared" si="42"/>
        <v>342889.33646704827</v>
      </c>
    </row>
    <row r="258" spans="2:15" x14ac:dyDescent="0.25">
      <c r="B258" s="1">
        <v>50586</v>
      </c>
      <c r="C258" s="2">
        <f t="shared" si="34"/>
        <v>2038</v>
      </c>
      <c r="D258" s="2">
        <f t="shared" si="33"/>
        <v>10955.615715167107</v>
      </c>
      <c r="E258" s="2">
        <f t="shared" si="35"/>
        <v>4078.794113158358</v>
      </c>
      <c r="F258" s="2">
        <f t="shared" si="37"/>
        <v>471577.88347686257</v>
      </c>
      <c r="G258" s="11">
        <f t="shared" si="39"/>
        <v>2815.4475925785164</v>
      </c>
      <c r="H258" s="2">
        <f t="shared" si="36"/>
        <v>468762.43588428403</v>
      </c>
      <c r="L258" s="10">
        <f t="shared" si="40"/>
        <v>2815.4475925785164</v>
      </c>
      <c r="M258" s="11">
        <f t="shared" si="38"/>
        <v>1285.835011751431</v>
      </c>
      <c r="N258" s="11">
        <f t="shared" si="41"/>
        <v>1529.6125808270854</v>
      </c>
      <c r="O258" s="12">
        <f t="shared" si="42"/>
        <v>341359.72388622118</v>
      </c>
    </row>
    <row r="259" spans="2:15" x14ac:dyDescent="0.25">
      <c r="B259" s="1">
        <v>50617</v>
      </c>
      <c r="C259" s="2">
        <f t="shared" si="34"/>
        <v>2038</v>
      </c>
      <c r="D259" s="2">
        <f t="shared" si="33"/>
        <v>10955.615715167107</v>
      </c>
      <c r="E259" s="2">
        <f t="shared" si="35"/>
        <v>4086.9517013846748</v>
      </c>
      <c r="F259" s="2">
        <f t="shared" si="37"/>
        <v>477193.64135101414</v>
      </c>
      <c r="G259" s="11">
        <f t="shared" si="39"/>
        <v>2815.4475925785164</v>
      </c>
      <c r="H259" s="2">
        <f t="shared" si="36"/>
        <v>474378.19375843561</v>
      </c>
      <c r="L259" s="10">
        <f t="shared" si="40"/>
        <v>2815.4475925785164</v>
      </c>
      <c r="M259" s="11">
        <f t="shared" si="38"/>
        <v>1280.0989645733293</v>
      </c>
      <c r="N259" s="11">
        <f t="shared" si="41"/>
        <v>1535.348628005187</v>
      </c>
      <c r="O259" s="12">
        <f t="shared" si="42"/>
        <v>339824.37525821599</v>
      </c>
    </row>
    <row r="260" spans="2:15" x14ac:dyDescent="0.25">
      <c r="B260" s="1">
        <v>50648</v>
      </c>
      <c r="C260" s="2">
        <f t="shared" si="34"/>
        <v>2038</v>
      </c>
      <c r="D260" s="2">
        <f t="shared" si="33"/>
        <v>10955.615715167107</v>
      </c>
      <c r="E260" s="2">
        <f t="shared" si="35"/>
        <v>4095.125604787444</v>
      </c>
      <c r="F260" s="2">
        <f t="shared" si="37"/>
        <v>482819.94451467675</v>
      </c>
      <c r="G260" s="11">
        <f t="shared" si="39"/>
        <v>2815.4475925785164</v>
      </c>
      <c r="H260" s="2">
        <f t="shared" si="36"/>
        <v>480004.49692209822</v>
      </c>
      <c r="L260" s="10">
        <f t="shared" si="40"/>
        <v>2815.4475925785164</v>
      </c>
      <c r="M260" s="11">
        <f t="shared" si="38"/>
        <v>1274.34140721831</v>
      </c>
      <c r="N260" s="11">
        <f t="shared" si="41"/>
        <v>1541.1061853602064</v>
      </c>
      <c r="O260" s="12">
        <f t="shared" si="42"/>
        <v>338283.26907285576</v>
      </c>
    </row>
    <row r="261" spans="2:15" x14ac:dyDescent="0.25">
      <c r="B261" s="1">
        <v>50678</v>
      </c>
      <c r="C261" s="2">
        <f t="shared" si="34"/>
        <v>2038</v>
      </c>
      <c r="D261" s="2">
        <f t="shared" si="33"/>
        <v>10955.615715167107</v>
      </c>
      <c r="E261" s="2">
        <f t="shared" si="35"/>
        <v>4103.3158559970188</v>
      </c>
      <c r="F261" s="2">
        <f t="shared" si="37"/>
        <v>488456.81177100871</v>
      </c>
      <c r="G261" s="11">
        <f t="shared" si="39"/>
        <v>2815.4475925785164</v>
      </c>
      <c r="H261" s="2">
        <f t="shared" si="36"/>
        <v>485641.36417843017</v>
      </c>
      <c r="L261" s="10">
        <f t="shared" si="40"/>
        <v>2815.4475925785164</v>
      </c>
      <c r="M261" s="11">
        <f t="shared" si="38"/>
        <v>1268.562259023209</v>
      </c>
      <c r="N261" s="11">
        <f t="shared" si="41"/>
        <v>1546.8853335553074</v>
      </c>
      <c r="O261" s="12">
        <f t="shared" si="42"/>
        <v>336736.38373930048</v>
      </c>
    </row>
    <row r="262" spans="2:15" x14ac:dyDescent="0.25">
      <c r="B262" s="1">
        <v>50709</v>
      </c>
      <c r="C262" s="2">
        <f t="shared" si="34"/>
        <v>2038</v>
      </c>
      <c r="D262" s="2">
        <f t="shared" si="33"/>
        <v>10955.615715167107</v>
      </c>
      <c r="E262" s="2">
        <f t="shared" si="35"/>
        <v>4111.5224877090131</v>
      </c>
      <c r="F262" s="2">
        <f t="shared" si="37"/>
        <v>494104.26195314969</v>
      </c>
      <c r="G262" s="11">
        <f t="shared" si="39"/>
        <v>2815.4475925785164</v>
      </c>
      <c r="H262" s="2">
        <f t="shared" si="36"/>
        <v>491288.81436057115</v>
      </c>
      <c r="L262" s="10">
        <f t="shared" si="40"/>
        <v>2815.4475925785164</v>
      </c>
      <c r="M262" s="11">
        <f t="shared" si="38"/>
        <v>1262.7614390223769</v>
      </c>
      <c r="N262" s="11">
        <f t="shared" si="41"/>
        <v>1552.6861535561395</v>
      </c>
      <c r="O262" s="12">
        <f t="shared" si="42"/>
        <v>335183.69758574432</v>
      </c>
    </row>
    <row r="263" spans="2:15" x14ac:dyDescent="0.25">
      <c r="B263" s="1">
        <v>50739</v>
      </c>
      <c r="C263" s="2">
        <f t="shared" si="34"/>
        <v>2038</v>
      </c>
      <c r="D263" s="2">
        <f t="shared" si="33"/>
        <v>10955.615715167107</v>
      </c>
      <c r="E263" s="2">
        <f t="shared" si="35"/>
        <v>4119.7455326844311</v>
      </c>
      <c r="F263" s="2">
        <f t="shared" si="37"/>
        <v>499762.31392425578</v>
      </c>
      <c r="G263" s="11">
        <f t="shared" si="39"/>
        <v>2815.4475925785164</v>
      </c>
      <c r="H263" s="2">
        <f t="shared" si="36"/>
        <v>496946.86633167724</v>
      </c>
      <c r="L263" s="10">
        <f t="shared" si="40"/>
        <v>2815.4475925785164</v>
      </c>
      <c r="M263" s="11">
        <f t="shared" si="38"/>
        <v>1256.9388659465412</v>
      </c>
      <c r="N263" s="11">
        <f t="shared" si="41"/>
        <v>1558.5087266319752</v>
      </c>
      <c r="O263" s="12">
        <f t="shared" si="42"/>
        <v>333625.18885911233</v>
      </c>
    </row>
    <row r="264" spans="2:15" x14ac:dyDescent="0.25">
      <c r="B264" s="1">
        <v>50770</v>
      </c>
      <c r="C264" s="2">
        <f t="shared" si="34"/>
        <v>2038</v>
      </c>
      <c r="D264" s="2">
        <f t="shared" si="33"/>
        <v>10955.615715167107</v>
      </c>
      <c r="E264" s="2">
        <f t="shared" si="35"/>
        <v>4127.9850237498003</v>
      </c>
      <c r="F264" s="2">
        <f t="shared" si="37"/>
        <v>505430.98657753353</v>
      </c>
      <c r="G264" s="11">
        <f t="shared" si="39"/>
        <v>2815.4475925785164</v>
      </c>
      <c r="H264" s="2">
        <f t="shared" si="36"/>
        <v>502615.538984955</v>
      </c>
      <c r="L264" s="10">
        <f t="shared" si="40"/>
        <v>2815.4475925785164</v>
      </c>
      <c r="M264" s="11">
        <f t="shared" si="38"/>
        <v>1251.0944582216712</v>
      </c>
      <c r="N264" s="11">
        <f t="shared" si="41"/>
        <v>1564.3531343568452</v>
      </c>
      <c r="O264" s="12">
        <f t="shared" si="42"/>
        <v>332060.83572475548</v>
      </c>
    </row>
    <row r="265" spans="2:15" x14ac:dyDescent="0.25">
      <c r="B265" s="1">
        <v>50801</v>
      </c>
      <c r="C265" s="2">
        <f t="shared" si="34"/>
        <v>2039</v>
      </c>
      <c r="D265" s="2">
        <f t="shared" si="33"/>
        <v>11393.840343773794</v>
      </c>
      <c r="E265" s="2">
        <f t="shared" si="35"/>
        <v>4136.2409937972998</v>
      </c>
      <c r="F265" s="2">
        <f t="shared" si="37"/>
        <v>511548.52346488141</v>
      </c>
      <c r="G265" s="11">
        <f t="shared" si="39"/>
        <v>2815.4475925785164</v>
      </c>
      <c r="H265" s="2">
        <f t="shared" si="36"/>
        <v>508733.07587230287</v>
      </c>
      <c r="L265" s="10">
        <f t="shared" si="40"/>
        <v>2815.4475925785164</v>
      </c>
      <c r="M265" s="11">
        <f t="shared" si="38"/>
        <v>1245.2281339678329</v>
      </c>
      <c r="N265" s="11">
        <f t="shared" si="41"/>
        <v>1570.2194586106834</v>
      </c>
      <c r="O265" s="12">
        <f t="shared" si="42"/>
        <v>330490.61626614479</v>
      </c>
    </row>
    <row r="266" spans="2:15" x14ac:dyDescent="0.25">
      <c r="B266" s="1">
        <v>50829</v>
      </c>
      <c r="C266" s="2">
        <f t="shared" si="34"/>
        <v>2039</v>
      </c>
      <c r="D266" s="2">
        <f t="shared" si="33"/>
        <v>11393.840343773794</v>
      </c>
      <c r="E266" s="2">
        <f t="shared" si="35"/>
        <v>4144.5134757848946</v>
      </c>
      <c r="F266" s="2">
        <f t="shared" si="37"/>
        <v>517678.17965986615</v>
      </c>
      <c r="G266" s="11">
        <f t="shared" si="39"/>
        <v>2815.4475925785164</v>
      </c>
      <c r="H266" s="2">
        <f t="shared" si="36"/>
        <v>514862.73206728761</v>
      </c>
      <c r="L266" s="10">
        <f t="shared" si="40"/>
        <v>2815.4475925785164</v>
      </c>
      <c r="M266" s="11">
        <f t="shared" si="38"/>
        <v>1239.3398109980428</v>
      </c>
      <c r="N266" s="11">
        <f t="shared" si="41"/>
        <v>1576.1077815804736</v>
      </c>
      <c r="O266" s="12">
        <f t="shared" si="42"/>
        <v>328914.50848456431</v>
      </c>
    </row>
    <row r="267" spans="2:15" x14ac:dyDescent="0.25">
      <c r="B267" s="1">
        <v>50860</v>
      </c>
      <c r="C267" s="2">
        <f t="shared" si="34"/>
        <v>2039</v>
      </c>
      <c r="D267" s="2">
        <f t="shared" si="33"/>
        <v>11393.840343773794</v>
      </c>
      <c r="E267" s="2">
        <f t="shared" si="35"/>
        <v>4152.8025027364647</v>
      </c>
      <c r="F267" s="2">
        <f t="shared" si="37"/>
        <v>523819.97901521594</v>
      </c>
      <c r="G267" s="11">
        <f t="shared" si="39"/>
        <v>2815.4475925785164</v>
      </c>
      <c r="H267" s="2">
        <f t="shared" si="36"/>
        <v>521004.5314226374</v>
      </c>
      <c r="L267" s="10">
        <f t="shared" si="40"/>
        <v>2815.4475925785164</v>
      </c>
      <c r="M267" s="11">
        <f t="shared" si="38"/>
        <v>1233.4294068171162</v>
      </c>
      <c r="N267" s="11">
        <f t="shared" si="41"/>
        <v>1582.0181857614002</v>
      </c>
      <c r="O267" s="12">
        <f t="shared" si="42"/>
        <v>327332.49029880291</v>
      </c>
    </row>
    <row r="268" spans="2:15" x14ac:dyDescent="0.25">
      <c r="B268" s="1">
        <v>50890</v>
      </c>
      <c r="C268" s="2">
        <f t="shared" si="34"/>
        <v>2039</v>
      </c>
      <c r="D268" s="2">
        <f t="shared" si="33"/>
        <v>11393.840343773794</v>
      </c>
      <c r="E268" s="2">
        <f t="shared" si="35"/>
        <v>4161.1081077419376</v>
      </c>
      <c r="F268" s="2">
        <f t="shared" si="37"/>
        <v>529973.94543007808</v>
      </c>
      <c r="G268" s="11">
        <f t="shared" si="39"/>
        <v>2815.4475925785164</v>
      </c>
      <c r="H268" s="2">
        <f t="shared" si="36"/>
        <v>527158.4978374996</v>
      </c>
      <c r="L268" s="10">
        <f t="shared" si="40"/>
        <v>2815.4475925785164</v>
      </c>
      <c r="M268" s="11">
        <f t="shared" si="38"/>
        <v>1227.4968386205107</v>
      </c>
      <c r="N268" s="11">
        <f t="shared" si="41"/>
        <v>1587.9507539580056</v>
      </c>
      <c r="O268" s="12">
        <f t="shared" si="42"/>
        <v>325744.53954484488</v>
      </c>
    </row>
    <row r="269" spans="2:15" x14ac:dyDescent="0.25">
      <c r="B269" s="1">
        <v>50921</v>
      </c>
      <c r="C269" s="2">
        <f t="shared" si="34"/>
        <v>2039</v>
      </c>
      <c r="D269" s="2">
        <f t="shared" ref="D269:D332" si="43">$C$5*(1+$E$5)^(C269-$C$2)</f>
        <v>11393.840343773794</v>
      </c>
      <c r="E269" s="2">
        <f t="shared" si="35"/>
        <v>4169.4303239574219</v>
      </c>
      <c r="F269" s="2">
        <f t="shared" si="37"/>
        <v>536140.10285010771</v>
      </c>
      <c r="G269" s="11">
        <f t="shared" si="39"/>
        <v>2815.4475925785164</v>
      </c>
      <c r="H269" s="2">
        <f t="shared" si="36"/>
        <v>533324.65525752923</v>
      </c>
      <c r="L269" s="10">
        <f t="shared" si="40"/>
        <v>2815.4475925785164</v>
      </c>
      <c r="M269" s="11">
        <f t="shared" si="38"/>
        <v>1221.5420232931683</v>
      </c>
      <c r="N269" s="11">
        <f t="shared" si="41"/>
        <v>1593.9055692853481</v>
      </c>
      <c r="O269" s="12">
        <f t="shared" si="42"/>
        <v>324150.63397555955</v>
      </c>
    </row>
    <row r="270" spans="2:15" x14ac:dyDescent="0.25">
      <c r="B270" s="1">
        <v>50951</v>
      </c>
      <c r="C270" s="2">
        <f t="shared" ref="C270:C333" si="44">YEAR(B270)</f>
        <v>2039</v>
      </c>
      <c r="D270" s="2">
        <f t="shared" si="43"/>
        <v>11393.840343773794</v>
      </c>
      <c r="E270" s="2">
        <f t="shared" ref="E270:E333" si="45">E269*(1+$E$6)</f>
        <v>4177.7691846053367</v>
      </c>
      <c r="F270" s="2">
        <f t="shared" si="37"/>
        <v>542318.47526755615</v>
      </c>
      <c r="G270" s="11">
        <f t="shared" si="39"/>
        <v>2815.4475925785164</v>
      </c>
      <c r="H270" s="2">
        <f t="shared" ref="H270:H333" si="46">F270-G270</f>
        <v>539503.02767497767</v>
      </c>
      <c r="L270" s="10">
        <f t="shared" si="40"/>
        <v>2815.4475925785164</v>
      </c>
      <c r="M270" s="11">
        <f t="shared" si="38"/>
        <v>1215.5648774083484</v>
      </c>
      <c r="N270" s="11">
        <f t="shared" si="41"/>
        <v>1599.882715170168</v>
      </c>
      <c r="O270" s="12">
        <f t="shared" si="42"/>
        <v>322550.7512603894</v>
      </c>
    </row>
    <row r="271" spans="2:15" x14ac:dyDescent="0.25">
      <c r="B271" s="1">
        <v>50982</v>
      </c>
      <c r="C271" s="2">
        <f t="shared" si="44"/>
        <v>2039</v>
      </c>
      <c r="D271" s="2">
        <f t="shared" si="43"/>
        <v>11393.840343773794</v>
      </c>
      <c r="E271" s="2">
        <f t="shared" si="45"/>
        <v>4186.1247229745477</v>
      </c>
      <c r="F271" s="2">
        <f t="shared" ref="F271:F334" si="47">D271-E271+H270*(1+$E$7)</f>
        <v>548509.08672136022</v>
      </c>
      <c r="G271" s="11">
        <f t="shared" si="39"/>
        <v>2815.4475925785164</v>
      </c>
      <c r="H271" s="2">
        <f t="shared" si="46"/>
        <v>545693.63912878174</v>
      </c>
      <c r="L271" s="10">
        <f t="shared" si="40"/>
        <v>2815.4475925785164</v>
      </c>
      <c r="M271" s="11">
        <f t="shared" si="38"/>
        <v>1209.5653172264601</v>
      </c>
      <c r="N271" s="11">
        <f t="shared" si="41"/>
        <v>1605.8822753520562</v>
      </c>
      <c r="O271" s="12">
        <f t="shared" si="42"/>
        <v>320944.86898503732</v>
      </c>
    </row>
    <row r="272" spans="2:15" x14ac:dyDescent="0.25">
      <c r="B272" s="1">
        <v>51013</v>
      </c>
      <c r="C272" s="2">
        <f t="shared" si="44"/>
        <v>2039</v>
      </c>
      <c r="D272" s="2">
        <f t="shared" si="43"/>
        <v>11393.840343773794</v>
      </c>
      <c r="E272" s="2">
        <f t="shared" si="45"/>
        <v>4194.4969724204966</v>
      </c>
      <c r="F272" s="2">
        <f t="shared" si="47"/>
        <v>554711.96129723103</v>
      </c>
      <c r="G272" s="11">
        <f t="shared" si="39"/>
        <v>2815.4475925785164</v>
      </c>
      <c r="H272" s="2">
        <f t="shared" si="46"/>
        <v>551896.51370465255</v>
      </c>
      <c r="L272" s="10">
        <f t="shared" si="40"/>
        <v>2815.4475925785164</v>
      </c>
      <c r="M272" s="11">
        <f t="shared" si="38"/>
        <v>1203.5432586938898</v>
      </c>
      <c r="N272" s="11">
        <f t="shared" si="41"/>
        <v>1611.9043338846266</v>
      </c>
      <c r="O272" s="12">
        <f t="shared" si="42"/>
        <v>319332.96465115267</v>
      </c>
    </row>
    <row r="273" spans="2:15" x14ac:dyDescent="0.25">
      <c r="B273" s="1">
        <v>51043</v>
      </c>
      <c r="C273" s="2">
        <f t="shared" si="44"/>
        <v>2039</v>
      </c>
      <c r="D273" s="2">
        <f t="shared" si="43"/>
        <v>11393.840343773794</v>
      </c>
      <c r="E273" s="2">
        <f t="shared" si="45"/>
        <v>4202.8859663653375</v>
      </c>
      <c r="F273" s="2">
        <f t="shared" si="47"/>
        <v>560927.12312774325</v>
      </c>
      <c r="G273" s="11">
        <f t="shared" si="39"/>
        <v>2815.4475925785164</v>
      </c>
      <c r="H273" s="2">
        <f t="shared" si="46"/>
        <v>558111.67553516477</v>
      </c>
      <c r="L273" s="10">
        <f t="shared" si="40"/>
        <v>2815.4475925785164</v>
      </c>
      <c r="M273" s="11">
        <f t="shared" si="38"/>
        <v>1197.4986174418225</v>
      </c>
      <c r="N273" s="11">
        <f t="shared" si="41"/>
        <v>1617.9489751366939</v>
      </c>
      <c r="O273" s="12">
        <f t="shared" si="42"/>
        <v>317715.01567601599</v>
      </c>
    </row>
    <row r="274" spans="2:15" x14ac:dyDescent="0.25">
      <c r="B274" s="1">
        <v>51074</v>
      </c>
      <c r="C274" s="2">
        <f t="shared" si="44"/>
        <v>2039</v>
      </c>
      <c r="D274" s="2">
        <f t="shared" si="43"/>
        <v>11393.840343773794</v>
      </c>
      <c r="E274" s="2">
        <f t="shared" si="45"/>
        <v>4211.2917382980686</v>
      </c>
      <c r="F274" s="2">
        <f t="shared" si="47"/>
        <v>567154.59639242443</v>
      </c>
      <c r="G274" s="11">
        <f t="shared" si="39"/>
        <v>2815.4475925785164</v>
      </c>
      <c r="H274" s="2">
        <f t="shared" si="46"/>
        <v>564339.14879984595</v>
      </c>
      <c r="L274" s="10">
        <f t="shared" si="40"/>
        <v>2815.4475925785164</v>
      </c>
      <c r="M274" s="11">
        <f t="shared" si="38"/>
        <v>1191.4313087850599</v>
      </c>
      <c r="N274" s="11">
        <f t="shared" si="41"/>
        <v>1624.0162837934565</v>
      </c>
      <c r="O274" s="12">
        <f t="shared" si="42"/>
        <v>316090.99939222255</v>
      </c>
    </row>
    <row r="275" spans="2:15" x14ac:dyDescent="0.25">
      <c r="B275" s="1">
        <v>51104</v>
      </c>
      <c r="C275" s="2">
        <f t="shared" si="44"/>
        <v>2039</v>
      </c>
      <c r="D275" s="2">
        <f t="shared" si="43"/>
        <v>11393.840343773794</v>
      </c>
      <c r="E275" s="2">
        <f t="shared" si="45"/>
        <v>4219.7143217746643</v>
      </c>
      <c r="F275" s="2">
        <f t="shared" si="47"/>
        <v>573394.40531784459</v>
      </c>
      <c r="G275" s="11">
        <f t="shared" si="39"/>
        <v>2815.4475925785164</v>
      </c>
      <c r="H275" s="2">
        <f t="shared" si="46"/>
        <v>570578.95772526611</v>
      </c>
      <c r="L275" s="10">
        <f t="shared" si="40"/>
        <v>2815.4475925785164</v>
      </c>
      <c r="M275" s="11">
        <f t="shared" si="38"/>
        <v>1185.3412477208346</v>
      </c>
      <c r="N275" s="11">
        <f t="shared" si="41"/>
        <v>1630.1063448576817</v>
      </c>
      <c r="O275" s="12">
        <f t="shared" si="42"/>
        <v>314460.89304736489</v>
      </c>
    </row>
    <row r="276" spans="2:15" x14ac:dyDescent="0.25">
      <c r="B276" s="1">
        <v>51135</v>
      </c>
      <c r="C276" s="2">
        <f t="shared" si="44"/>
        <v>2039</v>
      </c>
      <c r="D276" s="2">
        <f t="shared" si="43"/>
        <v>11393.840343773794</v>
      </c>
      <c r="E276" s="2">
        <f t="shared" si="45"/>
        <v>4228.1537504182133</v>
      </c>
      <c r="F276" s="2">
        <f t="shared" si="47"/>
        <v>579646.57417770603</v>
      </c>
      <c r="G276" s="11">
        <f t="shared" si="39"/>
        <v>2815.4475925785164</v>
      </c>
      <c r="H276" s="2">
        <f t="shared" si="46"/>
        <v>576831.12658512755</v>
      </c>
      <c r="L276" s="10">
        <f t="shared" si="40"/>
        <v>2815.4475925785164</v>
      </c>
      <c r="M276" s="11">
        <f t="shared" si="38"/>
        <v>1179.2283489276183</v>
      </c>
      <c r="N276" s="11">
        <f t="shared" si="41"/>
        <v>1636.2192436508981</v>
      </c>
      <c r="O276" s="12">
        <f t="shared" si="42"/>
        <v>312824.67380371399</v>
      </c>
    </row>
    <row r="277" spans="2:15" x14ac:dyDescent="0.25">
      <c r="B277" s="1">
        <v>51166</v>
      </c>
      <c r="C277" s="2">
        <f t="shared" si="44"/>
        <v>2040</v>
      </c>
      <c r="D277" s="2">
        <f t="shared" si="43"/>
        <v>11849.593957524745</v>
      </c>
      <c r="E277" s="2">
        <f t="shared" si="45"/>
        <v>4236.6100579190497</v>
      </c>
      <c r="F277" s="2">
        <f t="shared" si="47"/>
        <v>586366.88090668374</v>
      </c>
      <c r="G277" s="11">
        <f t="shared" si="39"/>
        <v>2815.4475925785164</v>
      </c>
      <c r="H277" s="2">
        <f t="shared" si="46"/>
        <v>583551.43331410526</v>
      </c>
      <c r="L277" s="10">
        <f t="shared" si="40"/>
        <v>2815.4475925785164</v>
      </c>
      <c r="M277" s="11">
        <f t="shared" si="38"/>
        <v>1173.0925267639275</v>
      </c>
      <c r="N277" s="11">
        <f t="shared" si="41"/>
        <v>1642.3550658145889</v>
      </c>
      <c r="O277" s="12">
        <f t="shared" si="42"/>
        <v>311182.31873789942</v>
      </c>
    </row>
    <row r="278" spans="2:15" x14ac:dyDescent="0.25">
      <c r="B278" s="1">
        <v>51195</v>
      </c>
      <c r="C278" s="2">
        <f t="shared" si="44"/>
        <v>2040</v>
      </c>
      <c r="D278" s="2">
        <f t="shared" si="43"/>
        <v>11849.593957524745</v>
      </c>
      <c r="E278" s="2">
        <f t="shared" si="45"/>
        <v>4245.0832780348883</v>
      </c>
      <c r="F278" s="2">
        <f t="shared" si="47"/>
        <v>593101.1154379755</v>
      </c>
      <c r="G278" s="11">
        <f t="shared" si="39"/>
        <v>2815.4475925785164</v>
      </c>
      <c r="H278" s="2">
        <f t="shared" si="46"/>
        <v>590285.66784539702</v>
      </c>
      <c r="L278" s="10">
        <f t="shared" si="40"/>
        <v>2815.4475925785164</v>
      </c>
      <c r="M278" s="11">
        <f t="shared" si="38"/>
        <v>1166.9336952671229</v>
      </c>
      <c r="N278" s="11">
        <f t="shared" si="41"/>
        <v>1648.5138973113935</v>
      </c>
      <c r="O278" s="12">
        <f t="shared" si="42"/>
        <v>309533.80484058801</v>
      </c>
    </row>
    <row r="279" spans="2:15" x14ac:dyDescent="0.25">
      <c r="B279" s="1">
        <v>51226</v>
      </c>
      <c r="C279" s="2">
        <f t="shared" si="44"/>
        <v>2040</v>
      </c>
      <c r="D279" s="2">
        <f t="shared" si="43"/>
        <v>11849.593957524745</v>
      </c>
      <c r="E279" s="2">
        <f t="shared" si="45"/>
        <v>4253.5734445909584</v>
      </c>
      <c r="F279" s="2">
        <f t="shared" si="47"/>
        <v>599849.30725114886</v>
      </c>
      <c r="G279" s="11">
        <f t="shared" si="39"/>
        <v>2815.4475925785164</v>
      </c>
      <c r="H279" s="2">
        <f t="shared" si="46"/>
        <v>597033.85965857038</v>
      </c>
      <c r="L279" s="10">
        <f t="shared" si="40"/>
        <v>2815.4475925785164</v>
      </c>
      <c r="M279" s="11">
        <f t="shared" si="38"/>
        <v>1160.7517681522049</v>
      </c>
      <c r="N279" s="11">
        <f t="shared" si="41"/>
        <v>1654.6958244263114</v>
      </c>
      <c r="O279" s="12">
        <f t="shared" si="42"/>
        <v>307879.1090161617</v>
      </c>
    </row>
    <row r="280" spans="2:15" x14ac:dyDescent="0.25">
      <c r="B280" s="1">
        <v>51256</v>
      </c>
      <c r="C280" s="2">
        <f t="shared" si="44"/>
        <v>2040</v>
      </c>
      <c r="D280" s="2">
        <f t="shared" si="43"/>
        <v>11849.593957524745</v>
      </c>
      <c r="E280" s="2">
        <f t="shared" si="45"/>
        <v>4262.0805914801404</v>
      </c>
      <c r="F280" s="2">
        <f t="shared" si="47"/>
        <v>606611.48589014355</v>
      </c>
      <c r="G280" s="11">
        <f t="shared" si="39"/>
        <v>2815.4475925785164</v>
      </c>
      <c r="H280" s="2">
        <f t="shared" si="46"/>
        <v>603796.03829756507</v>
      </c>
      <c r="L280" s="10">
        <f t="shared" si="40"/>
        <v>2815.4475925785164</v>
      </c>
      <c r="M280" s="11">
        <f t="shared" si="38"/>
        <v>1154.5466588106062</v>
      </c>
      <c r="N280" s="11">
        <f t="shared" si="41"/>
        <v>1660.9009337679101</v>
      </c>
      <c r="O280" s="12">
        <f t="shared" si="42"/>
        <v>306218.2080823938</v>
      </c>
    </row>
    <row r="281" spans="2:15" x14ac:dyDescent="0.25">
      <c r="B281" s="1">
        <v>51287</v>
      </c>
      <c r="C281" s="2">
        <f t="shared" si="44"/>
        <v>2040</v>
      </c>
      <c r="D281" s="2">
        <f t="shared" si="43"/>
        <v>11849.593957524745</v>
      </c>
      <c r="E281" s="2">
        <f t="shared" si="45"/>
        <v>4270.604752663101</v>
      </c>
      <c r="F281" s="2">
        <f t="shared" si="47"/>
        <v>613387.68096341868</v>
      </c>
      <c r="G281" s="11">
        <f t="shared" si="39"/>
        <v>2815.4475925785164</v>
      </c>
      <c r="H281" s="2">
        <f t="shared" si="46"/>
        <v>610572.2333708402</v>
      </c>
      <c r="L281" s="10">
        <f t="shared" si="40"/>
        <v>2815.4475925785164</v>
      </c>
      <c r="M281" s="11">
        <f t="shared" si="38"/>
        <v>1148.3182803089767</v>
      </c>
      <c r="N281" s="11">
        <f t="shared" si="41"/>
        <v>1667.1293122695397</v>
      </c>
      <c r="O281" s="12">
        <f t="shared" si="42"/>
        <v>304551.07877012424</v>
      </c>
    </row>
    <row r="282" spans="2:15" x14ac:dyDescent="0.25">
      <c r="B282" s="1">
        <v>51317</v>
      </c>
      <c r="C282" s="2">
        <f t="shared" si="44"/>
        <v>2040</v>
      </c>
      <c r="D282" s="2">
        <f t="shared" si="43"/>
        <v>11849.593957524745</v>
      </c>
      <c r="E282" s="2">
        <f t="shared" si="45"/>
        <v>4279.1459621684271</v>
      </c>
      <c r="F282" s="2">
        <f t="shared" si="47"/>
        <v>620177.92214409937</v>
      </c>
      <c r="G282" s="11">
        <f t="shared" si="39"/>
        <v>2815.4475925785164</v>
      </c>
      <c r="H282" s="2">
        <f t="shared" si="46"/>
        <v>617362.47455152089</v>
      </c>
      <c r="L282" s="10">
        <f t="shared" si="40"/>
        <v>2815.4475925785164</v>
      </c>
      <c r="M282" s="11">
        <f t="shared" si="38"/>
        <v>1142.0665453879658</v>
      </c>
      <c r="N282" s="11">
        <f t="shared" si="41"/>
        <v>1673.3810471905506</v>
      </c>
      <c r="O282" s="12">
        <f t="shared" si="42"/>
        <v>302877.69772293366</v>
      </c>
    </row>
    <row r="283" spans="2:15" x14ac:dyDescent="0.25">
      <c r="B283" s="1">
        <v>51348</v>
      </c>
      <c r="C283" s="2">
        <f t="shared" si="44"/>
        <v>2040</v>
      </c>
      <c r="D283" s="2">
        <f t="shared" si="43"/>
        <v>11849.593957524745</v>
      </c>
      <c r="E283" s="2">
        <f t="shared" si="45"/>
        <v>4287.7042540927641</v>
      </c>
      <c r="F283" s="2">
        <f t="shared" si="47"/>
        <v>626982.23917012464</v>
      </c>
      <c r="G283" s="11">
        <f t="shared" si="39"/>
        <v>2815.4475925785164</v>
      </c>
      <c r="H283" s="2">
        <f t="shared" si="46"/>
        <v>624166.79157754616</v>
      </c>
      <c r="L283" s="10">
        <f t="shared" si="40"/>
        <v>2815.4475925785164</v>
      </c>
      <c r="M283" s="11">
        <f t="shared" si="38"/>
        <v>1135.7913664610012</v>
      </c>
      <c r="N283" s="11">
        <f t="shared" si="41"/>
        <v>1679.6562261175152</v>
      </c>
      <c r="O283" s="12">
        <f t="shared" si="42"/>
        <v>301198.04149681615</v>
      </c>
    </row>
    <row r="284" spans="2:15" x14ac:dyDescent="0.25">
      <c r="B284" s="1">
        <v>51379</v>
      </c>
      <c r="C284" s="2">
        <f t="shared" si="44"/>
        <v>2040</v>
      </c>
      <c r="D284" s="2">
        <f t="shared" si="43"/>
        <v>11849.593957524745</v>
      </c>
      <c r="E284" s="2">
        <f t="shared" si="45"/>
        <v>4296.2796626009495</v>
      </c>
      <c r="F284" s="2">
        <f t="shared" si="47"/>
        <v>633800.6618443951</v>
      </c>
      <c r="G284" s="11">
        <f t="shared" si="39"/>
        <v>2815.4475925785164</v>
      </c>
      <c r="H284" s="2">
        <f t="shared" si="46"/>
        <v>630985.21425181662</v>
      </c>
      <c r="L284" s="10">
        <f t="shared" si="40"/>
        <v>2815.4475925785164</v>
      </c>
      <c r="M284" s="11">
        <f t="shared" si="38"/>
        <v>1129.4926556130606</v>
      </c>
      <c r="N284" s="11">
        <f t="shared" si="41"/>
        <v>1685.9549369654558</v>
      </c>
      <c r="O284" s="12">
        <f t="shared" si="42"/>
        <v>299512.08655985072</v>
      </c>
    </row>
    <row r="285" spans="2:15" x14ac:dyDescent="0.25">
      <c r="B285" s="1">
        <v>51409</v>
      </c>
      <c r="C285" s="2">
        <f t="shared" si="44"/>
        <v>2040</v>
      </c>
      <c r="D285" s="2">
        <f t="shared" si="43"/>
        <v>11849.593957524745</v>
      </c>
      <c r="E285" s="2">
        <f t="shared" si="45"/>
        <v>4304.8722219261517</v>
      </c>
      <c r="F285" s="2">
        <f t="shared" si="47"/>
        <v>640633.22003492131</v>
      </c>
      <c r="G285" s="11">
        <f t="shared" si="39"/>
        <v>2815.4475925785164</v>
      </c>
      <c r="H285" s="2">
        <f t="shared" si="46"/>
        <v>637817.77244234283</v>
      </c>
      <c r="L285" s="10">
        <f t="shared" si="40"/>
        <v>2815.4475925785164</v>
      </c>
      <c r="M285" s="11">
        <f t="shared" si="38"/>
        <v>1123.1703245994402</v>
      </c>
      <c r="N285" s="11">
        <f t="shared" si="41"/>
        <v>1692.2772679790762</v>
      </c>
      <c r="O285" s="12">
        <f t="shared" si="42"/>
        <v>297819.80929187167</v>
      </c>
    </row>
    <row r="286" spans="2:15" x14ac:dyDescent="0.25">
      <c r="B286" s="1">
        <v>51440</v>
      </c>
      <c r="C286" s="2">
        <f t="shared" si="44"/>
        <v>2040</v>
      </c>
      <c r="D286" s="2">
        <f t="shared" si="43"/>
        <v>11849.593957524745</v>
      </c>
      <c r="E286" s="2">
        <f t="shared" si="45"/>
        <v>4313.4819663700036</v>
      </c>
      <c r="F286" s="2">
        <f t="shared" si="47"/>
        <v>647479.94367497205</v>
      </c>
      <c r="G286" s="11">
        <f t="shared" si="39"/>
        <v>2815.4475925785164</v>
      </c>
      <c r="H286" s="2">
        <f t="shared" si="46"/>
        <v>644664.49608239357</v>
      </c>
      <c r="L286" s="10">
        <f t="shared" si="40"/>
        <v>2815.4475925785164</v>
      </c>
      <c r="M286" s="11">
        <f t="shared" si="38"/>
        <v>1116.8242848445186</v>
      </c>
      <c r="N286" s="11">
        <f t="shared" si="41"/>
        <v>1698.6233077339978</v>
      </c>
      <c r="O286" s="12">
        <f t="shared" si="42"/>
        <v>296121.1859841377</v>
      </c>
    </row>
    <row r="287" spans="2:15" x14ac:dyDescent="0.25">
      <c r="B287" s="1">
        <v>51470</v>
      </c>
      <c r="C287" s="2">
        <f t="shared" si="44"/>
        <v>2040</v>
      </c>
      <c r="D287" s="2">
        <f t="shared" si="43"/>
        <v>11849.593957524745</v>
      </c>
      <c r="E287" s="2">
        <f t="shared" si="45"/>
        <v>4322.1089303027438</v>
      </c>
      <c r="F287" s="2">
        <f t="shared" si="47"/>
        <v>654340.86276322359</v>
      </c>
      <c r="G287" s="11">
        <f t="shared" si="39"/>
        <v>2815.4475925785164</v>
      </c>
      <c r="H287" s="2">
        <f t="shared" si="46"/>
        <v>651525.41517064511</v>
      </c>
      <c r="L287" s="10">
        <f t="shared" si="40"/>
        <v>2815.4475925785164</v>
      </c>
      <c r="M287" s="11">
        <f t="shared" si="38"/>
        <v>1110.4544474405163</v>
      </c>
      <c r="N287" s="11">
        <f t="shared" si="41"/>
        <v>1704.993145138</v>
      </c>
      <c r="O287" s="12">
        <f t="shared" si="42"/>
        <v>294416.19283899968</v>
      </c>
    </row>
    <row r="288" spans="2:15" x14ac:dyDescent="0.25">
      <c r="B288" s="1">
        <v>51501</v>
      </c>
      <c r="C288" s="2">
        <f t="shared" si="44"/>
        <v>2040</v>
      </c>
      <c r="D288" s="2">
        <f t="shared" si="43"/>
        <v>11849.593957524745</v>
      </c>
      <c r="E288" s="2">
        <f t="shared" si="45"/>
        <v>4330.7531481633496</v>
      </c>
      <c r="F288" s="2">
        <f t="shared" si="47"/>
        <v>661216.00736390869</v>
      </c>
      <c r="G288" s="11">
        <f t="shared" si="39"/>
        <v>2815.4475925785164</v>
      </c>
      <c r="H288" s="2">
        <f t="shared" si="46"/>
        <v>658400.55977133021</v>
      </c>
      <c r="L288" s="10">
        <f t="shared" si="40"/>
        <v>2815.4475925785164</v>
      </c>
      <c r="M288" s="11">
        <f t="shared" si="38"/>
        <v>1104.0607231462488</v>
      </c>
      <c r="N288" s="11">
        <f t="shared" si="41"/>
        <v>1711.3868694322675</v>
      </c>
      <c r="O288" s="12">
        <f t="shared" si="42"/>
        <v>292704.80596956739</v>
      </c>
    </row>
    <row r="289" spans="2:15" x14ac:dyDescent="0.25">
      <c r="B289" s="1">
        <v>51532</v>
      </c>
      <c r="C289" s="2">
        <f t="shared" si="44"/>
        <v>2041</v>
      </c>
      <c r="D289" s="2">
        <f t="shared" si="43"/>
        <v>12323.577715825733</v>
      </c>
      <c r="E289" s="2">
        <f t="shared" si="45"/>
        <v>4339.4146544596761</v>
      </c>
      <c r="F289" s="2">
        <f t="shared" si="47"/>
        <v>668579.39136526745</v>
      </c>
      <c r="G289" s="11">
        <f t="shared" si="39"/>
        <v>2815.4475925785164</v>
      </c>
      <c r="H289" s="2">
        <f t="shared" si="46"/>
        <v>665763.94377268897</v>
      </c>
      <c r="L289" s="10">
        <f t="shared" si="40"/>
        <v>2815.4475925785164</v>
      </c>
      <c r="M289" s="11">
        <f t="shared" si="38"/>
        <v>1097.6430223858777</v>
      </c>
      <c r="N289" s="11">
        <f t="shared" si="41"/>
        <v>1717.8045701926387</v>
      </c>
      <c r="O289" s="12">
        <f t="shared" si="42"/>
        <v>290987.00139937474</v>
      </c>
    </row>
    <row r="290" spans="2:15" x14ac:dyDescent="0.25">
      <c r="B290" s="1">
        <v>51560</v>
      </c>
      <c r="C290" s="2">
        <f t="shared" si="44"/>
        <v>2041</v>
      </c>
      <c r="D290" s="2">
        <f t="shared" si="43"/>
        <v>12323.577715825733</v>
      </c>
      <c r="E290" s="2">
        <f t="shared" si="45"/>
        <v>4348.0934837685954</v>
      </c>
      <c r="F290" s="2">
        <f t="shared" si="47"/>
        <v>675958.64115065511</v>
      </c>
      <c r="G290" s="11">
        <f t="shared" si="39"/>
        <v>2815.4475925785164</v>
      </c>
      <c r="H290" s="2">
        <f t="shared" si="46"/>
        <v>673143.19355807663</v>
      </c>
      <c r="L290" s="10">
        <f t="shared" si="40"/>
        <v>2815.4475925785164</v>
      </c>
      <c r="M290" s="11">
        <f t="shared" si="38"/>
        <v>1091.2012552476554</v>
      </c>
      <c r="N290" s="11">
        <f t="shared" si="41"/>
        <v>1724.246337330861</v>
      </c>
      <c r="O290" s="12">
        <f t="shared" si="42"/>
        <v>289262.7550620439</v>
      </c>
    </row>
    <row r="291" spans="2:15" x14ac:dyDescent="0.25">
      <c r="B291" s="1">
        <v>51591</v>
      </c>
      <c r="C291" s="2">
        <f t="shared" si="44"/>
        <v>2041</v>
      </c>
      <c r="D291" s="2">
        <f t="shared" si="43"/>
        <v>12323.577715825733</v>
      </c>
      <c r="E291" s="2">
        <f t="shared" si="45"/>
        <v>4356.7896707361324</v>
      </c>
      <c r="F291" s="2">
        <f t="shared" si="47"/>
        <v>683353.79224835988</v>
      </c>
      <c r="G291" s="11">
        <f t="shared" si="39"/>
        <v>2815.4475925785164</v>
      </c>
      <c r="H291" s="2">
        <f t="shared" si="46"/>
        <v>680538.3446557814</v>
      </c>
      <c r="L291" s="10">
        <f t="shared" si="40"/>
        <v>2815.4475925785164</v>
      </c>
      <c r="M291" s="11">
        <f t="shared" si="38"/>
        <v>1084.7353314826646</v>
      </c>
      <c r="N291" s="11">
        <f t="shared" si="41"/>
        <v>1730.7122610958518</v>
      </c>
      <c r="O291" s="12">
        <f t="shared" si="42"/>
        <v>287532.04280094802</v>
      </c>
    </row>
    <row r="292" spans="2:15" x14ac:dyDescent="0.25">
      <c r="B292" s="1">
        <v>51621</v>
      </c>
      <c r="C292" s="2">
        <f t="shared" si="44"/>
        <v>2041</v>
      </c>
      <c r="D292" s="2">
        <f t="shared" si="43"/>
        <v>12323.577715825733</v>
      </c>
      <c r="E292" s="2">
        <f t="shared" si="45"/>
        <v>4365.5032500776051</v>
      </c>
      <c r="F292" s="2">
        <f t="shared" si="47"/>
        <v>690764.88027038216</v>
      </c>
      <c r="G292" s="11">
        <f t="shared" si="39"/>
        <v>2815.4475925785164</v>
      </c>
      <c r="H292" s="2">
        <f t="shared" si="46"/>
        <v>687949.43267780368</v>
      </c>
      <c r="L292" s="10">
        <f t="shared" si="40"/>
        <v>2815.4475925785164</v>
      </c>
      <c r="M292" s="11">
        <f t="shared" si="38"/>
        <v>1078.2451605035551</v>
      </c>
      <c r="N292" s="11">
        <f t="shared" si="41"/>
        <v>1737.2024320749613</v>
      </c>
      <c r="O292" s="12">
        <f t="shared" si="42"/>
        <v>285794.84036887309</v>
      </c>
    </row>
    <row r="293" spans="2:15" x14ac:dyDescent="0.25">
      <c r="B293" s="1">
        <v>51652</v>
      </c>
      <c r="C293" s="2">
        <f t="shared" si="44"/>
        <v>2041</v>
      </c>
      <c r="D293" s="2">
        <f t="shared" si="43"/>
        <v>12323.577715825733</v>
      </c>
      <c r="E293" s="2">
        <f t="shared" si="45"/>
        <v>4374.2342565777608</v>
      </c>
      <c r="F293" s="2">
        <f t="shared" si="47"/>
        <v>698191.94091264438</v>
      </c>
      <c r="G293" s="11">
        <f t="shared" si="39"/>
        <v>2815.4475925785164</v>
      </c>
      <c r="H293" s="2">
        <f t="shared" si="46"/>
        <v>695376.4933200659</v>
      </c>
      <c r="L293" s="10">
        <f t="shared" si="40"/>
        <v>2815.4475925785164</v>
      </c>
      <c r="M293" s="11">
        <f t="shared" si="38"/>
        <v>1071.7306513832741</v>
      </c>
      <c r="N293" s="11">
        <f t="shared" si="41"/>
        <v>1743.7169411952423</v>
      </c>
      <c r="O293" s="12">
        <f t="shared" si="42"/>
        <v>284051.12342767784</v>
      </c>
    </row>
    <row r="294" spans="2:15" x14ac:dyDescent="0.25">
      <c r="B294" s="1">
        <v>51682</v>
      </c>
      <c r="C294" s="2">
        <f t="shared" si="44"/>
        <v>2041</v>
      </c>
      <c r="D294" s="2">
        <f t="shared" si="43"/>
        <v>12323.577715825733</v>
      </c>
      <c r="E294" s="2">
        <f t="shared" si="45"/>
        <v>4382.9827250909166</v>
      </c>
      <c r="F294" s="2">
        <f t="shared" si="47"/>
        <v>705635.00995520095</v>
      </c>
      <c r="G294" s="11">
        <f t="shared" si="39"/>
        <v>2815.4475925785164</v>
      </c>
      <c r="H294" s="2">
        <f t="shared" si="46"/>
        <v>702819.56236262247</v>
      </c>
      <c r="L294" s="10">
        <f t="shared" si="40"/>
        <v>2815.4475925785164</v>
      </c>
      <c r="M294" s="11">
        <f t="shared" si="38"/>
        <v>1065.1917128537918</v>
      </c>
      <c r="N294" s="11">
        <f t="shared" si="41"/>
        <v>1750.2558797247245</v>
      </c>
      <c r="O294" s="12">
        <f t="shared" si="42"/>
        <v>282300.86754795309</v>
      </c>
    </row>
    <row r="295" spans="2:15" x14ac:dyDescent="0.25">
      <c r="B295" s="1">
        <v>51713</v>
      </c>
      <c r="C295" s="2">
        <f t="shared" si="44"/>
        <v>2041</v>
      </c>
      <c r="D295" s="2">
        <f t="shared" si="43"/>
        <v>12323.577715825733</v>
      </c>
      <c r="E295" s="2">
        <f t="shared" si="45"/>
        <v>4391.7486905410988</v>
      </c>
      <c r="F295" s="2">
        <f t="shared" si="47"/>
        <v>713094.12326244917</v>
      </c>
      <c r="G295" s="11">
        <f t="shared" si="39"/>
        <v>2815.4475925785164</v>
      </c>
      <c r="H295" s="2">
        <f t="shared" si="46"/>
        <v>710278.67566987069</v>
      </c>
      <c r="L295" s="10">
        <f t="shared" si="40"/>
        <v>2815.4475925785164</v>
      </c>
      <c r="M295" s="11">
        <f t="shared" si="38"/>
        <v>1058.6282533048241</v>
      </c>
      <c r="N295" s="11">
        <f t="shared" si="41"/>
        <v>1756.8193392736923</v>
      </c>
      <c r="O295" s="12">
        <f t="shared" si="42"/>
        <v>280544.04820867942</v>
      </c>
    </row>
    <row r="296" spans="2:15" x14ac:dyDescent="0.25">
      <c r="B296" s="1">
        <v>51744</v>
      </c>
      <c r="C296" s="2">
        <f t="shared" si="44"/>
        <v>2041</v>
      </c>
      <c r="D296" s="2">
        <f t="shared" si="43"/>
        <v>12323.577715825733</v>
      </c>
      <c r="E296" s="2">
        <f t="shared" si="45"/>
        <v>4400.532187922181</v>
      </c>
      <c r="F296" s="2">
        <f t="shared" si="47"/>
        <v>720569.31678334053</v>
      </c>
      <c r="G296" s="11">
        <f t="shared" si="39"/>
        <v>2815.4475925785164</v>
      </c>
      <c r="H296" s="2">
        <f t="shared" si="46"/>
        <v>717753.86919076205</v>
      </c>
      <c r="L296" s="10">
        <f t="shared" si="40"/>
        <v>2815.4475925785164</v>
      </c>
      <c r="M296" s="11">
        <f t="shared" si="38"/>
        <v>1052.0401807825478</v>
      </c>
      <c r="N296" s="11">
        <f t="shared" si="41"/>
        <v>1763.4074117959685</v>
      </c>
      <c r="O296" s="12">
        <f t="shared" si="42"/>
        <v>278780.64079688344</v>
      </c>
    </row>
    <row r="297" spans="2:15" x14ac:dyDescent="0.25">
      <c r="B297" s="1">
        <v>51774</v>
      </c>
      <c r="C297" s="2">
        <f t="shared" si="44"/>
        <v>2041</v>
      </c>
      <c r="D297" s="2">
        <f t="shared" si="43"/>
        <v>12323.577715825733</v>
      </c>
      <c r="E297" s="2">
        <f t="shared" si="45"/>
        <v>4409.3332522980254</v>
      </c>
      <c r="F297" s="2">
        <f t="shared" si="47"/>
        <v>728060.62655159237</v>
      </c>
      <c r="G297" s="11">
        <f t="shared" si="39"/>
        <v>2815.4475925785164</v>
      </c>
      <c r="H297" s="2">
        <f t="shared" si="46"/>
        <v>725245.17895901389</v>
      </c>
      <c r="L297" s="10">
        <f t="shared" si="40"/>
        <v>2815.4475925785164</v>
      </c>
      <c r="M297" s="11">
        <f t="shared" si="38"/>
        <v>1045.4274029883129</v>
      </c>
      <c r="N297" s="11">
        <f t="shared" si="41"/>
        <v>1770.0201895902035</v>
      </c>
      <c r="O297" s="12">
        <f t="shared" si="42"/>
        <v>277010.62060729321</v>
      </c>
    </row>
    <row r="298" spans="2:15" x14ac:dyDescent="0.25">
      <c r="B298" s="1">
        <v>51805</v>
      </c>
      <c r="C298" s="2">
        <f t="shared" si="44"/>
        <v>2041</v>
      </c>
      <c r="D298" s="2">
        <f t="shared" si="43"/>
        <v>12323.577715825733</v>
      </c>
      <c r="E298" s="2">
        <f t="shared" si="45"/>
        <v>4418.1519188026214</v>
      </c>
      <c r="F298" s="2">
        <f t="shared" si="47"/>
        <v>735568.08868590044</v>
      </c>
      <c r="G298" s="11">
        <f t="shared" si="39"/>
        <v>2815.4475925785164</v>
      </c>
      <c r="H298" s="2">
        <f t="shared" si="46"/>
        <v>732752.64109332196</v>
      </c>
      <c r="L298" s="10">
        <f t="shared" si="40"/>
        <v>2815.4475925785164</v>
      </c>
      <c r="M298" s="11">
        <f t="shared" si="38"/>
        <v>1038.7898272773496</v>
      </c>
      <c r="N298" s="11">
        <f t="shared" si="41"/>
        <v>1776.6577653011668</v>
      </c>
      <c r="O298" s="12">
        <f t="shared" si="42"/>
        <v>275233.96284199203</v>
      </c>
    </row>
    <row r="299" spans="2:15" x14ac:dyDescent="0.25">
      <c r="B299" s="1">
        <v>51835</v>
      </c>
      <c r="C299" s="2">
        <f t="shared" si="44"/>
        <v>2041</v>
      </c>
      <c r="D299" s="2">
        <f t="shared" si="43"/>
        <v>12323.577715825733</v>
      </c>
      <c r="E299" s="2">
        <f t="shared" si="45"/>
        <v>4426.9882226402269</v>
      </c>
      <c r="F299" s="2">
        <f t="shared" si="47"/>
        <v>743091.73939015192</v>
      </c>
      <c r="G299" s="11">
        <f t="shared" si="39"/>
        <v>2815.4475925785164</v>
      </c>
      <c r="H299" s="2">
        <f t="shared" si="46"/>
        <v>740276.29179757345</v>
      </c>
      <c r="L299" s="10">
        <f t="shared" si="40"/>
        <v>2815.4475925785164</v>
      </c>
      <c r="M299" s="11">
        <f t="shared" si="38"/>
        <v>1032.12736065747</v>
      </c>
      <c r="N299" s="11">
        <f t="shared" si="41"/>
        <v>1783.3202319210463</v>
      </c>
      <c r="O299" s="12">
        <f t="shared" si="42"/>
        <v>273450.64261007099</v>
      </c>
    </row>
    <row r="300" spans="2:15" x14ac:dyDescent="0.25">
      <c r="B300" s="1">
        <v>51866</v>
      </c>
      <c r="C300" s="2">
        <f t="shared" si="44"/>
        <v>2041</v>
      </c>
      <c r="D300" s="2">
        <f t="shared" si="43"/>
        <v>12323.577715825733</v>
      </c>
      <c r="E300" s="2">
        <f t="shared" si="45"/>
        <v>4435.8421990855077</v>
      </c>
      <c r="F300" s="2">
        <f t="shared" si="47"/>
        <v>750631.61495363899</v>
      </c>
      <c r="G300" s="11">
        <f t="shared" si="39"/>
        <v>2815.4475925785164</v>
      </c>
      <c r="H300" s="2">
        <f t="shared" si="46"/>
        <v>747816.16736106051</v>
      </c>
      <c r="L300" s="10">
        <f t="shared" si="40"/>
        <v>2815.4475925785164</v>
      </c>
      <c r="M300" s="11">
        <f t="shared" si="38"/>
        <v>1025.4399097877663</v>
      </c>
      <c r="N300" s="11">
        <f t="shared" si="41"/>
        <v>1790.0076827907501</v>
      </c>
      <c r="O300" s="12">
        <f t="shared" si="42"/>
        <v>271660.63492728025</v>
      </c>
    </row>
    <row r="301" spans="2:15" x14ac:dyDescent="0.25">
      <c r="B301" s="1">
        <v>51897</v>
      </c>
      <c r="C301" s="2">
        <f t="shared" si="44"/>
        <v>2042</v>
      </c>
      <c r="D301" s="2">
        <f t="shared" si="43"/>
        <v>12816.520824458763</v>
      </c>
      <c r="E301" s="2">
        <f t="shared" si="45"/>
        <v>4444.7138834836787</v>
      </c>
      <c r="F301" s="2">
        <f t="shared" si="47"/>
        <v>758680.69485990587</v>
      </c>
      <c r="G301" s="11">
        <f t="shared" si="39"/>
        <v>2815.4475925785164</v>
      </c>
      <c r="H301" s="2">
        <f t="shared" si="46"/>
        <v>755865.24726732739</v>
      </c>
      <c r="L301" s="10">
        <f t="shared" si="40"/>
        <v>2815.4475925785164</v>
      </c>
      <c r="M301" s="11">
        <f t="shared" si="38"/>
        <v>1018.7273809773009</v>
      </c>
      <c r="N301" s="11">
        <f t="shared" si="41"/>
        <v>1796.7202116012154</v>
      </c>
      <c r="O301" s="12">
        <f t="shared" si="42"/>
        <v>269863.91471567901</v>
      </c>
    </row>
    <row r="302" spans="2:15" x14ac:dyDescent="0.25">
      <c r="B302" s="1">
        <v>51925</v>
      </c>
      <c r="C302" s="2">
        <f t="shared" si="44"/>
        <v>2042</v>
      </c>
      <c r="D302" s="2">
        <f t="shared" si="43"/>
        <v>12816.520824458763</v>
      </c>
      <c r="E302" s="2">
        <f t="shared" si="45"/>
        <v>4453.6033112506457</v>
      </c>
      <c r="F302" s="2">
        <f t="shared" si="47"/>
        <v>766747.71560475999</v>
      </c>
      <c r="G302" s="11">
        <f t="shared" si="39"/>
        <v>2815.4475925785164</v>
      </c>
      <c r="H302" s="2">
        <f t="shared" si="46"/>
        <v>763932.26801218151</v>
      </c>
      <c r="L302" s="10">
        <f t="shared" si="40"/>
        <v>2815.4475925785164</v>
      </c>
      <c r="M302" s="11">
        <f t="shared" si="38"/>
        <v>1011.9896801837963</v>
      </c>
      <c r="N302" s="11">
        <f t="shared" si="41"/>
        <v>1803.4579123947201</v>
      </c>
      <c r="O302" s="12">
        <f t="shared" si="42"/>
        <v>268060.45680328429</v>
      </c>
    </row>
    <row r="303" spans="2:15" x14ac:dyDescent="0.25">
      <c r="B303" s="1">
        <v>51956</v>
      </c>
      <c r="C303" s="2">
        <f t="shared" si="44"/>
        <v>2042</v>
      </c>
      <c r="D303" s="2">
        <f t="shared" si="43"/>
        <v>12816.520824458763</v>
      </c>
      <c r="E303" s="2">
        <f t="shared" si="45"/>
        <v>4462.5105178731474</v>
      </c>
      <c r="F303" s="2">
        <f t="shared" si="47"/>
        <v>774832.71921214112</v>
      </c>
      <c r="G303" s="11">
        <f t="shared" si="39"/>
        <v>2815.4475925785164</v>
      </c>
      <c r="H303" s="2">
        <f t="shared" si="46"/>
        <v>772017.27161956264</v>
      </c>
      <c r="L303" s="10">
        <f t="shared" si="40"/>
        <v>2815.4475925785164</v>
      </c>
      <c r="M303" s="11">
        <f t="shared" si="38"/>
        <v>1005.2267130123161</v>
      </c>
      <c r="N303" s="11">
        <f t="shared" si="41"/>
        <v>1810.2208795662004</v>
      </c>
      <c r="O303" s="12">
        <f t="shared" si="42"/>
        <v>266250.23592371808</v>
      </c>
    </row>
    <row r="304" spans="2:15" x14ac:dyDescent="0.25">
      <c r="B304" s="1">
        <v>51986</v>
      </c>
      <c r="C304" s="2">
        <f t="shared" si="44"/>
        <v>2042</v>
      </c>
      <c r="D304" s="2">
        <f t="shared" si="43"/>
        <v>12816.520824458763</v>
      </c>
      <c r="E304" s="2">
        <f t="shared" si="45"/>
        <v>4471.4355389088932</v>
      </c>
      <c r="F304" s="2">
        <f t="shared" si="47"/>
        <v>782935.74781051115</v>
      </c>
      <c r="G304" s="11">
        <f t="shared" si="39"/>
        <v>2815.4475925785164</v>
      </c>
      <c r="H304" s="2">
        <f t="shared" si="46"/>
        <v>780120.30021793267</v>
      </c>
      <c r="L304" s="10">
        <f t="shared" si="40"/>
        <v>2815.4475925785164</v>
      </c>
      <c r="M304" s="11">
        <f t="shared" si="38"/>
        <v>998.43838471394281</v>
      </c>
      <c r="N304" s="11">
        <f t="shared" si="41"/>
        <v>1817.0092078645735</v>
      </c>
      <c r="O304" s="12">
        <f t="shared" si="42"/>
        <v>264433.2267158535</v>
      </c>
    </row>
    <row r="305" spans="2:15" x14ac:dyDescent="0.25">
      <c r="B305" s="1">
        <v>52017</v>
      </c>
      <c r="C305" s="2">
        <f t="shared" si="44"/>
        <v>2042</v>
      </c>
      <c r="D305" s="2">
        <f t="shared" si="43"/>
        <v>12816.520824458763</v>
      </c>
      <c r="E305" s="2">
        <f t="shared" si="45"/>
        <v>4480.3784099867107</v>
      </c>
      <c r="F305" s="2">
        <f t="shared" si="47"/>
        <v>791056.84363313124</v>
      </c>
      <c r="G305" s="11">
        <f t="shared" si="39"/>
        <v>2815.4475925785164</v>
      </c>
      <c r="H305" s="2">
        <f t="shared" si="46"/>
        <v>788241.39604055276</v>
      </c>
      <c r="L305" s="10">
        <f t="shared" si="40"/>
        <v>2815.4475925785164</v>
      </c>
      <c r="M305" s="11">
        <f t="shared" si="38"/>
        <v>991.62460018445063</v>
      </c>
      <c r="N305" s="11">
        <f t="shared" si="41"/>
        <v>1823.8229923940657</v>
      </c>
      <c r="O305" s="12">
        <f t="shared" si="42"/>
        <v>262609.40372345946</v>
      </c>
    </row>
    <row r="306" spans="2:15" x14ac:dyDescent="0.25">
      <c r="B306" s="1">
        <v>52047</v>
      </c>
      <c r="C306" s="2">
        <f t="shared" si="44"/>
        <v>2042</v>
      </c>
      <c r="D306" s="2">
        <f t="shared" si="43"/>
        <v>12816.520824458763</v>
      </c>
      <c r="E306" s="2">
        <f t="shared" si="45"/>
        <v>4489.3391668066843</v>
      </c>
      <c r="F306" s="2">
        <f t="shared" si="47"/>
        <v>799196.04901834019</v>
      </c>
      <c r="G306" s="11">
        <f t="shared" si="39"/>
        <v>2815.4475925785164</v>
      </c>
      <c r="H306" s="2">
        <f t="shared" si="46"/>
        <v>796380.60142576171</v>
      </c>
      <c r="L306" s="10">
        <f t="shared" si="40"/>
        <v>2815.4475925785164</v>
      </c>
      <c r="M306" s="11">
        <f t="shared" si="38"/>
        <v>984.78526396297298</v>
      </c>
      <c r="N306" s="11">
        <f t="shared" si="41"/>
        <v>1830.6623286155434</v>
      </c>
      <c r="O306" s="12">
        <f t="shared" si="42"/>
        <v>260778.74139484391</v>
      </c>
    </row>
    <row r="307" spans="2:15" x14ac:dyDescent="0.25">
      <c r="B307" s="1">
        <v>52078</v>
      </c>
      <c r="C307" s="2">
        <f t="shared" si="44"/>
        <v>2042</v>
      </c>
      <c r="D307" s="2">
        <f t="shared" si="43"/>
        <v>12816.520824458763</v>
      </c>
      <c r="E307" s="2">
        <f t="shared" si="45"/>
        <v>4498.3178451402973</v>
      </c>
      <c r="F307" s="2">
        <f t="shared" si="47"/>
        <v>807353.40640983277</v>
      </c>
      <c r="G307" s="11">
        <f t="shared" si="39"/>
        <v>2815.4475925785164</v>
      </c>
      <c r="H307" s="2">
        <f t="shared" si="46"/>
        <v>804537.95881725429</v>
      </c>
      <c r="L307" s="10">
        <f t="shared" si="40"/>
        <v>2815.4475925785164</v>
      </c>
      <c r="M307" s="11">
        <f t="shared" si="38"/>
        <v>977.92028023066462</v>
      </c>
      <c r="N307" s="11">
        <f t="shared" si="41"/>
        <v>1837.5273123478519</v>
      </c>
      <c r="O307" s="12">
        <f t="shared" si="42"/>
        <v>258941.21408249607</v>
      </c>
    </row>
    <row r="308" spans="2:15" x14ac:dyDescent="0.25">
      <c r="B308" s="1">
        <v>52109</v>
      </c>
      <c r="C308" s="2">
        <f t="shared" si="44"/>
        <v>2042</v>
      </c>
      <c r="D308" s="2">
        <f t="shared" si="43"/>
        <v>12816.520824458763</v>
      </c>
      <c r="E308" s="2">
        <f t="shared" si="45"/>
        <v>4507.3144808305778</v>
      </c>
      <c r="F308" s="2">
        <f t="shared" si="47"/>
        <v>815528.95835694007</v>
      </c>
      <c r="G308" s="11">
        <f t="shared" si="39"/>
        <v>2815.4475925785164</v>
      </c>
      <c r="H308" s="2">
        <f t="shared" si="46"/>
        <v>812713.51076436159</v>
      </c>
      <c r="L308" s="10">
        <f t="shared" si="40"/>
        <v>2815.4475925785164</v>
      </c>
      <c r="M308" s="11">
        <f t="shared" si="38"/>
        <v>971.02955280936021</v>
      </c>
      <c r="N308" s="11">
        <f t="shared" si="41"/>
        <v>1844.4180397691562</v>
      </c>
      <c r="O308" s="12">
        <f t="shared" si="42"/>
        <v>257096.7960427269</v>
      </c>
    </row>
    <row r="309" spans="2:15" x14ac:dyDescent="0.25">
      <c r="B309" s="1">
        <v>52139</v>
      </c>
      <c r="C309" s="2">
        <f t="shared" si="44"/>
        <v>2042</v>
      </c>
      <c r="D309" s="2">
        <f t="shared" si="43"/>
        <v>12816.520824458763</v>
      </c>
      <c r="E309" s="2">
        <f t="shared" si="45"/>
        <v>4516.3291097922393</v>
      </c>
      <c r="F309" s="2">
        <f t="shared" si="47"/>
        <v>823722.74751490937</v>
      </c>
      <c r="G309" s="11">
        <f t="shared" si="39"/>
        <v>2815.4475925785164</v>
      </c>
      <c r="H309" s="2">
        <f t="shared" si="46"/>
        <v>820907.29992233089</v>
      </c>
      <c r="L309" s="10">
        <f t="shared" si="40"/>
        <v>2815.4475925785164</v>
      </c>
      <c r="M309" s="11">
        <f t="shared" si="38"/>
        <v>964.11298516022589</v>
      </c>
      <c r="N309" s="11">
        <f t="shared" si="41"/>
        <v>1851.3346074182905</v>
      </c>
      <c r="O309" s="12">
        <f t="shared" si="42"/>
        <v>255245.46143530862</v>
      </c>
    </row>
    <row r="310" spans="2:15" x14ac:dyDescent="0.25">
      <c r="B310" s="1">
        <v>52170</v>
      </c>
      <c r="C310" s="2">
        <f t="shared" si="44"/>
        <v>2042</v>
      </c>
      <c r="D310" s="2">
        <f t="shared" si="43"/>
        <v>12816.520824458763</v>
      </c>
      <c r="E310" s="2">
        <f t="shared" si="45"/>
        <v>4525.3617680118241</v>
      </c>
      <c r="F310" s="2">
        <f t="shared" si="47"/>
        <v>831934.8166451857</v>
      </c>
      <c r="G310" s="11">
        <f t="shared" si="39"/>
        <v>2815.4475925785164</v>
      </c>
      <c r="H310" s="2">
        <f t="shared" si="46"/>
        <v>829119.36905260722</v>
      </c>
      <c r="L310" s="10">
        <f t="shared" si="40"/>
        <v>2815.4475925785164</v>
      </c>
      <c r="M310" s="11">
        <f t="shared" si="38"/>
        <v>957.17048038240728</v>
      </c>
      <c r="N310" s="11">
        <f t="shared" si="41"/>
        <v>1858.2771121961091</v>
      </c>
      <c r="O310" s="12">
        <f t="shared" si="42"/>
        <v>253387.18432311251</v>
      </c>
    </row>
    <row r="311" spans="2:15" x14ac:dyDescent="0.25">
      <c r="B311" s="1">
        <v>52200</v>
      </c>
      <c r="C311" s="2">
        <f t="shared" si="44"/>
        <v>2042</v>
      </c>
      <c r="D311" s="2">
        <f t="shared" si="43"/>
        <v>12816.520824458763</v>
      </c>
      <c r="E311" s="2">
        <f t="shared" si="45"/>
        <v>4534.4124915478478</v>
      </c>
      <c r="F311" s="2">
        <f t="shared" si="47"/>
        <v>840165.20861569361</v>
      </c>
      <c r="G311" s="11">
        <f t="shared" si="39"/>
        <v>2815.4475925785164</v>
      </c>
      <c r="H311" s="2">
        <f t="shared" si="46"/>
        <v>837349.76102311513</v>
      </c>
      <c r="L311" s="10">
        <f t="shared" si="40"/>
        <v>2815.4475925785164</v>
      </c>
      <c r="M311" s="11">
        <f t="shared" si="38"/>
        <v>950.20194121167185</v>
      </c>
      <c r="N311" s="11">
        <f t="shared" si="41"/>
        <v>1865.2456513668444</v>
      </c>
      <c r="O311" s="12">
        <f t="shared" si="42"/>
        <v>251521.93867174565</v>
      </c>
    </row>
    <row r="312" spans="2:15" x14ac:dyDescent="0.25">
      <c r="B312" s="1">
        <v>52231</v>
      </c>
      <c r="C312" s="2">
        <f t="shared" si="44"/>
        <v>2042</v>
      </c>
      <c r="D312" s="2">
        <f t="shared" si="43"/>
        <v>12816.520824458763</v>
      </c>
      <c r="E312" s="2">
        <f t="shared" si="45"/>
        <v>4543.4813165309433</v>
      </c>
      <c r="F312" s="2">
        <f t="shared" si="47"/>
        <v>848413.96640112007</v>
      </c>
      <c r="G312" s="11">
        <f t="shared" si="39"/>
        <v>2815.4475925785164</v>
      </c>
      <c r="H312" s="2">
        <f t="shared" si="46"/>
        <v>845598.51880854159</v>
      </c>
      <c r="L312" s="10">
        <f t="shared" si="40"/>
        <v>2815.4475925785164</v>
      </c>
      <c r="M312" s="11">
        <f t="shared" si="38"/>
        <v>943.20727001904618</v>
      </c>
      <c r="N312" s="11">
        <f t="shared" si="41"/>
        <v>1872.2403225594703</v>
      </c>
      <c r="O312" s="12">
        <f t="shared" si="42"/>
        <v>249649.69834918619</v>
      </c>
    </row>
    <row r="313" spans="2:15" x14ac:dyDescent="0.25">
      <c r="B313" s="1">
        <v>52262</v>
      </c>
      <c r="C313" s="2">
        <f t="shared" si="44"/>
        <v>2043</v>
      </c>
      <c r="D313" s="2">
        <f t="shared" si="43"/>
        <v>13329.181657437117</v>
      </c>
      <c r="E313" s="2">
        <f t="shared" si="45"/>
        <v>4552.5682791640056</v>
      </c>
      <c r="F313" s="2">
        <f t="shared" si="47"/>
        <v>857193.79391617654</v>
      </c>
      <c r="G313" s="11">
        <f t="shared" si="39"/>
        <v>2815.4475925785164</v>
      </c>
      <c r="H313" s="2">
        <f t="shared" si="46"/>
        <v>854378.34632359806</v>
      </c>
      <c r="L313" s="10">
        <f t="shared" si="40"/>
        <v>2815.4475925785164</v>
      </c>
      <c r="M313" s="11">
        <f t="shared" si="38"/>
        <v>936.18636880944814</v>
      </c>
      <c r="N313" s="11">
        <f t="shared" si="41"/>
        <v>1879.2612237690682</v>
      </c>
      <c r="O313" s="12">
        <f t="shared" si="42"/>
        <v>247770.43712541711</v>
      </c>
    </row>
    <row r="314" spans="2:15" x14ac:dyDescent="0.25">
      <c r="B314" s="1">
        <v>52290</v>
      </c>
      <c r="C314" s="2">
        <f t="shared" si="44"/>
        <v>2043</v>
      </c>
      <c r="D314" s="2">
        <f t="shared" si="43"/>
        <v>13329.181657437117</v>
      </c>
      <c r="E314" s="2">
        <f t="shared" si="45"/>
        <v>4561.6734157223336</v>
      </c>
      <c r="F314" s="2">
        <f t="shared" si="47"/>
        <v>865993.78238639154</v>
      </c>
      <c r="G314" s="11">
        <f t="shared" si="39"/>
        <v>2815.4475925785164</v>
      </c>
      <c r="H314" s="2">
        <f t="shared" si="46"/>
        <v>863178.33479381306</v>
      </c>
      <c r="L314" s="10">
        <f t="shared" si="40"/>
        <v>2815.4475925785164</v>
      </c>
      <c r="M314" s="11">
        <f t="shared" si="38"/>
        <v>929.13913922031418</v>
      </c>
      <c r="N314" s="11">
        <f t="shared" si="41"/>
        <v>1886.3084533582023</v>
      </c>
      <c r="O314" s="12">
        <f t="shared" si="42"/>
        <v>245884.1286720589</v>
      </c>
    </row>
    <row r="315" spans="2:15" x14ac:dyDescent="0.25">
      <c r="B315" s="1">
        <v>52321</v>
      </c>
      <c r="C315" s="2">
        <f t="shared" si="44"/>
        <v>2043</v>
      </c>
      <c r="D315" s="2">
        <f t="shared" si="43"/>
        <v>13329.181657437117</v>
      </c>
      <c r="E315" s="2">
        <f t="shared" si="45"/>
        <v>4570.7967625537785</v>
      </c>
      <c r="F315" s="2">
        <f t="shared" si="47"/>
        <v>874813.98080467584</v>
      </c>
      <c r="G315" s="11">
        <f t="shared" si="39"/>
        <v>2815.4475925785164</v>
      </c>
      <c r="H315" s="2">
        <f t="shared" si="46"/>
        <v>871998.53321209736</v>
      </c>
      <c r="L315" s="10">
        <f t="shared" si="40"/>
        <v>2815.4475925785164</v>
      </c>
      <c r="M315" s="11">
        <f t="shared" si="38"/>
        <v>922.06548252022083</v>
      </c>
      <c r="N315" s="11">
        <f t="shared" si="41"/>
        <v>1893.3821100582954</v>
      </c>
      <c r="O315" s="12">
        <f t="shared" si="42"/>
        <v>243990.7465620006</v>
      </c>
    </row>
    <row r="316" spans="2:15" x14ac:dyDescent="0.25">
      <c r="B316" s="1">
        <v>52351</v>
      </c>
      <c r="C316" s="2">
        <f t="shared" si="44"/>
        <v>2043</v>
      </c>
      <c r="D316" s="2">
        <f t="shared" si="43"/>
        <v>13329.181657437117</v>
      </c>
      <c r="E316" s="2">
        <f t="shared" si="45"/>
        <v>4579.9383560788865</v>
      </c>
      <c r="F316" s="2">
        <f t="shared" si="47"/>
        <v>883654.4382908293</v>
      </c>
      <c r="G316" s="11">
        <f t="shared" si="39"/>
        <v>2815.4475925785164</v>
      </c>
      <c r="H316" s="2">
        <f t="shared" si="46"/>
        <v>880838.99069825083</v>
      </c>
      <c r="L316" s="10">
        <f t="shared" si="40"/>
        <v>2815.4475925785164</v>
      </c>
      <c r="M316" s="11">
        <f t="shared" si="38"/>
        <v>914.96529960750217</v>
      </c>
      <c r="N316" s="11">
        <f t="shared" si="41"/>
        <v>1900.4822929710142</v>
      </c>
      <c r="O316" s="12">
        <f t="shared" si="42"/>
        <v>242090.26426902958</v>
      </c>
    </row>
    <row r="317" spans="2:15" x14ac:dyDescent="0.25">
      <c r="B317" s="1">
        <v>52382</v>
      </c>
      <c r="C317" s="2">
        <f t="shared" si="44"/>
        <v>2043</v>
      </c>
      <c r="D317" s="2">
        <f t="shared" si="43"/>
        <v>13329.181657437117</v>
      </c>
      <c r="E317" s="2">
        <f t="shared" si="45"/>
        <v>4589.0982327910442</v>
      </c>
      <c r="F317" s="2">
        <f t="shared" si="47"/>
        <v>892515.20409189106</v>
      </c>
      <c r="G317" s="11">
        <f t="shared" si="39"/>
        <v>2815.4475925785164</v>
      </c>
      <c r="H317" s="2">
        <f t="shared" si="46"/>
        <v>889699.75649931259</v>
      </c>
      <c r="L317" s="10">
        <f t="shared" si="40"/>
        <v>2815.4475925785164</v>
      </c>
      <c r="M317" s="11">
        <f t="shared" ref="M317:M380" si="48">O316*$E$9</f>
        <v>907.83849100886084</v>
      </c>
      <c r="N317" s="11">
        <f t="shared" si="41"/>
        <v>1907.6091015696556</v>
      </c>
      <c r="O317" s="12">
        <f t="shared" si="42"/>
        <v>240182.65516745992</v>
      </c>
    </row>
    <row r="318" spans="2:15" x14ac:dyDescent="0.25">
      <c r="B318" s="1">
        <v>52412</v>
      </c>
      <c r="C318" s="2">
        <f t="shared" si="44"/>
        <v>2043</v>
      </c>
      <c r="D318" s="2">
        <f t="shared" si="43"/>
        <v>13329.181657437117</v>
      </c>
      <c r="E318" s="2">
        <f t="shared" si="45"/>
        <v>4598.2764292566262</v>
      </c>
      <c r="F318" s="2">
        <f t="shared" si="47"/>
        <v>901396.32758249086</v>
      </c>
      <c r="G318" s="11">
        <f t="shared" ref="G318:G381" si="49">$J$4</f>
        <v>2815.4475925785164</v>
      </c>
      <c r="H318" s="2">
        <f t="shared" si="46"/>
        <v>898580.87998991238</v>
      </c>
      <c r="L318" s="10">
        <f t="shared" ref="L318:L381" si="50">G318</f>
        <v>2815.4475925785164</v>
      </c>
      <c r="M318" s="11">
        <f t="shared" si="48"/>
        <v>900.68495687797463</v>
      </c>
      <c r="N318" s="11">
        <f t="shared" ref="N318:N381" si="51">L318-M318</f>
        <v>1914.7626357005418</v>
      </c>
      <c r="O318" s="12">
        <f t="shared" ref="O318:O381" si="52">O317-N318</f>
        <v>238267.89253175937</v>
      </c>
    </row>
    <row r="319" spans="2:15" x14ac:dyDescent="0.25">
      <c r="B319" s="1">
        <v>52443</v>
      </c>
      <c r="C319" s="2">
        <f t="shared" si="44"/>
        <v>2043</v>
      </c>
      <c r="D319" s="2">
        <f t="shared" si="43"/>
        <v>13329.181657437117</v>
      </c>
      <c r="E319" s="2">
        <f t="shared" si="45"/>
        <v>4607.4729821151395</v>
      </c>
      <c r="F319" s="2">
        <f t="shared" si="47"/>
        <v>910297.85826520086</v>
      </c>
      <c r="G319" s="11">
        <f t="shared" si="49"/>
        <v>2815.4475925785164</v>
      </c>
      <c r="H319" s="2">
        <f t="shared" si="46"/>
        <v>907482.41067262238</v>
      </c>
      <c r="L319" s="10">
        <f t="shared" si="50"/>
        <v>2815.4475925785164</v>
      </c>
      <c r="M319" s="11">
        <f t="shared" si="48"/>
        <v>893.5045969940976</v>
      </c>
      <c r="N319" s="11">
        <f t="shared" si="51"/>
        <v>1921.9429955844189</v>
      </c>
      <c r="O319" s="12">
        <f t="shared" si="52"/>
        <v>236345.94953617494</v>
      </c>
    </row>
    <row r="320" spans="2:15" x14ac:dyDescent="0.25">
      <c r="B320" s="1">
        <v>52474</v>
      </c>
      <c r="C320" s="2">
        <f t="shared" si="44"/>
        <v>2043</v>
      </c>
      <c r="D320" s="2">
        <f t="shared" si="43"/>
        <v>13329.181657437117</v>
      </c>
      <c r="E320" s="2">
        <f t="shared" si="45"/>
        <v>4616.6879280793701</v>
      </c>
      <c r="F320" s="2">
        <f t="shared" si="47"/>
        <v>919219.84577088896</v>
      </c>
      <c r="G320" s="11">
        <f t="shared" si="49"/>
        <v>2815.4475925785164</v>
      </c>
      <c r="H320" s="2">
        <f t="shared" si="46"/>
        <v>916404.39817831048</v>
      </c>
      <c r="L320" s="10">
        <f t="shared" si="50"/>
        <v>2815.4475925785164</v>
      </c>
      <c r="M320" s="11">
        <f t="shared" si="48"/>
        <v>886.29731076065605</v>
      </c>
      <c r="N320" s="11">
        <f t="shared" si="51"/>
        <v>1929.1502818178603</v>
      </c>
      <c r="O320" s="12">
        <f t="shared" si="52"/>
        <v>234416.79925435709</v>
      </c>
    </row>
    <row r="321" spans="2:15" x14ac:dyDescent="0.25">
      <c r="B321" s="1">
        <v>52504</v>
      </c>
      <c r="C321" s="2">
        <f t="shared" si="44"/>
        <v>2043</v>
      </c>
      <c r="D321" s="2">
        <f t="shared" si="43"/>
        <v>13329.181657437117</v>
      </c>
      <c r="E321" s="2">
        <f t="shared" si="45"/>
        <v>4625.9213039355291</v>
      </c>
      <c r="F321" s="2">
        <f t="shared" si="47"/>
        <v>928162.33985907317</v>
      </c>
      <c r="G321" s="11">
        <f t="shared" si="49"/>
        <v>2815.4475925785164</v>
      </c>
      <c r="H321" s="2">
        <f t="shared" si="46"/>
        <v>925346.89226649469</v>
      </c>
      <c r="L321" s="10">
        <f t="shared" si="50"/>
        <v>2815.4475925785164</v>
      </c>
      <c r="M321" s="11">
        <f t="shared" si="48"/>
        <v>879.06299720383902</v>
      </c>
      <c r="N321" s="11">
        <f t="shared" si="51"/>
        <v>1936.3845953746772</v>
      </c>
      <c r="O321" s="12">
        <f t="shared" si="52"/>
        <v>232480.41465898242</v>
      </c>
    </row>
    <row r="322" spans="2:15" x14ac:dyDescent="0.25">
      <c r="B322" s="1">
        <v>52535</v>
      </c>
      <c r="C322" s="2">
        <f t="shared" si="44"/>
        <v>2043</v>
      </c>
      <c r="D322" s="2">
        <f t="shared" si="43"/>
        <v>13329.181657437117</v>
      </c>
      <c r="E322" s="2">
        <f t="shared" si="45"/>
        <v>4635.1731465434004</v>
      </c>
      <c r="F322" s="2">
        <f t="shared" si="47"/>
        <v>937125.39041827677</v>
      </c>
      <c r="G322" s="11">
        <f t="shared" si="49"/>
        <v>2815.4475925785164</v>
      </c>
      <c r="H322" s="2">
        <f t="shared" si="46"/>
        <v>934309.94282569829</v>
      </c>
      <c r="L322" s="10">
        <f t="shared" si="50"/>
        <v>2815.4475925785164</v>
      </c>
      <c r="M322" s="11">
        <f t="shared" si="48"/>
        <v>871.80155497118403</v>
      </c>
      <c r="N322" s="11">
        <f t="shared" si="51"/>
        <v>1943.6460376073323</v>
      </c>
      <c r="O322" s="12">
        <f t="shared" si="52"/>
        <v>230536.76862137509</v>
      </c>
    </row>
    <row r="323" spans="2:15" x14ac:dyDescent="0.25">
      <c r="B323" s="1">
        <v>52565</v>
      </c>
      <c r="C323" s="2">
        <f t="shared" si="44"/>
        <v>2043</v>
      </c>
      <c r="D323" s="2">
        <f t="shared" si="43"/>
        <v>13329.181657437117</v>
      </c>
      <c r="E323" s="2">
        <f t="shared" si="45"/>
        <v>4644.4434928364872</v>
      </c>
      <c r="F323" s="2">
        <f t="shared" si="47"/>
        <v>946109.04746638471</v>
      </c>
      <c r="G323" s="11">
        <f t="shared" si="49"/>
        <v>2815.4475925785164</v>
      </c>
      <c r="H323" s="2">
        <f t="shared" si="46"/>
        <v>943293.59987380623</v>
      </c>
      <c r="L323" s="10">
        <f t="shared" si="50"/>
        <v>2815.4475925785164</v>
      </c>
      <c r="M323" s="11">
        <f t="shared" si="48"/>
        <v>864.51288233015657</v>
      </c>
      <c r="N323" s="11">
        <f t="shared" si="51"/>
        <v>1950.9347102483598</v>
      </c>
      <c r="O323" s="12">
        <f t="shared" si="52"/>
        <v>228585.83391112671</v>
      </c>
    </row>
    <row r="324" spans="2:15" x14ac:dyDescent="0.25">
      <c r="B324" s="1">
        <v>52596</v>
      </c>
      <c r="C324" s="2">
        <f t="shared" si="44"/>
        <v>2043</v>
      </c>
      <c r="D324" s="2">
        <f t="shared" si="43"/>
        <v>13329.181657437117</v>
      </c>
      <c r="E324" s="2">
        <f t="shared" si="45"/>
        <v>4653.7323798221605</v>
      </c>
      <c r="F324" s="2">
        <f t="shared" si="47"/>
        <v>955113.3611510006</v>
      </c>
      <c r="G324" s="11">
        <f t="shared" si="49"/>
        <v>2815.4475925785164</v>
      </c>
      <c r="H324" s="2">
        <f t="shared" si="46"/>
        <v>952297.91355842212</v>
      </c>
      <c r="L324" s="10">
        <f t="shared" si="50"/>
        <v>2815.4475925785164</v>
      </c>
      <c r="M324" s="11">
        <f t="shared" si="48"/>
        <v>857.19687716672513</v>
      </c>
      <c r="N324" s="11">
        <f t="shared" si="51"/>
        <v>1958.2507154117911</v>
      </c>
      <c r="O324" s="12">
        <f t="shared" si="52"/>
        <v>226627.58319571492</v>
      </c>
    </row>
    <row r="325" spans="2:15" x14ac:dyDescent="0.25">
      <c r="B325" s="1">
        <v>52627</v>
      </c>
      <c r="C325" s="2">
        <f t="shared" si="44"/>
        <v>2044</v>
      </c>
      <c r="D325" s="2">
        <f t="shared" si="43"/>
        <v>13862.3489237346</v>
      </c>
      <c r="E325" s="2">
        <f t="shared" si="45"/>
        <v>4663.0398445818046</v>
      </c>
      <c r="F325" s="2">
        <f t="shared" si="47"/>
        <v>964671.54901610303</v>
      </c>
      <c r="G325" s="11">
        <f t="shared" si="49"/>
        <v>2815.4475925785164</v>
      </c>
      <c r="H325" s="2">
        <f t="shared" si="46"/>
        <v>961856.10142352455</v>
      </c>
      <c r="L325" s="10">
        <f t="shared" si="50"/>
        <v>2815.4475925785164</v>
      </c>
      <c r="M325" s="11">
        <f t="shared" si="48"/>
        <v>849.85343698393092</v>
      </c>
      <c r="N325" s="11">
        <f t="shared" si="51"/>
        <v>1965.5941555945856</v>
      </c>
      <c r="O325" s="12">
        <f t="shared" si="52"/>
        <v>224661.98904012033</v>
      </c>
    </row>
    <row r="326" spans="2:15" x14ac:dyDescent="0.25">
      <c r="B326" s="1">
        <v>52656</v>
      </c>
      <c r="C326" s="2">
        <f t="shared" si="44"/>
        <v>2044</v>
      </c>
      <c r="D326" s="2">
        <f t="shared" si="43"/>
        <v>13862.3489237346</v>
      </c>
      <c r="E326" s="2">
        <f t="shared" si="45"/>
        <v>4672.3659242709682</v>
      </c>
      <c r="F326" s="2">
        <f t="shared" si="47"/>
        <v>974252.27142773336</v>
      </c>
      <c r="G326" s="11">
        <f t="shared" si="49"/>
        <v>2815.4475925785164</v>
      </c>
      <c r="H326" s="2">
        <f t="shared" si="46"/>
        <v>971436.82383515488</v>
      </c>
      <c r="L326" s="10">
        <f t="shared" si="50"/>
        <v>2815.4475925785164</v>
      </c>
      <c r="M326" s="11">
        <f t="shared" si="48"/>
        <v>842.48245890045121</v>
      </c>
      <c r="N326" s="11">
        <f t="shared" si="51"/>
        <v>1972.9651336780653</v>
      </c>
      <c r="O326" s="12">
        <f t="shared" si="52"/>
        <v>222689.02390644228</v>
      </c>
    </row>
    <row r="327" spans="2:15" x14ac:dyDescent="0.25">
      <c r="B327" s="1">
        <v>52687</v>
      </c>
      <c r="C327" s="2">
        <f t="shared" si="44"/>
        <v>2044</v>
      </c>
      <c r="D327" s="2">
        <f t="shared" si="43"/>
        <v>13862.3489237346</v>
      </c>
      <c r="E327" s="2">
        <f t="shared" si="45"/>
        <v>4681.7106561195105</v>
      </c>
      <c r="F327" s="2">
        <f t="shared" si="47"/>
        <v>983855.58484888729</v>
      </c>
      <c r="G327" s="11">
        <f t="shared" si="49"/>
        <v>2815.4475925785164</v>
      </c>
      <c r="H327" s="2">
        <f t="shared" si="46"/>
        <v>981040.13725630881</v>
      </c>
      <c r="L327" s="10">
        <f t="shared" si="50"/>
        <v>2815.4475925785164</v>
      </c>
      <c r="M327" s="11">
        <f t="shared" si="48"/>
        <v>835.08383964915856</v>
      </c>
      <c r="N327" s="11">
        <f t="shared" si="51"/>
        <v>1980.3637529293578</v>
      </c>
      <c r="O327" s="12">
        <f t="shared" si="52"/>
        <v>220708.66015351293</v>
      </c>
    </row>
    <row r="328" spans="2:15" x14ac:dyDescent="0.25">
      <c r="B328" s="1">
        <v>52717</v>
      </c>
      <c r="C328" s="2">
        <f t="shared" si="44"/>
        <v>2044</v>
      </c>
      <c r="D328" s="2">
        <f t="shared" si="43"/>
        <v>13862.3489237346</v>
      </c>
      <c r="E328" s="2">
        <f t="shared" si="45"/>
        <v>4691.0740774317492</v>
      </c>
      <c r="F328" s="2">
        <f t="shared" si="47"/>
        <v>993481.5458934661</v>
      </c>
      <c r="G328" s="11">
        <f t="shared" si="49"/>
        <v>2815.4475925785164</v>
      </c>
      <c r="H328" s="2">
        <f t="shared" si="46"/>
        <v>990666.09830088762</v>
      </c>
      <c r="L328" s="10">
        <f t="shared" si="50"/>
        <v>2815.4475925785164</v>
      </c>
      <c r="M328" s="11">
        <f t="shared" si="48"/>
        <v>827.6574755756734</v>
      </c>
      <c r="N328" s="11">
        <f t="shared" si="51"/>
        <v>1987.7901170028431</v>
      </c>
      <c r="O328" s="12">
        <f t="shared" si="52"/>
        <v>218720.87003651008</v>
      </c>
    </row>
    <row r="329" spans="2:15" x14ac:dyDescent="0.25">
      <c r="B329" s="1">
        <v>52748</v>
      </c>
      <c r="C329" s="2">
        <f t="shared" si="44"/>
        <v>2044</v>
      </c>
      <c r="D329" s="2">
        <f t="shared" si="43"/>
        <v>13862.3489237346</v>
      </c>
      <c r="E329" s="2">
        <f t="shared" si="45"/>
        <v>4700.4562255866131</v>
      </c>
      <c r="F329" s="2">
        <f t="shared" si="47"/>
        <v>1003130.2113267054</v>
      </c>
      <c r="G329" s="11">
        <f t="shared" si="49"/>
        <v>2815.4475925785164</v>
      </c>
      <c r="H329" s="2">
        <f t="shared" si="46"/>
        <v>1000314.7637341269</v>
      </c>
      <c r="L329" s="10">
        <f t="shared" si="50"/>
        <v>2815.4475925785164</v>
      </c>
      <c r="M329" s="11">
        <f t="shared" si="48"/>
        <v>820.20326263691277</v>
      </c>
      <c r="N329" s="11">
        <f t="shared" si="51"/>
        <v>1995.2443299416036</v>
      </c>
      <c r="O329" s="12">
        <f t="shared" si="52"/>
        <v>216725.62570656848</v>
      </c>
    </row>
    <row r="330" spans="2:15" x14ac:dyDescent="0.25">
      <c r="B330" s="1">
        <v>52778</v>
      </c>
      <c r="C330" s="2">
        <f t="shared" si="44"/>
        <v>2044</v>
      </c>
      <c r="D330" s="2">
        <f t="shared" si="43"/>
        <v>13862.3489237346</v>
      </c>
      <c r="E330" s="2">
        <f t="shared" si="45"/>
        <v>4709.8571380377862</v>
      </c>
      <c r="F330" s="2">
        <f t="shared" si="47"/>
        <v>1012801.6380656043</v>
      </c>
      <c r="G330" s="11">
        <f t="shared" si="49"/>
        <v>2815.4475925785164</v>
      </c>
      <c r="H330" s="2">
        <f t="shared" si="46"/>
        <v>1009986.1904730258</v>
      </c>
      <c r="L330" s="10">
        <f t="shared" si="50"/>
        <v>2815.4475925785164</v>
      </c>
      <c r="M330" s="11">
        <f t="shared" si="48"/>
        <v>812.72109639963173</v>
      </c>
      <c r="N330" s="11">
        <f t="shared" si="51"/>
        <v>2002.7264961788846</v>
      </c>
      <c r="O330" s="12">
        <f t="shared" si="52"/>
        <v>214722.89921038959</v>
      </c>
    </row>
    <row r="331" spans="2:15" x14ac:dyDescent="0.25">
      <c r="B331" s="1">
        <v>52809</v>
      </c>
      <c r="C331" s="2">
        <f t="shared" si="44"/>
        <v>2044</v>
      </c>
      <c r="D331" s="2">
        <f t="shared" si="43"/>
        <v>13862.3489237346</v>
      </c>
      <c r="E331" s="2">
        <f t="shared" si="45"/>
        <v>4719.276852313862</v>
      </c>
      <c r="F331" s="2">
        <f t="shared" si="47"/>
        <v>1022495.8831793567</v>
      </c>
      <c r="G331" s="11">
        <f t="shared" si="49"/>
        <v>2815.4475925785164</v>
      </c>
      <c r="H331" s="2">
        <f t="shared" si="46"/>
        <v>1019680.4355867782</v>
      </c>
      <c r="L331" s="10">
        <f t="shared" si="50"/>
        <v>2815.4475925785164</v>
      </c>
      <c r="M331" s="11">
        <f t="shared" si="48"/>
        <v>805.21087203896093</v>
      </c>
      <c r="N331" s="11">
        <f t="shared" si="51"/>
        <v>2010.2367205395553</v>
      </c>
      <c r="O331" s="12">
        <f t="shared" si="52"/>
        <v>212712.66248985004</v>
      </c>
    </row>
    <row r="332" spans="2:15" x14ac:dyDescent="0.25">
      <c r="B332" s="1">
        <v>52840</v>
      </c>
      <c r="C332" s="2">
        <f t="shared" si="44"/>
        <v>2044</v>
      </c>
      <c r="D332" s="2">
        <f t="shared" si="43"/>
        <v>13862.3489237346</v>
      </c>
      <c r="E332" s="2">
        <f t="shared" si="45"/>
        <v>4728.7154060184894</v>
      </c>
      <c r="F332" s="2">
        <f t="shared" si="47"/>
        <v>1032213.0038897836</v>
      </c>
      <c r="G332" s="11">
        <f t="shared" si="49"/>
        <v>2815.4475925785164</v>
      </c>
      <c r="H332" s="2">
        <f t="shared" si="46"/>
        <v>1029397.5562972052</v>
      </c>
      <c r="L332" s="10">
        <f t="shared" si="50"/>
        <v>2815.4475925785164</v>
      </c>
      <c r="M332" s="11">
        <f t="shared" si="48"/>
        <v>797.6724843369376</v>
      </c>
      <c r="N332" s="11">
        <f t="shared" si="51"/>
        <v>2017.7751082415789</v>
      </c>
      <c r="O332" s="12">
        <f t="shared" si="52"/>
        <v>210694.88738160845</v>
      </c>
    </row>
    <row r="333" spans="2:15" x14ac:dyDescent="0.25">
      <c r="B333" s="1">
        <v>52870</v>
      </c>
      <c r="C333" s="2">
        <f t="shared" si="44"/>
        <v>2044</v>
      </c>
      <c r="D333" s="2">
        <f t="shared" ref="D333:D396" si="53">$C$5*(1+$E$5)^(C333-$C$2)</f>
        <v>13862.3489237346</v>
      </c>
      <c r="E333" s="2">
        <f t="shared" si="45"/>
        <v>4738.1728368305266</v>
      </c>
      <c r="F333" s="2">
        <f t="shared" si="47"/>
        <v>1041953.0575717667</v>
      </c>
      <c r="G333" s="11">
        <f t="shared" si="49"/>
        <v>2815.4475925785164</v>
      </c>
      <c r="H333" s="2">
        <f t="shared" si="46"/>
        <v>1039137.6099791882</v>
      </c>
      <c r="L333" s="10">
        <f t="shared" si="50"/>
        <v>2815.4475925785164</v>
      </c>
      <c r="M333" s="11">
        <f t="shared" si="48"/>
        <v>790.10582768103166</v>
      </c>
      <c r="N333" s="11">
        <f t="shared" si="51"/>
        <v>2025.3417648974846</v>
      </c>
      <c r="O333" s="12">
        <f t="shared" si="52"/>
        <v>208669.54561671097</v>
      </c>
    </row>
    <row r="334" spans="2:15" x14ac:dyDescent="0.25">
      <c r="B334" s="1">
        <v>52901</v>
      </c>
      <c r="C334" s="2">
        <f t="shared" ref="C334:C397" si="54">YEAR(B334)</f>
        <v>2044</v>
      </c>
      <c r="D334" s="2">
        <f t="shared" si="53"/>
        <v>13862.3489237346</v>
      </c>
      <c r="E334" s="2">
        <f t="shared" ref="E334:E397" si="55">E333*(1+$E$6)</f>
        <v>4747.6491825041876</v>
      </c>
      <c r="F334" s="2">
        <f t="shared" si="47"/>
        <v>1051716.1017536826</v>
      </c>
      <c r="G334" s="11">
        <f t="shared" si="49"/>
        <v>2815.4475925785164</v>
      </c>
      <c r="H334" s="2">
        <f t="shared" ref="H334:H397" si="56">F334-G334</f>
        <v>1048900.654161104</v>
      </c>
      <c r="L334" s="10">
        <f t="shared" si="50"/>
        <v>2815.4475925785164</v>
      </c>
      <c r="M334" s="11">
        <f t="shared" si="48"/>
        <v>782.51079606266615</v>
      </c>
      <c r="N334" s="11">
        <f t="shared" si="51"/>
        <v>2032.9367965158503</v>
      </c>
      <c r="O334" s="12">
        <f t="shared" si="52"/>
        <v>206636.60882019511</v>
      </c>
    </row>
    <row r="335" spans="2:15" x14ac:dyDescent="0.25">
      <c r="B335" s="1">
        <v>52931</v>
      </c>
      <c r="C335" s="2">
        <f t="shared" si="54"/>
        <v>2044</v>
      </c>
      <c r="D335" s="2">
        <f t="shared" si="53"/>
        <v>13862.3489237346</v>
      </c>
      <c r="E335" s="2">
        <f t="shared" si="55"/>
        <v>4757.1444808691958</v>
      </c>
      <c r="F335" s="2">
        <f t="shared" ref="F335:F398" si="57">D335-E335+H334*(1+$E$7)</f>
        <v>1061502.1941178399</v>
      </c>
      <c r="G335" s="11">
        <f t="shared" si="49"/>
        <v>2815.4475925785164</v>
      </c>
      <c r="H335" s="2">
        <f t="shared" si="56"/>
        <v>1058686.7465252613</v>
      </c>
      <c r="L335" s="10">
        <f t="shared" si="50"/>
        <v>2815.4475925785164</v>
      </c>
      <c r="M335" s="11">
        <f t="shared" si="48"/>
        <v>774.8872830757316</v>
      </c>
      <c r="N335" s="11">
        <f t="shared" si="51"/>
        <v>2040.5603095027848</v>
      </c>
      <c r="O335" s="12">
        <f t="shared" si="52"/>
        <v>204596.04851069232</v>
      </c>
    </row>
    <row r="336" spans="2:15" x14ac:dyDescent="0.25">
      <c r="B336" s="1">
        <v>52962</v>
      </c>
      <c r="C336" s="2">
        <f t="shared" si="54"/>
        <v>2044</v>
      </c>
      <c r="D336" s="2">
        <f t="shared" si="53"/>
        <v>13862.3489237346</v>
      </c>
      <c r="E336" s="2">
        <f t="shared" si="55"/>
        <v>4766.658769830934</v>
      </c>
      <c r="F336" s="2">
        <f t="shared" si="57"/>
        <v>1071311.3925009158</v>
      </c>
      <c r="G336" s="11">
        <f t="shared" si="49"/>
        <v>2815.4475925785164</v>
      </c>
      <c r="H336" s="2">
        <f t="shared" si="56"/>
        <v>1068495.9449083372</v>
      </c>
      <c r="L336" s="10">
        <f t="shared" si="50"/>
        <v>2815.4475925785164</v>
      </c>
      <c r="M336" s="11">
        <f t="shared" si="48"/>
        <v>767.23518191509618</v>
      </c>
      <c r="N336" s="11">
        <f t="shared" si="51"/>
        <v>2048.2124106634201</v>
      </c>
      <c r="O336" s="12">
        <f t="shared" si="52"/>
        <v>202547.83610002889</v>
      </c>
    </row>
    <row r="337" spans="1:18" x14ac:dyDescent="0.25">
      <c r="B337" s="1">
        <v>52993</v>
      </c>
      <c r="C337" s="2">
        <f t="shared" si="54"/>
        <v>2045</v>
      </c>
      <c r="D337" s="2">
        <f t="shared" si="53"/>
        <v>14416.842880683984</v>
      </c>
      <c r="E337" s="2">
        <f t="shared" si="55"/>
        <v>4776.1920873705958</v>
      </c>
      <c r="F337" s="2">
        <f t="shared" si="57"/>
        <v>1081698.2488513449</v>
      </c>
      <c r="G337" s="11">
        <f t="shared" si="49"/>
        <v>2815.4475925785164</v>
      </c>
      <c r="H337" s="2">
        <f t="shared" si="56"/>
        <v>1078882.8012587663</v>
      </c>
      <c r="L337" s="10">
        <f t="shared" si="50"/>
        <v>2815.4475925785164</v>
      </c>
      <c r="M337" s="11">
        <f t="shared" si="48"/>
        <v>759.55438537510827</v>
      </c>
      <c r="N337" s="11">
        <f t="shared" si="51"/>
        <v>2055.8932072034081</v>
      </c>
      <c r="O337" s="12">
        <f t="shared" si="52"/>
        <v>200491.94289282546</v>
      </c>
    </row>
    <row r="338" spans="1:18" x14ac:dyDescent="0.25">
      <c r="B338" s="1">
        <v>53021</v>
      </c>
      <c r="C338" s="2">
        <f t="shared" si="54"/>
        <v>2045</v>
      </c>
      <c r="D338" s="2">
        <f t="shared" si="53"/>
        <v>14416.842880683984</v>
      </c>
      <c r="E338" s="2">
        <f t="shared" si="55"/>
        <v>4785.7444715453366</v>
      </c>
      <c r="F338" s="2">
        <f t="shared" si="57"/>
        <v>1092110.1756721009</v>
      </c>
      <c r="G338" s="11">
        <f t="shared" si="49"/>
        <v>2815.4475925785164</v>
      </c>
      <c r="H338" s="2">
        <f t="shared" si="56"/>
        <v>1089294.7280795223</v>
      </c>
      <c r="L338" s="10">
        <f t="shared" si="50"/>
        <v>2815.4475925785164</v>
      </c>
      <c r="M338" s="11">
        <f t="shared" si="48"/>
        <v>751.84478584809551</v>
      </c>
      <c r="N338" s="11">
        <f t="shared" si="51"/>
        <v>2063.602806730421</v>
      </c>
      <c r="O338" s="12">
        <f t="shared" si="52"/>
        <v>198428.34008609504</v>
      </c>
    </row>
    <row r="339" spans="1:18" x14ac:dyDescent="0.25">
      <c r="B339" s="1">
        <v>53052</v>
      </c>
      <c r="C339" s="2">
        <f t="shared" si="54"/>
        <v>2045</v>
      </c>
      <c r="D339" s="2">
        <f t="shared" si="53"/>
        <v>14416.842880683984</v>
      </c>
      <c r="E339" s="2">
        <f t="shared" si="55"/>
        <v>4795.3159604884277</v>
      </c>
      <c r="F339" s="2">
        <f t="shared" si="57"/>
        <v>1102547.2374266498</v>
      </c>
      <c r="G339" s="11">
        <f t="shared" si="49"/>
        <v>2815.4475925785164</v>
      </c>
      <c r="H339" s="2">
        <f t="shared" si="56"/>
        <v>1099731.7898340712</v>
      </c>
      <c r="L339" s="10">
        <f t="shared" si="50"/>
        <v>2815.4475925785164</v>
      </c>
      <c r="M339" s="11">
        <f t="shared" si="48"/>
        <v>744.10627532285639</v>
      </c>
      <c r="N339" s="11">
        <f t="shared" si="51"/>
        <v>2071.3413172556602</v>
      </c>
      <c r="O339" s="12">
        <f t="shared" si="52"/>
        <v>196356.99876883937</v>
      </c>
    </row>
    <row r="340" spans="1:18" x14ac:dyDescent="0.25">
      <c r="B340" s="1">
        <v>53082</v>
      </c>
      <c r="C340" s="2">
        <f t="shared" si="54"/>
        <v>2045</v>
      </c>
      <c r="D340" s="2">
        <f t="shared" si="53"/>
        <v>14416.842880683984</v>
      </c>
      <c r="E340" s="2">
        <f t="shared" si="55"/>
        <v>4804.9065924094048</v>
      </c>
      <c r="F340" s="2">
        <f t="shared" si="57"/>
        <v>1113009.498755126</v>
      </c>
      <c r="G340" s="11">
        <f t="shared" si="49"/>
        <v>2815.4475925785164</v>
      </c>
      <c r="H340" s="2">
        <f t="shared" si="56"/>
        <v>1110194.0511625474</v>
      </c>
      <c r="L340" s="10">
        <f t="shared" si="50"/>
        <v>2815.4475925785164</v>
      </c>
      <c r="M340" s="11">
        <f t="shared" si="48"/>
        <v>736.33874538314763</v>
      </c>
      <c r="N340" s="11">
        <f t="shared" si="51"/>
        <v>2079.108847195369</v>
      </c>
      <c r="O340" s="12">
        <f t="shared" si="52"/>
        <v>194277.889921644</v>
      </c>
    </row>
    <row r="341" spans="1:18" x14ac:dyDescent="0.25">
      <c r="B341" s="1">
        <v>53113</v>
      </c>
      <c r="C341" s="2">
        <f t="shared" si="54"/>
        <v>2045</v>
      </c>
      <c r="D341" s="2">
        <f t="shared" si="53"/>
        <v>14416.842880683984</v>
      </c>
      <c r="E341" s="2">
        <f t="shared" si="55"/>
        <v>4814.5164055942232</v>
      </c>
      <c r="F341" s="2">
        <f t="shared" si="57"/>
        <v>1123497.0244748457</v>
      </c>
      <c r="G341" s="11">
        <f t="shared" si="49"/>
        <v>2815.4475925785164</v>
      </c>
      <c r="H341" s="2">
        <f t="shared" si="56"/>
        <v>1120681.5768822671</v>
      </c>
      <c r="L341" s="10">
        <f t="shared" si="50"/>
        <v>2815.4475925785164</v>
      </c>
      <c r="M341" s="11">
        <f t="shared" si="48"/>
        <v>728.54208720616498</v>
      </c>
      <c r="N341" s="11">
        <f t="shared" si="51"/>
        <v>2086.9055053723514</v>
      </c>
      <c r="O341" s="12">
        <f t="shared" si="52"/>
        <v>192190.98441627165</v>
      </c>
    </row>
    <row r="342" spans="1:18" x14ac:dyDescent="0.25">
      <c r="B342" s="1">
        <v>53143</v>
      </c>
      <c r="C342" s="2">
        <f t="shared" si="54"/>
        <v>2045</v>
      </c>
      <c r="D342" s="2">
        <f t="shared" si="53"/>
        <v>14416.842880683984</v>
      </c>
      <c r="E342" s="2">
        <f t="shared" si="55"/>
        <v>4824.1454384054114</v>
      </c>
      <c r="F342" s="2">
        <f t="shared" si="57"/>
        <v>1134009.87958082</v>
      </c>
      <c r="G342" s="11">
        <f t="shared" si="49"/>
        <v>2815.4475925785164</v>
      </c>
      <c r="H342" s="2">
        <f t="shared" si="56"/>
        <v>1131194.4319882414</v>
      </c>
      <c r="L342" s="10">
        <f t="shared" si="50"/>
        <v>2815.4475925785164</v>
      </c>
      <c r="M342" s="11">
        <f t="shared" si="48"/>
        <v>720.7161915610186</v>
      </c>
      <c r="N342" s="11">
        <f t="shared" si="51"/>
        <v>2094.7314010174978</v>
      </c>
      <c r="O342" s="12">
        <f t="shared" si="52"/>
        <v>190096.25301525416</v>
      </c>
      <c r="R342" s="4"/>
    </row>
    <row r="343" spans="1:18" x14ac:dyDescent="0.25">
      <c r="B343" s="1">
        <v>53174</v>
      </c>
      <c r="C343" s="2">
        <f t="shared" si="54"/>
        <v>2045</v>
      </c>
      <c r="D343" s="2">
        <f t="shared" si="53"/>
        <v>14416.842880683984</v>
      </c>
      <c r="E343" s="2">
        <f t="shared" si="55"/>
        <v>4833.7937292822226</v>
      </c>
      <c r="F343" s="2">
        <f t="shared" si="57"/>
        <v>1144548.1292462707</v>
      </c>
      <c r="G343" s="11">
        <f t="shared" si="49"/>
        <v>2815.4475925785164</v>
      </c>
      <c r="H343" s="2">
        <f t="shared" si="56"/>
        <v>1141732.6816536922</v>
      </c>
      <c r="L343" s="10">
        <f t="shared" si="50"/>
        <v>2815.4475925785164</v>
      </c>
      <c r="M343" s="11">
        <f t="shared" si="48"/>
        <v>712.86094880720304</v>
      </c>
      <c r="N343" s="11">
        <f t="shared" si="51"/>
        <v>2102.5866437713134</v>
      </c>
      <c r="O343" s="12">
        <f t="shared" si="52"/>
        <v>187993.66637148283</v>
      </c>
    </row>
    <row r="344" spans="1:18" x14ac:dyDescent="0.25">
      <c r="B344" s="1">
        <v>53205</v>
      </c>
      <c r="C344" s="2">
        <f t="shared" si="54"/>
        <v>2045</v>
      </c>
      <c r="D344" s="2">
        <f t="shared" si="53"/>
        <v>14416.842880683984</v>
      </c>
      <c r="E344" s="2">
        <f t="shared" si="55"/>
        <v>4843.461316740787</v>
      </c>
      <c r="F344" s="2">
        <f t="shared" si="57"/>
        <v>1155111.8388231476</v>
      </c>
      <c r="G344" s="11">
        <f t="shared" si="49"/>
        <v>2815.4475925785164</v>
      </c>
      <c r="H344" s="2">
        <f t="shared" si="56"/>
        <v>1152296.391230569</v>
      </c>
      <c r="L344" s="10">
        <f t="shared" si="50"/>
        <v>2815.4475925785164</v>
      </c>
      <c r="M344" s="11">
        <f t="shared" si="48"/>
        <v>704.97624889306064</v>
      </c>
      <c r="N344" s="11">
        <f t="shared" si="51"/>
        <v>2110.4713436854558</v>
      </c>
      <c r="O344" s="12">
        <f t="shared" si="52"/>
        <v>185883.19502779737</v>
      </c>
    </row>
    <row r="345" spans="1:18" x14ac:dyDescent="0.25">
      <c r="B345" s="1">
        <v>53235</v>
      </c>
      <c r="C345" s="2">
        <f t="shared" si="54"/>
        <v>2045</v>
      </c>
      <c r="D345" s="2">
        <f t="shared" si="53"/>
        <v>14416.842880683984</v>
      </c>
      <c r="E345" s="2">
        <f t="shared" si="55"/>
        <v>4853.148239374269</v>
      </c>
      <c r="F345" s="2">
        <f t="shared" si="57"/>
        <v>1165701.0738426475</v>
      </c>
      <c r="G345" s="11">
        <f t="shared" si="49"/>
        <v>2815.4475925785164</v>
      </c>
      <c r="H345" s="2">
        <f t="shared" si="56"/>
        <v>1162885.6262500689</v>
      </c>
      <c r="L345" s="10">
        <f t="shared" si="50"/>
        <v>2815.4475925785164</v>
      </c>
      <c r="M345" s="11">
        <f t="shared" si="48"/>
        <v>697.06198135424006</v>
      </c>
      <c r="N345" s="11">
        <f t="shared" si="51"/>
        <v>2118.3856112242765</v>
      </c>
      <c r="O345" s="12">
        <f t="shared" si="52"/>
        <v>183764.80941657309</v>
      </c>
    </row>
    <row r="346" spans="1:18" x14ac:dyDescent="0.25">
      <c r="B346" s="1">
        <v>53266</v>
      </c>
      <c r="C346" s="2">
        <f t="shared" si="54"/>
        <v>2045</v>
      </c>
      <c r="D346" s="2">
        <f t="shared" si="53"/>
        <v>14416.842880683984</v>
      </c>
      <c r="E346" s="2">
        <f t="shared" si="55"/>
        <v>4862.8545358530173</v>
      </c>
      <c r="F346" s="2">
        <f t="shared" si="57"/>
        <v>1176315.9000157334</v>
      </c>
      <c r="G346" s="11">
        <f t="shared" si="49"/>
        <v>2815.4475925785164</v>
      </c>
      <c r="H346" s="2">
        <f t="shared" si="56"/>
        <v>1173500.4524231548</v>
      </c>
      <c r="L346" s="10">
        <f t="shared" si="50"/>
        <v>2815.4475925785164</v>
      </c>
      <c r="M346" s="11">
        <f t="shared" si="48"/>
        <v>689.118035312149</v>
      </c>
      <c r="N346" s="11">
        <f t="shared" si="51"/>
        <v>2126.3295572663674</v>
      </c>
      <c r="O346" s="12">
        <f t="shared" si="52"/>
        <v>181638.47985930671</v>
      </c>
    </row>
    <row r="347" spans="1:18" x14ac:dyDescent="0.25">
      <c r="B347" s="1">
        <v>53296</v>
      </c>
      <c r="C347" s="2">
        <f t="shared" si="54"/>
        <v>2045</v>
      </c>
      <c r="D347" s="2">
        <f t="shared" si="53"/>
        <v>14416.842880683984</v>
      </c>
      <c r="E347" s="2">
        <f t="shared" si="55"/>
        <v>4872.580244924723</v>
      </c>
      <c r="F347" s="2">
        <f t="shared" si="57"/>
        <v>1186956.383233658</v>
      </c>
      <c r="G347" s="11">
        <f t="shared" si="49"/>
        <v>2815.4475925785164</v>
      </c>
      <c r="H347" s="2">
        <f t="shared" si="56"/>
        <v>1184140.9356410794</v>
      </c>
      <c r="L347" s="10">
        <f t="shared" si="50"/>
        <v>2815.4475925785164</v>
      </c>
      <c r="M347" s="11">
        <f t="shared" si="48"/>
        <v>681.14429947240012</v>
      </c>
      <c r="N347" s="11">
        <f t="shared" si="51"/>
        <v>2134.3032931061161</v>
      </c>
      <c r="O347" s="12">
        <f t="shared" si="52"/>
        <v>179504.17656620059</v>
      </c>
    </row>
    <row r="348" spans="1:18" s="19" customFormat="1" x14ac:dyDescent="0.25">
      <c r="A348" s="25"/>
      <c r="B348" s="25">
        <v>53327</v>
      </c>
      <c r="C348" s="19">
        <f t="shared" si="54"/>
        <v>2045</v>
      </c>
      <c r="D348" s="19">
        <f t="shared" si="53"/>
        <v>14416.842880683984</v>
      </c>
      <c r="E348" s="19">
        <f t="shared" si="55"/>
        <v>4882.3254054145727</v>
      </c>
      <c r="F348" s="2">
        <f t="shared" si="57"/>
        <v>1197622.589568486</v>
      </c>
      <c r="G348" s="11">
        <f t="shared" si="49"/>
        <v>2815.4475925785164</v>
      </c>
      <c r="H348" s="2">
        <f t="shared" si="56"/>
        <v>1194807.1419759074</v>
      </c>
      <c r="K348" s="2"/>
      <c r="L348" s="10">
        <f t="shared" si="50"/>
        <v>2815.4475925785164</v>
      </c>
      <c r="M348" s="11">
        <f t="shared" si="48"/>
        <v>673.14066212325224</v>
      </c>
      <c r="N348" s="11">
        <f t="shared" si="51"/>
        <v>2142.3069304552641</v>
      </c>
      <c r="O348" s="12">
        <f t="shared" si="52"/>
        <v>177361.86963574533</v>
      </c>
    </row>
    <row r="349" spans="1:18" x14ac:dyDescent="0.25">
      <c r="B349" s="1">
        <v>53358</v>
      </c>
      <c r="C349" s="2">
        <f t="shared" si="54"/>
        <v>2046</v>
      </c>
      <c r="D349" s="2">
        <f t="shared" si="53"/>
        <v>14993.516595911347</v>
      </c>
      <c r="E349" s="2">
        <f t="shared" si="55"/>
        <v>4892.0900562254019</v>
      </c>
      <c r="F349" s="2">
        <f t="shared" si="57"/>
        <v>1208891.2589888466</v>
      </c>
      <c r="G349" s="11">
        <f t="shared" si="49"/>
        <v>2815.4475925785164</v>
      </c>
      <c r="H349" s="2">
        <f t="shared" si="56"/>
        <v>1206075.811396268</v>
      </c>
      <c r="L349" s="10">
        <f t="shared" si="50"/>
        <v>2815.4475925785164</v>
      </c>
      <c r="M349" s="11">
        <f t="shared" si="48"/>
        <v>665.10701113404491</v>
      </c>
      <c r="N349" s="11">
        <f t="shared" si="51"/>
        <v>2150.3405814444714</v>
      </c>
      <c r="O349" s="12">
        <f t="shared" si="52"/>
        <v>175211.52905430086</v>
      </c>
    </row>
    <row r="350" spans="1:18" x14ac:dyDescent="0.25">
      <c r="B350" s="1">
        <v>53386</v>
      </c>
      <c r="C350" s="2">
        <f t="shared" si="54"/>
        <v>2046</v>
      </c>
      <c r="D350" s="2">
        <f t="shared" si="53"/>
        <v>14993.516595911347</v>
      </c>
      <c r="E350" s="2">
        <f t="shared" si="55"/>
        <v>4901.8742363378524</v>
      </c>
      <c r="F350" s="2">
        <f t="shared" si="57"/>
        <v>1220187.7064604957</v>
      </c>
      <c r="G350" s="11">
        <f t="shared" si="49"/>
        <v>2815.4475925785164</v>
      </c>
      <c r="H350" s="2">
        <f t="shared" si="56"/>
        <v>1217372.2588679171</v>
      </c>
      <c r="L350" s="10">
        <f t="shared" si="50"/>
        <v>2815.4475925785164</v>
      </c>
      <c r="M350" s="18">
        <f t="shared" si="48"/>
        <v>657.04323395362815</v>
      </c>
      <c r="N350" s="18">
        <f t="shared" si="51"/>
        <v>2158.4043586248881</v>
      </c>
      <c r="O350" s="21">
        <f t="shared" si="52"/>
        <v>173053.12469567597</v>
      </c>
    </row>
    <row r="351" spans="1:18" x14ac:dyDescent="0.25">
      <c r="B351" s="1">
        <v>53417</v>
      </c>
      <c r="C351" s="2">
        <f t="shared" si="54"/>
        <v>2046</v>
      </c>
      <c r="D351" s="2">
        <f t="shared" si="53"/>
        <v>14993.516595911347</v>
      </c>
      <c r="E351" s="2">
        <f t="shared" si="55"/>
        <v>4911.677984810528</v>
      </c>
      <c r="F351" s="2">
        <f t="shared" si="57"/>
        <v>1231512.0050085778</v>
      </c>
      <c r="G351" s="11">
        <f t="shared" si="49"/>
        <v>2815.4475925785164</v>
      </c>
      <c r="H351" s="2">
        <f t="shared" si="56"/>
        <v>1228696.5574159992</v>
      </c>
      <c r="L351" s="10">
        <f t="shared" si="50"/>
        <v>2815.4475925785164</v>
      </c>
      <c r="M351" s="11">
        <f t="shared" si="48"/>
        <v>648.94921760878492</v>
      </c>
      <c r="N351" s="11">
        <f t="shared" si="51"/>
        <v>2166.4983749697312</v>
      </c>
      <c r="O351" s="12">
        <f t="shared" si="52"/>
        <v>170886.62632070624</v>
      </c>
    </row>
    <row r="352" spans="1:18" x14ac:dyDescent="0.25">
      <c r="B352" s="1">
        <v>53447</v>
      </c>
      <c r="C352" s="2">
        <f t="shared" si="54"/>
        <v>2046</v>
      </c>
      <c r="D352" s="2">
        <f t="shared" si="53"/>
        <v>14993.516595911347</v>
      </c>
      <c r="E352" s="2">
        <f t="shared" si="55"/>
        <v>4921.5013407801489</v>
      </c>
      <c r="F352" s="2">
        <f t="shared" si="57"/>
        <v>1242864.2278625173</v>
      </c>
      <c r="G352" s="11">
        <f t="shared" si="49"/>
        <v>2815.4475925785164</v>
      </c>
      <c r="H352" s="2">
        <f t="shared" si="56"/>
        <v>1240048.7802699388</v>
      </c>
      <c r="L352" s="10">
        <f t="shared" si="50"/>
        <v>2815.4475925785164</v>
      </c>
      <c r="M352" s="11">
        <f t="shared" si="48"/>
        <v>640.82484870264841</v>
      </c>
      <c r="N352" s="11">
        <f t="shared" si="51"/>
        <v>2174.6227438758679</v>
      </c>
      <c r="O352" s="12">
        <f t="shared" si="52"/>
        <v>168712.00357683038</v>
      </c>
    </row>
    <row r="353" spans="2:15" x14ac:dyDescent="0.25">
      <c r="B353" s="1">
        <v>53478</v>
      </c>
      <c r="C353" s="2">
        <f t="shared" si="54"/>
        <v>2046</v>
      </c>
      <c r="D353" s="2">
        <f t="shared" si="53"/>
        <v>14993.516595911347</v>
      </c>
      <c r="E353" s="2">
        <f t="shared" si="55"/>
        <v>4931.3443434617093</v>
      </c>
      <c r="F353" s="2">
        <f t="shared" si="57"/>
        <v>1254244.4484566217</v>
      </c>
      <c r="G353" s="11">
        <f t="shared" si="49"/>
        <v>2815.4475925785164</v>
      </c>
      <c r="H353" s="2">
        <f t="shared" si="56"/>
        <v>1251429.0008640431</v>
      </c>
      <c r="L353" s="10">
        <f t="shared" si="50"/>
        <v>2815.4475925785164</v>
      </c>
      <c r="M353" s="11">
        <f t="shared" si="48"/>
        <v>632.67001341311391</v>
      </c>
      <c r="N353" s="11">
        <f t="shared" si="51"/>
        <v>2182.7775791654026</v>
      </c>
      <c r="O353" s="12">
        <f t="shared" si="52"/>
        <v>166529.22599766497</v>
      </c>
    </row>
    <row r="354" spans="2:15" x14ac:dyDescent="0.25">
      <c r="B354" s="1">
        <v>53508</v>
      </c>
      <c r="C354" s="2">
        <f t="shared" si="54"/>
        <v>2046</v>
      </c>
      <c r="D354" s="2">
        <f t="shared" si="53"/>
        <v>14993.516595911347</v>
      </c>
      <c r="E354" s="2">
        <f t="shared" si="55"/>
        <v>4941.2070321486326</v>
      </c>
      <c r="F354" s="2">
        <f t="shared" si="57"/>
        <v>1265652.7404306862</v>
      </c>
      <c r="G354" s="11">
        <f t="shared" si="49"/>
        <v>2815.4475925785164</v>
      </c>
      <c r="H354" s="2">
        <f t="shared" si="56"/>
        <v>1262837.2928381076</v>
      </c>
      <c r="L354" s="10">
        <f t="shared" si="50"/>
        <v>2815.4475925785164</v>
      </c>
      <c r="M354" s="11">
        <f t="shared" si="48"/>
        <v>624.48459749124356</v>
      </c>
      <c r="N354" s="11">
        <f t="shared" si="51"/>
        <v>2190.9629950872727</v>
      </c>
      <c r="O354" s="12">
        <f t="shared" si="52"/>
        <v>164338.2630025777</v>
      </c>
    </row>
    <row r="355" spans="2:15" x14ac:dyDescent="0.25">
      <c r="B355" s="1">
        <v>53539</v>
      </c>
      <c r="C355" s="2">
        <f t="shared" si="54"/>
        <v>2046</v>
      </c>
      <c r="D355" s="2">
        <f t="shared" si="53"/>
        <v>14993.516595911347</v>
      </c>
      <c r="E355" s="2">
        <f t="shared" si="55"/>
        <v>4951.0894462129299</v>
      </c>
      <c r="F355" s="2">
        <f t="shared" si="57"/>
        <v>1277089.1776305998</v>
      </c>
      <c r="G355" s="11">
        <f t="shared" si="49"/>
        <v>2815.4475925785164</v>
      </c>
      <c r="H355" s="2">
        <f t="shared" si="56"/>
        <v>1274273.7300380212</v>
      </c>
      <c r="L355" s="10">
        <f t="shared" si="50"/>
        <v>2815.4475925785164</v>
      </c>
      <c r="M355" s="11">
        <f t="shared" si="48"/>
        <v>616.26848625966636</v>
      </c>
      <c r="N355" s="11">
        <f t="shared" si="51"/>
        <v>2199.1791063188502</v>
      </c>
      <c r="O355" s="12">
        <f t="shared" si="52"/>
        <v>162139.08389625885</v>
      </c>
    </row>
    <row r="356" spans="2:15" x14ac:dyDescent="0.25">
      <c r="B356" s="1">
        <v>53570</v>
      </c>
      <c r="C356" s="2">
        <f t="shared" si="54"/>
        <v>2046</v>
      </c>
      <c r="D356" s="2">
        <f t="shared" si="53"/>
        <v>14993.516595911347</v>
      </c>
      <c r="E356" s="2">
        <f t="shared" si="55"/>
        <v>4960.9916251053555</v>
      </c>
      <c r="F356" s="2">
        <f t="shared" si="57"/>
        <v>1288553.8341089541</v>
      </c>
      <c r="G356" s="11">
        <f t="shared" si="49"/>
        <v>2815.4475925785164</v>
      </c>
      <c r="H356" s="2">
        <f t="shared" si="56"/>
        <v>1285738.3865163755</v>
      </c>
      <c r="L356" s="10">
        <f t="shared" si="50"/>
        <v>2815.4475925785164</v>
      </c>
      <c r="M356" s="11">
        <f t="shared" si="48"/>
        <v>608.0215646109707</v>
      </c>
      <c r="N356" s="11">
        <f t="shared" si="51"/>
        <v>2207.4260279675455</v>
      </c>
      <c r="O356" s="12">
        <f t="shared" si="52"/>
        <v>159931.65786829131</v>
      </c>
    </row>
    <row r="357" spans="2:15" x14ac:dyDescent="0.25">
      <c r="B357" s="1">
        <v>53600</v>
      </c>
      <c r="C357" s="2">
        <f t="shared" si="54"/>
        <v>2046</v>
      </c>
      <c r="D357" s="2">
        <f t="shared" si="53"/>
        <v>14993.516595911347</v>
      </c>
      <c r="E357" s="2">
        <f t="shared" si="55"/>
        <v>4970.9136083555659</v>
      </c>
      <c r="F357" s="2">
        <f t="shared" si="57"/>
        <v>1300046.7841256526</v>
      </c>
      <c r="G357" s="11">
        <f t="shared" si="49"/>
        <v>2815.4475925785164</v>
      </c>
      <c r="H357" s="2">
        <f t="shared" si="56"/>
        <v>1297231.336533074</v>
      </c>
      <c r="L357" s="10">
        <f t="shared" si="50"/>
        <v>2815.4475925785164</v>
      </c>
      <c r="M357" s="11">
        <f t="shared" si="48"/>
        <v>599.74371700609242</v>
      </c>
      <c r="N357" s="11">
        <f t="shared" si="51"/>
        <v>2215.7038755724238</v>
      </c>
      <c r="O357" s="12">
        <f t="shared" si="52"/>
        <v>157715.95399271889</v>
      </c>
    </row>
    <row r="358" spans="2:15" x14ac:dyDescent="0.25">
      <c r="B358" s="1">
        <v>53631</v>
      </c>
      <c r="C358" s="2">
        <f t="shared" si="54"/>
        <v>2046</v>
      </c>
      <c r="D358" s="2">
        <f t="shared" si="53"/>
        <v>14993.516595911347</v>
      </c>
      <c r="E358" s="2">
        <f t="shared" si="55"/>
        <v>4980.8554355722772</v>
      </c>
      <c r="F358" s="2">
        <f t="shared" si="57"/>
        <v>1311568.1021485236</v>
      </c>
      <c r="G358" s="11">
        <f t="shared" si="49"/>
        <v>2815.4475925785164</v>
      </c>
      <c r="H358" s="2">
        <f t="shared" si="56"/>
        <v>1308752.654555945</v>
      </c>
      <c r="L358" s="10">
        <f t="shared" si="50"/>
        <v>2815.4475925785164</v>
      </c>
      <c r="M358" s="11">
        <f t="shared" si="48"/>
        <v>591.43482747269582</v>
      </c>
      <c r="N358" s="11">
        <f t="shared" si="51"/>
        <v>2224.0127651058206</v>
      </c>
      <c r="O358" s="12">
        <f t="shared" si="52"/>
        <v>155491.94122761308</v>
      </c>
    </row>
    <row r="359" spans="2:15" x14ac:dyDescent="0.25">
      <c r="B359" s="1">
        <v>53661</v>
      </c>
      <c r="C359" s="2">
        <f t="shared" si="54"/>
        <v>2046</v>
      </c>
      <c r="D359" s="2">
        <f t="shared" si="53"/>
        <v>14993.516595911347</v>
      </c>
      <c r="E359" s="2">
        <f t="shared" si="55"/>
        <v>4990.8171464434217</v>
      </c>
      <c r="F359" s="2">
        <f t="shared" si="57"/>
        <v>1323117.8628539329</v>
      </c>
      <c r="G359" s="11">
        <f t="shared" si="49"/>
        <v>2815.4475925785164</v>
      </c>
      <c r="H359" s="2">
        <f t="shared" si="56"/>
        <v>1320302.4152613543</v>
      </c>
      <c r="L359" s="10">
        <f t="shared" si="50"/>
        <v>2815.4475925785164</v>
      </c>
      <c r="M359" s="11">
        <f t="shared" si="48"/>
        <v>583.094779603549</v>
      </c>
      <c r="N359" s="11">
        <f t="shared" si="51"/>
        <v>2232.3528129749675</v>
      </c>
      <c r="O359" s="12">
        <f t="shared" si="52"/>
        <v>153259.5884146381</v>
      </c>
    </row>
    <row r="360" spans="2:15" x14ac:dyDescent="0.25">
      <c r="B360" s="1">
        <v>53692</v>
      </c>
      <c r="C360" s="2">
        <f t="shared" si="54"/>
        <v>2046</v>
      </c>
      <c r="D360" s="2">
        <f t="shared" si="53"/>
        <v>14993.516595911347</v>
      </c>
      <c r="E360" s="2">
        <f t="shared" si="55"/>
        <v>5000.7987807363088</v>
      </c>
      <c r="F360" s="2">
        <f t="shared" si="57"/>
        <v>1334696.1411274006</v>
      </c>
      <c r="G360" s="11">
        <f t="shared" si="49"/>
        <v>2815.4475925785164</v>
      </c>
      <c r="H360" s="2">
        <f t="shared" si="56"/>
        <v>1331880.693534822</v>
      </c>
      <c r="L360" s="10">
        <f t="shared" si="50"/>
        <v>2815.4475925785164</v>
      </c>
      <c r="M360" s="11">
        <f t="shared" si="48"/>
        <v>574.72345655489289</v>
      </c>
      <c r="N360" s="11">
        <f t="shared" si="51"/>
        <v>2240.7241360236235</v>
      </c>
      <c r="O360" s="12">
        <f t="shared" si="52"/>
        <v>151018.86427861446</v>
      </c>
    </row>
    <row r="361" spans="2:15" x14ac:dyDescent="0.25">
      <c r="B361" s="1">
        <v>53723</v>
      </c>
      <c r="C361" s="2">
        <f t="shared" si="54"/>
        <v>2047</v>
      </c>
      <c r="D361" s="2">
        <f t="shared" si="53"/>
        <v>15593.257259747801</v>
      </c>
      <c r="E361" s="2">
        <f t="shared" si="55"/>
        <v>5010.8003782977812</v>
      </c>
      <c r="F361" s="2">
        <f t="shared" si="57"/>
        <v>1346902.7527280548</v>
      </c>
      <c r="G361" s="11">
        <f t="shared" si="49"/>
        <v>2815.4475925785164</v>
      </c>
      <c r="H361" s="2">
        <f t="shared" si="56"/>
        <v>1344087.3051354762</v>
      </c>
      <c r="L361" s="10">
        <f t="shared" si="50"/>
        <v>2815.4475925785164</v>
      </c>
      <c r="M361" s="11">
        <f t="shared" si="48"/>
        <v>566.32074104480421</v>
      </c>
      <c r="N361" s="11">
        <f t="shared" si="51"/>
        <v>2249.1268515337124</v>
      </c>
      <c r="O361" s="12">
        <f t="shared" si="52"/>
        <v>148769.73742708075</v>
      </c>
    </row>
    <row r="362" spans="2:15" x14ac:dyDescent="0.25">
      <c r="B362" s="1">
        <v>53751</v>
      </c>
      <c r="C362" s="2">
        <f t="shared" si="54"/>
        <v>2047</v>
      </c>
      <c r="D362" s="2">
        <f t="shared" si="53"/>
        <v>15593.257259747801</v>
      </c>
      <c r="E362" s="2">
        <f t="shared" si="55"/>
        <v>5020.8219790543772</v>
      </c>
      <c r="F362" s="2">
        <f t="shared" si="57"/>
        <v>1359140.031433288</v>
      </c>
      <c r="G362" s="11">
        <f t="shared" si="49"/>
        <v>2815.4475925785164</v>
      </c>
      <c r="H362" s="2">
        <f t="shared" si="56"/>
        <v>1356324.5838407094</v>
      </c>
      <c r="L362" s="10">
        <f t="shared" si="50"/>
        <v>2815.4475925785164</v>
      </c>
      <c r="M362" s="11">
        <f t="shared" si="48"/>
        <v>557.88651535155282</v>
      </c>
      <c r="N362" s="11">
        <f t="shared" si="51"/>
        <v>2257.5610772269638</v>
      </c>
      <c r="O362" s="12">
        <f t="shared" si="52"/>
        <v>146512.17634985378</v>
      </c>
    </row>
    <row r="363" spans="2:15" x14ac:dyDescent="0.25">
      <c r="B363" s="1">
        <v>53782</v>
      </c>
      <c r="C363" s="2">
        <f t="shared" si="54"/>
        <v>2047</v>
      </c>
      <c r="D363" s="2">
        <f t="shared" si="53"/>
        <v>15593.257259747801</v>
      </c>
      <c r="E363" s="2">
        <f t="shared" si="55"/>
        <v>5030.8636230124857</v>
      </c>
      <c r="F363" s="2">
        <f t="shared" si="57"/>
        <v>1371408.0594235805</v>
      </c>
      <c r="G363" s="11">
        <f t="shared" si="49"/>
        <v>2815.4475925785164</v>
      </c>
      <c r="H363" s="2">
        <f t="shared" si="56"/>
        <v>1368592.6118310019</v>
      </c>
      <c r="L363" s="10">
        <f t="shared" si="50"/>
        <v>2815.4475925785164</v>
      </c>
      <c r="M363" s="11">
        <f t="shared" si="48"/>
        <v>549.42066131195168</v>
      </c>
      <c r="N363" s="11">
        <f t="shared" si="51"/>
        <v>2266.0269312665646</v>
      </c>
      <c r="O363" s="12">
        <f t="shared" si="52"/>
        <v>144246.14941858721</v>
      </c>
    </row>
    <row r="364" spans="2:15" x14ac:dyDescent="0.25">
      <c r="B364" s="1">
        <v>53812</v>
      </c>
      <c r="C364" s="2">
        <f t="shared" si="54"/>
        <v>2047</v>
      </c>
      <c r="D364" s="2">
        <f t="shared" si="53"/>
        <v>15593.257259747801</v>
      </c>
      <c r="E364" s="2">
        <f t="shared" si="55"/>
        <v>5040.9253502585107</v>
      </c>
      <c r="F364" s="2">
        <f t="shared" si="57"/>
        <v>1383706.9191132614</v>
      </c>
      <c r="G364" s="11">
        <f t="shared" si="49"/>
        <v>2815.4475925785164</v>
      </c>
      <c r="H364" s="2">
        <f t="shared" si="56"/>
        <v>1380891.4715206828</v>
      </c>
      <c r="L364" s="10">
        <f t="shared" si="50"/>
        <v>2815.4475925785164</v>
      </c>
      <c r="M364" s="11">
        <f t="shared" si="48"/>
        <v>540.92306031970202</v>
      </c>
      <c r="N364" s="11">
        <f t="shared" si="51"/>
        <v>2274.5245322588144</v>
      </c>
      <c r="O364" s="12">
        <f t="shared" si="52"/>
        <v>141971.62488632841</v>
      </c>
    </row>
    <row r="365" spans="2:15" x14ac:dyDescent="0.25">
      <c r="B365" s="1">
        <v>53843</v>
      </c>
      <c r="C365" s="2">
        <f t="shared" si="54"/>
        <v>2047</v>
      </c>
      <c r="D365" s="2">
        <f t="shared" si="53"/>
        <v>15593.257259747801</v>
      </c>
      <c r="E365" s="2">
        <f t="shared" si="55"/>
        <v>5051.0072009590276</v>
      </c>
      <c r="F365" s="2">
        <f t="shared" si="57"/>
        <v>1396036.6931512074</v>
      </c>
      <c r="G365" s="11">
        <f t="shared" si="49"/>
        <v>2815.4475925785164</v>
      </c>
      <c r="H365" s="2">
        <f t="shared" si="56"/>
        <v>1393221.2455586288</v>
      </c>
      <c r="L365" s="10">
        <f t="shared" si="50"/>
        <v>2815.4475925785164</v>
      </c>
      <c r="M365" s="11">
        <f t="shared" si="48"/>
        <v>532.39359332373158</v>
      </c>
      <c r="N365" s="11">
        <f t="shared" si="51"/>
        <v>2283.0539992547847</v>
      </c>
      <c r="O365" s="12">
        <f t="shared" si="52"/>
        <v>139688.57088707364</v>
      </c>
    </row>
    <row r="366" spans="2:15" x14ac:dyDescent="0.25">
      <c r="B366" s="1">
        <v>53873</v>
      </c>
      <c r="C366" s="2">
        <f t="shared" si="54"/>
        <v>2047</v>
      </c>
      <c r="D366" s="2">
        <f t="shared" si="53"/>
        <v>15593.257259747801</v>
      </c>
      <c r="E366" s="2">
        <f t="shared" si="55"/>
        <v>5061.1092153609461</v>
      </c>
      <c r="F366" s="2">
        <f t="shared" si="57"/>
        <v>1408397.4644215445</v>
      </c>
      <c r="G366" s="11">
        <f t="shared" si="49"/>
        <v>2815.4475925785164</v>
      </c>
      <c r="H366" s="2">
        <f t="shared" si="56"/>
        <v>1405582.0168289659</v>
      </c>
      <c r="L366" s="10">
        <f t="shared" si="50"/>
        <v>2815.4475925785164</v>
      </c>
      <c r="M366" s="11">
        <f t="shared" si="48"/>
        <v>523.83214082652614</v>
      </c>
      <c r="N366" s="11">
        <f t="shared" si="51"/>
        <v>2291.6154517519903</v>
      </c>
      <c r="O366" s="12">
        <f t="shared" si="52"/>
        <v>137396.95543532164</v>
      </c>
    </row>
    <row r="367" spans="2:15" x14ac:dyDescent="0.25">
      <c r="B367" s="1">
        <v>53904</v>
      </c>
      <c r="C367" s="2">
        <f t="shared" si="54"/>
        <v>2047</v>
      </c>
      <c r="D367" s="2">
        <f t="shared" si="53"/>
        <v>15593.257259747801</v>
      </c>
      <c r="E367" s="2">
        <f t="shared" si="55"/>
        <v>5071.2314337916678</v>
      </c>
      <c r="F367" s="2">
        <f t="shared" si="57"/>
        <v>1420789.316044352</v>
      </c>
      <c r="G367" s="11">
        <f t="shared" si="49"/>
        <v>2815.4475925785164</v>
      </c>
      <c r="H367" s="2">
        <f t="shared" si="56"/>
        <v>1417973.8684517734</v>
      </c>
      <c r="L367" s="10">
        <f t="shared" si="50"/>
        <v>2815.4475925785164</v>
      </c>
      <c r="M367" s="11">
        <f t="shared" si="48"/>
        <v>515.23858288245617</v>
      </c>
      <c r="N367" s="11">
        <f t="shared" si="51"/>
        <v>2300.2090096960601</v>
      </c>
      <c r="O367" s="12">
        <f t="shared" si="52"/>
        <v>135096.74642562558</v>
      </c>
    </row>
    <row r="368" spans="2:15" x14ac:dyDescent="0.25">
      <c r="B368" s="1">
        <v>53935</v>
      </c>
      <c r="C368" s="2">
        <f t="shared" si="54"/>
        <v>2047</v>
      </c>
      <c r="D368" s="2">
        <f t="shared" si="53"/>
        <v>15593.257259747801</v>
      </c>
      <c r="E368" s="2">
        <f t="shared" si="55"/>
        <v>5081.3738966592509</v>
      </c>
      <c r="F368" s="2">
        <f t="shared" si="57"/>
        <v>1433212.3313763679</v>
      </c>
      <c r="G368" s="11">
        <f t="shared" si="49"/>
        <v>2815.4475925785164</v>
      </c>
      <c r="H368" s="2">
        <f t="shared" si="56"/>
        <v>1430396.8837837894</v>
      </c>
      <c r="L368" s="10">
        <f t="shared" si="50"/>
        <v>2815.4475925785164</v>
      </c>
      <c r="M368" s="11">
        <f t="shared" si="48"/>
        <v>506.6127990960959</v>
      </c>
      <c r="N368" s="11">
        <f t="shared" si="51"/>
        <v>2308.8347934824205</v>
      </c>
      <c r="O368" s="12">
        <f t="shared" si="52"/>
        <v>132787.91163214316</v>
      </c>
    </row>
    <row r="369" spans="2:15" x14ac:dyDescent="0.25">
      <c r="B369" s="1">
        <v>53965</v>
      </c>
      <c r="C369" s="2">
        <f t="shared" si="54"/>
        <v>2047</v>
      </c>
      <c r="D369" s="2">
        <f t="shared" si="53"/>
        <v>15593.257259747801</v>
      </c>
      <c r="E369" s="2">
        <f t="shared" si="55"/>
        <v>5091.5366444525698</v>
      </c>
      <c r="F369" s="2">
        <f t="shared" si="57"/>
        <v>1445666.5940116972</v>
      </c>
      <c r="G369" s="11">
        <f t="shared" si="49"/>
        <v>2815.4475925785164</v>
      </c>
      <c r="H369" s="2">
        <f t="shared" si="56"/>
        <v>1442851.1464191186</v>
      </c>
      <c r="L369" s="10">
        <f t="shared" si="50"/>
        <v>2815.4475925785164</v>
      </c>
      <c r="M369" s="11">
        <f t="shared" si="48"/>
        <v>497.95466862053684</v>
      </c>
      <c r="N369" s="11">
        <f t="shared" si="51"/>
        <v>2317.4929239579797</v>
      </c>
      <c r="O369" s="12">
        <f t="shared" si="52"/>
        <v>130470.41870818519</v>
      </c>
    </row>
    <row r="370" spans="2:15" x14ac:dyDescent="0.25">
      <c r="B370" s="1">
        <v>53996</v>
      </c>
      <c r="C370" s="2">
        <f t="shared" si="54"/>
        <v>2047</v>
      </c>
      <c r="D370" s="2">
        <f t="shared" si="53"/>
        <v>15593.257259747801</v>
      </c>
      <c r="E370" s="2">
        <f t="shared" si="55"/>
        <v>5101.7197177414746</v>
      </c>
      <c r="F370" s="2">
        <f t="shared" si="57"/>
        <v>1458152.1877825221</v>
      </c>
      <c r="G370" s="11">
        <f t="shared" si="49"/>
        <v>2815.4475925785164</v>
      </c>
      <c r="H370" s="2">
        <f t="shared" si="56"/>
        <v>1455336.7401899435</v>
      </c>
      <c r="L370" s="10">
        <f t="shared" si="50"/>
        <v>2815.4475925785164</v>
      </c>
      <c r="M370" s="11">
        <f t="shared" si="48"/>
        <v>489.26407015569441</v>
      </c>
      <c r="N370" s="11">
        <f t="shared" si="51"/>
        <v>2326.1835224228221</v>
      </c>
      <c r="O370" s="12">
        <f t="shared" si="52"/>
        <v>128144.23518576236</v>
      </c>
    </row>
    <row r="371" spans="2:15" x14ac:dyDescent="0.25">
      <c r="B371" s="1">
        <v>54026</v>
      </c>
      <c r="C371" s="2">
        <f t="shared" si="54"/>
        <v>2047</v>
      </c>
      <c r="D371" s="2">
        <f t="shared" si="53"/>
        <v>15593.257259747801</v>
      </c>
      <c r="E371" s="2">
        <f t="shared" si="55"/>
        <v>5111.9231571769578</v>
      </c>
      <c r="F371" s="2">
        <f t="shared" si="57"/>
        <v>1470669.1967598142</v>
      </c>
      <c r="G371" s="11">
        <f t="shared" si="49"/>
        <v>2815.4475925785164</v>
      </c>
      <c r="H371" s="2">
        <f t="shared" si="56"/>
        <v>1467853.7491672356</v>
      </c>
      <c r="L371" s="10">
        <f t="shared" si="50"/>
        <v>2815.4475925785164</v>
      </c>
      <c r="M371" s="11">
        <f t="shared" si="48"/>
        <v>480.54088194660881</v>
      </c>
      <c r="N371" s="11">
        <f t="shared" si="51"/>
        <v>2334.9067106319076</v>
      </c>
      <c r="O371" s="12">
        <f t="shared" si="52"/>
        <v>125809.32847513045</v>
      </c>
    </row>
    <row r="372" spans="2:15" x14ac:dyDescent="0.25">
      <c r="B372" s="1">
        <v>54057</v>
      </c>
      <c r="C372" s="2">
        <f t="shared" si="54"/>
        <v>2047</v>
      </c>
      <c r="D372" s="2">
        <f t="shared" si="53"/>
        <v>15593.257259747801</v>
      </c>
      <c r="E372" s="2">
        <f t="shared" si="55"/>
        <v>5122.1470034913118</v>
      </c>
      <c r="F372" s="2">
        <f t="shared" si="57"/>
        <v>1483217.7052540497</v>
      </c>
      <c r="G372" s="11">
        <f t="shared" si="49"/>
        <v>2815.4475925785164</v>
      </c>
      <c r="H372" s="2">
        <f t="shared" si="56"/>
        <v>1480402.2576614711</v>
      </c>
      <c r="L372" s="10">
        <f t="shared" si="50"/>
        <v>2815.4475925785164</v>
      </c>
      <c r="M372" s="11">
        <f t="shared" si="48"/>
        <v>471.78498178173913</v>
      </c>
      <c r="N372" s="11">
        <f t="shared" si="51"/>
        <v>2343.6626107967772</v>
      </c>
      <c r="O372" s="12">
        <f t="shared" si="52"/>
        <v>123465.66586433367</v>
      </c>
    </row>
    <row r="373" spans="2:15" x14ac:dyDescent="0.25">
      <c r="B373" s="1">
        <v>54088</v>
      </c>
      <c r="C373" s="2">
        <f t="shared" si="54"/>
        <v>2048</v>
      </c>
      <c r="D373" s="2">
        <f t="shared" si="53"/>
        <v>16216.987550137712</v>
      </c>
      <c r="E373" s="2">
        <f t="shared" si="55"/>
        <v>5132.3912974982941</v>
      </c>
      <c r="F373" s="2">
        <f t="shared" si="57"/>
        <v>1496421.5281063155</v>
      </c>
      <c r="G373" s="11">
        <f t="shared" si="49"/>
        <v>2815.4475925785164</v>
      </c>
      <c r="H373" s="2">
        <f t="shared" si="56"/>
        <v>1493606.0805137369</v>
      </c>
      <c r="L373" s="10">
        <f t="shared" si="50"/>
        <v>2815.4475925785164</v>
      </c>
      <c r="M373" s="11">
        <f t="shared" si="48"/>
        <v>462.99624699125127</v>
      </c>
      <c r="N373" s="11">
        <f t="shared" si="51"/>
        <v>2352.4513455872652</v>
      </c>
      <c r="O373" s="12">
        <f t="shared" si="52"/>
        <v>121113.2145187464</v>
      </c>
    </row>
    <row r="374" spans="2:15" x14ac:dyDescent="0.25">
      <c r="B374" s="1">
        <v>54117</v>
      </c>
      <c r="C374" s="2">
        <f t="shared" si="54"/>
        <v>2048</v>
      </c>
      <c r="D374" s="2">
        <f t="shared" si="53"/>
        <v>16216.987550137712</v>
      </c>
      <c r="E374" s="2">
        <f t="shared" si="55"/>
        <v>5142.6560800932903</v>
      </c>
      <c r="F374" s="2">
        <f t="shared" si="57"/>
        <v>1509659.0989188273</v>
      </c>
      <c r="G374" s="11">
        <f t="shared" si="49"/>
        <v>2815.4475925785164</v>
      </c>
      <c r="H374" s="2">
        <f t="shared" si="56"/>
        <v>1506843.6513262487</v>
      </c>
      <c r="L374" s="10">
        <f t="shared" si="50"/>
        <v>2815.4475925785164</v>
      </c>
      <c r="M374" s="11">
        <f t="shared" si="48"/>
        <v>454.17455444529901</v>
      </c>
      <c r="N374" s="11">
        <f t="shared" si="51"/>
        <v>2361.2730381332176</v>
      </c>
      <c r="O374" s="12">
        <f t="shared" si="52"/>
        <v>118751.94148061318</v>
      </c>
    </row>
    <row r="375" spans="2:15" x14ac:dyDescent="0.25">
      <c r="B375" s="1">
        <v>54148</v>
      </c>
      <c r="C375" s="2">
        <f t="shared" si="54"/>
        <v>2048</v>
      </c>
      <c r="D375" s="2">
        <f t="shared" si="53"/>
        <v>16216.987550137712</v>
      </c>
      <c r="E375" s="2">
        <f t="shared" si="55"/>
        <v>5152.9413922534768</v>
      </c>
      <c r="F375" s="2">
        <f t="shared" si="57"/>
        <v>1522930.5096552204</v>
      </c>
      <c r="G375" s="11">
        <f t="shared" si="49"/>
        <v>2815.4475925785164</v>
      </c>
      <c r="H375" s="2">
        <f t="shared" si="56"/>
        <v>1520115.0620626418</v>
      </c>
      <c r="L375" s="10">
        <f t="shared" si="50"/>
        <v>2815.4475925785164</v>
      </c>
      <c r="M375" s="11">
        <f t="shared" si="48"/>
        <v>445.31978055229939</v>
      </c>
      <c r="N375" s="11">
        <f t="shared" si="51"/>
        <v>2370.1278120262168</v>
      </c>
      <c r="O375" s="12">
        <f t="shared" si="52"/>
        <v>116381.81366858697</v>
      </c>
    </row>
    <row r="376" spans="2:15" x14ac:dyDescent="0.25">
      <c r="B376" s="1">
        <v>54178</v>
      </c>
      <c r="C376" s="2">
        <f t="shared" si="54"/>
        <v>2048</v>
      </c>
      <c r="D376" s="2">
        <f t="shared" si="53"/>
        <v>16216.987550137712</v>
      </c>
      <c r="E376" s="2">
        <f t="shared" si="55"/>
        <v>5163.2472750379839</v>
      </c>
      <c r="F376" s="2">
        <f t="shared" si="57"/>
        <v>1536235.8525446171</v>
      </c>
      <c r="G376" s="11">
        <f t="shared" si="49"/>
        <v>2815.4475925785164</v>
      </c>
      <c r="H376" s="2">
        <f t="shared" si="56"/>
        <v>1533420.4049520385</v>
      </c>
      <c r="L376" s="10">
        <f t="shared" si="50"/>
        <v>2815.4475925785164</v>
      </c>
      <c r="M376" s="11">
        <f t="shared" si="48"/>
        <v>436.43180125720113</v>
      </c>
      <c r="N376" s="11">
        <f t="shared" si="51"/>
        <v>2379.0157913213152</v>
      </c>
      <c r="O376" s="12">
        <f t="shared" si="52"/>
        <v>114002.79787726565</v>
      </c>
    </row>
    <row r="377" spans="2:15" x14ac:dyDescent="0.25">
      <c r="B377" s="1">
        <v>54209</v>
      </c>
      <c r="C377" s="2">
        <f t="shared" si="54"/>
        <v>2048</v>
      </c>
      <c r="D377" s="2">
        <f t="shared" si="53"/>
        <v>16216.987550137712</v>
      </c>
      <c r="E377" s="2">
        <f t="shared" si="55"/>
        <v>5173.5737695880598</v>
      </c>
      <c r="F377" s="2">
        <f t="shared" si="57"/>
        <v>1549575.2200824283</v>
      </c>
      <c r="G377" s="11">
        <f t="shared" si="49"/>
        <v>2815.4475925785164</v>
      </c>
      <c r="H377" s="2">
        <f t="shared" si="56"/>
        <v>1546759.7724898497</v>
      </c>
      <c r="L377" s="10">
        <f t="shared" si="50"/>
        <v>2815.4475925785164</v>
      </c>
      <c r="M377" s="11">
        <f t="shared" si="48"/>
        <v>427.51049203974617</v>
      </c>
      <c r="N377" s="11">
        <f t="shared" si="51"/>
        <v>2387.9371005387702</v>
      </c>
      <c r="O377" s="12">
        <f t="shared" si="52"/>
        <v>111614.86077672688</v>
      </c>
    </row>
    <row r="378" spans="2:15" x14ac:dyDescent="0.25">
      <c r="B378" s="1">
        <v>54239</v>
      </c>
      <c r="C378" s="2">
        <f t="shared" si="54"/>
        <v>2048</v>
      </c>
      <c r="D378" s="2">
        <f t="shared" si="53"/>
        <v>16216.987550137712</v>
      </c>
      <c r="E378" s="2">
        <f t="shared" si="55"/>
        <v>5183.920917127236</v>
      </c>
      <c r="F378" s="2">
        <f t="shared" si="57"/>
        <v>1562948.7050311598</v>
      </c>
      <c r="G378" s="11">
        <f t="shared" si="49"/>
        <v>2815.4475925785164</v>
      </c>
      <c r="H378" s="2">
        <f t="shared" si="56"/>
        <v>1560133.2574385812</v>
      </c>
      <c r="L378" s="10">
        <f t="shared" si="50"/>
        <v>2815.4475925785164</v>
      </c>
      <c r="M378" s="11">
        <f t="shared" si="48"/>
        <v>418.55572791272579</v>
      </c>
      <c r="N378" s="11">
        <f t="shared" si="51"/>
        <v>2396.8918646657908</v>
      </c>
      <c r="O378" s="12">
        <f t="shared" si="52"/>
        <v>109217.9689120611</v>
      </c>
    </row>
    <row r="379" spans="2:15" x14ac:dyDescent="0.25">
      <c r="B379" s="1">
        <v>54270</v>
      </c>
      <c r="C379" s="2">
        <f t="shared" si="54"/>
        <v>2048</v>
      </c>
      <c r="D379" s="2">
        <f t="shared" si="53"/>
        <v>16216.987550137712</v>
      </c>
      <c r="E379" s="2">
        <f t="shared" si="55"/>
        <v>5194.2887589614902</v>
      </c>
      <c r="F379" s="2">
        <f t="shared" si="57"/>
        <v>1576356.4004212196</v>
      </c>
      <c r="G379" s="11">
        <f t="shared" si="49"/>
        <v>2815.4475925785164</v>
      </c>
      <c r="H379" s="2">
        <f t="shared" si="56"/>
        <v>1573540.952828641</v>
      </c>
      <c r="L379" s="10">
        <f t="shared" si="50"/>
        <v>2815.4475925785164</v>
      </c>
      <c r="M379" s="11">
        <f t="shared" si="48"/>
        <v>409.56738342022913</v>
      </c>
      <c r="N379" s="11">
        <f t="shared" si="51"/>
        <v>2405.8802091582875</v>
      </c>
      <c r="O379" s="12">
        <f t="shared" si="52"/>
        <v>106812.08870290281</v>
      </c>
    </row>
    <row r="380" spans="2:15" x14ac:dyDescent="0.25">
      <c r="B380" s="1">
        <v>54301</v>
      </c>
      <c r="C380" s="2">
        <f t="shared" si="54"/>
        <v>2048</v>
      </c>
      <c r="D380" s="2">
        <f t="shared" si="53"/>
        <v>16216.987550137712</v>
      </c>
      <c r="E380" s="2">
        <f t="shared" si="55"/>
        <v>5204.6773364794135</v>
      </c>
      <c r="F380" s="2">
        <f t="shared" si="57"/>
        <v>1589798.3995517283</v>
      </c>
      <c r="G380" s="11">
        <f t="shared" si="49"/>
        <v>2815.4475925785164</v>
      </c>
      <c r="H380" s="2">
        <f t="shared" si="56"/>
        <v>1586982.9519591497</v>
      </c>
      <c r="L380" s="10">
        <f t="shared" si="50"/>
        <v>2815.4475925785164</v>
      </c>
      <c r="M380" s="11">
        <f t="shared" si="48"/>
        <v>400.54533263588553</v>
      </c>
      <c r="N380" s="11">
        <f t="shared" si="51"/>
        <v>2414.9022599426307</v>
      </c>
      <c r="O380" s="12">
        <f t="shared" si="52"/>
        <v>104397.18644296018</v>
      </c>
    </row>
    <row r="381" spans="2:15" x14ac:dyDescent="0.25">
      <c r="B381" s="1">
        <v>54331</v>
      </c>
      <c r="C381" s="2">
        <f t="shared" si="54"/>
        <v>2048</v>
      </c>
      <c r="D381" s="2">
        <f t="shared" si="53"/>
        <v>16216.987550137712</v>
      </c>
      <c r="E381" s="2">
        <f t="shared" si="55"/>
        <v>5215.0866911523726</v>
      </c>
      <c r="F381" s="2">
        <f t="shared" si="57"/>
        <v>1603274.7959913323</v>
      </c>
      <c r="G381" s="11">
        <f t="shared" si="49"/>
        <v>2815.4475925785164</v>
      </c>
      <c r="H381" s="2">
        <f t="shared" si="56"/>
        <v>1600459.3483987537</v>
      </c>
      <c r="L381" s="10">
        <f t="shared" si="50"/>
        <v>2815.4475925785164</v>
      </c>
      <c r="M381" s="11">
        <f t="shared" ref="M381:M416" si="58">O380*$E$9</f>
        <v>391.48944916110065</v>
      </c>
      <c r="N381" s="11">
        <f t="shared" si="51"/>
        <v>2423.9581434174156</v>
      </c>
      <c r="O381" s="12">
        <f t="shared" si="52"/>
        <v>101973.22829954277</v>
      </c>
    </row>
    <row r="382" spans="2:15" x14ac:dyDescent="0.25">
      <c r="B382" s="1">
        <v>54362</v>
      </c>
      <c r="C382" s="2">
        <f t="shared" si="54"/>
        <v>2048</v>
      </c>
      <c r="D382" s="2">
        <f t="shared" si="53"/>
        <v>16216.987550137712</v>
      </c>
      <c r="E382" s="2">
        <f t="shared" si="55"/>
        <v>5225.5168645346776</v>
      </c>
      <c r="F382" s="2">
        <f t="shared" si="57"/>
        <v>1616785.6835790195</v>
      </c>
      <c r="G382" s="11">
        <f t="shared" ref="G382:G420" si="59">$J$4</f>
        <v>2815.4475925785164</v>
      </c>
      <c r="H382" s="2">
        <f t="shared" si="56"/>
        <v>1613970.2359864409</v>
      </c>
      <c r="L382" s="10">
        <f t="shared" ref="L382:L420" si="60">G382</f>
        <v>2815.4475925785164</v>
      </c>
      <c r="M382" s="11">
        <f t="shared" si="58"/>
        <v>382.39960612328537</v>
      </c>
      <c r="N382" s="11">
        <f t="shared" ref="N382:N416" si="61">L382-M382</f>
        <v>2433.0479864552308</v>
      </c>
      <c r="O382" s="12">
        <f t="shared" ref="O382:O416" si="62">O381-N382</f>
        <v>99540.180313087534</v>
      </c>
    </row>
    <row r="383" spans="2:15" x14ac:dyDescent="0.25">
      <c r="B383" s="1">
        <v>54392</v>
      </c>
      <c r="C383" s="2">
        <f t="shared" si="54"/>
        <v>2048</v>
      </c>
      <c r="D383" s="2">
        <f t="shared" si="53"/>
        <v>16216.987550137712</v>
      </c>
      <c r="E383" s="2">
        <f t="shared" si="55"/>
        <v>5235.967898263747</v>
      </c>
      <c r="F383" s="2">
        <f t="shared" si="57"/>
        <v>1630331.1564249364</v>
      </c>
      <c r="G383" s="11">
        <f t="shared" si="59"/>
        <v>2815.4475925785164</v>
      </c>
      <c r="H383" s="2">
        <f t="shared" si="56"/>
        <v>1627515.7088323578</v>
      </c>
      <c r="L383" s="10">
        <f t="shared" si="60"/>
        <v>2815.4475925785164</v>
      </c>
      <c r="M383" s="11">
        <f t="shared" si="58"/>
        <v>373.27567617407823</v>
      </c>
      <c r="N383" s="11">
        <f t="shared" si="61"/>
        <v>2442.171916404438</v>
      </c>
      <c r="O383" s="12">
        <f t="shared" si="62"/>
        <v>97098.008396683101</v>
      </c>
    </row>
    <row r="384" spans="2:15" x14ac:dyDescent="0.25">
      <c r="B384" s="1">
        <v>54423</v>
      </c>
      <c r="C384" s="2">
        <f t="shared" si="54"/>
        <v>2048</v>
      </c>
      <c r="D384" s="2">
        <f t="shared" si="53"/>
        <v>16216.987550137712</v>
      </c>
      <c r="E384" s="2">
        <f t="shared" si="55"/>
        <v>5246.4398340602747</v>
      </c>
      <c r="F384" s="2">
        <f t="shared" si="57"/>
        <v>1643911.3089112099</v>
      </c>
      <c r="G384" s="11">
        <f t="shared" si="59"/>
        <v>2815.4475925785164</v>
      </c>
      <c r="H384" s="2">
        <f t="shared" si="56"/>
        <v>1641095.8613186313</v>
      </c>
      <c r="L384" s="10">
        <f t="shared" si="60"/>
        <v>2815.4475925785164</v>
      </c>
      <c r="M384" s="11">
        <f t="shared" si="58"/>
        <v>364.11753148756162</v>
      </c>
      <c r="N384" s="11">
        <f t="shared" si="61"/>
        <v>2451.3300610909546</v>
      </c>
      <c r="O384" s="12">
        <f t="shared" si="62"/>
        <v>94646.678335592151</v>
      </c>
    </row>
    <row r="385" spans="2:15" x14ac:dyDescent="0.25">
      <c r="B385" s="1">
        <v>54454</v>
      </c>
      <c r="C385" s="2">
        <f t="shared" si="54"/>
        <v>2049</v>
      </c>
      <c r="D385" s="2">
        <f t="shared" si="53"/>
        <v>16865.667052143221</v>
      </c>
      <c r="E385" s="2">
        <f t="shared" si="55"/>
        <v>5256.9327137283954</v>
      </c>
      <c r="F385" s="2">
        <f t="shared" si="57"/>
        <v>1658174.915194775</v>
      </c>
      <c r="G385" s="11">
        <f t="shared" si="59"/>
        <v>2815.4475925785164</v>
      </c>
      <c r="H385" s="2">
        <f t="shared" si="56"/>
        <v>1655359.4676021964</v>
      </c>
      <c r="L385" s="10">
        <f t="shared" si="60"/>
        <v>2815.4475925785164</v>
      </c>
      <c r="M385" s="11">
        <f t="shared" si="58"/>
        <v>354.92504375847057</v>
      </c>
      <c r="N385" s="11">
        <f t="shared" si="61"/>
        <v>2460.5225488200458</v>
      </c>
      <c r="O385" s="12">
        <f t="shared" si="62"/>
        <v>92186.155786772099</v>
      </c>
    </row>
    <row r="386" spans="2:15" x14ac:dyDescent="0.25">
      <c r="B386" s="1">
        <v>54482</v>
      </c>
      <c r="C386" s="2">
        <f t="shared" si="54"/>
        <v>2049</v>
      </c>
      <c r="D386" s="2">
        <f t="shared" si="53"/>
        <v>16865.667052143221</v>
      </c>
      <c r="E386" s="2">
        <f t="shared" si="55"/>
        <v>5267.4465791558523</v>
      </c>
      <c r="F386" s="2">
        <f t="shared" si="57"/>
        <v>1672475.5529671912</v>
      </c>
      <c r="G386" s="11">
        <f t="shared" si="59"/>
        <v>2815.4475925785164</v>
      </c>
      <c r="H386" s="2">
        <f t="shared" si="56"/>
        <v>1669660.1053746126</v>
      </c>
      <c r="L386" s="10">
        <f t="shared" si="60"/>
        <v>2815.4475925785164</v>
      </c>
      <c r="M386" s="11">
        <f t="shared" si="58"/>
        <v>345.69808420039533</v>
      </c>
      <c r="N386" s="11">
        <f t="shared" si="61"/>
        <v>2469.7495083781209</v>
      </c>
      <c r="O386" s="12">
        <f t="shared" si="62"/>
        <v>89716.406278393973</v>
      </c>
    </row>
    <row r="387" spans="2:15" x14ac:dyDescent="0.25">
      <c r="B387" s="1">
        <v>54513</v>
      </c>
      <c r="C387" s="2">
        <f t="shared" si="54"/>
        <v>2049</v>
      </c>
      <c r="D387" s="2">
        <f t="shared" si="53"/>
        <v>16865.667052143221</v>
      </c>
      <c r="E387" s="2">
        <f t="shared" si="55"/>
        <v>5277.9814723141644</v>
      </c>
      <c r="F387" s="2">
        <f t="shared" si="57"/>
        <v>1686813.324639024</v>
      </c>
      <c r="G387" s="11">
        <f t="shared" si="59"/>
        <v>2815.4475925785164</v>
      </c>
      <c r="H387" s="2">
        <f t="shared" si="56"/>
        <v>1683997.8770464454</v>
      </c>
      <c r="L387" s="10">
        <f t="shared" si="60"/>
        <v>2815.4475925785164</v>
      </c>
      <c r="M387" s="11">
        <f t="shared" si="58"/>
        <v>336.43652354397739</v>
      </c>
      <c r="N387" s="11">
        <f t="shared" si="61"/>
        <v>2479.0110690345391</v>
      </c>
      <c r="O387" s="12">
        <f t="shared" si="62"/>
        <v>87237.395209359442</v>
      </c>
    </row>
    <row r="388" spans="2:15" x14ac:dyDescent="0.25">
      <c r="B388" s="1">
        <v>54543</v>
      </c>
      <c r="C388" s="2">
        <f t="shared" si="54"/>
        <v>2049</v>
      </c>
      <c r="D388" s="2">
        <f t="shared" si="53"/>
        <v>16865.667052143221</v>
      </c>
      <c r="E388" s="2">
        <f t="shared" si="55"/>
        <v>5288.5374352587924</v>
      </c>
      <c r="F388" s="2">
        <f t="shared" si="57"/>
        <v>1701188.3329201515</v>
      </c>
      <c r="G388" s="11">
        <f t="shared" si="59"/>
        <v>2815.4475925785164</v>
      </c>
      <c r="H388" s="2">
        <f t="shared" si="56"/>
        <v>1698372.8853275729</v>
      </c>
      <c r="L388" s="10">
        <f t="shared" si="60"/>
        <v>2815.4475925785164</v>
      </c>
      <c r="M388" s="11">
        <f t="shared" si="58"/>
        <v>327.14023203509788</v>
      </c>
      <c r="N388" s="11">
        <f t="shared" si="61"/>
        <v>2488.3073605434183</v>
      </c>
      <c r="O388" s="12">
        <f t="shared" si="62"/>
        <v>84749.087848816023</v>
      </c>
    </row>
    <row r="389" spans="2:15" x14ac:dyDescent="0.25">
      <c r="B389" s="1">
        <v>54574</v>
      </c>
      <c r="C389" s="2">
        <f t="shared" si="54"/>
        <v>2049</v>
      </c>
      <c r="D389" s="2">
        <f t="shared" si="53"/>
        <v>16865.667052143221</v>
      </c>
      <c r="E389" s="2">
        <f t="shared" si="55"/>
        <v>5299.1145101293096</v>
      </c>
      <c r="F389" s="2">
        <f t="shared" si="57"/>
        <v>1715600.6808206788</v>
      </c>
      <c r="G389" s="11">
        <f t="shared" si="59"/>
        <v>2815.4475925785164</v>
      </c>
      <c r="H389" s="2">
        <f t="shared" si="56"/>
        <v>1712785.2332281002</v>
      </c>
      <c r="L389" s="10">
        <f t="shared" si="60"/>
        <v>2815.4475925785164</v>
      </c>
      <c r="M389" s="11">
        <f t="shared" si="58"/>
        <v>317.80907943306005</v>
      </c>
      <c r="N389" s="11">
        <f t="shared" si="61"/>
        <v>2497.6385131454563</v>
      </c>
      <c r="O389" s="12">
        <f t="shared" si="62"/>
        <v>82251.449335670564</v>
      </c>
    </row>
    <row r="390" spans="2:15" x14ac:dyDescent="0.25">
      <c r="B390" s="1">
        <v>54604</v>
      </c>
      <c r="C390" s="2">
        <f t="shared" si="54"/>
        <v>2049</v>
      </c>
      <c r="D390" s="2">
        <f t="shared" si="53"/>
        <v>16865.667052143221</v>
      </c>
      <c r="E390" s="2">
        <f t="shared" si="55"/>
        <v>5309.7127391495678</v>
      </c>
      <c r="F390" s="2">
        <f t="shared" si="57"/>
        <v>1730050.4716518545</v>
      </c>
      <c r="G390" s="11">
        <f t="shared" si="59"/>
        <v>2815.4475925785164</v>
      </c>
      <c r="H390" s="2">
        <f t="shared" si="56"/>
        <v>1727235.0240592759</v>
      </c>
      <c r="L390" s="10">
        <f t="shared" si="60"/>
        <v>2815.4475925785164</v>
      </c>
      <c r="M390" s="11">
        <f t="shared" si="58"/>
        <v>308.44293500876461</v>
      </c>
      <c r="N390" s="11">
        <f t="shared" si="61"/>
        <v>2507.0046575697515</v>
      </c>
      <c r="O390" s="12">
        <f t="shared" si="62"/>
        <v>79744.444678100816</v>
      </c>
    </row>
    <row r="391" spans="2:15" x14ac:dyDescent="0.25">
      <c r="B391" s="1">
        <v>54635</v>
      </c>
      <c r="C391" s="2">
        <f t="shared" si="54"/>
        <v>2049</v>
      </c>
      <c r="D391" s="2">
        <f t="shared" si="53"/>
        <v>16865.667052143221</v>
      </c>
      <c r="E391" s="2">
        <f t="shared" si="55"/>
        <v>5320.3321646278673</v>
      </c>
      <c r="F391" s="2">
        <f t="shared" si="57"/>
        <v>1744537.8090269889</v>
      </c>
      <c r="G391" s="11">
        <f t="shared" si="59"/>
        <v>2815.4475925785164</v>
      </c>
      <c r="H391" s="2">
        <f t="shared" si="56"/>
        <v>1741722.3614344103</v>
      </c>
      <c r="L391" s="10">
        <f t="shared" si="60"/>
        <v>2815.4475925785164</v>
      </c>
      <c r="M391" s="11">
        <f t="shared" si="58"/>
        <v>299.04166754287803</v>
      </c>
      <c r="N391" s="11">
        <f t="shared" si="61"/>
        <v>2516.4059250356386</v>
      </c>
      <c r="O391" s="12">
        <f t="shared" si="62"/>
        <v>77228.038753065179</v>
      </c>
    </row>
    <row r="392" spans="2:15" x14ac:dyDescent="0.25">
      <c r="B392" s="1">
        <v>54666</v>
      </c>
      <c r="C392" s="2">
        <f t="shared" si="54"/>
        <v>2049</v>
      </c>
      <c r="D392" s="2">
        <f t="shared" si="53"/>
        <v>16865.667052143221</v>
      </c>
      <c r="E392" s="2">
        <f t="shared" si="55"/>
        <v>5330.9728289571231</v>
      </c>
      <c r="F392" s="2">
        <f t="shared" si="57"/>
        <v>1759062.7968623778</v>
      </c>
      <c r="G392" s="11">
        <f t="shared" si="59"/>
        <v>2815.4475925785164</v>
      </c>
      <c r="H392" s="2">
        <f t="shared" si="56"/>
        <v>1756247.3492697992</v>
      </c>
      <c r="L392" s="10">
        <f t="shared" si="60"/>
        <v>2815.4475925785164</v>
      </c>
      <c r="M392" s="11">
        <f t="shared" si="58"/>
        <v>289.60514532399441</v>
      </c>
      <c r="N392" s="11">
        <f t="shared" si="61"/>
        <v>2525.8424472545221</v>
      </c>
      <c r="O392" s="12">
        <f t="shared" si="62"/>
        <v>74702.196305810663</v>
      </c>
    </row>
    <row r="393" spans="2:15" x14ac:dyDescent="0.25">
      <c r="B393" s="1">
        <v>54696</v>
      </c>
      <c r="C393" s="2">
        <f t="shared" si="54"/>
        <v>2049</v>
      </c>
      <c r="D393" s="2">
        <f t="shared" si="53"/>
        <v>16865.667052143221</v>
      </c>
      <c r="E393" s="2">
        <f t="shared" si="55"/>
        <v>5341.6347746150377</v>
      </c>
      <c r="F393" s="2">
        <f t="shared" si="57"/>
        <v>1773625.539378227</v>
      </c>
      <c r="G393" s="11">
        <f t="shared" si="59"/>
        <v>2815.4475925785164</v>
      </c>
      <c r="H393" s="2">
        <f t="shared" si="56"/>
        <v>1770810.0917856484</v>
      </c>
      <c r="L393" s="10">
        <f t="shared" si="60"/>
        <v>2815.4475925785164</v>
      </c>
      <c r="M393" s="11">
        <f t="shared" si="58"/>
        <v>280.13323614678995</v>
      </c>
      <c r="N393" s="11">
        <f t="shared" si="61"/>
        <v>2535.3143564317265</v>
      </c>
      <c r="O393" s="12">
        <f t="shared" si="62"/>
        <v>72166.881949378934</v>
      </c>
    </row>
    <row r="394" spans="2:15" x14ac:dyDescent="0.25">
      <c r="B394" s="1">
        <v>54727</v>
      </c>
      <c r="C394" s="2">
        <f t="shared" si="54"/>
        <v>2049</v>
      </c>
      <c r="D394" s="2">
        <f t="shared" si="53"/>
        <v>16865.667052143221</v>
      </c>
      <c r="E394" s="2">
        <f t="shared" si="55"/>
        <v>5352.318044164268</v>
      </c>
      <c r="F394" s="2">
        <f t="shared" si="57"/>
        <v>1788226.1410995796</v>
      </c>
      <c r="G394" s="11">
        <f t="shared" si="59"/>
        <v>2815.4475925785164</v>
      </c>
      <c r="H394" s="2">
        <f t="shared" si="56"/>
        <v>1785410.693507001</v>
      </c>
      <c r="L394" s="10">
        <f t="shared" si="60"/>
        <v>2815.4475925785164</v>
      </c>
      <c r="M394" s="11">
        <f t="shared" si="58"/>
        <v>270.62580731017101</v>
      </c>
      <c r="N394" s="11">
        <f t="shared" si="61"/>
        <v>2544.8217852683456</v>
      </c>
      <c r="O394" s="12">
        <f t="shared" si="62"/>
        <v>69622.06016411059</v>
      </c>
    </row>
    <row r="395" spans="2:15" x14ac:dyDescent="0.25">
      <c r="B395" s="1">
        <v>54757</v>
      </c>
      <c r="C395" s="2">
        <f t="shared" si="54"/>
        <v>2049</v>
      </c>
      <c r="D395" s="2">
        <f t="shared" si="53"/>
        <v>16865.667052143221</v>
      </c>
      <c r="E395" s="2">
        <f t="shared" si="55"/>
        <v>5363.0226802525967</v>
      </c>
      <c r="F395" s="2">
        <f t="shared" si="57"/>
        <v>1802864.7068572484</v>
      </c>
      <c r="G395" s="11">
        <f t="shared" si="59"/>
        <v>2815.4475925785164</v>
      </c>
      <c r="H395" s="2">
        <f t="shared" si="56"/>
        <v>1800049.2592646698</v>
      </c>
      <c r="L395" s="10">
        <f t="shared" si="60"/>
        <v>2815.4475925785164</v>
      </c>
      <c r="M395" s="11">
        <f t="shared" si="58"/>
        <v>261.08272561541469</v>
      </c>
      <c r="N395" s="11">
        <f t="shared" si="61"/>
        <v>2554.3648669631016</v>
      </c>
      <c r="O395" s="12">
        <f t="shared" si="62"/>
        <v>67067.695297147482</v>
      </c>
    </row>
    <row r="396" spans="2:15" x14ac:dyDescent="0.25">
      <c r="B396" s="1">
        <v>54788</v>
      </c>
      <c r="C396" s="2">
        <f t="shared" si="54"/>
        <v>2049</v>
      </c>
      <c r="D396" s="2">
        <f t="shared" si="53"/>
        <v>16865.667052143221</v>
      </c>
      <c r="E396" s="2">
        <f t="shared" si="55"/>
        <v>5373.7487256131017</v>
      </c>
      <c r="F396" s="2">
        <f t="shared" si="57"/>
        <v>1817541.341788749</v>
      </c>
      <c r="G396" s="11">
        <f t="shared" si="59"/>
        <v>2815.4475925785164</v>
      </c>
      <c r="H396" s="2">
        <f t="shared" si="56"/>
        <v>1814725.8941961704</v>
      </c>
      <c r="L396" s="10">
        <f t="shared" si="60"/>
        <v>2815.4475925785164</v>
      </c>
      <c r="M396" s="11">
        <f t="shared" si="58"/>
        <v>251.50385736430306</v>
      </c>
      <c r="N396" s="11">
        <f t="shared" si="61"/>
        <v>2563.9437352142131</v>
      </c>
      <c r="O396" s="12">
        <f t="shared" si="62"/>
        <v>64503.75156193327</v>
      </c>
    </row>
    <row r="397" spans="2:15" x14ac:dyDescent="0.25">
      <c r="B397" s="1">
        <v>54819</v>
      </c>
      <c r="C397" s="2">
        <f t="shared" si="54"/>
        <v>2050</v>
      </c>
      <c r="D397" s="2">
        <f t="shared" ref="D397:D420" si="63">$C$5*(1+$E$5)^(C397-$C$2)</f>
        <v>17540.293734228952</v>
      </c>
      <c r="E397" s="2">
        <f t="shared" si="55"/>
        <v>5384.4962230643278</v>
      </c>
      <c r="F397" s="2">
        <f t="shared" si="57"/>
        <v>1832930.7780213223</v>
      </c>
      <c r="G397" s="11">
        <f t="shared" si="59"/>
        <v>2815.4475925785164</v>
      </c>
      <c r="H397" s="2">
        <f t="shared" si="56"/>
        <v>1830115.3304287437</v>
      </c>
      <c r="L397" s="10">
        <f t="shared" si="60"/>
        <v>2815.4475925785164</v>
      </c>
      <c r="M397" s="11">
        <f t="shared" si="58"/>
        <v>241.88906835724976</v>
      </c>
      <c r="N397" s="11">
        <f t="shared" si="61"/>
        <v>2573.5585242212665</v>
      </c>
      <c r="O397" s="12">
        <f t="shared" si="62"/>
        <v>61930.193037712001</v>
      </c>
    </row>
    <row r="398" spans="2:15" x14ac:dyDescent="0.25">
      <c r="B398" s="1">
        <v>54847</v>
      </c>
      <c r="C398" s="2">
        <f t="shared" ref="C398:C420" si="64">YEAR(B398)</f>
        <v>2050</v>
      </c>
      <c r="D398" s="2">
        <f t="shared" si="63"/>
        <v>17540.293734228952</v>
      </c>
      <c r="E398" s="2">
        <f t="shared" ref="E398:E420" si="65">E397*(1+$E$6)</f>
        <v>5395.2652155104561</v>
      </c>
      <c r="F398" s="2">
        <f t="shared" si="57"/>
        <v>1848360.7433822248</v>
      </c>
      <c r="G398" s="11">
        <f t="shared" si="59"/>
        <v>2815.4475925785164</v>
      </c>
      <c r="H398" s="2">
        <f t="shared" ref="H398:H420" si="66">F398-G398</f>
        <v>1845545.2957896462</v>
      </c>
      <c r="L398" s="10">
        <f t="shared" si="60"/>
        <v>2815.4475925785164</v>
      </c>
      <c r="M398" s="11">
        <f t="shared" si="58"/>
        <v>232.23822389142001</v>
      </c>
      <c r="N398" s="11">
        <f t="shared" si="61"/>
        <v>2583.2093686870962</v>
      </c>
      <c r="O398" s="12">
        <f t="shared" si="62"/>
        <v>59346.983669024907</v>
      </c>
    </row>
    <row r="399" spans="2:15" x14ac:dyDescent="0.25">
      <c r="B399" s="1">
        <v>54878</v>
      </c>
      <c r="C399" s="2">
        <f t="shared" si="64"/>
        <v>2050</v>
      </c>
      <c r="D399" s="2">
        <f t="shared" si="63"/>
        <v>17540.293734228952</v>
      </c>
      <c r="E399" s="2">
        <f t="shared" si="65"/>
        <v>5406.0557459414767</v>
      </c>
      <c r="F399" s="2">
        <f t="shared" ref="F399:F420" si="67">D399-E399+H398*(1+$E$7)</f>
        <v>1863831.3514305661</v>
      </c>
      <c r="G399" s="11">
        <f t="shared" si="59"/>
        <v>2815.4475925785164</v>
      </c>
      <c r="H399" s="2">
        <f t="shared" si="66"/>
        <v>1861015.9038379875</v>
      </c>
      <c r="L399" s="10">
        <f t="shared" si="60"/>
        <v>2815.4475925785164</v>
      </c>
      <c r="M399" s="11">
        <f t="shared" si="58"/>
        <v>222.55118875884338</v>
      </c>
      <c r="N399" s="11">
        <f t="shared" si="61"/>
        <v>2592.8964038196732</v>
      </c>
      <c r="O399" s="12">
        <f t="shared" si="62"/>
        <v>56754.087265205235</v>
      </c>
    </row>
    <row r="400" spans="2:15" x14ac:dyDescent="0.25">
      <c r="B400" s="1">
        <v>54908</v>
      </c>
      <c r="C400" s="2">
        <f t="shared" si="64"/>
        <v>2050</v>
      </c>
      <c r="D400" s="2">
        <f t="shared" si="63"/>
        <v>17540.293734228952</v>
      </c>
      <c r="E400" s="2">
        <f t="shared" si="65"/>
        <v>5416.8678574333599</v>
      </c>
      <c r="F400" s="2">
        <f t="shared" si="67"/>
        <v>1879342.7160609097</v>
      </c>
      <c r="G400" s="11">
        <f t="shared" si="59"/>
        <v>2815.4475925785164</v>
      </c>
      <c r="H400" s="2">
        <f t="shared" si="66"/>
        <v>1876527.2684683311</v>
      </c>
      <c r="L400" s="10">
        <f t="shared" si="60"/>
        <v>2815.4475925785164</v>
      </c>
      <c r="M400" s="11">
        <f t="shared" si="58"/>
        <v>212.82782724451963</v>
      </c>
      <c r="N400" s="11">
        <f t="shared" si="61"/>
        <v>2602.6197653339968</v>
      </c>
      <c r="O400" s="12">
        <f t="shared" si="62"/>
        <v>54151.467499871236</v>
      </c>
    </row>
    <row r="401" spans="2:15" x14ac:dyDescent="0.25">
      <c r="B401" s="1">
        <v>54939</v>
      </c>
      <c r="C401" s="2">
        <f t="shared" si="64"/>
        <v>2050</v>
      </c>
      <c r="D401" s="2">
        <f t="shared" si="63"/>
        <v>17540.293734228952</v>
      </c>
      <c r="E401" s="2">
        <f t="shared" si="65"/>
        <v>5427.7015931482265</v>
      </c>
      <c r="F401" s="2">
        <f t="shared" si="67"/>
        <v>1894894.9515043064</v>
      </c>
      <c r="G401" s="11">
        <f t="shared" si="59"/>
        <v>2815.4475925785164</v>
      </c>
      <c r="H401" s="2">
        <f t="shared" si="66"/>
        <v>1892079.5039117278</v>
      </c>
      <c r="L401" s="10">
        <f t="shared" si="60"/>
        <v>2815.4475925785164</v>
      </c>
      <c r="M401" s="11">
        <f t="shared" si="58"/>
        <v>203.06800312451713</v>
      </c>
      <c r="N401" s="11">
        <f t="shared" si="61"/>
        <v>2612.3795894539994</v>
      </c>
      <c r="O401" s="12">
        <f t="shared" si="62"/>
        <v>51539.087910417235</v>
      </c>
    </row>
    <row r="402" spans="2:15" x14ac:dyDescent="0.25">
      <c r="B402" s="1">
        <v>54969</v>
      </c>
      <c r="C402" s="2">
        <f t="shared" si="64"/>
        <v>2050</v>
      </c>
      <c r="D402" s="2">
        <f t="shared" si="63"/>
        <v>17540.293734228952</v>
      </c>
      <c r="E402" s="2">
        <f t="shared" si="65"/>
        <v>5438.5569963345233</v>
      </c>
      <c r="F402" s="2">
        <f t="shared" si="67"/>
        <v>1910488.172329328</v>
      </c>
      <c r="G402" s="11">
        <f t="shared" si="59"/>
        <v>2815.4475925785164</v>
      </c>
      <c r="H402" s="2">
        <f t="shared" si="66"/>
        <v>1907672.7247367494</v>
      </c>
      <c r="L402" s="10">
        <f t="shared" si="60"/>
        <v>2815.4475925785164</v>
      </c>
      <c r="M402" s="11">
        <f t="shared" si="58"/>
        <v>193.27157966406463</v>
      </c>
      <c r="N402" s="11">
        <f t="shared" si="61"/>
        <v>2622.1760129144518</v>
      </c>
      <c r="O402" s="12">
        <f t="shared" si="62"/>
        <v>48916.911897502781</v>
      </c>
    </row>
    <row r="403" spans="2:15" x14ac:dyDescent="0.25">
      <c r="B403" s="1">
        <v>55000</v>
      </c>
      <c r="C403" s="2">
        <f t="shared" si="64"/>
        <v>2050</v>
      </c>
      <c r="D403" s="2">
        <f t="shared" si="63"/>
        <v>17540.293734228952</v>
      </c>
      <c r="E403" s="2">
        <f t="shared" si="65"/>
        <v>5449.4341103271927</v>
      </c>
      <c r="F403" s="2">
        <f t="shared" si="67"/>
        <v>1926122.4934431072</v>
      </c>
      <c r="G403" s="11">
        <f t="shared" si="59"/>
        <v>2815.4475925785164</v>
      </c>
      <c r="H403" s="2">
        <f t="shared" si="66"/>
        <v>1923307.0458505286</v>
      </c>
      <c r="L403" s="10">
        <f t="shared" si="60"/>
        <v>2815.4475925785164</v>
      </c>
      <c r="M403" s="11">
        <f t="shared" si="58"/>
        <v>183.43841961563541</v>
      </c>
      <c r="N403" s="11">
        <f t="shared" si="61"/>
        <v>2632.0091729628812</v>
      </c>
      <c r="O403" s="12">
        <f t="shared" si="62"/>
        <v>46284.902724539897</v>
      </c>
    </row>
    <row r="404" spans="2:15" x14ac:dyDescent="0.25">
      <c r="B404" s="1">
        <v>55031</v>
      </c>
      <c r="C404" s="2">
        <f t="shared" si="64"/>
        <v>2050</v>
      </c>
      <c r="D404" s="2">
        <f t="shared" si="63"/>
        <v>17540.293734228952</v>
      </c>
      <c r="E404" s="2">
        <f t="shared" si="65"/>
        <v>5460.3329785478472</v>
      </c>
      <c r="F404" s="2">
        <f t="shared" si="67"/>
        <v>1941798.0300923784</v>
      </c>
      <c r="G404" s="11">
        <f t="shared" si="59"/>
        <v>2815.4475925785164</v>
      </c>
      <c r="H404" s="2">
        <f t="shared" si="66"/>
        <v>1938982.5824997998</v>
      </c>
      <c r="L404" s="10">
        <f t="shared" si="60"/>
        <v>2815.4475925785164</v>
      </c>
      <c r="M404" s="11">
        <f t="shared" si="58"/>
        <v>173.5683852170246</v>
      </c>
      <c r="N404" s="11">
        <f t="shared" si="61"/>
        <v>2641.8792073614918</v>
      </c>
      <c r="O404" s="12">
        <f t="shared" si="62"/>
        <v>43643.023517178408</v>
      </c>
    </row>
    <row r="405" spans="2:15" x14ac:dyDescent="0.25">
      <c r="B405" s="1">
        <v>55061</v>
      </c>
      <c r="C405" s="2">
        <f t="shared" si="64"/>
        <v>2050</v>
      </c>
      <c r="D405" s="2">
        <f t="shared" si="63"/>
        <v>17540.293734228952</v>
      </c>
      <c r="E405" s="2">
        <f t="shared" si="65"/>
        <v>5471.2536445049427</v>
      </c>
      <c r="F405" s="2">
        <f t="shared" si="67"/>
        <v>1957514.8978645233</v>
      </c>
      <c r="G405" s="11">
        <f t="shared" si="59"/>
        <v>2815.4475925785164</v>
      </c>
      <c r="H405" s="2">
        <f t="shared" si="66"/>
        <v>1954699.4502719447</v>
      </c>
      <c r="L405" s="10">
        <f t="shared" si="60"/>
        <v>2815.4475925785164</v>
      </c>
      <c r="M405" s="11">
        <f t="shared" si="58"/>
        <v>163.66133818941901</v>
      </c>
      <c r="N405" s="11">
        <f t="shared" si="61"/>
        <v>2651.7862543890974</v>
      </c>
      <c r="O405" s="12">
        <f t="shared" si="62"/>
        <v>40991.237262789313</v>
      </c>
    </row>
    <row r="406" spans="2:15" x14ac:dyDescent="0.25">
      <c r="B406" s="1">
        <v>55092</v>
      </c>
      <c r="C406" s="2">
        <f t="shared" si="64"/>
        <v>2050</v>
      </c>
      <c r="D406" s="2">
        <f t="shared" si="63"/>
        <v>17540.293734228952</v>
      </c>
      <c r="E406" s="2">
        <f t="shared" si="65"/>
        <v>5482.1961517939526</v>
      </c>
      <c r="F406" s="2">
        <f t="shared" si="67"/>
        <v>1973273.2126886197</v>
      </c>
      <c r="G406" s="11">
        <f t="shared" si="59"/>
        <v>2815.4475925785164</v>
      </c>
      <c r="H406" s="2">
        <f t="shared" si="66"/>
        <v>1970457.7650960411</v>
      </c>
      <c r="L406" s="10">
        <f t="shared" si="60"/>
        <v>2815.4475925785164</v>
      </c>
      <c r="M406" s="11">
        <f t="shared" si="58"/>
        <v>153.71713973545991</v>
      </c>
      <c r="N406" s="11">
        <f t="shared" si="61"/>
        <v>2661.7304528430564</v>
      </c>
      <c r="O406" s="12">
        <f t="shared" si="62"/>
        <v>38329.506809946259</v>
      </c>
    </row>
    <row r="407" spans="2:15" x14ac:dyDescent="0.25">
      <c r="B407" s="1">
        <v>55122</v>
      </c>
      <c r="C407" s="2">
        <f t="shared" si="64"/>
        <v>2050</v>
      </c>
      <c r="D407" s="2">
        <f t="shared" si="63"/>
        <v>17540.293734228952</v>
      </c>
      <c r="E407" s="2">
        <f t="shared" si="65"/>
        <v>5493.1605440975409</v>
      </c>
      <c r="F407" s="2">
        <f t="shared" si="67"/>
        <v>1989073.0908364928</v>
      </c>
      <c r="G407" s="11">
        <f t="shared" si="59"/>
        <v>2815.4475925785164</v>
      </c>
      <c r="H407" s="2">
        <f t="shared" si="66"/>
        <v>1986257.6432439142</v>
      </c>
      <c r="L407" s="10">
        <f t="shared" si="60"/>
        <v>2815.4475925785164</v>
      </c>
      <c r="M407" s="11">
        <f t="shared" si="58"/>
        <v>143.73565053729845</v>
      </c>
      <c r="N407" s="11">
        <f t="shared" si="61"/>
        <v>2671.7119420412178</v>
      </c>
      <c r="O407" s="12">
        <f t="shared" si="62"/>
        <v>35657.794867905039</v>
      </c>
    </row>
    <row r="408" spans="2:15" x14ac:dyDescent="0.25">
      <c r="B408" s="1">
        <v>55153</v>
      </c>
      <c r="C408" s="2">
        <f t="shared" si="64"/>
        <v>2050</v>
      </c>
      <c r="D408" s="2">
        <f t="shared" si="63"/>
        <v>17540.293734228952</v>
      </c>
      <c r="E408" s="2">
        <f t="shared" si="65"/>
        <v>5504.1468651857358</v>
      </c>
      <c r="F408" s="2">
        <f t="shared" si="67"/>
        <v>2004914.6489237705</v>
      </c>
      <c r="G408" s="11">
        <f t="shared" si="59"/>
        <v>2815.4475925785164</v>
      </c>
      <c r="H408" s="2">
        <f t="shared" si="66"/>
        <v>2002099.2013311919</v>
      </c>
      <c r="L408" s="10">
        <f t="shared" si="60"/>
        <v>2815.4475925785164</v>
      </c>
      <c r="M408" s="11">
        <f t="shared" si="58"/>
        <v>133.71673075464389</v>
      </c>
      <c r="N408" s="11">
        <f t="shared" si="61"/>
        <v>2681.7308618238726</v>
      </c>
      <c r="O408" s="12">
        <f t="shared" si="62"/>
        <v>32976.064006081164</v>
      </c>
    </row>
    <row r="409" spans="2:15" x14ac:dyDescent="0.25">
      <c r="B409" s="1">
        <v>55184</v>
      </c>
      <c r="C409" s="2">
        <f t="shared" si="64"/>
        <v>2051</v>
      </c>
      <c r="D409" s="2">
        <f t="shared" si="63"/>
        <v>18241.905483598108</v>
      </c>
      <c r="E409" s="2">
        <f t="shared" si="65"/>
        <v>5515.1551589161072</v>
      </c>
      <c r="F409" s="2">
        <f t="shared" si="67"/>
        <v>2021499.6156603114</v>
      </c>
      <c r="G409" s="11">
        <f t="shared" si="59"/>
        <v>2815.4475925785164</v>
      </c>
      <c r="H409" s="2">
        <f t="shared" si="66"/>
        <v>2018684.1680677328</v>
      </c>
      <c r="L409" s="10">
        <f t="shared" si="60"/>
        <v>2815.4475925785164</v>
      </c>
      <c r="M409" s="11">
        <f t="shared" si="58"/>
        <v>123.66024002280436</v>
      </c>
      <c r="N409" s="11">
        <f t="shared" si="61"/>
        <v>2691.787352555712</v>
      </c>
      <c r="O409" s="12">
        <f t="shared" si="62"/>
        <v>30284.276653525452</v>
      </c>
    </row>
    <row r="410" spans="2:15" x14ac:dyDescent="0.25">
      <c r="B410" s="1">
        <v>55212</v>
      </c>
      <c r="C410" s="2">
        <f t="shared" si="64"/>
        <v>2051</v>
      </c>
      <c r="D410" s="2">
        <f t="shared" si="63"/>
        <v>18241.905483598108</v>
      </c>
      <c r="E410" s="2">
        <f t="shared" si="65"/>
        <v>5526.1854692339393</v>
      </c>
      <c r="F410" s="2">
        <f t="shared" si="67"/>
        <v>2038128.8353089897</v>
      </c>
      <c r="G410" s="11">
        <f t="shared" si="59"/>
        <v>2815.4475925785164</v>
      </c>
      <c r="H410" s="2">
        <f t="shared" si="66"/>
        <v>2035313.3877164111</v>
      </c>
      <c r="L410" s="10">
        <f t="shared" si="60"/>
        <v>2815.4475925785164</v>
      </c>
      <c r="M410" s="11">
        <f t="shared" si="58"/>
        <v>113.56603745072044</v>
      </c>
      <c r="N410" s="11">
        <f t="shared" si="61"/>
        <v>2701.8815551277958</v>
      </c>
      <c r="O410" s="12">
        <f t="shared" si="62"/>
        <v>27582.395098397657</v>
      </c>
    </row>
    <row r="411" spans="2:15" x14ac:dyDescent="0.25">
      <c r="B411" s="1">
        <v>55243</v>
      </c>
      <c r="C411" s="2">
        <f t="shared" si="64"/>
        <v>2051</v>
      </c>
      <c r="D411" s="2">
        <f t="shared" si="63"/>
        <v>18241.905483598108</v>
      </c>
      <c r="E411" s="2">
        <f t="shared" si="65"/>
        <v>5537.2378401724072</v>
      </c>
      <c r="F411" s="2">
        <f t="shared" si="67"/>
        <v>2054802.4333188918</v>
      </c>
      <c r="G411" s="11">
        <f t="shared" si="59"/>
        <v>2815.4475925785164</v>
      </c>
      <c r="H411" s="2">
        <f t="shared" si="66"/>
        <v>2051986.9857263132</v>
      </c>
      <c r="L411" s="10">
        <f t="shared" si="60"/>
        <v>2815.4475925785164</v>
      </c>
      <c r="M411" s="11">
        <f t="shared" si="58"/>
        <v>103.43398161899121</v>
      </c>
      <c r="N411" s="11">
        <f t="shared" si="61"/>
        <v>2712.0136109595251</v>
      </c>
      <c r="O411" s="12">
        <f t="shared" si="62"/>
        <v>24870.381487438131</v>
      </c>
    </row>
    <row r="412" spans="2:15" x14ac:dyDescent="0.25">
      <c r="B412" s="1">
        <v>55273</v>
      </c>
      <c r="C412" s="2">
        <f t="shared" si="64"/>
        <v>2051</v>
      </c>
      <c r="D412" s="2">
        <f t="shared" si="63"/>
        <v>18241.905483598108</v>
      </c>
      <c r="E412" s="2">
        <f t="shared" si="65"/>
        <v>5548.3123158527524</v>
      </c>
      <c r="F412" s="2">
        <f t="shared" si="67"/>
        <v>2071520.5355131463</v>
      </c>
      <c r="G412" s="11">
        <f t="shared" si="59"/>
        <v>2815.4475925785164</v>
      </c>
      <c r="H412" s="2">
        <f t="shared" si="66"/>
        <v>2068705.0879205677</v>
      </c>
      <c r="L412" s="10">
        <f t="shared" si="60"/>
        <v>2815.4475925785164</v>
      </c>
      <c r="M412" s="11">
        <f t="shared" si="58"/>
        <v>93.263930577892992</v>
      </c>
      <c r="N412" s="11">
        <f t="shared" si="61"/>
        <v>2722.1836620006234</v>
      </c>
      <c r="O412" s="12">
        <f t="shared" si="62"/>
        <v>22148.197825437506</v>
      </c>
    </row>
    <row r="413" spans="2:15" x14ac:dyDescent="0.25">
      <c r="B413" s="1">
        <v>55304</v>
      </c>
      <c r="C413" s="2">
        <f t="shared" si="64"/>
        <v>2051</v>
      </c>
      <c r="D413" s="2">
        <f t="shared" si="63"/>
        <v>18241.905483598108</v>
      </c>
      <c r="E413" s="2">
        <f t="shared" si="65"/>
        <v>5559.4089404844581</v>
      </c>
      <c r="F413" s="2">
        <f t="shared" si="67"/>
        <v>2088283.2680900833</v>
      </c>
      <c r="G413" s="11">
        <f t="shared" si="59"/>
        <v>2815.4475925785164</v>
      </c>
      <c r="H413" s="2">
        <f t="shared" si="66"/>
        <v>2085467.8204975047</v>
      </c>
      <c r="L413" s="10">
        <f t="shared" si="60"/>
        <v>2815.4475925785164</v>
      </c>
      <c r="M413" s="11">
        <f t="shared" si="58"/>
        <v>83.055741845390642</v>
      </c>
      <c r="N413" s="11">
        <f t="shared" si="61"/>
        <v>2732.3918507331259</v>
      </c>
      <c r="O413" s="12">
        <f t="shared" si="62"/>
        <v>19415.805974704381</v>
      </c>
    </row>
    <row r="414" spans="2:15" x14ac:dyDescent="0.25">
      <c r="B414" s="1">
        <v>55334</v>
      </c>
      <c r="C414" s="2">
        <f t="shared" si="64"/>
        <v>2051</v>
      </c>
      <c r="D414" s="2">
        <f t="shared" si="63"/>
        <v>18241.905483598108</v>
      </c>
      <c r="E414" s="2">
        <f t="shared" si="65"/>
        <v>5570.527758365427</v>
      </c>
      <c r="F414" s="2">
        <f t="shared" si="67"/>
        <v>2105090.7576243961</v>
      </c>
      <c r="G414" s="11">
        <f t="shared" si="59"/>
        <v>2815.4475925785164</v>
      </c>
      <c r="H414" s="2">
        <f t="shared" si="66"/>
        <v>2102275.3100318178</v>
      </c>
      <c r="L414" s="10">
        <f t="shared" si="60"/>
        <v>2815.4475925785164</v>
      </c>
      <c r="M414" s="11">
        <f t="shared" si="58"/>
        <v>72.809272405141428</v>
      </c>
      <c r="N414" s="11">
        <f t="shared" si="61"/>
        <v>2742.6383201733752</v>
      </c>
      <c r="O414" s="12">
        <f t="shared" si="62"/>
        <v>16673.167654531004</v>
      </c>
    </row>
    <row r="415" spans="2:15" x14ac:dyDescent="0.25">
      <c r="B415" s="1">
        <v>55365</v>
      </c>
      <c r="C415" s="2">
        <f t="shared" si="64"/>
        <v>2051</v>
      </c>
      <c r="D415" s="2">
        <f t="shared" si="63"/>
        <v>18241.905483598108</v>
      </c>
      <c r="E415" s="2">
        <f t="shared" si="65"/>
        <v>5581.6688138821582</v>
      </c>
      <c r="F415" s="2">
        <f t="shared" si="67"/>
        <v>2121943.1310683065</v>
      </c>
      <c r="G415" s="11">
        <f t="shared" si="59"/>
        <v>2815.4475925785164</v>
      </c>
      <c r="H415" s="2">
        <f t="shared" si="66"/>
        <v>2119127.6834757281</v>
      </c>
      <c r="L415" s="10">
        <f t="shared" si="60"/>
        <v>2815.4475925785164</v>
      </c>
      <c r="M415" s="11">
        <f t="shared" si="58"/>
        <v>62.524378704491262</v>
      </c>
      <c r="N415" s="11">
        <f t="shared" si="61"/>
        <v>2752.9232138740249</v>
      </c>
      <c r="O415" s="12">
        <f t="shared" si="62"/>
        <v>13920.244440656979</v>
      </c>
    </row>
    <row r="416" spans="2:15" x14ac:dyDescent="0.25">
      <c r="B416" s="1">
        <v>55396</v>
      </c>
      <c r="C416" s="2">
        <f t="shared" si="64"/>
        <v>2051</v>
      </c>
      <c r="D416" s="2">
        <f t="shared" si="63"/>
        <v>18241.905483598108</v>
      </c>
      <c r="E416" s="2">
        <f t="shared" si="65"/>
        <v>5592.8321515099224</v>
      </c>
      <c r="F416" s="2">
        <f t="shared" si="67"/>
        <v>2138840.5157527355</v>
      </c>
      <c r="G416" s="11">
        <f t="shared" si="59"/>
        <v>2815.4475925785164</v>
      </c>
      <c r="H416" s="2">
        <f t="shared" si="66"/>
        <v>2136025.0681601572</v>
      </c>
      <c r="L416" s="10">
        <f t="shared" si="60"/>
        <v>2815.4475925785164</v>
      </c>
      <c r="M416" s="11">
        <f t="shared" si="58"/>
        <v>52.200916652463668</v>
      </c>
      <c r="N416" s="11">
        <f t="shared" si="61"/>
        <v>2763.2466759260528</v>
      </c>
      <c r="O416" s="12">
        <f t="shared" si="62"/>
        <v>11156.997764730926</v>
      </c>
    </row>
    <row r="417" spans="2:15" x14ac:dyDescent="0.25">
      <c r="B417" s="1">
        <v>55426</v>
      </c>
      <c r="C417" s="2">
        <f t="shared" si="64"/>
        <v>2051</v>
      </c>
      <c r="D417" s="2">
        <f t="shared" si="63"/>
        <v>18241.905483598108</v>
      </c>
      <c r="E417" s="2">
        <f t="shared" si="65"/>
        <v>5604.017815812942</v>
      </c>
      <c r="F417" s="2">
        <f t="shared" si="67"/>
        <v>2155783.0393884759</v>
      </c>
      <c r="G417" s="11">
        <f t="shared" si="59"/>
        <v>2815.4475925785164</v>
      </c>
      <c r="H417" s="2">
        <f t="shared" si="66"/>
        <v>2152967.5917958976</v>
      </c>
      <c r="L417" s="10">
        <f t="shared" si="60"/>
        <v>2815.4475925785164</v>
      </c>
      <c r="M417" s="11">
        <f t="shared" ref="M417:M420" si="68">O416*$E$9</f>
        <v>41.838741617740972</v>
      </c>
      <c r="N417" s="11">
        <f t="shared" ref="N417:N420" si="69">L417-M417</f>
        <v>2773.6088509607753</v>
      </c>
      <c r="O417" s="12">
        <f t="shared" ref="O417:O420" si="70">O416-N417</f>
        <v>8383.3889137701517</v>
      </c>
    </row>
    <row r="418" spans="2:15" x14ac:dyDescent="0.25">
      <c r="B418" s="1">
        <v>55457</v>
      </c>
      <c r="C418" s="2">
        <f t="shared" si="64"/>
        <v>2051</v>
      </c>
      <c r="D418" s="2">
        <f t="shared" si="63"/>
        <v>18241.905483598108</v>
      </c>
      <c r="E418" s="2">
        <f t="shared" si="65"/>
        <v>5615.2258514445675</v>
      </c>
      <c r="F418" s="2">
        <f t="shared" si="67"/>
        <v>2172770.8300673706</v>
      </c>
      <c r="G418" s="11">
        <f t="shared" si="59"/>
        <v>2815.4475925785164</v>
      </c>
      <c r="H418" s="19">
        <f t="shared" si="66"/>
        <v>2169955.3824747922</v>
      </c>
      <c r="L418" s="10">
        <f t="shared" si="60"/>
        <v>2815.4475925785164</v>
      </c>
      <c r="M418" s="11">
        <f t="shared" si="68"/>
        <v>31.437708426638068</v>
      </c>
      <c r="N418" s="11">
        <f t="shared" si="69"/>
        <v>2784.0098841518784</v>
      </c>
      <c r="O418" s="12">
        <f t="shared" si="70"/>
        <v>5599.3790296182733</v>
      </c>
    </row>
    <row r="419" spans="2:15" x14ac:dyDescent="0.25">
      <c r="B419" s="1">
        <v>55487</v>
      </c>
      <c r="C419" s="2">
        <f t="shared" si="64"/>
        <v>2051</v>
      </c>
      <c r="D419" s="2">
        <f t="shared" si="63"/>
        <v>18241.905483598108</v>
      </c>
      <c r="E419" s="2">
        <f t="shared" si="65"/>
        <v>5626.4563031474563</v>
      </c>
      <c r="F419" s="2">
        <f t="shared" si="67"/>
        <v>2189804.0162634924</v>
      </c>
      <c r="G419" s="11">
        <f t="shared" si="59"/>
        <v>2815.4475925785164</v>
      </c>
      <c r="H419" s="19">
        <f t="shared" si="66"/>
        <v>2186988.568670914</v>
      </c>
      <c r="L419" s="10">
        <f t="shared" si="60"/>
        <v>2815.4475925785164</v>
      </c>
      <c r="M419" s="11">
        <f t="shared" si="68"/>
        <v>20.997671361068523</v>
      </c>
      <c r="N419" s="11">
        <f t="shared" si="69"/>
        <v>2794.4499212174478</v>
      </c>
      <c r="O419" s="12">
        <f t="shared" si="70"/>
        <v>2804.9291084008255</v>
      </c>
    </row>
    <row r="420" spans="2:15" x14ac:dyDescent="0.25">
      <c r="B420" s="1">
        <v>55518</v>
      </c>
      <c r="C420" s="2">
        <f t="shared" si="64"/>
        <v>2051</v>
      </c>
      <c r="D420" s="2">
        <f t="shared" si="63"/>
        <v>18241.905483598108</v>
      </c>
      <c r="E420" s="2">
        <f t="shared" si="65"/>
        <v>5637.7092157537509</v>
      </c>
      <c r="F420" s="2">
        <f t="shared" si="67"/>
        <v>2206882.7268343279</v>
      </c>
      <c r="G420" s="11">
        <f t="shared" si="59"/>
        <v>2815.4475925785164</v>
      </c>
      <c r="H420" s="3">
        <f t="shared" si="66"/>
        <v>2204067.2792417496</v>
      </c>
      <c r="L420" s="13">
        <f t="shared" si="60"/>
        <v>2815.4475925785164</v>
      </c>
      <c r="M420" s="14">
        <f t="shared" si="68"/>
        <v>10.518484156503096</v>
      </c>
      <c r="N420" s="14">
        <f t="shared" si="69"/>
        <v>2804.9291084220131</v>
      </c>
      <c r="O420" s="15">
        <f t="shared" si="70"/>
        <v>-2.1187588572502136E-8</v>
      </c>
    </row>
    <row r="421" spans="2:15" x14ac:dyDescent="0.25">
      <c r="M421" s="3">
        <f>SUM(M61:M420)</f>
        <v>457901.13332824473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8"/>
  <sheetViews>
    <sheetView topLeftCell="G228" workbookViewId="0">
      <selection activeCell="B241" sqref="B241"/>
    </sheetView>
  </sheetViews>
  <sheetFormatPr defaultColWidth="8.85546875" defaultRowHeight="15" x14ac:dyDescent="0.25"/>
  <cols>
    <col min="1" max="2" width="25.42578125" style="1" customWidth="1"/>
    <col min="3" max="3" width="12.85546875" style="2" customWidth="1"/>
    <col min="4" max="4" width="36" style="2" customWidth="1"/>
    <col min="5" max="8" width="15.42578125" style="2" customWidth="1"/>
    <col min="9" max="9" width="27.85546875" style="2" customWidth="1"/>
    <col min="10" max="10" width="19.7109375" style="2" customWidth="1"/>
    <col min="11" max="11" width="21.85546875" style="2" customWidth="1"/>
    <col min="12" max="12" width="14.28515625" style="2" customWidth="1"/>
    <col min="13" max="13" width="18.7109375" style="2" customWidth="1"/>
    <col min="14" max="15" width="13.42578125" style="2" customWidth="1"/>
    <col min="16" max="16" width="8.85546875" style="2"/>
    <col min="17" max="17" width="12.85546875" style="2" customWidth="1"/>
    <col min="18" max="18" width="8.85546875" style="2"/>
    <col min="19" max="19" width="13" style="2" customWidth="1"/>
    <col min="20" max="20" width="14.28515625" style="2" customWidth="1"/>
    <col min="21" max="16384" width="8.85546875" style="2"/>
  </cols>
  <sheetData>
    <row r="1" spans="1:11" x14ac:dyDescent="0.25">
      <c r="H1" s="18"/>
      <c r="I1" s="18"/>
      <c r="J1" s="18"/>
      <c r="K1" s="18"/>
    </row>
    <row r="2" spans="1:11" x14ac:dyDescent="0.25">
      <c r="A2" s="7" t="s">
        <v>6</v>
      </c>
      <c r="B2" s="8"/>
      <c r="C2" s="8">
        <v>2018</v>
      </c>
      <c r="D2" s="8"/>
      <c r="E2" s="9"/>
      <c r="F2" s="11"/>
      <c r="G2" s="11"/>
      <c r="H2" s="18"/>
      <c r="I2" s="18"/>
      <c r="J2" s="18"/>
      <c r="K2" s="18"/>
    </row>
    <row r="3" spans="1:11" x14ac:dyDescent="0.25">
      <c r="A3" s="10" t="s">
        <v>3</v>
      </c>
      <c r="B3" s="11"/>
      <c r="C3" s="11">
        <v>600000</v>
      </c>
      <c r="D3" s="11" t="s">
        <v>2</v>
      </c>
      <c r="E3" s="12">
        <v>0.05</v>
      </c>
      <c r="F3" s="11"/>
      <c r="G3" s="11"/>
      <c r="H3" s="18"/>
      <c r="I3" s="18"/>
      <c r="J3" s="18"/>
      <c r="K3" s="18"/>
    </row>
    <row r="4" spans="1:11" x14ac:dyDescent="0.25">
      <c r="A4" s="10" t="s">
        <v>13</v>
      </c>
      <c r="B4" s="11"/>
      <c r="C4" s="11">
        <v>0.2</v>
      </c>
      <c r="D4" s="11"/>
      <c r="E4" s="12"/>
      <c r="F4" s="11"/>
      <c r="H4" s="18"/>
      <c r="I4" s="18"/>
      <c r="J4" s="18"/>
      <c r="K4" s="18"/>
    </row>
    <row r="5" spans="1:11" x14ac:dyDescent="0.25">
      <c r="A5" s="10" t="s">
        <v>1</v>
      </c>
      <c r="B5" s="11"/>
      <c r="C5" s="11">
        <v>5000</v>
      </c>
      <c r="D5" s="11" t="s">
        <v>5</v>
      </c>
      <c r="E5" s="12">
        <v>0.04</v>
      </c>
      <c r="F5" s="11"/>
      <c r="H5" s="18" t="s">
        <v>49</v>
      </c>
      <c r="I5" s="18"/>
      <c r="J5" s="18"/>
      <c r="K5" s="18"/>
    </row>
    <row r="6" spans="1:11" x14ac:dyDescent="0.25">
      <c r="A6" s="10" t="s">
        <v>4</v>
      </c>
      <c r="B6" s="11"/>
      <c r="C6" s="11">
        <v>2500</v>
      </c>
      <c r="D6" s="11" t="s">
        <v>16</v>
      </c>
      <c r="E6" s="12">
        <v>2E-3</v>
      </c>
      <c r="F6" s="11"/>
      <c r="H6" s="18"/>
      <c r="I6" s="18"/>
      <c r="J6" s="18"/>
      <c r="K6" s="18"/>
    </row>
    <row r="7" spans="1:11" x14ac:dyDescent="0.25">
      <c r="A7" s="10" t="s">
        <v>14</v>
      </c>
      <c r="B7" s="11"/>
      <c r="C7" s="11">
        <v>0.04</v>
      </c>
      <c r="D7" s="11" t="s">
        <v>17</v>
      </c>
      <c r="E7" s="12">
        <f>C7/12</f>
        <v>3.3333333333333335E-3</v>
      </c>
      <c r="F7" s="11"/>
    </row>
    <row r="8" spans="1:11" x14ac:dyDescent="0.25">
      <c r="A8" s="10"/>
      <c r="B8" s="11"/>
      <c r="C8" s="11"/>
      <c r="D8" s="11"/>
      <c r="E8" s="12"/>
      <c r="F8" s="11"/>
    </row>
    <row r="9" spans="1:11" x14ac:dyDescent="0.25">
      <c r="A9" s="13" t="s">
        <v>21</v>
      </c>
      <c r="B9" s="14"/>
      <c r="C9" s="14">
        <v>4.4999999999999998E-2</v>
      </c>
      <c r="D9" s="14" t="s">
        <v>25</v>
      </c>
      <c r="E9" s="15">
        <f>C9/12</f>
        <v>3.7499999999999999E-3</v>
      </c>
      <c r="F9" s="11"/>
    </row>
    <row r="10" spans="1:11" x14ac:dyDescent="0.25">
      <c r="A10" s="11"/>
      <c r="B10" s="11"/>
      <c r="C10" s="11"/>
      <c r="D10" s="11"/>
      <c r="E10" s="11"/>
      <c r="F10" s="11"/>
    </row>
    <row r="12" spans="1:11" x14ac:dyDescent="0.25">
      <c r="B12" s="1" t="s">
        <v>7</v>
      </c>
      <c r="C12" s="2" t="s">
        <v>8</v>
      </c>
      <c r="D12" s="2" t="s">
        <v>9</v>
      </c>
      <c r="E12" s="2" t="s">
        <v>10</v>
      </c>
      <c r="F12" s="2" t="s">
        <v>50</v>
      </c>
      <c r="G12" s="2" t="s">
        <v>11</v>
      </c>
      <c r="H12" s="2" t="s">
        <v>54</v>
      </c>
      <c r="I12" s="2" t="s">
        <v>0</v>
      </c>
      <c r="J12" s="2" t="s">
        <v>12</v>
      </c>
      <c r="K12" s="2" t="s">
        <v>15</v>
      </c>
    </row>
    <row r="13" spans="1:11" x14ac:dyDescent="0.25">
      <c r="B13" s="1">
        <v>43131</v>
      </c>
      <c r="C13" s="2">
        <f>YEAR(B13)</f>
        <v>2018</v>
      </c>
      <c r="D13" s="2">
        <f t="shared" ref="D13:D76" si="0">$C$5*(1+$E$5)^(C13-$C$2)</f>
        <v>5000</v>
      </c>
      <c r="E13" s="2">
        <f>C6</f>
        <v>2500</v>
      </c>
      <c r="F13" s="2">
        <f>D13-E13</f>
        <v>2500</v>
      </c>
      <c r="G13" s="2">
        <v>0</v>
      </c>
      <c r="H13" s="2">
        <f>F13-G13</f>
        <v>2500</v>
      </c>
      <c r="I13" s="2">
        <f t="shared" ref="I13:I60" si="1">$C$3*(1+$E$3)^(C13-$C$2)</f>
        <v>600000</v>
      </c>
      <c r="J13" s="2">
        <f t="shared" ref="J13:J60" si="2">I13*$C$4</f>
        <v>120000</v>
      </c>
      <c r="K13" s="2" t="str">
        <f>IF(F13&gt;J13,"Balance &gt; Downpayment", "Balance &lt; Downpayment")</f>
        <v>Balance &lt; Downpayment</v>
      </c>
    </row>
    <row r="14" spans="1:11" x14ac:dyDescent="0.25">
      <c r="B14" s="1">
        <v>43159</v>
      </c>
      <c r="C14" s="2">
        <f t="shared" ref="C14:C77" si="3">YEAR(B14)</f>
        <v>2018</v>
      </c>
      <c r="D14" s="2">
        <f t="shared" si="0"/>
        <v>5000</v>
      </c>
      <c r="E14" s="2">
        <f t="shared" ref="E14:E77" si="4">E13*(1+$E$6)</f>
        <v>2505</v>
      </c>
      <c r="F14" s="2">
        <f>D14-E14+H13*(1+$E$7)</f>
        <v>5003.3333333333339</v>
      </c>
      <c r="G14" s="2">
        <v>0</v>
      </c>
      <c r="H14" s="2">
        <f t="shared" ref="H14:H77" si="5">F14-G14</f>
        <v>5003.3333333333339</v>
      </c>
      <c r="I14" s="2">
        <f t="shared" si="1"/>
        <v>600000</v>
      </c>
      <c r="J14" s="2">
        <f t="shared" si="2"/>
        <v>120000</v>
      </c>
      <c r="K14" s="2" t="str">
        <f t="shared" ref="K14:K60" si="6">IF(F14&gt;J14,"Balance &gt; Downpayment", "Balance &lt; Downpayment")</f>
        <v>Balance &lt; Downpayment</v>
      </c>
    </row>
    <row r="15" spans="1:11" x14ac:dyDescent="0.25">
      <c r="B15" s="1">
        <v>43190</v>
      </c>
      <c r="C15" s="2">
        <f t="shared" si="3"/>
        <v>2018</v>
      </c>
      <c r="D15" s="2">
        <f t="shared" si="0"/>
        <v>5000</v>
      </c>
      <c r="E15" s="2">
        <f t="shared" si="4"/>
        <v>2510.0100000000002</v>
      </c>
      <c r="F15" s="2">
        <f t="shared" ref="F15:F78" si="7">D15-E15+H14*(1+$E$7)</f>
        <v>7510.0011111111116</v>
      </c>
      <c r="G15" s="2">
        <v>0</v>
      </c>
      <c r="H15" s="2">
        <f t="shared" si="5"/>
        <v>7510.0011111111116</v>
      </c>
      <c r="I15" s="2">
        <f t="shared" si="1"/>
        <v>600000</v>
      </c>
      <c r="J15" s="2">
        <f t="shared" si="2"/>
        <v>120000</v>
      </c>
      <c r="K15" s="2" t="str">
        <f t="shared" si="6"/>
        <v>Balance &lt; Downpayment</v>
      </c>
    </row>
    <row r="16" spans="1:11" x14ac:dyDescent="0.25">
      <c r="B16" s="1">
        <v>43220</v>
      </c>
      <c r="C16" s="2">
        <f t="shared" si="3"/>
        <v>2018</v>
      </c>
      <c r="D16" s="2">
        <f t="shared" si="0"/>
        <v>5000</v>
      </c>
      <c r="E16" s="2">
        <f t="shared" si="4"/>
        <v>2515.0300200000001</v>
      </c>
      <c r="F16" s="2">
        <f t="shared" si="7"/>
        <v>10020.00442814815</v>
      </c>
      <c r="G16" s="2">
        <v>0</v>
      </c>
      <c r="H16" s="2">
        <f t="shared" si="5"/>
        <v>10020.00442814815</v>
      </c>
      <c r="I16" s="2">
        <f t="shared" si="1"/>
        <v>600000</v>
      </c>
      <c r="J16" s="2">
        <f t="shared" si="2"/>
        <v>120000</v>
      </c>
      <c r="K16" s="2" t="str">
        <f t="shared" si="6"/>
        <v>Balance &lt; Downpayment</v>
      </c>
    </row>
    <row r="17" spans="2:11" x14ac:dyDescent="0.25">
      <c r="B17" s="1">
        <v>43251</v>
      </c>
      <c r="C17" s="2">
        <f t="shared" si="3"/>
        <v>2018</v>
      </c>
      <c r="D17" s="2">
        <f t="shared" si="0"/>
        <v>5000</v>
      </c>
      <c r="E17" s="2">
        <f t="shared" si="4"/>
        <v>2520.0600800400002</v>
      </c>
      <c r="F17" s="2">
        <f t="shared" si="7"/>
        <v>12533.344362868644</v>
      </c>
      <c r="G17" s="2">
        <v>0</v>
      </c>
      <c r="H17" s="2">
        <f t="shared" si="5"/>
        <v>12533.344362868644</v>
      </c>
      <c r="I17" s="2">
        <f t="shared" si="1"/>
        <v>600000</v>
      </c>
      <c r="J17" s="2">
        <f t="shared" si="2"/>
        <v>120000</v>
      </c>
      <c r="K17" s="2" t="str">
        <f t="shared" si="6"/>
        <v>Balance &lt; Downpayment</v>
      </c>
    </row>
    <row r="18" spans="2:11" x14ac:dyDescent="0.25">
      <c r="B18" s="1">
        <v>43281</v>
      </c>
      <c r="C18" s="2">
        <f t="shared" si="3"/>
        <v>2018</v>
      </c>
      <c r="D18" s="2">
        <f t="shared" si="0"/>
        <v>5000</v>
      </c>
      <c r="E18" s="2">
        <f t="shared" si="4"/>
        <v>2525.1002002000801</v>
      </c>
      <c r="F18" s="2">
        <f t="shared" si="7"/>
        <v>15050.02197721146</v>
      </c>
      <c r="G18" s="2">
        <v>0</v>
      </c>
      <c r="H18" s="2">
        <f t="shared" si="5"/>
        <v>15050.02197721146</v>
      </c>
      <c r="I18" s="2">
        <f t="shared" si="1"/>
        <v>600000</v>
      </c>
      <c r="J18" s="2">
        <f t="shared" si="2"/>
        <v>120000</v>
      </c>
      <c r="K18" s="2" t="str">
        <f t="shared" si="6"/>
        <v>Balance &lt; Downpayment</v>
      </c>
    </row>
    <row r="19" spans="2:11" x14ac:dyDescent="0.25">
      <c r="B19" s="1">
        <v>43312</v>
      </c>
      <c r="C19" s="2">
        <f t="shared" si="3"/>
        <v>2018</v>
      </c>
      <c r="D19" s="2">
        <f t="shared" si="0"/>
        <v>5000</v>
      </c>
      <c r="E19" s="2">
        <f t="shared" si="4"/>
        <v>2530.1504006004802</v>
      </c>
      <c r="F19" s="2">
        <f t="shared" si="7"/>
        <v>17570.038316535018</v>
      </c>
      <c r="G19" s="2">
        <v>0</v>
      </c>
      <c r="H19" s="2">
        <f t="shared" si="5"/>
        <v>17570.038316535018</v>
      </c>
      <c r="I19" s="2">
        <f t="shared" si="1"/>
        <v>600000</v>
      </c>
      <c r="J19" s="2">
        <f t="shared" si="2"/>
        <v>120000</v>
      </c>
      <c r="K19" s="2" t="str">
        <f t="shared" si="6"/>
        <v>Balance &lt; Downpayment</v>
      </c>
    </row>
    <row r="20" spans="2:11" x14ac:dyDescent="0.25">
      <c r="B20" s="1">
        <v>43343</v>
      </c>
      <c r="C20" s="2">
        <f t="shared" si="3"/>
        <v>2018</v>
      </c>
      <c r="D20" s="2">
        <f t="shared" si="0"/>
        <v>5000</v>
      </c>
      <c r="E20" s="2">
        <f t="shared" si="4"/>
        <v>2535.210701401681</v>
      </c>
      <c r="F20" s="2">
        <f t="shared" si="7"/>
        <v>20093.394409521788</v>
      </c>
      <c r="G20" s="2">
        <v>0</v>
      </c>
      <c r="H20" s="2">
        <f t="shared" si="5"/>
        <v>20093.394409521788</v>
      </c>
      <c r="I20" s="2">
        <f t="shared" si="1"/>
        <v>600000</v>
      </c>
      <c r="J20" s="2">
        <f t="shared" si="2"/>
        <v>120000</v>
      </c>
      <c r="K20" s="2" t="str">
        <f t="shared" si="6"/>
        <v>Balance &lt; Downpayment</v>
      </c>
    </row>
    <row r="21" spans="2:11" x14ac:dyDescent="0.25">
      <c r="B21" s="1">
        <v>43373</v>
      </c>
      <c r="C21" s="2">
        <f t="shared" si="3"/>
        <v>2018</v>
      </c>
      <c r="D21" s="2">
        <f t="shared" si="0"/>
        <v>5000</v>
      </c>
      <c r="E21" s="2">
        <f t="shared" si="4"/>
        <v>2540.2811228044843</v>
      </c>
      <c r="F21" s="2">
        <f t="shared" si="7"/>
        <v>22620.091268082379</v>
      </c>
      <c r="G21" s="2">
        <v>0</v>
      </c>
      <c r="H21" s="2">
        <f t="shared" si="5"/>
        <v>22620.091268082379</v>
      </c>
      <c r="I21" s="2">
        <f t="shared" si="1"/>
        <v>600000</v>
      </c>
      <c r="J21" s="2">
        <f t="shared" si="2"/>
        <v>120000</v>
      </c>
      <c r="K21" s="2" t="str">
        <f t="shared" si="6"/>
        <v>Balance &lt; Downpayment</v>
      </c>
    </row>
    <row r="22" spans="2:11" x14ac:dyDescent="0.25">
      <c r="B22" s="1">
        <v>43404</v>
      </c>
      <c r="C22" s="2">
        <f t="shared" si="3"/>
        <v>2018</v>
      </c>
      <c r="D22" s="2">
        <f t="shared" si="0"/>
        <v>5000</v>
      </c>
      <c r="E22" s="2">
        <f t="shared" si="4"/>
        <v>2545.3616850500935</v>
      </c>
      <c r="F22" s="2">
        <f t="shared" si="7"/>
        <v>25150.129887259227</v>
      </c>
      <c r="G22" s="2">
        <v>0</v>
      </c>
      <c r="H22" s="2">
        <f t="shared" si="5"/>
        <v>25150.129887259227</v>
      </c>
      <c r="I22" s="2">
        <f t="shared" si="1"/>
        <v>600000</v>
      </c>
      <c r="J22" s="2">
        <f t="shared" si="2"/>
        <v>120000</v>
      </c>
      <c r="K22" s="2" t="str">
        <f t="shared" si="6"/>
        <v>Balance &lt; Downpayment</v>
      </c>
    </row>
    <row r="23" spans="2:11" x14ac:dyDescent="0.25">
      <c r="B23" s="1">
        <v>43434</v>
      </c>
      <c r="C23" s="2">
        <f t="shared" si="3"/>
        <v>2018</v>
      </c>
      <c r="D23" s="2">
        <f t="shared" si="0"/>
        <v>5000</v>
      </c>
      <c r="E23" s="2">
        <f t="shared" si="4"/>
        <v>2550.4524084201935</v>
      </c>
      <c r="F23" s="2">
        <f t="shared" si="7"/>
        <v>27683.511245129899</v>
      </c>
      <c r="G23" s="2">
        <v>0</v>
      </c>
      <c r="H23" s="2">
        <f t="shared" si="5"/>
        <v>27683.511245129899</v>
      </c>
      <c r="I23" s="2">
        <f t="shared" si="1"/>
        <v>600000</v>
      </c>
      <c r="J23" s="2">
        <f t="shared" si="2"/>
        <v>120000</v>
      </c>
      <c r="K23" s="2" t="str">
        <f t="shared" si="6"/>
        <v>Balance &lt; Downpayment</v>
      </c>
    </row>
    <row r="24" spans="2:11" x14ac:dyDescent="0.25">
      <c r="B24" s="1">
        <v>43465</v>
      </c>
      <c r="C24" s="2">
        <f t="shared" si="3"/>
        <v>2018</v>
      </c>
      <c r="D24" s="2">
        <f t="shared" si="0"/>
        <v>5000</v>
      </c>
      <c r="E24" s="2">
        <f t="shared" si="4"/>
        <v>2555.5533132370338</v>
      </c>
      <c r="F24" s="2">
        <f t="shared" si="7"/>
        <v>30220.236302709967</v>
      </c>
      <c r="G24" s="2">
        <v>0</v>
      </c>
      <c r="H24" s="2">
        <f t="shared" si="5"/>
        <v>30220.236302709967</v>
      </c>
      <c r="I24" s="2">
        <f t="shared" si="1"/>
        <v>600000</v>
      </c>
      <c r="J24" s="2">
        <f t="shared" si="2"/>
        <v>120000</v>
      </c>
      <c r="K24" s="2" t="str">
        <f t="shared" si="6"/>
        <v>Balance &lt; Downpayment</v>
      </c>
    </row>
    <row r="25" spans="2:11" x14ac:dyDescent="0.25">
      <c r="B25" s="1">
        <v>43496</v>
      </c>
      <c r="C25" s="2">
        <f t="shared" si="3"/>
        <v>2019</v>
      </c>
      <c r="D25" s="2">
        <f t="shared" si="0"/>
        <v>5200</v>
      </c>
      <c r="E25" s="2">
        <f t="shared" si="4"/>
        <v>2560.6644198635076</v>
      </c>
      <c r="F25" s="2">
        <f t="shared" si="7"/>
        <v>32960.306003855498</v>
      </c>
      <c r="G25" s="2">
        <v>0</v>
      </c>
      <c r="H25" s="2">
        <f t="shared" si="5"/>
        <v>32960.306003855498</v>
      </c>
      <c r="I25" s="2">
        <f t="shared" si="1"/>
        <v>630000</v>
      </c>
      <c r="J25" s="2">
        <f t="shared" si="2"/>
        <v>126000</v>
      </c>
      <c r="K25" s="2" t="str">
        <f t="shared" si="6"/>
        <v>Balance &lt; Downpayment</v>
      </c>
    </row>
    <row r="26" spans="2:11" x14ac:dyDescent="0.25">
      <c r="B26" s="1">
        <v>43524</v>
      </c>
      <c r="C26" s="2">
        <f t="shared" si="3"/>
        <v>2019</v>
      </c>
      <c r="D26" s="2">
        <f t="shared" si="0"/>
        <v>5200</v>
      </c>
      <c r="E26" s="2">
        <f t="shared" si="4"/>
        <v>2565.7857487032347</v>
      </c>
      <c r="F26" s="2">
        <f t="shared" si="7"/>
        <v>35704.387941831781</v>
      </c>
      <c r="G26" s="2">
        <v>0</v>
      </c>
      <c r="H26" s="2">
        <f t="shared" si="5"/>
        <v>35704.387941831781</v>
      </c>
      <c r="I26" s="2">
        <f t="shared" si="1"/>
        <v>630000</v>
      </c>
      <c r="J26" s="2">
        <f t="shared" si="2"/>
        <v>126000</v>
      </c>
      <c r="K26" s="2" t="str">
        <f t="shared" si="6"/>
        <v>Balance &lt; Downpayment</v>
      </c>
    </row>
    <row r="27" spans="2:11" x14ac:dyDescent="0.25">
      <c r="B27" s="1">
        <v>43555</v>
      </c>
      <c r="C27" s="2">
        <f t="shared" si="3"/>
        <v>2019</v>
      </c>
      <c r="D27" s="2">
        <f t="shared" si="0"/>
        <v>5200</v>
      </c>
      <c r="E27" s="2">
        <f t="shared" si="4"/>
        <v>2570.9173202006414</v>
      </c>
      <c r="F27" s="2">
        <f t="shared" si="7"/>
        <v>38452.485248103912</v>
      </c>
      <c r="G27" s="2">
        <v>0</v>
      </c>
      <c r="H27" s="2">
        <f t="shared" si="5"/>
        <v>38452.485248103912</v>
      </c>
      <c r="I27" s="2">
        <f t="shared" si="1"/>
        <v>630000</v>
      </c>
      <c r="J27" s="2">
        <f t="shared" si="2"/>
        <v>126000</v>
      </c>
      <c r="K27" s="2" t="str">
        <f t="shared" si="6"/>
        <v>Balance &lt; Downpayment</v>
      </c>
    </row>
    <row r="28" spans="2:11" x14ac:dyDescent="0.25">
      <c r="B28" s="1">
        <v>43585</v>
      </c>
      <c r="C28" s="2">
        <f t="shared" si="3"/>
        <v>2019</v>
      </c>
      <c r="D28" s="2">
        <f t="shared" si="0"/>
        <v>5200</v>
      </c>
      <c r="E28" s="2">
        <f t="shared" si="4"/>
        <v>2576.0591548410425</v>
      </c>
      <c r="F28" s="2">
        <f t="shared" si="7"/>
        <v>41204.601044089883</v>
      </c>
      <c r="G28" s="2">
        <v>0</v>
      </c>
      <c r="H28" s="2">
        <f t="shared" si="5"/>
        <v>41204.601044089883</v>
      </c>
      <c r="I28" s="2">
        <f t="shared" si="1"/>
        <v>630000</v>
      </c>
      <c r="J28" s="2">
        <f t="shared" si="2"/>
        <v>126000</v>
      </c>
      <c r="K28" s="2" t="str">
        <f t="shared" si="6"/>
        <v>Balance &lt; Downpayment</v>
      </c>
    </row>
    <row r="29" spans="2:11" x14ac:dyDescent="0.25">
      <c r="B29" s="1">
        <v>43616</v>
      </c>
      <c r="C29" s="2">
        <f t="shared" si="3"/>
        <v>2019</v>
      </c>
      <c r="D29" s="2">
        <f t="shared" si="0"/>
        <v>5200</v>
      </c>
      <c r="E29" s="2">
        <f t="shared" si="4"/>
        <v>2581.2112731507245</v>
      </c>
      <c r="F29" s="2">
        <f t="shared" si="7"/>
        <v>43960.738441086127</v>
      </c>
      <c r="G29" s="2">
        <v>0</v>
      </c>
      <c r="H29" s="2">
        <f t="shared" si="5"/>
        <v>43960.738441086127</v>
      </c>
      <c r="I29" s="2">
        <f t="shared" si="1"/>
        <v>630000</v>
      </c>
      <c r="J29" s="2">
        <f t="shared" si="2"/>
        <v>126000</v>
      </c>
      <c r="K29" s="2" t="str">
        <f t="shared" si="6"/>
        <v>Balance &lt; Downpayment</v>
      </c>
    </row>
    <row r="30" spans="2:11" x14ac:dyDescent="0.25">
      <c r="B30" s="1">
        <v>43646</v>
      </c>
      <c r="C30" s="2">
        <f t="shared" si="3"/>
        <v>2019</v>
      </c>
      <c r="D30" s="2">
        <f t="shared" si="0"/>
        <v>5200</v>
      </c>
      <c r="E30" s="2">
        <f t="shared" si="4"/>
        <v>2586.3736956970261</v>
      </c>
      <c r="F30" s="2">
        <f t="shared" si="7"/>
        <v>46720.900540192728</v>
      </c>
      <c r="G30" s="2">
        <v>0</v>
      </c>
      <c r="H30" s="2">
        <f t="shared" si="5"/>
        <v>46720.900540192728</v>
      </c>
      <c r="I30" s="2">
        <f t="shared" si="1"/>
        <v>630000</v>
      </c>
      <c r="J30" s="2">
        <f t="shared" si="2"/>
        <v>126000</v>
      </c>
      <c r="K30" s="2" t="str">
        <f t="shared" si="6"/>
        <v>Balance &lt; Downpayment</v>
      </c>
    </row>
    <row r="31" spans="2:11" x14ac:dyDescent="0.25">
      <c r="B31" s="1">
        <v>43677</v>
      </c>
      <c r="C31" s="2">
        <f t="shared" si="3"/>
        <v>2019</v>
      </c>
      <c r="D31" s="2">
        <f t="shared" si="0"/>
        <v>5200</v>
      </c>
      <c r="E31" s="2">
        <f t="shared" si="4"/>
        <v>2591.5464430884199</v>
      </c>
      <c r="F31" s="2">
        <f t="shared" si="7"/>
        <v>49485.090432238292</v>
      </c>
      <c r="G31" s="2">
        <v>0</v>
      </c>
      <c r="H31" s="2">
        <f t="shared" si="5"/>
        <v>49485.090432238292</v>
      </c>
      <c r="I31" s="2">
        <f t="shared" si="1"/>
        <v>630000</v>
      </c>
      <c r="J31" s="2">
        <f t="shared" si="2"/>
        <v>126000</v>
      </c>
      <c r="K31" s="2" t="str">
        <f t="shared" si="6"/>
        <v>Balance &lt; Downpayment</v>
      </c>
    </row>
    <row r="32" spans="2:11" x14ac:dyDescent="0.25">
      <c r="B32" s="1">
        <v>43708</v>
      </c>
      <c r="C32" s="2">
        <f t="shared" si="3"/>
        <v>2019</v>
      </c>
      <c r="D32" s="2">
        <f t="shared" si="0"/>
        <v>5200</v>
      </c>
      <c r="E32" s="2">
        <f t="shared" si="4"/>
        <v>2596.7295359745967</v>
      </c>
      <c r="F32" s="2">
        <f t="shared" si="7"/>
        <v>52253.31119770449</v>
      </c>
      <c r="G32" s="2">
        <v>0</v>
      </c>
      <c r="H32" s="2">
        <f t="shared" si="5"/>
        <v>52253.31119770449</v>
      </c>
      <c r="I32" s="2">
        <f t="shared" si="1"/>
        <v>630000</v>
      </c>
      <c r="J32" s="2">
        <f t="shared" si="2"/>
        <v>126000</v>
      </c>
      <c r="K32" s="2" t="str">
        <f t="shared" si="6"/>
        <v>Balance &lt; Downpayment</v>
      </c>
    </row>
    <row r="33" spans="1:12" x14ac:dyDescent="0.25">
      <c r="B33" s="1">
        <v>43738</v>
      </c>
      <c r="C33" s="2">
        <f t="shared" si="3"/>
        <v>2019</v>
      </c>
      <c r="D33" s="2">
        <f t="shared" si="0"/>
        <v>5200</v>
      </c>
      <c r="E33" s="2">
        <f t="shared" si="4"/>
        <v>2601.922995046546</v>
      </c>
      <c r="F33" s="2">
        <f t="shared" si="7"/>
        <v>55025.565906650299</v>
      </c>
      <c r="G33" s="2">
        <v>0</v>
      </c>
      <c r="H33" s="2">
        <f t="shared" si="5"/>
        <v>55025.565906650299</v>
      </c>
      <c r="I33" s="2">
        <f t="shared" si="1"/>
        <v>630000</v>
      </c>
      <c r="J33" s="2">
        <f t="shared" si="2"/>
        <v>126000</v>
      </c>
      <c r="K33" s="2" t="str">
        <f t="shared" si="6"/>
        <v>Balance &lt; Downpayment</v>
      </c>
    </row>
    <row r="34" spans="1:12" x14ac:dyDescent="0.25">
      <c r="B34" s="1">
        <v>43769</v>
      </c>
      <c r="C34" s="2">
        <f t="shared" si="3"/>
        <v>2019</v>
      </c>
      <c r="D34" s="2">
        <f t="shared" si="0"/>
        <v>5200</v>
      </c>
      <c r="E34" s="2">
        <f t="shared" si="4"/>
        <v>2607.1268410366392</v>
      </c>
      <c r="F34" s="2">
        <f t="shared" si="7"/>
        <v>57801.857618635833</v>
      </c>
      <c r="G34" s="2">
        <v>0</v>
      </c>
      <c r="H34" s="2">
        <f t="shared" si="5"/>
        <v>57801.857618635833</v>
      </c>
      <c r="I34" s="2">
        <f t="shared" si="1"/>
        <v>630000</v>
      </c>
      <c r="J34" s="2">
        <f t="shared" si="2"/>
        <v>126000</v>
      </c>
      <c r="K34" s="2" t="str">
        <f t="shared" si="6"/>
        <v>Balance &lt; Downpayment</v>
      </c>
    </row>
    <row r="35" spans="1:12" x14ac:dyDescent="0.25">
      <c r="B35" s="1">
        <v>43799</v>
      </c>
      <c r="C35" s="2">
        <f t="shared" si="3"/>
        <v>2019</v>
      </c>
      <c r="D35" s="2">
        <f t="shared" si="0"/>
        <v>5200</v>
      </c>
      <c r="E35" s="2">
        <f t="shared" si="4"/>
        <v>2612.3410947187126</v>
      </c>
      <c r="F35" s="2">
        <f t="shared" si="7"/>
        <v>60582.189382645905</v>
      </c>
      <c r="G35" s="2">
        <v>0</v>
      </c>
      <c r="H35" s="2">
        <f t="shared" si="5"/>
        <v>60582.189382645905</v>
      </c>
      <c r="I35" s="2">
        <f t="shared" si="1"/>
        <v>630000</v>
      </c>
      <c r="J35" s="2">
        <f t="shared" si="2"/>
        <v>126000</v>
      </c>
      <c r="K35" s="2" t="str">
        <f t="shared" si="6"/>
        <v>Balance &lt; Downpayment</v>
      </c>
    </row>
    <row r="36" spans="1:12" x14ac:dyDescent="0.25">
      <c r="B36" s="1">
        <v>43830</v>
      </c>
      <c r="C36" s="2">
        <f t="shared" si="3"/>
        <v>2019</v>
      </c>
      <c r="D36" s="2">
        <f t="shared" si="0"/>
        <v>5200</v>
      </c>
      <c r="E36" s="2">
        <f t="shared" si="4"/>
        <v>2617.5657769081499</v>
      </c>
      <c r="F36" s="2">
        <f t="shared" si="7"/>
        <v>63366.564237013248</v>
      </c>
      <c r="G36" s="2">
        <v>0</v>
      </c>
      <c r="H36" s="2">
        <f t="shared" si="5"/>
        <v>63366.564237013248</v>
      </c>
      <c r="I36" s="2">
        <f t="shared" si="1"/>
        <v>630000</v>
      </c>
      <c r="J36" s="2">
        <f t="shared" si="2"/>
        <v>126000</v>
      </c>
      <c r="K36" s="2" t="str">
        <f t="shared" si="6"/>
        <v>Balance &lt; Downpayment</v>
      </c>
    </row>
    <row r="37" spans="1:12" x14ac:dyDescent="0.25">
      <c r="B37" s="1">
        <v>43861</v>
      </c>
      <c r="C37" s="2">
        <f t="shared" si="3"/>
        <v>2020</v>
      </c>
      <c r="D37" s="2">
        <f t="shared" si="0"/>
        <v>5408.0000000000009</v>
      </c>
      <c r="E37" s="2">
        <f t="shared" si="4"/>
        <v>2622.8009084619662</v>
      </c>
      <c r="F37" s="2">
        <f t="shared" si="7"/>
        <v>66362.985209341336</v>
      </c>
      <c r="G37" s="2">
        <v>0</v>
      </c>
      <c r="H37" s="2">
        <f t="shared" si="5"/>
        <v>66362.985209341336</v>
      </c>
      <c r="I37" s="2">
        <f t="shared" si="1"/>
        <v>661500</v>
      </c>
      <c r="J37" s="2">
        <f t="shared" si="2"/>
        <v>132300</v>
      </c>
      <c r="K37" s="2" t="str">
        <f t="shared" si="6"/>
        <v>Balance &lt; Downpayment</v>
      </c>
    </row>
    <row r="38" spans="1:12" x14ac:dyDescent="0.25">
      <c r="B38" s="1">
        <v>43890</v>
      </c>
      <c r="C38" s="2">
        <f t="shared" si="3"/>
        <v>2020</v>
      </c>
      <c r="D38" s="2">
        <f t="shared" si="0"/>
        <v>5408.0000000000009</v>
      </c>
      <c r="E38" s="2">
        <f t="shared" si="4"/>
        <v>2628.0465102788903</v>
      </c>
      <c r="F38" s="2">
        <f t="shared" si="7"/>
        <v>69364.14864976026</v>
      </c>
      <c r="G38" s="2">
        <v>0</v>
      </c>
      <c r="H38" s="2">
        <f t="shared" si="5"/>
        <v>69364.14864976026</v>
      </c>
      <c r="I38" s="2">
        <f t="shared" si="1"/>
        <v>661500</v>
      </c>
      <c r="J38" s="2">
        <f t="shared" si="2"/>
        <v>132300</v>
      </c>
      <c r="K38" s="2" t="str">
        <f t="shared" si="6"/>
        <v>Balance &lt; Downpayment</v>
      </c>
    </row>
    <row r="39" spans="1:12" x14ac:dyDescent="0.25">
      <c r="B39" s="1">
        <v>43921</v>
      </c>
      <c r="C39" s="2">
        <f t="shared" si="3"/>
        <v>2020</v>
      </c>
      <c r="D39" s="2">
        <f t="shared" si="0"/>
        <v>5408.0000000000009</v>
      </c>
      <c r="E39" s="2">
        <f t="shared" si="4"/>
        <v>2633.302603299448</v>
      </c>
      <c r="F39" s="2">
        <f t="shared" si="7"/>
        <v>72370.059875293344</v>
      </c>
      <c r="G39" s="2">
        <v>0</v>
      </c>
      <c r="H39" s="2">
        <f t="shared" si="5"/>
        <v>72370.059875293344</v>
      </c>
      <c r="I39" s="2">
        <f t="shared" si="1"/>
        <v>661500</v>
      </c>
      <c r="J39" s="2">
        <f t="shared" si="2"/>
        <v>132300</v>
      </c>
      <c r="K39" s="2" t="str">
        <f t="shared" si="6"/>
        <v>Balance &lt; Downpayment</v>
      </c>
    </row>
    <row r="40" spans="1:12" x14ac:dyDescent="0.25">
      <c r="B40" s="1">
        <v>43951</v>
      </c>
      <c r="C40" s="2">
        <f t="shared" si="3"/>
        <v>2020</v>
      </c>
      <c r="D40" s="2">
        <f t="shared" si="0"/>
        <v>5408.0000000000009</v>
      </c>
      <c r="E40" s="2">
        <f t="shared" si="4"/>
        <v>2638.5692085060468</v>
      </c>
      <c r="F40" s="2">
        <f t="shared" si="7"/>
        <v>75380.724199704957</v>
      </c>
      <c r="G40" s="2">
        <v>0</v>
      </c>
      <c r="H40" s="2">
        <f t="shared" si="5"/>
        <v>75380.724199704957</v>
      </c>
      <c r="I40" s="2">
        <f t="shared" si="1"/>
        <v>661500</v>
      </c>
      <c r="J40" s="2">
        <f t="shared" si="2"/>
        <v>132300</v>
      </c>
      <c r="K40" s="2" t="str">
        <f t="shared" si="6"/>
        <v>Balance &lt; Downpayment</v>
      </c>
    </row>
    <row r="41" spans="1:12" x14ac:dyDescent="0.25">
      <c r="B41" s="1">
        <v>43982</v>
      </c>
      <c r="C41" s="2">
        <f t="shared" si="3"/>
        <v>2020</v>
      </c>
      <c r="D41" s="2">
        <f t="shared" si="0"/>
        <v>5408.0000000000009</v>
      </c>
      <c r="E41" s="2">
        <f t="shared" si="4"/>
        <v>2643.8463469230587</v>
      </c>
      <c r="F41" s="2">
        <f t="shared" si="7"/>
        <v>78396.146933447584</v>
      </c>
      <c r="G41" s="2">
        <v>0</v>
      </c>
      <c r="H41" s="2">
        <f t="shared" si="5"/>
        <v>78396.146933447584</v>
      </c>
      <c r="I41" s="2">
        <f t="shared" si="1"/>
        <v>661500</v>
      </c>
      <c r="J41" s="2">
        <f t="shared" si="2"/>
        <v>132300</v>
      </c>
      <c r="K41" s="2" t="str">
        <f t="shared" si="6"/>
        <v>Balance &lt; Downpayment</v>
      </c>
    </row>
    <row r="42" spans="1:12" x14ac:dyDescent="0.25">
      <c r="B42" s="1">
        <v>44012</v>
      </c>
      <c r="C42" s="2">
        <f t="shared" si="3"/>
        <v>2020</v>
      </c>
      <c r="D42" s="2">
        <f t="shared" si="0"/>
        <v>5408.0000000000009</v>
      </c>
      <c r="E42" s="2">
        <f t="shared" si="4"/>
        <v>2649.1340396169048</v>
      </c>
      <c r="F42" s="2">
        <f t="shared" si="7"/>
        <v>81416.333383608842</v>
      </c>
      <c r="G42" s="2">
        <v>0</v>
      </c>
      <c r="H42" s="2">
        <f t="shared" si="5"/>
        <v>81416.333383608842</v>
      </c>
      <c r="I42" s="2">
        <f t="shared" si="1"/>
        <v>661500</v>
      </c>
      <c r="J42" s="2">
        <f t="shared" si="2"/>
        <v>132300</v>
      </c>
      <c r="K42" s="2" t="str">
        <f t="shared" si="6"/>
        <v>Balance &lt; Downpayment</v>
      </c>
    </row>
    <row r="43" spans="1:12" x14ac:dyDescent="0.25">
      <c r="B43" s="1">
        <v>44043</v>
      </c>
      <c r="C43" s="2">
        <f t="shared" si="3"/>
        <v>2020</v>
      </c>
      <c r="D43" s="2">
        <f t="shared" si="0"/>
        <v>5408.0000000000009</v>
      </c>
      <c r="E43" s="2">
        <f t="shared" si="4"/>
        <v>2654.4323076961387</v>
      </c>
      <c r="F43" s="2">
        <f t="shared" si="7"/>
        <v>84441.288853858074</v>
      </c>
      <c r="G43" s="2">
        <v>0</v>
      </c>
      <c r="H43" s="2">
        <f t="shared" si="5"/>
        <v>84441.288853858074</v>
      </c>
      <c r="I43" s="2">
        <f t="shared" si="1"/>
        <v>661500</v>
      </c>
      <c r="J43" s="2">
        <f t="shared" si="2"/>
        <v>132300</v>
      </c>
      <c r="K43" s="2" t="str">
        <f t="shared" si="6"/>
        <v>Balance &lt; Downpayment</v>
      </c>
    </row>
    <row r="44" spans="1:12" x14ac:dyDescent="0.25">
      <c r="B44" s="1">
        <v>44074</v>
      </c>
      <c r="C44" s="2">
        <f t="shared" si="3"/>
        <v>2020</v>
      </c>
      <c r="D44" s="2">
        <f t="shared" si="0"/>
        <v>5408.0000000000009</v>
      </c>
      <c r="E44" s="2">
        <f t="shared" si="4"/>
        <v>2659.741172311531</v>
      </c>
      <c r="F44" s="2">
        <f t="shared" si="7"/>
        <v>87471.018644392738</v>
      </c>
      <c r="G44" s="2">
        <v>0</v>
      </c>
      <c r="H44" s="2">
        <f t="shared" si="5"/>
        <v>87471.018644392738</v>
      </c>
      <c r="I44" s="2">
        <f t="shared" si="1"/>
        <v>661500</v>
      </c>
      <c r="J44" s="2">
        <f t="shared" si="2"/>
        <v>132300</v>
      </c>
      <c r="K44" s="2" t="str">
        <f t="shared" si="6"/>
        <v>Balance &lt; Downpayment</v>
      </c>
    </row>
    <row r="45" spans="1:12" x14ac:dyDescent="0.25">
      <c r="B45" s="1">
        <v>44104</v>
      </c>
      <c r="C45" s="2">
        <f t="shared" si="3"/>
        <v>2020</v>
      </c>
      <c r="D45" s="2">
        <f t="shared" si="0"/>
        <v>5408.0000000000009</v>
      </c>
      <c r="E45" s="2">
        <f t="shared" si="4"/>
        <v>2665.0606546561539</v>
      </c>
      <c r="F45" s="2">
        <f t="shared" si="7"/>
        <v>90505.528051884568</v>
      </c>
      <c r="G45" s="2">
        <v>0</v>
      </c>
      <c r="H45" s="2">
        <f t="shared" si="5"/>
        <v>90505.528051884568</v>
      </c>
      <c r="I45" s="2">
        <f t="shared" si="1"/>
        <v>661500</v>
      </c>
      <c r="J45" s="2">
        <f t="shared" si="2"/>
        <v>132300</v>
      </c>
      <c r="K45" s="2" t="str">
        <f t="shared" si="6"/>
        <v>Balance &lt; Downpayment</v>
      </c>
      <c r="L45" s="4"/>
    </row>
    <row r="46" spans="1:12" x14ac:dyDescent="0.25">
      <c r="B46" s="1">
        <v>44135</v>
      </c>
      <c r="C46" s="2">
        <f t="shared" si="3"/>
        <v>2020</v>
      </c>
      <c r="D46" s="2">
        <f t="shared" si="0"/>
        <v>5408.0000000000009</v>
      </c>
      <c r="E46" s="2">
        <f t="shared" si="4"/>
        <v>2670.3907759654662</v>
      </c>
      <c r="F46" s="2">
        <f t="shared" si="7"/>
        <v>93544.822369425383</v>
      </c>
      <c r="G46" s="2">
        <v>0</v>
      </c>
      <c r="H46" s="2">
        <f t="shared" si="5"/>
        <v>93544.822369425383</v>
      </c>
      <c r="I46" s="2">
        <f t="shared" si="1"/>
        <v>661500</v>
      </c>
      <c r="J46" s="2">
        <f t="shared" si="2"/>
        <v>132300</v>
      </c>
      <c r="K46" s="2" t="str">
        <f t="shared" si="6"/>
        <v>Balance &lt; Downpayment</v>
      </c>
      <c r="L46" s="4"/>
    </row>
    <row r="47" spans="1:12" x14ac:dyDescent="0.25">
      <c r="A47" s="6"/>
      <c r="B47" s="1">
        <v>44165</v>
      </c>
      <c r="C47" s="2">
        <f t="shared" si="3"/>
        <v>2020</v>
      </c>
      <c r="D47" s="4">
        <f t="shared" si="0"/>
        <v>5408.0000000000009</v>
      </c>
      <c r="E47" s="4">
        <f t="shared" si="4"/>
        <v>2675.7315575173971</v>
      </c>
      <c r="F47" s="2">
        <f t="shared" si="7"/>
        <v>96588.906886472745</v>
      </c>
      <c r="G47" s="2">
        <v>0</v>
      </c>
      <c r="H47" s="2">
        <f t="shared" si="5"/>
        <v>96588.906886472745</v>
      </c>
      <c r="I47" s="4">
        <f t="shared" si="1"/>
        <v>661500</v>
      </c>
      <c r="J47" s="4">
        <f t="shared" si="2"/>
        <v>132300</v>
      </c>
      <c r="K47" s="2" t="str">
        <f t="shared" si="6"/>
        <v>Balance &lt; Downpayment</v>
      </c>
      <c r="L47" s="4"/>
    </row>
    <row r="48" spans="1:12" x14ac:dyDescent="0.25">
      <c r="B48" s="1">
        <v>44196</v>
      </c>
      <c r="C48" s="2">
        <f t="shared" si="3"/>
        <v>2020</v>
      </c>
      <c r="D48" s="2">
        <f t="shared" si="0"/>
        <v>5408.0000000000009</v>
      </c>
      <c r="E48" s="2">
        <f t="shared" si="4"/>
        <v>2681.0830206324317</v>
      </c>
      <c r="F48" s="2">
        <f t="shared" si="7"/>
        <v>99637.786888795235</v>
      </c>
      <c r="G48" s="2">
        <v>0</v>
      </c>
      <c r="H48" s="2">
        <f t="shared" si="5"/>
        <v>99637.786888795235</v>
      </c>
      <c r="I48" s="2">
        <f t="shared" si="1"/>
        <v>661500</v>
      </c>
      <c r="J48" s="2">
        <f t="shared" si="2"/>
        <v>132300</v>
      </c>
      <c r="K48" s="2" t="str">
        <f t="shared" si="6"/>
        <v>Balance &lt; Downpayment</v>
      </c>
    </row>
    <row r="49" spans="1:15" x14ac:dyDescent="0.25">
      <c r="B49" s="1">
        <v>44227</v>
      </c>
      <c r="C49" s="2">
        <f t="shared" si="3"/>
        <v>2021</v>
      </c>
      <c r="D49" s="2">
        <f t="shared" si="0"/>
        <v>5624.3200000000006</v>
      </c>
      <c r="E49" s="2">
        <f t="shared" si="4"/>
        <v>2686.4451866736968</v>
      </c>
      <c r="F49" s="2">
        <f t="shared" si="7"/>
        <v>102907.78765841752</v>
      </c>
      <c r="G49" s="2">
        <v>0</v>
      </c>
      <c r="H49" s="2">
        <f t="shared" si="5"/>
        <v>102907.78765841752</v>
      </c>
      <c r="I49" s="2">
        <f t="shared" si="1"/>
        <v>694575.00000000012</v>
      </c>
      <c r="J49" s="2">
        <f t="shared" si="2"/>
        <v>138915.00000000003</v>
      </c>
      <c r="K49" s="2" t="str">
        <f t="shared" si="6"/>
        <v>Balance &lt; Downpayment</v>
      </c>
    </row>
    <row r="50" spans="1:15" x14ac:dyDescent="0.25">
      <c r="B50" s="1">
        <v>44255</v>
      </c>
      <c r="C50" s="2">
        <f t="shared" si="3"/>
        <v>2021</v>
      </c>
      <c r="D50" s="2">
        <f t="shared" si="0"/>
        <v>5624.3200000000006</v>
      </c>
      <c r="E50" s="2">
        <f t="shared" si="4"/>
        <v>2691.818077047044</v>
      </c>
      <c r="F50" s="2">
        <f t="shared" si="7"/>
        <v>106183.31554023188</v>
      </c>
      <c r="G50" s="2">
        <v>0</v>
      </c>
      <c r="H50" s="2">
        <f t="shared" si="5"/>
        <v>106183.31554023188</v>
      </c>
      <c r="I50" s="2">
        <f t="shared" si="1"/>
        <v>694575.00000000012</v>
      </c>
      <c r="J50" s="2">
        <f t="shared" si="2"/>
        <v>138915.00000000003</v>
      </c>
      <c r="K50" s="2" t="str">
        <f t="shared" si="6"/>
        <v>Balance &lt; Downpayment</v>
      </c>
    </row>
    <row r="51" spans="1:15" x14ac:dyDescent="0.25">
      <c r="B51" s="1">
        <v>44286</v>
      </c>
      <c r="C51" s="2">
        <f t="shared" si="3"/>
        <v>2021</v>
      </c>
      <c r="D51" s="2">
        <f t="shared" si="0"/>
        <v>5624.3200000000006</v>
      </c>
      <c r="E51" s="2">
        <f t="shared" si="4"/>
        <v>2697.2017132011379</v>
      </c>
      <c r="F51" s="2">
        <f t="shared" si="7"/>
        <v>109464.37821216487</v>
      </c>
      <c r="G51" s="2">
        <v>0</v>
      </c>
      <c r="H51" s="2">
        <f t="shared" si="5"/>
        <v>109464.37821216487</v>
      </c>
      <c r="I51" s="2">
        <f t="shared" si="1"/>
        <v>694575.00000000012</v>
      </c>
      <c r="J51" s="2">
        <f t="shared" si="2"/>
        <v>138915.00000000003</v>
      </c>
      <c r="K51" s="2" t="str">
        <f t="shared" si="6"/>
        <v>Balance &lt; Downpayment</v>
      </c>
    </row>
    <row r="52" spans="1:15" x14ac:dyDescent="0.25">
      <c r="B52" s="1">
        <v>44316</v>
      </c>
      <c r="C52" s="2">
        <f t="shared" si="3"/>
        <v>2021</v>
      </c>
      <c r="D52" s="2">
        <f t="shared" si="0"/>
        <v>5624.3200000000006</v>
      </c>
      <c r="E52" s="2">
        <f t="shared" si="4"/>
        <v>2702.5961166275401</v>
      </c>
      <c r="F52" s="2">
        <f t="shared" si="7"/>
        <v>112750.98335624454</v>
      </c>
      <c r="G52" s="2">
        <v>0</v>
      </c>
      <c r="H52" s="2">
        <f t="shared" si="5"/>
        <v>112750.98335624454</v>
      </c>
      <c r="I52" s="2">
        <f t="shared" si="1"/>
        <v>694575.00000000012</v>
      </c>
      <c r="J52" s="2">
        <f t="shared" si="2"/>
        <v>138915.00000000003</v>
      </c>
      <c r="K52" s="2" t="str">
        <f t="shared" si="6"/>
        <v>Balance &lt; Downpayment</v>
      </c>
    </row>
    <row r="53" spans="1:15" x14ac:dyDescent="0.25">
      <c r="B53" s="1">
        <v>44347</v>
      </c>
      <c r="C53" s="2">
        <f t="shared" si="3"/>
        <v>2021</v>
      </c>
      <c r="D53" s="2">
        <f t="shared" si="0"/>
        <v>5624.3200000000006</v>
      </c>
      <c r="E53" s="2">
        <f t="shared" si="4"/>
        <v>2708.0013088607952</v>
      </c>
      <c r="F53" s="2">
        <f t="shared" si="7"/>
        <v>116043.13865857125</v>
      </c>
      <c r="G53" s="2">
        <v>0</v>
      </c>
      <c r="H53" s="2">
        <f t="shared" si="5"/>
        <v>116043.13865857125</v>
      </c>
      <c r="I53" s="2">
        <f t="shared" si="1"/>
        <v>694575.00000000012</v>
      </c>
      <c r="J53" s="2">
        <f t="shared" si="2"/>
        <v>138915.00000000003</v>
      </c>
      <c r="K53" s="2" t="str">
        <f t="shared" si="6"/>
        <v>Balance &lt; Downpayment</v>
      </c>
    </row>
    <row r="54" spans="1:15" x14ac:dyDescent="0.25">
      <c r="B54" s="1">
        <v>44377</v>
      </c>
      <c r="C54" s="2">
        <f t="shared" si="3"/>
        <v>2021</v>
      </c>
      <c r="D54" s="2">
        <f t="shared" si="0"/>
        <v>5624.3200000000006</v>
      </c>
      <c r="E54" s="2">
        <f t="shared" si="4"/>
        <v>2713.4173114785167</v>
      </c>
      <c r="F54" s="2">
        <f t="shared" si="7"/>
        <v>119340.85180928798</v>
      </c>
      <c r="G54" s="2">
        <v>0</v>
      </c>
      <c r="H54" s="2">
        <f t="shared" si="5"/>
        <v>119340.85180928798</v>
      </c>
      <c r="I54" s="2">
        <f t="shared" si="1"/>
        <v>694575.00000000012</v>
      </c>
      <c r="J54" s="2">
        <f t="shared" si="2"/>
        <v>138915.00000000003</v>
      </c>
      <c r="K54" s="2" t="str">
        <f t="shared" si="6"/>
        <v>Balance &lt; Downpayment</v>
      </c>
    </row>
    <row r="55" spans="1:15" x14ac:dyDescent="0.25">
      <c r="B55" s="1">
        <v>44408</v>
      </c>
      <c r="C55" s="2">
        <f t="shared" si="3"/>
        <v>2021</v>
      </c>
      <c r="D55" s="2">
        <f t="shared" si="0"/>
        <v>5624.3200000000006</v>
      </c>
      <c r="E55" s="2">
        <f t="shared" si="4"/>
        <v>2718.8441461014736</v>
      </c>
      <c r="F55" s="2">
        <f t="shared" si="7"/>
        <v>122644.13050255082</v>
      </c>
      <c r="G55" s="2">
        <v>0</v>
      </c>
      <c r="H55" s="2">
        <f t="shared" si="5"/>
        <v>122644.13050255082</v>
      </c>
      <c r="I55" s="2">
        <f t="shared" si="1"/>
        <v>694575.00000000012</v>
      </c>
      <c r="J55" s="2">
        <f t="shared" si="2"/>
        <v>138915.00000000003</v>
      </c>
      <c r="K55" s="2" t="str">
        <f t="shared" si="6"/>
        <v>Balance &lt; Downpayment</v>
      </c>
    </row>
    <row r="56" spans="1:15" x14ac:dyDescent="0.25">
      <c r="B56" s="1">
        <v>44439</v>
      </c>
      <c r="C56" s="2">
        <f t="shared" si="3"/>
        <v>2021</v>
      </c>
      <c r="D56" s="2">
        <f t="shared" si="0"/>
        <v>5624.3200000000006</v>
      </c>
      <c r="E56" s="2">
        <f t="shared" si="4"/>
        <v>2724.2818343936765</v>
      </c>
      <c r="F56" s="2">
        <f t="shared" si="7"/>
        <v>125952.98243649899</v>
      </c>
      <c r="G56" s="2">
        <v>0</v>
      </c>
      <c r="H56" s="2">
        <f t="shared" si="5"/>
        <v>125952.98243649899</v>
      </c>
      <c r="I56" s="2">
        <f t="shared" si="1"/>
        <v>694575.00000000012</v>
      </c>
      <c r="J56" s="2">
        <f t="shared" si="2"/>
        <v>138915.00000000003</v>
      </c>
      <c r="K56" s="2" t="str">
        <f t="shared" si="6"/>
        <v>Balance &lt; Downpayment</v>
      </c>
    </row>
    <row r="57" spans="1:15" s="11" customFormat="1" x14ac:dyDescent="0.25">
      <c r="A57" s="16"/>
      <c r="B57" s="1">
        <v>44469</v>
      </c>
      <c r="C57" s="2">
        <f t="shared" si="3"/>
        <v>2021</v>
      </c>
      <c r="D57" s="11">
        <f t="shared" si="0"/>
        <v>5624.3200000000006</v>
      </c>
      <c r="E57" s="11">
        <f t="shared" si="4"/>
        <v>2729.7303980624638</v>
      </c>
      <c r="F57" s="2">
        <f t="shared" si="7"/>
        <v>129267.41531322486</v>
      </c>
      <c r="G57" s="11">
        <v>0</v>
      </c>
      <c r="H57" s="2">
        <f t="shared" si="5"/>
        <v>129267.41531322486</v>
      </c>
      <c r="I57" s="11">
        <f t="shared" si="1"/>
        <v>694575.00000000012</v>
      </c>
      <c r="J57" s="11">
        <f t="shared" si="2"/>
        <v>138915.00000000003</v>
      </c>
      <c r="K57" s="2" t="str">
        <f t="shared" si="6"/>
        <v>Balance &lt; Downpayment</v>
      </c>
    </row>
    <row r="58" spans="1:15" s="18" customFormat="1" x14ac:dyDescent="0.25">
      <c r="A58" s="17"/>
      <c r="B58" s="25">
        <v>44500</v>
      </c>
      <c r="C58" s="2">
        <f t="shared" si="3"/>
        <v>2021</v>
      </c>
      <c r="D58" s="18">
        <f t="shared" si="0"/>
        <v>5624.3200000000006</v>
      </c>
      <c r="E58" s="18">
        <f t="shared" si="4"/>
        <v>2735.1898588585887</v>
      </c>
      <c r="F58" s="2">
        <f t="shared" si="7"/>
        <v>132587.43683874368</v>
      </c>
      <c r="G58" s="11">
        <v>0</v>
      </c>
      <c r="H58" s="2">
        <f t="shared" si="5"/>
        <v>132587.43683874368</v>
      </c>
      <c r="I58" s="18">
        <f t="shared" si="1"/>
        <v>694575.00000000012</v>
      </c>
      <c r="J58" s="18">
        <f t="shared" si="2"/>
        <v>138915.00000000003</v>
      </c>
      <c r="K58" s="19" t="str">
        <f t="shared" si="6"/>
        <v>Balance &lt; Downpayment</v>
      </c>
      <c r="L58" s="2" t="s">
        <v>52</v>
      </c>
      <c r="M58" s="2"/>
      <c r="N58" s="2"/>
      <c r="O58" s="2"/>
    </row>
    <row r="59" spans="1:15" s="11" customFormat="1" x14ac:dyDescent="0.25">
      <c r="A59" s="16"/>
      <c r="B59" s="1">
        <v>44530</v>
      </c>
      <c r="C59" s="2">
        <f t="shared" si="3"/>
        <v>2021</v>
      </c>
      <c r="D59" s="11">
        <f t="shared" si="0"/>
        <v>5624.3200000000006</v>
      </c>
      <c r="E59" s="11">
        <f t="shared" si="4"/>
        <v>2740.6602385763058</v>
      </c>
      <c r="F59" s="2">
        <f t="shared" si="7"/>
        <v>135913.05472296319</v>
      </c>
      <c r="G59" s="11">
        <v>0</v>
      </c>
      <c r="H59" s="2">
        <f t="shared" si="5"/>
        <v>135913.05472296319</v>
      </c>
      <c r="I59" s="11">
        <f t="shared" si="1"/>
        <v>694575.00000000012</v>
      </c>
      <c r="J59" s="11">
        <f t="shared" si="2"/>
        <v>138915.00000000003</v>
      </c>
      <c r="K59" s="2" t="str">
        <f t="shared" si="6"/>
        <v>Balance &lt; Downpayment</v>
      </c>
      <c r="L59" s="7" t="s">
        <v>26</v>
      </c>
      <c r="M59" s="8" t="s">
        <v>23</v>
      </c>
      <c r="N59" s="8" t="s">
        <v>24</v>
      </c>
      <c r="O59" s="9" t="s">
        <v>22</v>
      </c>
    </row>
    <row r="60" spans="1:15" x14ac:dyDescent="0.25">
      <c r="B60" s="5">
        <v>44561</v>
      </c>
      <c r="C60" s="2">
        <f t="shared" si="3"/>
        <v>2021</v>
      </c>
      <c r="D60" s="2">
        <f t="shared" si="0"/>
        <v>5624.3200000000006</v>
      </c>
      <c r="E60" s="2">
        <f t="shared" si="4"/>
        <v>2746.1415590534584</v>
      </c>
      <c r="F60" s="2">
        <f t="shared" si="7"/>
        <v>139244.27667965295</v>
      </c>
      <c r="G60" s="11">
        <f>J60</f>
        <v>138915.00000000003</v>
      </c>
      <c r="H60" s="2">
        <f t="shared" si="5"/>
        <v>329.27667965291766</v>
      </c>
      <c r="I60" s="2">
        <f t="shared" si="1"/>
        <v>694575.00000000012</v>
      </c>
      <c r="J60" s="2">
        <f t="shared" si="2"/>
        <v>138915.00000000003</v>
      </c>
      <c r="K60" s="3" t="str">
        <f t="shared" si="6"/>
        <v>Balance &gt; Downpayment</v>
      </c>
      <c r="L60" s="20"/>
      <c r="M60" s="18"/>
      <c r="N60" s="18"/>
      <c r="O60" s="21">
        <f>I60-J60</f>
        <v>555660.00000000012</v>
      </c>
    </row>
    <row r="61" spans="1:15" x14ac:dyDescent="0.25">
      <c r="B61" s="1">
        <v>44592</v>
      </c>
      <c r="C61" s="2">
        <f t="shared" si="3"/>
        <v>2022</v>
      </c>
      <c r="D61" s="2">
        <f t="shared" si="0"/>
        <v>5849.2928000000011</v>
      </c>
      <c r="E61" s="2">
        <f t="shared" si="4"/>
        <v>2751.6338421715654</v>
      </c>
      <c r="F61" s="2">
        <f t="shared" si="7"/>
        <v>3428.0332264135295</v>
      </c>
      <c r="G61" s="11">
        <f t="shared" ref="G61:G124" si="8">F61</f>
        <v>3428.0332264135295</v>
      </c>
      <c r="H61" s="2">
        <f t="shared" si="5"/>
        <v>0</v>
      </c>
      <c r="L61" s="10">
        <f>G61</f>
        <v>3428.0332264135295</v>
      </c>
      <c r="M61" s="11">
        <f t="shared" ref="M61:M124" si="9">O60*$E$9</f>
        <v>2083.7250000000004</v>
      </c>
      <c r="N61" s="11">
        <f>L61-M61</f>
        <v>1344.3082264135292</v>
      </c>
      <c r="O61" s="12">
        <f>O60-N61</f>
        <v>554315.69177358656</v>
      </c>
    </row>
    <row r="62" spans="1:15" s="19" customFormat="1" x14ac:dyDescent="0.25">
      <c r="A62" s="25"/>
      <c r="B62" s="1">
        <v>44620</v>
      </c>
      <c r="C62" s="2">
        <f t="shared" si="3"/>
        <v>2022</v>
      </c>
      <c r="D62" s="19">
        <f t="shared" si="0"/>
        <v>5849.2928000000011</v>
      </c>
      <c r="E62" s="19">
        <f t="shared" si="4"/>
        <v>2757.1371098559084</v>
      </c>
      <c r="F62" s="2">
        <f t="shared" si="7"/>
        <v>3092.1556901440927</v>
      </c>
      <c r="G62" s="11">
        <f t="shared" si="8"/>
        <v>3092.1556901440927</v>
      </c>
      <c r="H62" s="2">
        <f t="shared" si="5"/>
        <v>0</v>
      </c>
      <c r="K62" s="2"/>
      <c r="L62" s="10">
        <f t="shared" ref="L62:L125" si="10">G62</f>
        <v>3092.1556901440927</v>
      </c>
      <c r="M62" s="11">
        <f t="shared" si="9"/>
        <v>2078.6838441509494</v>
      </c>
      <c r="N62" s="11">
        <f t="shared" ref="N62:N125" si="11">L62-M62</f>
        <v>1013.4718459931432</v>
      </c>
      <c r="O62" s="12">
        <f t="shared" ref="O62:O125" si="12">O61-N62</f>
        <v>553302.21992759337</v>
      </c>
    </row>
    <row r="63" spans="1:15" x14ac:dyDescent="0.25">
      <c r="B63" s="1">
        <v>44651</v>
      </c>
      <c r="C63" s="2">
        <f t="shared" si="3"/>
        <v>2022</v>
      </c>
      <c r="D63" s="2">
        <f t="shared" si="0"/>
        <v>5849.2928000000011</v>
      </c>
      <c r="E63" s="2">
        <f t="shared" si="4"/>
        <v>2762.6513840756202</v>
      </c>
      <c r="F63" s="2">
        <f t="shared" si="7"/>
        <v>3086.6414159243809</v>
      </c>
      <c r="G63" s="11">
        <f t="shared" si="8"/>
        <v>3086.6414159243809</v>
      </c>
      <c r="H63" s="2">
        <f t="shared" si="5"/>
        <v>0</v>
      </c>
      <c r="L63" s="10">
        <f t="shared" si="10"/>
        <v>3086.6414159243809</v>
      </c>
      <c r="M63" s="11">
        <f t="shared" si="9"/>
        <v>2074.8833247284751</v>
      </c>
      <c r="N63" s="11">
        <f t="shared" si="11"/>
        <v>1011.7580911959058</v>
      </c>
      <c r="O63" s="12">
        <f t="shared" si="12"/>
        <v>552290.46183639742</v>
      </c>
    </row>
    <row r="64" spans="1:15" x14ac:dyDescent="0.25">
      <c r="B64" s="1">
        <v>44681</v>
      </c>
      <c r="C64" s="2">
        <f t="shared" si="3"/>
        <v>2022</v>
      </c>
      <c r="D64" s="2">
        <f t="shared" si="0"/>
        <v>5849.2928000000011</v>
      </c>
      <c r="E64" s="2">
        <f t="shared" si="4"/>
        <v>2768.1766868437712</v>
      </c>
      <c r="F64" s="2">
        <f t="shared" si="7"/>
        <v>3081.1161131562299</v>
      </c>
      <c r="G64" s="11">
        <f t="shared" si="8"/>
        <v>3081.1161131562299</v>
      </c>
      <c r="H64" s="2">
        <f t="shared" si="5"/>
        <v>0</v>
      </c>
      <c r="L64" s="10">
        <f t="shared" si="10"/>
        <v>3081.1161131562299</v>
      </c>
      <c r="M64" s="11">
        <f t="shared" si="9"/>
        <v>2071.0892318864903</v>
      </c>
      <c r="N64" s="11">
        <f t="shared" si="11"/>
        <v>1010.0268812697395</v>
      </c>
      <c r="O64" s="12">
        <f t="shared" si="12"/>
        <v>551280.43495512765</v>
      </c>
    </row>
    <row r="65" spans="2:15" x14ac:dyDescent="0.25">
      <c r="B65" s="1">
        <v>44712</v>
      </c>
      <c r="C65" s="2">
        <f t="shared" si="3"/>
        <v>2022</v>
      </c>
      <c r="D65" s="2">
        <f t="shared" si="0"/>
        <v>5849.2928000000011</v>
      </c>
      <c r="E65" s="2">
        <f t="shared" si="4"/>
        <v>2773.7130402174589</v>
      </c>
      <c r="F65" s="2">
        <f t="shared" si="7"/>
        <v>3075.5797597825422</v>
      </c>
      <c r="G65" s="11">
        <f t="shared" si="8"/>
        <v>3075.5797597825422</v>
      </c>
      <c r="H65" s="2">
        <f t="shared" si="5"/>
        <v>0</v>
      </c>
      <c r="L65" s="10">
        <f t="shared" si="10"/>
        <v>3075.5797597825422</v>
      </c>
      <c r="M65" s="11">
        <f t="shared" si="9"/>
        <v>2067.3016310817288</v>
      </c>
      <c r="N65" s="11">
        <f t="shared" si="11"/>
        <v>1008.2781287008133</v>
      </c>
      <c r="O65" s="12">
        <f t="shared" si="12"/>
        <v>550272.15682642686</v>
      </c>
    </row>
    <row r="66" spans="2:15" x14ac:dyDescent="0.25">
      <c r="B66" s="1">
        <v>44742</v>
      </c>
      <c r="C66" s="2">
        <f t="shared" si="3"/>
        <v>2022</v>
      </c>
      <c r="D66" s="2">
        <f t="shared" si="0"/>
        <v>5849.2928000000011</v>
      </c>
      <c r="E66" s="2">
        <f t="shared" si="4"/>
        <v>2779.2604662978938</v>
      </c>
      <c r="F66" s="2">
        <f t="shared" si="7"/>
        <v>3070.0323337021073</v>
      </c>
      <c r="G66" s="11">
        <f t="shared" si="8"/>
        <v>3070.0323337021073</v>
      </c>
      <c r="H66" s="2">
        <f t="shared" si="5"/>
        <v>0</v>
      </c>
      <c r="L66" s="10">
        <f t="shared" si="10"/>
        <v>3070.0323337021073</v>
      </c>
      <c r="M66" s="11">
        <f t="shared" si="9"/>
        <v>2063.5205880991007</v>
      </c>
      <c r="N66" s="11">
        <f t="shared" si="11"/>
        <v>1006.5117456030066</v>
      </c>
      <c r="O66" s="12">
        <f t="shared" si="12"/>
        <v>549265.6450808238</v>
      </c>
    </row>
    <row r="67" spans="2:15" x14ac:dyDescent="0.25">
      <c r="B67" s="1">
        <v>44773</v>
      </c>
      <c r="C67" s="2">
        <f t="shared" si="3"/>
        <v>2022</v>
      </c>
      <c r="D67" s="2">
        <f t="shared" si="0"/>
        <v>5849.2928000000011</v>
      </c>
      <c r="E67" s="2">
        <f t="shared" si="4"/>
        <v>2784.8189872304897</v>
      </c>
      <c r="F67" s="2">
        <f t="shared" si="7"/>
        <v>3064.4738127695114</v>
      </c>
      <c r="G67" s="11">
        <f t="shared" si="8"/>
        <v>3064.4738127695114</v>
      </c>
      <c r="H67" s="2">
        <f t="shared" si="5"/>
        <v>0</v>
      </c>
      <c r="L67" s="10">
        <f t="shared" si="10"/>
        <v>3064.4738127695114</v>
      </c>
      <c r="M67" s="11">
        <f t="shared" si="9"/>
        <v>2059.746169053089</v>
      </c>
      <c r="N67" s="11">
        <f t="shared" si="11"/>
        <v>1004.7276437164223</v>
      </c>
      <c r="O67" s="12">
        <f t="shared" si="12"/>
        <v>548260.91743710742</v>
      </c>
    </row>
    <row r="68" spans="2:15" x14ac:dyDescent="0.25">
      <c r="B68" s="1">
        <v>44804</v>
      </c>
      <c r="C68" s="2">
        <f t="shared" si="3"/>
        <v>2022</v>
      </c>
      <c r="D68" s="2">
        <f t="shared" si="0"/>
        <v>5849.2928000000011</v>
      </c>
      <c r="E68" s="2">
        <f t="shared" si="4"/>
        <v>2790.3886252049506</v>
      </c>
      <c r="F68" s="2">
        <f t="shared" si="7"/>
        <v>3058.9041747950505</v>
      </c>
      <c r="G68" s="11">
        <f t="shared" si="8"/>
        <v>3058.9041747950505</v>
      </c>
      <c r="H68" s="2">
        <f t="shared" si="5"/>
        <v>0</v>
      </c>
      <c r="L68" s="10">
        <f t="shared" si="10"/>
        <v>3058.9041747950505</v>
      </c>
      <c r="M68" s="11">
        <f t="shared" si="9"/>
        <v>2055.9784403891526</v>
      </c>
      <c r="N68" s="11">
        <f t="shared" si="11"/>
        <v>1002.9257344058979</v>
      </c>
      <c r="O68" s="12">
        <f t="shared" si="12"/>
        <v>547257.99170270155</v>
      </c>
    </row>
    <row r="69" spans="2:15" x14ac:dyDescent="0.25">
      <c r="B69" s="1">
        <v>44834</v>
      </c>
      <c r="C69" s="2">
        <f t="shared" si="3"/>
        <v>2022</v>
      </c>
      <c r="D69" s="2">
        <f t="shared" si="0"/>
        <v>5849.2928000000011</v>
      </c>
      <c r="E69" s="2">
        <f t="shared" si="4"/>
        <v>2795.9694024553605</v>
      </c>
      <c r="F69" s="2">
        <f t="shared" si="7"/>
        <v>3053.3233975446406</v>
      </c>
      <c r="G69" s="11">
        <f t="shared" si="8"/>
        <v>3053.3233975446406</v>
      </c>
      <c r="H69" s="2">
        <f t="shared" si="5"/>
        <v>0</v>
      </c>
      <c r="L69" s="10">
        <f t="shared" si="10"/>
        <v>3053.3233975446406</v>
      </c>
      <c r="M69" s="11">
        <f t="shared" si="9"/>
        <v>2052.2174688851305</v>
      </c>
      <c r="N69" s="11">
        <f t="shared" si="11"/>
        <v>1001.10592865951</v>
      </c>
      <c r="O69" s="12">
        <f t="shared" si="12"/>
        <v>546256.88577404199</v>
      </c>
    </row>
    <row r="70" spans="2:15" x14ac:dyDescent="0.25">
      <c r="B70" s="1">
        <v>44865</v>
      </c>
      <c r="C70" s="2">
        <f t="shared" si="3"/>
        <v>2022</v>
      </c>
      <c r="D70" s="2">
        <f t="shared" si="0"/>
        <v>5849.2928000000011</v>
      </c>
      <c r="E70" s="2">
        <f t="shared" si="4"/>
        <v>2801.5613412602711</v>
      </c>
      <c r="F70" s="2">
        <f t="shared" si="7"/>
        <v>3047.73145873973</v>
      </c>
      <c r="G70" s="11">
        <f t="shared" si="8"/>
        <v>3047.73145873973</v>
      </c>
      <c r="H70" s="2">
        <f t="shared" si="5"/>
        <v>0</v>
      </c>
      <c r="L70" s="10">
        <f t="shared" si="10"/>
        <v>3047.73145873973</v>
      </c>
      <c r="M70" s="11">
        <f t="shared" si="9"/>
        <v>2048.4633216526572</v>
      </c>
      <c r="N70" s="11">
        <f t="shared" si="11"/>
        <v>999.26813708707277</v>
      </c>
      <c r="O70" s="12">
        <f t="shared" si="12"/>
        <v>545257.61763695488</v>
      </c>
    </row>
    <row r="71" spans="2:15" x14ac:dyDescent="0.25">
      <c r="B71" s="1">
        <v>44895</v>
      </c>
      <c r="C71" s="2">
        <f t="shared" si="3"/>
        <v>2022</v>
      </c>
      <c r="D71" s="2">
        <f t="shared" si="0"/>
        <v>5849.2928000000011</v>
      </c>
      <c r="E71" s="2">
        <f t="shared" si="4"/>
        <v>2807.1644639427918</v>
      </c>
      <c r="F71" s="2">
        <f t="shared" si="7"/>
        <v>3042.1283360572093</v>
      </c>
      <c r="G71" s="11">
        <f t="shared" si="8"/>
        <v>3042.1283360572093</v>
      </c>
      <c r="H71" s="2">
        <f t="shared" si="5"/>
        <v>0</v>
      </c>
      <c r="L71" s="10">
        <f t="shared" si="10"/>
        <v>3042.1283360572093</v>
      </c>
      <c r="M71" s="11">
        <f t="shared" si="9"/>
        <v>2044.7160661385808</v>
      </c>
      <c r="N71" s="11">
        <f t="shared" si="11"/>
        <v>997.41226991862845</v>
      </c>
      <c r="O71" s="12">
        <f t="shared" si="12"/>
        <v>544260.20536703628</v>
      </c>
    </row>
    <row r="72" spans="2:15" x14ac:dyDescent="0.25">
      <c r="B72" s="1">
        <v>44926</v>
      </c>
      <c r="C72" s="2">
        <f t="shared" si="3"/>
        <v>2022</v>
      </c>
      <c r="D72" s="2">
        <f t="shared" si="0"/>
        <v>5849.2928000000011</v>
      </c>
      <c r="E72" s="2">
        <f t="shared" si="4"/>
        <v>2812.7787928706775</v>
      </c>
      <c r="F72" s="2">
        <f t="shared" si="7"/>
        <v>3036.5140071293235</v>
      </c>
      <c r="G72" s="11">
        <f t="shared" si="8"/>
        <v>3036.5140071293235</v>
      </c>
      <c r="H72" s="2">
        <f t="shared" si="5"/>
        <v>0</v>
      </c>
      <c r="L72" s="10">
        <f t="shared" si="10"/>
        <v>3036.5140071293235</v>
      </c>
      <c r="M72" s="11">
        <f t="shared" si="9"/>
        <v>2040.9757701263859</v>
      </c>
      <c r="N72" s="11">
        <f t="shared" si="11"/>
        <v>995.53823700293765</v>
      </c>
      <c r="O72" s="12">
        <f t="shared" si="12"/>
        <v>543264.66713003337</v>
      </c>
    </row>
    <row r="73" spans="2:15" x14ac:dyDescent="0.25">
      <c r="B73" s="1">
        <v>44957</v>
      </c>
      <c r="C73" s="2">
        <f t="shared" si="3"/>
        <v>2023</v>
      </c>
      <c r="D73" s="2">
        <f t="shared" si="0"/>
        <v>6083.2645120000016</v>
      </c>
      <c r="E73" s="2">
        <f t="shared" si="4"/>
        <v>2818.4043504564188</v>
      </c>
      <c r="F73" s="2">
        <f t="shared" si="7"/>
        <v>3264.8601615435828</v>
      </c>
      <c r="G73" s="11">
        <f t="shared" si="8"/>
        <v>3264.8601615435828</v>
      </c>
      <c r="H73" s="2">
        <f t="shared" si="5"/>
        <v>0</v>
      </c>
      <c r="L73" s="10">
        <f t="shared" si="10"/>
        <v>3264.8601615435828</v>
      </c>
      <c r="M73" s="11">
        <f t="shared" si="9"/>
        <v>2037.2425017376252</v>
      </c>
      <c r="N73" s="11">
        <f t="shared" si="11"/>
        <v>1227.6176598059576</v>
      </c>
      <c r="O73" s="12">
        <f t="shared" si="12"/>
        <v>542037.04947022744</v>
      </c>
    </row>
    <row r="74" spans="2:15" x14ac:dyDescent="0.25">
      <c r="B74" s="1">
        <v>44985</v>
      </c>
      <c r="C74" s="2">
        <f t="shared" si="3"/>
        <v>2023</v>
      </c>
      <c r="D74" s="2">
        <f t="shared" si="0"/>
        <v>6083.2645120000016</v>
      </c>
      <c r="E74" s="2">
        <f t="shared" si="4"/>
        <v>2824.0411591573315</v>
      </c>
      <c r="F74" s="2">
        <f t="shared" si="7"/>
        <v>3259.22335284267</v>
      </c>
      <c r="G74" s="11">
        <f t="shared" si="8"/>
        <v>3259.22335284267</v>
      </c>
      <c r="H74" s="2">
        <f t="shared" si="5"/>
        <v>0</v>
      </c>
      <c r="L74" s="10">
        <f t="shared" si="10"/>
        <v>3259.22335284267</v>
      </c>
      <c r="M74" s="11">
        <f t="shared" si="9"/>
        <v>2032.6389355133529</v>
      </c>
      <c r="N74" s="11">
        <f t="shared" si="11"/>
        <v>1226.5844173293171</v>
      </c>
      <c r="O74" s="12">
        <f t="shared" si="12"/>
        <v>540810.46505289816</v>
      </c>
    </row>
    <row r="75" spans="2:15" x14ac:dyDescent="0.25">
      <c r="B75" s="1">
        <v>45016</v>
      </c>
      <c r="C75" s="2">
        <f t="shared" si="3"/>
        <v>2023</v>
      </c>
      <c r="D75" s="2">
        <f t="shared" si="0"/>
        <v>6083.2645120000016</v>
      </c>
      <c r="E75" s="2">
        <f t="shared" si="4"/>
        <v>2829.6892414756462</v>
      </c>
      <c r="F75" s="2">
        <f t="shared" si="7"/>
        <v>3253.5752705243553</v>
      </c>
      <c r="G75" s="11">
        <f t="shared" si="8"/>
        <v>3253.5752705243553</v>
      </c>
      <c r="H75" s="2">
        <f t="shared" si="5"/>
        <v>0</v>
      </c>
      <c r="L75" s="10">
        <f t="shared" si="10"/>
        <v>3253.5752705243553</v>
      </c>
      <c r="M75" s="11">
        <f t="shared" si="9"/>
        <v>2028.039243948368</v>
      </c>
      <c r="N75" s="11">
        <f t="shared" si="11"/>
        <v>1225.5360265759873</v>
      </c>
      <c r="O75" s="12">
        <f t="shared" si="12"/>
        <v>539584.92902632221</v>
      </c>
    </row>
    <row r="76" spans="2:15" x14ac:dyDescent="0.25">
      <c r="B76" s="1">
        <v>45046</v>
      </c>
      <c r="C76" s="2">
        <f t="shared" si="3"/>
        <v>2023</v>
      </c>
      <c r="D76" s="2">
        <f t="shared" si="0"/>
        <v>6083.2645120000016</v>
      </c>
      <c r="E76" s="2">
        <f t="shared" si="4"/>
        <v>2835.3486199585977</v>
      </c>
      <c r="F76" s="2">
        <f t="shared" si="7"/>
        <v>3247.9158920414038</v>
      </c>
      <c r="G76" s="11">
        <f t="shared" si="8"/>
        <v>3247.9158920414038</v>
      </c>
      <c r="H76" s="2">
        <f t="shared" si="5"/>
        <v>0</v>
      </c>
      <c r="L76" s="10">
        <f t="shared" si="10"/>
        <v>3247.9158920414038</v>
      </c>
      <c r="M76" s="11">
        <f t="shared" si="9"/>
        <v>2023.4434838487082</v>
      </c>
      <c r="N76" s="11">
        <f t="shared" si="11"/>
        <v>1224.4724081926956</v>
      </c>
      <c r="O76" s="12">
        <f t="shared" si="12"/>
        <v>538360.45661812951</v>
      </c>
    </row>
    <row r="77" spans="2:15" x14ac:dyDescent="0.25">
      <c r="B77" s="1">
        <v>45077</v>
      </c>
      <c r="C77" s="2">
        <f t="shared" si="3"/>
        <v>2023</v>
      </c>
      <c r="D77" s="2">
        <f t="shared" ref="D77:D140" si="13">$C$5*(1+$E$5)^(C77-$C$2)</f>
        <v>6083.2645120000016</v>
      </c>
      <c r="E77" s="2">
        <f t="shared" si="4"/>
        <v>2841.0193171985147</v>
      </c>
      <c r="F77" s="2">
        <f t="shared" si="7"/>
        <v>3242.2451948014868</v>
      </c>
      <c r="G77" s="11">
        <f t="shared" si="8"/>
        <v>3242.2451948014868</v>
      </c>
      <c r="H77" s="2">
        <f t="shared" si="5"/>
        <v>0</v>
      </c>
      <c r="L77" s="10">
        <f t="shared" si="10"/>
        <v>3242.2451948014868</v>
      </c>
      <c r="M77" s="11">
        <f t="shared" si="9"/>
        <v>2018.8517123179856</v>
      </c>
      <c r="N77" s="11">
        <f t="shared" si="11"/>
        <v>1223.3934824835012</v>
      </c>
      <c r="O77" s="12">
        <f t="shared" si="12"/>
        <v>537137.06313564605</v>
      </c>
    </row>
    <row r="78" spans="2:15" x14ac:dyDescent="0.25">
      <c r="B78" s="1">
        <v>45107</v>
      </c>
      <c r="C78" s="2">
        <f t="shared" ref="C78:C141" si="14">YEAR(B78)</f>
        <v>2023</v>
      </c>
      <c r="D78" s="2">
        <f t="shared" si="13"/>
        <v>6083.2645120000016</v>
      </c>
      <c r="E78" s="2">
        <f t="shared" ref="E78:E141" si="15">E77*(1+$E$6)</f>
        <v>2846.7013558329118</v>
      </c>
      <c r="F78" s="2">
        <f t="shared" si="7"/>
        <v>3236.5631561670898</v>
      </c>
      <c r="G78" s="11">
        <f t="shared" si="8"/>
        <v>3236.5631561670898</v>
      </c>
      <c r="H78" s="2">
        <f t="shared" ref="H78:H141" si="16">F78-G78</f>
        <v>0</v>
      </c>
      <c r="L78" s="10">
        <f t="shared" si="10"/>
        <v>3236.5631561670898</v>
      </c>
      <c r="M78" s="11">
        <f t="shared" si="9"/>
        <v>2014.2639867586727</v>
      </c>
      <c r="N78" s="11">
        <f t="shared" si="11"/>
        <v>1222.2991694084171</v>
      </c>
      <c r="O78" s="12">
        <f t="shared" si="12"/>
        <v>535914.76396623766</v>
      </c>
    </row>
    <row r="79" spans="2:15" x14ac:dyDescent="0.25">
      <c r="B79" s="1">
        <v>45138</v>
      </c>
      <c r="C79" s="2">
        <f t="shared" si="14"/>
        <v>2023</v>
      </c>
      <c r="D79" s="2">
        <f t="shared" si="13"/>
        <v>6083.2645120000016</v>
      </c>
      <c r="E79" s="2">
        <f t="shared" si="15"/>
        <v>2852.3947585445776</v>
      </c>
      <c r="F79" s="2">
        <f t="shared" ref="F79:F142" si="17">D79-E79+H78*(1+$E$7)</f>
        <v>3230.869753455424</v>
      </c>
      <c r="G79" s="11">
        <f t="shared" si="8"/>
        <v>3230.869753455424</v>
      </c>
      <c r="H79" s="2">
        <f t="shared" si="16"/>
        <v>0</v>
      </c>
      <c r="L79" s="10">
        <f t="shared" si="10"/>
        <v>3230.869753455424</v>
      </c>
      <c r="M79" s="11">
        <f t="shared" si="9"/>
        <v>2009.6803648733912</v>
      </c>
      <c r="N79" s="11">
        <f t="shared" si="11"/>
        <v>1221.1893885820327</v>
      </c>
      <c r="O79" s="12">
        <f t="shared" si="12"/>
        <v>534693.57457765564</v>
      </c>
    </row>
    <row r="80" spans="2:15" x14ac:dyDescent="0.25">
      <c r="B80" s="1">
        <v>45169</v>
      </c>
      <c r="C80" s="2">
        <f t="shared" si="14"/>
        <v>2023</v>
      </c>
      <c r="D80" s="2">
        <f t="shared" si="13"/>
        <v>6083.2645120000016</v>
      </c>
      <c r="E80" s="2">
        <f t="shared" si="15"/>
        <v>2858.0995480616666</v>
      </c>
      <c r="F80" s="2">
        <f t="shared" si="17"/>
        <v>3225.1649639383349</v>
      </c>
      <c r="G80" s="11">
        <f t="shared" si="8"/>
        <v>3225.1649639383349</v>
      </c>
      <c r="H80" s="2">
        <f t="shared" si="16"/>
        <v>0</v>
      </c>
      <c r="L80" s="10">
        <f t="shared" si="10"/>
        <v>3225.1649639383349</v>
      </c>
      <c r="M80" s="11">
        <f t="shared" si="9"/>
        <v>2005.1009046662086</v>
      </c>
      <c r="N80" s="11">
        <f t="shared" si="11"/>
        <v>1220.0640592721263</v>
      </c>
      <c r="O80" s="12">
        <f t="shared" si="12"/>
        <v>533473.51051838347</v>
      </c>
    </row>
    <row r="81" spans="2:15" x14ac:dyDescent="0.25">
      <c r="B81" s="1">
        <v>45199</v>
      </c>
      <c r="C81" s="2">
        <f t="shared" si="14"/>
        <v>2023</v>
      </c>
      <c r="D81" s="2">
        <f t="shared" si="13"/>
        <v>6083.2645120000016</v>
      </c>
      <c r="E81" s="2">
        <f t="shared" si="15"/>
        <v>2863.8157471577902</v>
      </c>
      <c r="F81" s="2">
        <f t="shared" si="17"/>
        <v>3219.4487648422114</v>
      </c>
      <c r="G81" s="11">
        <f t="shared" si="8"/>
        <v>3219.4487648422114</v>
      </c>
      <c r="H81" s="2">
        <f t="shared" si="16"/>
        <v>0</v>
      </c>
      <c r="L81" s="10">
        <f t="shared" si="10"/>
        <v>3219.4487648422114</v>
      </c>
      <c r="M81" s="11">
        <f t="shared" si="9"/>
        <v>2000.525664443938</v>
      </c>
      <c r="N81" s="11">
        <f t="shared" si="11"/>
        <v>1218.9231003982734</v>
      </c>
      <c r="O81" s="12">
        <f t="shared" si="12"/>
        <v>532254.5874179852</v>
      </c>
    </row>
    <row r="82" spans="2:15" x14ac:dyDescent="0.25">
      <c r="B82" s="1">
        <v>45230</v>
      </c>
      <c r="C82" s="2">
        <f t="shared" si="14"/>
        <v>2023</v>
      </c>
      <c r="D82" s="2">
        <f t="shared" si="13"/>
        <v>6083.2645120000016</v>
      </c>
      <c r="E82" s="2">
        <f t="shared" si="15"/>
        <v>2869.5433786521057</v>
      </c>
      <c r="F82" s="2">
        <f t="shared" si="17"/>
        <v>3213.7211333478958</v>
      </c>
      <c r="G82" s="11">
        <f t="shared" si="8"/>
        <v>3213.7211333478958</v>
      </c>
      <c r="H82" s="2">
        <f t="shared" si="16"/>
        <v>0</v>
      </c>
      <c r="L82" s="10">
        <f t="shared" si="10"/>
        <v>3213.7211333478958</v>
      </c>
      <c r="M82" s="11">
        <f t="shared" si="9"/>
        <v>1995.9547028174445</v>
      </c>
      <c r="N82" s="11">
        <f t="shared" si="11"/>
        <v>1217.7664305304513</v>
      </c>
      <c r="O82" s="12">
        <f t="shared" si="12"/>
        <v>531036.82098745473</v>
      </c>
    </row>
    <row r="83" spans="2:15" x14ac:dyDescent="0.25">
      <c r="B83" s="1">
        <v>45260</v>
      </c>
      <c r="C83" s="2">
        <f t="shared" si="14"/>
        <v>2023</v>
      </c>
      <c r="D83" s="2">
        <f t="shared" si="13"/>
        <v>6083.2645120000016</v>
      </c>
      <c r="E83" s="2">
        <f t="shared" si="15"/>
        <v>2875.2824654094097</v>
      </c>
      <c r="F83" s="2">
        <f t="shared" si="17"/>
        <v>3207.9820465905918</v>
      </c>
      <c r="G83" s="11">
        <f t="shared" si="8"/>
        <v>3207.9820465905918</v>
      </c>
      <c r="H83" s="2">
        <f t="shared" si="16"/>
        <v>0</v>
      </c>
      <c r="L83" s="10">
        <f t="shared" si="10"/>
        <v>3207.9820465905918</v>
      </c>
      <c r="M83" s="11">
        <f t="shared" si="9"/>
        <v>1991.3880787029552</v>
      </c>
      <c r="N83" s="11">
        <f t="shared" si="11"/>
        <v>1216.5939678876366</v>
      </c>
      <c r="O83" s="12">
        <f t="shared" si="12"/>
        <v>529820.22701956704</v>
      </c>
    </row>
    <row r="84" spans="2:15" x14ac:dyDescent="0.25">
      <c r="B84" s="1">
        <v>45291</v>
      </c>
      <c r="C84" s="2">
        <f t="shared" si="14"/>
        <v>2023</v>
      </c>
      <c r="D84" s="2">
        <f t="shared" si="13"/>
        <v>6083.2645120000016</v>
      </c>
      <c r="E84" s="2">
        <f t="shared" si="15"/>
        <v>2881.0330303402284</v>
      </c>
      <c r="F84" s="2">
        <f t="shared" si="17"/>
        <v>3202.2314816597732</v>
      </c>
      <c r="G84" s="11">
        <f t="shared" si="8"/>
        <v>3202.2314816597732</v>
      </c>
      <c r="H84" s="2">
        <f t="shared" si="16"/>
        <v>0</v>
      </c>
      <c r="L84" s="10">
        <f t="shared" si="10"/>
        <v>3202.2314816597732</v>
      </c>
      <c r="M84" s="11">
        <f t="shared" si="9"/>
        <v>1986.8258513233764</v>
      </c>
      <c r="N84" s="11">
        <f t="shared" si="11"/>
        <v>1215.4056303363968</v>
      </c>
      <c r="O84" s="12">
        <f t="shared" si="12"/>
        <v>528604.82138923067</v>
      </c>
    </row>
    <row r="85" spans="2:15" x14ac:dyDescent="0.25">
      <c r="B85" s="1">
        <v>45322</v>
      </c>
      <c r="C85" s="2">
        <f t="shared" si="14"/>
        <v>2024</v>
      </c>
      <c r="D85" s="2">
        <f t="shared" si="13"/>
        <v>6326.5950924800018</v>
      </c>
      <c r="E85" s="2">
        <f t="shared" si="15"/>
        <v>2886.7950964009087</v>
      </c>
      <c r="F85" s="2">
        <f t="shared" si="17"/>
        <v>3439.799996079093</v>
      </c>
      <c r="G85" s="11">
        <f t="shared" si="8"/>
        <v>3439.799996079093</v>
      </c>
      <c r="H85" s="2">
        <f t="shared" si="16"/>
        <v>0</v>
      </c>
      <c r="L85" s="10">
        <f t="shared" si="10"/>
        <v>3439.799996079093</v>
      </c>
      <c r="M85" s="11">
        <f t="shared" si="9"/>
        <v>1982.2680802096149</v>
      </c>
      <c r="N85" s="11">
        <f t="shared" si="11"/>
        <v>1457.5319158694781</v>
      </c>
      <c r="O85" s="12">
        <f t="shared" si="12"/>
        <v>527147.28947336122</v>
      </c>
    </row>
    <row r="86" spans="2:15" x14ac:dyDescent="0.25">
      <c r="B86" s="1">
        <v>45351</v>
      </c>
      <c r="C86" s="2">
        <f t="shared" si="14"/>
        <v>2024</v>
      </c>
      <c r="D86" s="2">
        <f t="shared" si="13"/>
        <v>6326.5950924800018</v>
      </c>
      <c r="E86" s="2">
        <f t="shared" si="15"/>
        <v>2892.5686865937105</v>
      </c>
      <c r="F86" s="2">
        <f t="shared" si="17"/>
        <v>3434.0264058862913</v>
      </c>
      <c r="G86" s="11">
        <f t="shared" si="8"/>
        <v>3434.0264058862913</v>
      </c>
      <c r="H86" s="2">
        <f t="shared" si="16"/>
        <v>0</v>
      </c>
      <c r="L86" s="10">
        <f t="shared" si="10"/>
        <v>3434.0264058862913</v>
      </c>
      <c r="M86" s="11">
        <f t="shared" si="9"/>
        <v>1976.8023355251046</v>
      </c>
      <c r="N86" s="11">
        <f t="shared" si="11"/>
        <v>1457.2240703611867</v>
      </c>
      <c r="O86" s="12">
        <f t="shared" si="12"/>
        <v>525690.06540299999</v>
      </c>
    </row>
    <row r="87" spans="2:15" x14ac:dyDescent="0.25">
      <c r="B87" s="1">
        <v>45382</v>
      </c>
      <c r="C87" s="2">
        <f t="shared" si="14"/>
        <v>2024</v>
      </c>
      <c r="D87" s="2">
        <f t="shared" si="13"/>
        <v>6326.5950924800018</v>
      </c>
      <c r="E87" s="2">
        <f t="shared" si="15"/>
        <v>2898.3538239668978</v>
      </c>
      <c r="F87" s="2">
        <f t="shared" si="17"/>
        <v>3428.2412685131039</v>
      </c>
      <c r="G87" s="11">
        <f t="shared" si="8"/>
        <v>3428.2412685131039</v>
      </c>
      <c r="H87" s="2">
        <f t="shared" si="16"/>
        <v>0</v>
      </c>
      <c r="L87" s="10">
        <f t="shared" si="10"/>
        <v>3428.2412685131039</v>
      </c>
      <c r="M87" s="11">
        <f t="shared" si="9"/>
        <v>1971.3377452612499</v>
      </c>
      <c r="N87" s="11">
        <f t="shared" si="11"/>
        <v>1456.903523251854</v>
      </c>
      <c r="O87" s="12">
        <f t="shared" si="12"/>
        <v>524233.16187974811</v>
      </c>
    </row>
    <row r="88" spans="2:15" x14ac:dyDescent="0.25">
      <c r="B88" s="1">
        <v>45412</v>
      </c>
      <c r="C88" s="2">
        <f t="shared" si="14"/>
        <v>2024</v>
      </c>
      <c r="D88" s="2">
        <f t="shared" si="13"/>
        <v>6326.5950924800018</v>
      </c>
      <c r="E88" s="2">
        <f t="shared" si="15"/>
        <v>2904.1505316148318</v>
      </c>
      <c r="F88" s="2">
        <f t="shared" si="17"/>
        <v>3422.4445608651699</v>
      </c>
      <c r="G88" s="11">
        <f t="shared" si="8"/>
        <v>3422.4445608651699</v>
      </c>
      <c r="H88" s="2">
        <f t="shared" si="16"/>
        <v>0</v>
      </c>
      <c r="L88" s="10">
        <f t="shared" si="10"/>
        <v>3422.4445608651699</v>
      </c>
      <c r="M88" s="11">
        <f t="shared" si="9"/>
        <v>1965.8743570490553</v>
      </c>
      <c r="N88" s="11">
        <f t="shared" si="11"/>
        <v>1456.5702038161146</v>
      </c>
      <c r="O88" s="12">
        <f t="shared" si="12"/>
        <v>522776.591675932</v>
      </c>
    </row>
    <row r="89" spans="2:15" x14ac:dyDescent="0.25">
      <c r="B89" s="1">
        <v>45443</v>
      </c>
      <c r="C89" s="2">
        <f t="shared" si="14"/>
        <v>2024</v>
      </c>
      <c r="D89" s="2">
        <f t="shared" si="13"/>
        <v>6326.5950924800018</v>
      </c>
      <c r="E89" s="2">
        <f t="shared" si="15"/>
        <v>2909.9588326780613</v>
      </c>
      <c r="F89" s="2">
        <f t="shared" si="17"/>
        <v>3416.6362598019405</v>
      </c>
      <c r="G89" s="11">
        <f t="shared" si="8"/>
        <v>3416.6362598019405</v>
      </c>
      <c r="H89" s="2">
        <f t="shared" si="16"/>
        <v>0</v>
      </c>
      <c r="L89" s="10">
        <f t="shared" si="10"/>
        <v>3416.6362598019405</v>
      </c>
      <c r="M89" s="11">
        <f t="shared" si="9"/>
        <v>1960.4122187847449</v>
      </c>
      <c r="N89" s="11">
        <f t="shared" si="11"/>
        <v>1456.2240410171955</v>
      </c>
      <c r="O89" s="12">
        <f t="shared" si="12"/>
        <v>521320.36763491482</v>
      </c>
    </row>
    <row r="90" spans="2:15" x14ac:dyDescent="0.25">
      <c r="B90" s="1">
        <v>45473</v>
      </c>
      <c r="C90" s="2">
        <f t="shared" si="14"/>
        <v>2024</v>
      </c>
      <c r="D90" s="2">
        <f t="shared" si="13"/>
        <v>6326.5950924800018</v>
      </c>
      <c r="E90" s="2">
        <f t="shared" si="15"/>
        <v>2915.7787503434174</v>
      </c>
      <c r="F90" s="2">
        <f t="shared" si="17"/>
        <v>3410.8163421365844</v>
      </c>
      <c r="G90" s="11">
        <f t="shared" si="8"/>
        <v>3410.8163421365844</v>
      </c>
      <c r="H90" s="2">
        <f t="shared" si="16"/>
        <v>0</v>
      </c>
      <c r="L90" s="10">
        <f t="shared" si="10"/>
        <v>3410.8163421365844</v>
      </c>
      <c r="M90" s="11">
        <f t="shared" si="9"/>
        <v>1954.9513786309305</v>
      </c>
      <c r="N90" s="11">
        <f t="shared" si="11"/>
        <v>1455.8649635056538</v>
      </c>
      <c r="O90" s="12">
        <f t="shared" si="12"/>
        <v>519864.50267140917</v>
      </c>
    </row>
    <row r="91" spans="2:15" x14ac:dyDescent="0.25">
      <c r="B91" s="1">
        <v>45504</v>
      </c>
      <c r="C91" s="2">
        <f t="shared" si="14"/>
        <v>2024</v>
      </c>
      <c r="D91" s="2">
        <f t="shared" si="13"/>
        <v>6326.5950924800018</v>
      </c>
      <c r="E91" s="2">
        <f t="shared" si="15"/>
        <v>2921.6103078441042</v>
      </c>
      <c r="F91" s="2">
        <f t="shared" si="17"/>
        <v>3404.9847846358975</v>
      </c>
      <c r="G91" s="11">
        <f t="shared" si="8"/>
        <v>3404.9847846358975</v>
      </c>
      <c r="H91" s="2">
        <f t="shared" si="16"/>
        <v>0</v>
      </c>
      <c r="L91" s="10">
        <f t="shared" si="10"/>
        <v>3404.9847846358975</v>
      </c>
      <c r="M91" s="11">
        <f t="shared" si="9"/>
        <v>1949.4918850177844</v>
      </c>
      <c r="N91" s="11">
        <f t="shared" si="11"/>
        <v>1455.4928996181131</v>
      </c>
      <c r="O91" s="12">
        <f t="shared" si="12"/>
        <v>518409.00977179105</v>
      </c>
    </row>
    <row r="92" spans="2:15" x14ac:dyDescent="0.25">
      <c r="B92" s="1">
        <v>45535</v>
      </c>
      <c r="C92" s="2">
        <f t="shared" si="14"/>
        <v>2024</v>
      </c>
      <c r="D92" s="2">
        <f t="shared" si="13"/>
        <v>6326.5950924800018</v>
      </c>
      <c r="E92" s="2">
        <f t="shared" si="15"/>
        <v>2927.4535284597923</v>
      </c>
      <c r="F92" s="2">
        <f t="shared" si="17"/>
        <v>3399.1415640202094</v>
      </c>
      <c r="G92" s="11">
        <f t="shared" si="8"/>
        <v>3399.1415640202094</v>
      </c>
      <c r="H92" s="2">
        <f t="shared" si="16"/>
        <v>0</v>
      </c>
      <c r="L92" s="10">
        <f t="shared" si="10"/>
        <v>3399.1415640202094</v>
      </c>
      <c r="M92" s="11">
        <f t="shared" si="9"/>
        <v>1944.0337866442164</v>
      </c>
      <c r="N92" s="11">
        <f t="shared" si="11"/>
        <v>1455.107777375993</v>
      </c>
      <c r="O92" s="12">
        <f t="shared" si="12"/>
        <v>516953.90199441504</v>
      </c>
    </row>
    <row r="93" spans="2:15" x14ac:dyDescent="0.25">
      <c r="B93" s="1">
        <v>45565</v>
      </c>
      <c r="C93" s="2">
        <f t="shared" si="14"/>
        <v>2024</v>
      </c>
      <c r="D93" s="2">
        <f t="shared" si="13"/>
        <v>6326.5950924800018</v>
      </c>
      <c r="E93" s="2">
        <f t="shared" si="15"/>
        <v>2933.3084355167121</v>
      </c>
      <c r="F93" s="2">
        <f t="shared" si="17"/>
        <v>3393.2866569632897</v>
      </c>
      <c r="G93" s="11">
        <f t="shared" si="8"/>
        <v>3393.2866569632897</v>
      </c>
      <c r="H93" s="2">
        <f t="shared" si="16"/>
        <v>0</v>
      </c>
      <c r="L93" s="10">
        <f t="shared" si="10"/>
        <v>3393.2866569632897</v>
      </c>
      <c r="M93" s="11">
        <f t="shared" si="9"/>
        <v>1938.5771324790562</v>
      </c>
      <c r="N93" s="11">
        <f t="shared" si="11"/>
        <v>1454.7095244842335</v>
      </c>
      <c r="O93" s="12">
        <f t="shared" si="12"/>
        <v>515499.1924699308</v>
      </c>
    </row>
    <row r="94" spans="2:15" x14ac:dyDescent="0.25">
      <c r="B94" s="1">
        <v>45596</v>
      </c>
      <c r="C94" s="2">
        <f t="shared" si="14"/>
        <v>2024</v>
      </c>
      <c r="D94" s="2">
        <f t="shared" si="13"/>
        <v>6326.5950924800018</v>
      </c>
      <c r="E94" s="2">
        <f t="shared" si="15"/>
        <v>2939.1750523877454</v>
      </c>
      <c r="F94" s="2">
        <f t="shared" si="17"/>
        <v>3387.4200400922564</v>
      </c>
      <c r="G94" s="11">
        <f t="shared" si="8"/>
        <v>3387.4200400922564</v>
      </c>
      <c r="H94" s="2">
        <f t="shared" si="16"/>
        <v>0</v>
      </c>
      <c r="L94" s="10">
        <f t="shared" si="10"/>
        <v>3387.4200400922564</v>
      </c>
      <c r="M94" s="11">
        <f t="shared" si="9"/>
        <v>1933.1219717622405</v>
      </c>
      <c r="N94" s="11">
        <f t="shared" si="11"/>
        <v>1454.2980683300159</v>
      </c>
      <c r="O94" s="12">
        <f t="shared" si="12"/>
        <v>514044.89440160076</v>
      </c>
    </row>
    <row r="95" spans="2:15" x14ac:dyDescent="0.25">
      <c r="B95" s="1">
        <v>45626</v>
      </c>
      <c r="C95" s="2">
        <f t="shared" si="14"/>
        <v>2024</v>
      </c>
      <c r="D95" s="2">
        <f t="shared" si="13"/>
        <v>6326.5950924800018</v>
      </c>
      <c r="E95" s="2">
        <f t="shared" si="15"/>
        <v>2945.0534024925209</v>
      </c>
      <c r="F95" s="2">
        <f t="shared" si="17"/>
        <v>3381.5416899874808</v>
      </c>
      <c r="G95" s="11">
        <f t="shared" si="8"/>
        <v>3381.5416899874808</v>
      </c>
      <c r="H95" s="2">
        <f t="shared" si="16"/>
        <v>0</v>
      </c>
      <c r="L95" s="10">
        <f t="shared" si="10"/>
        <v>3381.5416899874808</v>
      </c>
      <c r="M95" s="11">
        <f t="shared" si="9"/>
        <v>1927.6683540060028</v>
      </c>
      <c r="N95" s="11">
        <f t="shared" si="11"/>
        <v>1453.873335981478</v>
      </c>
      <c r="O95" s="12">
        <f t="shared" si="12"/>
        <v>512591.02106561931</v>
      </c>
    </row>
    <row r="96" spans="2:15" x14ac:dyDescent="0.25">
      <c r="B96" s="1">
        <v>45657</v>
      </c>
      <c r="C96" s="2">
        <f t="shared" si="14"/>
        <v>2024</v>
      </c>
      <c r="D96" s="2">
        <f t="shared" si="13"/>
        <v>6326.5950924800018</v>
      </c>
      <c r="E96" s="2">
        <f t="shared" si="15"/>
        <v>2950.9435092975059</v>
      </c>
      <c r="F96" s="2">
        <f t="shared" si="17"/>
        <v>3375.6515831824959</v>
      </c>
      <c r="G96" s="11">
        <f t="shared" si="8"/>
        <v>3375.6515831824959</v>
      </c>
      <c r="H96" s="2">
        <f t="shared" si="16"/>
        <v>0</v>
      </c>
      <c r="L96" s="10">
        <f t="shared" si="10"/>
        <v>3375.6515831824959</v>
      </c>
      <c r="M96" s="11">
        <f t="shared" si="9"/>
        <v>1922.2163289960724</v>
      </c>
      <c r="N96" s="11">
        <f t="shared" si="11"/>
        <v>1453.4352541864234</v>
      </c>
      <c r="O96" s="12">
        <f t="shared" si="12"/>
        <v>511137.58581143286</v>
      </c>
    </row>
    <row r="97" spans="1:15" x14ac:dyDescent="0.25">
      <c r="B97" s="1">
        <v>45688</v>
      </c>
      <c r="C97" s="2">
        <f t="shared" si="14"/>
        <v>2025</v>
      </c>
      <c r="D97" s="2">
        <f t="shared" si="13"/>
        <v>6579.6588961792013</v>
      </c>
      <c r="E97" s="2">
        <f t="shared" si="15"/>
        <v>2956.845396316101</v>
      </c>
      <c r="F97" s="2">
        <f t="shared" si="17"/>
        <v>3622.8134998631003</v>
      </c>
      <c r="G97" s="11">
        <f t="shared" si="8"/>
        <v>3622.8134998631003</v>
      </c>
      <c r="H97" s="2">
        <f t="shared" si="16"/>
        <v>0</v>
      </c>
      <c r="L97" s="10">
        <f t="shared" si="10"/>
        <v>3622.8134998631003</v>
      </c>
      <c r="M97" s="11">
        <f t="shared" si="9"/>
        <v>1916.7659467928731</v>
      </c>
      <c r="N97" s="11">
        <f t="shared" si="11"/>
        <v>1706.0475530702272</v>
      </c>
      <c r="O97" s="12">
        <f t="shared" si="12"/>
        <v>509431.53825836262</v>
      </c>
    </row>
    <row r="98" spans="1:15" x14ac:dyDescent="0.25">
      <c r="B98" s="5">
        <v>45716</v>
      </c>
      <c r="C98" s="2">
        <f t="shared" si="14"/>
        <v>2025</v>
      </c>
      <c r="D98" s="2">
        <f t="shared" si="13"/>
        <v>6579.6588961792013</v>
      </c>
      <c r="E98" s="2">
        <f t="shared" si="15"/>
        <v>2962.7590871087332</v>
      </c>
      <c r="F98" s="2">
        <f t="shared" si="17"/>
        <v>3616.8998090704681</v>
      </c>
      <c r="G98" s="11">
        <f t="shared" si="8"/>
        <v>3616.8998090704681</v>
      </c>
      <c r="H98" s="2">
        <f t="shared" si="16"/>
        <v>0</v>
      </c>
      <c r="L98" s="10">
        <f t="shared" si="10"/>
        <v>3616.8998090704681</v>
      </c>
      <c r="M98" s="11">
        <f t="shared" si="9"/>
        <v>1910.3682684688597</v>
      </c>
      <c r="N98" s="11">
        <f t="shared" si="11"/>
        <v>1706.5315406016084</v>
      </c>
      <c r="O98" s="12">
        <f t="shared" si="12"/>
        <v>507725.00671776099</v>
      </c>
    </row>
    <row r="99" spans="1:15" x14ac:dyDescent="0.25">
      <c r="B99" s="1">
        <v>45747</v>
      </c>
      <c r="C99" s="2">
        <f t="shared" si="14"/>
        <v>2025</v>
      </c>
      <c r="D99" s="2">
        <f t="shared" si="13"/>
        <v>6579.6588961792013</v>
      </c>
      <c r="E99" s="2">
        <f t="shared" si="15"/>
        <v>2968.6846052829505</v>
      </c>
      <c r="F99" s="2">
        <f t="shared" si="17"/>
        <v>3610.9742908962507</v>
      </c>
      <c r="G99" s="11">
        <f t="shared" si="8"/>
        <v>3610.9742908962507</v>
      </c>
      <c r="H99" s="2">
        <f t="shared" si="16"/>
        <v>0</v>
      </c>
      <c r="L99" s="10">
        <f t="shared" si="10"/>
        <v>3610.9742908962507</v>
      </c>
      <c r="M99" s="11">
        <f t="shared" si="9"/>
        <v>1903.9687751916035</v>
      </c>
      <c r="N99" s="11">
        <f t="shared" si="11"/>
        <v>1707.0055157046472</v>
      </c>
      <c r="O99" s="12">
        <f t="shared" si="12"/>
        <v>506018.00120205636</v>
      </c>
    </row>
    <row r="100" spans="1:15" s="19" customFormat="1" x14ac:dyDescent="0.25">
      <c r="A100" s="25"/>
      <c r="B100" s="25">
        <v>45777</v>
      </c>
      <c r="C100" s="19">
        <f t="shared" si="14"/>
        <v>2025</v>
      </c>
      <c r="D100" s="19">
        <f t="shared" si="13"/>
        <v>6579.6588961792013</v>
      </c>
      <c r="E100" s="19">
        <f t="shared" si="15"/>
        <v>2974.6219744935165</v>
      </c>
      <c r="F100" s="2">
        <f t="shared" si="17"/>
        <v>3605.0369216856848</v>
      </c>
      <c r="G100" s="11">
        <f t="shared" si="8"/>
        <v>3605.0369216856848</v>
      </c>
      <c r="H100" s="2">
        <f t="shared" si="16"/>
        <v>0</v>
      </c>
      <c r="K100" s="2"/>
      <c r="L100" s="10">
        <f t="shared" si="10"/>
        <v>3605.0369216856848</v>
      </c>
      <c r="M100" s="11">
        <f t="shared" si="9"/>
        <v>1897.5675045077112</v>
      </c>
      <c r="N100" s="11">
        <f t="shared" si="11"/>
        <v>1707.4694171779736</v>
      </c>
      <c r="O100" s="12">
        <f t="shared" si="12"/>
        <v>504310.5317848784</v>
      </c>
    </row>
    <row r="101" spans="1:15" x14ac:dyDescent="0.25">
      <c r="B101" s="1">
        <v>45808</v>
      </c>
      <c r="C101" s="2">
        <f t="shared" si="14"/>
        <v>2025</v>
      </c>
      <c r="D101" s="2">
        <f t="shared" si="13"/>
        <v>6579.6588961792013</v>
      </c>
      <c r="E101" s="2">
        <f t="shared" si="15"/>
        <v>2980.5712184425038</v>
      </c>
      <c r="F101" s="2">
        <f t="shared" si="17"/>
        <v>3599.0876777366975</v>
      </c>
      <c r="G101" s="11">
        <f t="shared" si="8"/>
        <v>3599.0876777366975</v>
      </c>
      <c r="H101" s="2">
        <f t="shared" si="16"/>
        <v>0</v>
      </c>
      <c r="L101" s="10">
        <f t="shared" si="10"/>
        <v>3599.0876777366975</v>
      </c>
      <c r="M101" s="11">
        <f t="shared" si="9"/>
        <v>1891.1644941932939</v>
      </c>
      <c r="N101" s="11">
        <f t="shared" si="11"/>
        <v>1707.9231835434036</v>
      </c>
      <c r="O101" s="12">
        <f t="shared" si="12"/>
        <v>502602.60860133503</v>
      </c>
    </row>
    <row r="102" spans="1:15" x14ac:dyDescent="0.25">
      <c r="B102" s="1">
        <v>45838</v>
      </c>
      <c r="C102" s="2">
        <f t="shared" si="14"/>
        <v>2025</v>
      </c>
      <c r="D102" s="2">
        <f t="shared" si="13"/>
        <v>6579.6588961792013</v>
      </c>
      <c r="E102" s="2">
        <f t="shared" si="15"/>
        <v>2986.5323608793888</v>
      </c>
      <c r="F102" s="2">
        <f t="shared" si="17"/>
        <v>3593.1265352998125</v>
      </c>
      <c r="G102" s="11">
        <f t="shared" si="8"/>
        <v>3593.1265352998125</v>
      </c>
      <c r="H102" s="2">
        <f t="shared" si="16"/>
        <v>0</v>
      </c>
      <c r="L102" s="10">
        <f t="shared" si="10"/>
        <v>3593.1265352998125</v>
      </c>
      <c r="M102" s="11">
        <f t="shared" si="9"/>
        <v>1884.7597822550063</v>
      </c>
      <c r="N102" s="11">
        <f t="shared" si="11"/>
        <v>1708.3667530448063</v>
      </c>
      <c r="O102" s="12">
        <f t="shared" si="12"/>
        <v>500894.2418482902</v>
      </c>
    </row>
    <row r="103" spans="1:15" x14ac:dyDescent="0.25">
      <c r="B103" s="1">
        <v>45869</v>
      </c>
      <c r="C103" s="2">
        <f t="shared" si="14"/>
        <v>2025</v>
      </c>
      <c r="D103" s="2">
        <f t="shared" si="13"/>
        <v>6579.6588961792013</v>
      </c>
      <c r="E103" s="2">
        <f t="shared" si="15"/>
        <v>2992.5054256011476</v>
      </c>
      <c r="F103" s="2">
        <f t="shared" si="17"/>
        <v>3587.1534705780537</v>
      </c>
      <c r="G103" s="11">
        <f t="shared" si="8"/>
        <v>3587.1534705780537</v>
      </c>
      <c r="H103" s="2">
        <f t="shared" si="16"/>
        <v>0</v>
      </c>
      <c r="L103" s="10">
        <f t="shared" si="10"/>
        <v>3587.1534705780537</v>
      </c>
      <c r="M103" s="11">
        <f t="shared" si="9"/>
        <v>1878.3534069310881</v>
      </c>
      <c r="N103" s="11">
        <f t="shared" si="11"/>
        <v>1708.8000636469656</v>
      </c>
      <c r="O103" s="12">
        <f t="shared" si="12"/>
        <v>499185.44178464322</v>
      </c>
    </row>
    <row r="104" spans="1:15" x14ac:dyDescent="0.25">
      <c r="B104" s="1">
        <v>45900</v>
      </c>
      <c r="C104" s="2">
        <f t="shared" si="14"/>
        <v>2025</v>
      </c>
      <c r="D104" s="2">
        <f t="shared" si="13"/>
        <v>6579.6588961792013</v>
      </c>
      <c r="E104" s="2">
        <f t="shared" si="15"/>
        <v>2998.49043645235</v>
      </c>
      <c r="F104" s="2">
        <f t="shared" si="17"/>
        <v>3581.1684597268513</v>
      </c>
      <c r="G104" s="11">
        <f t="shared" si="8"/>
        <v>3581.1684597268513</v>
      </c>
      <c r="H104" s="2">
        <f t="shared" si="16"/>
        <v>0</v>
      </c>
      <c r="L104" s="10">
        <f t="shared" si="10"/>
        <v>3581.1684597268513</v>
      </c>
      <c r="M104" s="11">
        <f t="shared" si="9"/>
        <v>1871.945406692412</v>
      </c>
      <c r="N104" s="11">
        <f t="shared" si="11"/>
        <v>1709.2230530344393</v>
      </c>
      <c r="O104" s="12">
        <f t="shared" si="12"/>
        <v>497476.21873160877</v>
      </c>
    </row>
    <row r="105" spans="1:15" x14ac:dyDescent="0.25">
      <c r="B105" s="1">
        <v>45930</v>
      </c>
      <c r="C105" s="2">
        <f t="shared" si="14"/>
        <v>2025</v>
      </c>
      <c r="D105" s="2">
        <f t="shared" si="13"/>
        <v>6579.6588961792013</v>
      </c>
      <c r="E105" s="2">
        <f t="shared" si="15"/>
        <v>3004.4874173252547</v>
      </c>
      <c r="F105" s="2">
        <f t="shared" si="17"/>
        <v>3575.1714788539466</v>
      </c>
      <c r="G105" s="11">
        <f t="shared" si="8"/>
        <v>3575.1714788539466</v>
      </c>
      <c r="H105" s="2">
        <f t="shared" si="16"/>
        <v>0</v>
      </c>
      <c r="L105" s="10">
        <f t="shared" si="10"/>
        <v>3575.1714788539466</v>
      </c>
      <c r="M105" s="11">
        <f t="shared" si="9"/>
        <v>1865.5358202435327</v>
      </c>
      <c r="N105" s="11">
        <f t="shared" si="11"/>
        <v>1709.6356586104139</v>
      </c>
      <c r="O105" s="12">
        <f t="shared" si="12"/>
        <v>495766.58307299833</v>
      </c>
    </row>
    <row r="106" spans="1:15" x14ac:dyDescent="0.25">
      <c r="B106" s="1">
        <v>45961</v>
      </c>
      <c r="C106" s="2">
        <f t="shared" si="14"/>
        <v>2025</v>
      </c>
      <c r="D106" s="2">
        <f t="shared" si="13"/>
        <v>6579.6588961792013</v>
      </c>
      <c r="E106" s="2">
        <f t="shared" si="15"/>
        <v>3010.4963921599051</v>
      </c>
      <c r="F106" s="2">
        <f t="shared" si="17"/>
        <v>3569.1625040192962</v>
      </c>
      <c r="G106" s="11">
        <f t="shared" si="8"/>
        <v>3569.1625040192962</v>
      </c>
      <c r="H106" s="2">
        <f t="shared" si="16"/>
        <v>0</v>
      </c>
      <c r="L106" s="10">
        <f t="shared" si="10"/>
        <v>3569.1625040192962</v>
      </c>
      <c r="M106" s="11">
        <f t="shared" si="9"/>
        <v>1859.1246865237435</v>
      </c>
      <c r="N106" s="11">
        <f t="shared" si="11"/>
        <v>1710.0378174955526</v>
      </c>
      <c r="O106" s="12">
        <f t="shared" si="12"/>
        <v>494056.5452555028</v>
      </c>
    </row>
    <row r="107" spans="1:15" x14ac:dyDescent="0.25">
      <c r="B107" s="1">
        <v>45991</v>
      </c>
      <c r="C107" s="2">
        <f t="shared" si="14"/>
        <v>2025</v>
      </c>
      <c r="D107" s="2">
        <f t="shared" si="13"/>
        <v>6579.6588961792013</v>
      </c>
      <c r="E107" s="2">
        <f t="shared" si="15"/>
        <v>3016.5173849442249</v>
      </c>
      <c r="F107" s="2">
        <f t="shared" si="17"/>
        <v>3563.1415112349764</v>
      </c>
      <c r="G107" s="11">
        <f t="shared" si="8"/>
        <v>3563.1415112349764</v>
      </c>
      <c r="H107" s="2">
        <f t="shared" si="16"/>
        <v>0</v>
      </c>
      <c r="L107" s="10">
        <f t="shared" si="10"/>
        <v>3563.1415112349764</v>
      </c>
      <c r="M107" s="11">
        <f t="shared" si="9"/>
        <v>1852.7120447081354</v>
      </c>
      <c r="N107" s="11">
        <f t="shared" si="11"/>
        <v>1710.429466526841</v>
      </c>
      <c r="O107" s="12">
        <f t="shared" si="12"/>
        <v>492346.11578897596</v>
      </c>
    </row>
    <row r="108" spans="1:15" x14ac:dyDescent="0.25">
      <c r="B108" s="1">
        <v>46022</v>
      </c>
      <c r="C108" s="2">
        <f t="shared" si="14"/>
        <v>2025</v>
      </c>
      <c r="D108" s="2">
        <f t="shared" si="13"/>
        <v>6579.6588961792013</v>
      </c>
      <c r="E108" s="2">
        <f t="shared" si="15"/>
        <v>3022.5504197141136</v>
      </c>
      <c r="F108" s="2">
        <f t="shared" si="17"/>
        <v>3557.1084764650877</v>
      </c>
      <c r="G108" s="11">
        <f t="shared" si="8"/>
        <v>3557.1084764650877</v>
      </c>
      <c r="H108" s="2">
        <f t="shared" si="16"/>
        <v>0</v>
      </c>
      <c r="L108" s="10">
        <f t="shared" si="10"/>
        <v>3557.1084764650877</v>
      </c>
      <c r="M108" s="11">
        <f t="shared" si="9"/>
        <v>1846.2979342086599</v>
      </c>
      <c r="N108" s="11">
        <f t="shared" si="11"/>
        <v>1710.8105422564279</v>
      </c>
      <c r="O108" s="12">
        <f t="shared" si="12"/>
        <v>490635.30524671951</v>
      </c>
    </row>
    <row r="109" spans="1:15" x14ac:dyDescent="0.25">
      <c r="B109" s="1">
        <v>46053</v>
      </c>
      <c r="C109" s="2">
        <f t="shared" si="14"/>
        <v>2026</v>
      </c>
      <c r="D109" s="2">
        <f t="shared" si="13"/>
        <v>6842.8452520263709</v>
      </c>
      <c r="E109" s="2">
        <f t="shared" si="15"/>
        <v>3028.595520553542</v>
      </c>
      <c r="F109" s="2">
        <f t="shared" si="17"/>
        <v>3814.2497314728289</v>
      </c>
      <c r="G109" s="11">
        <f t="shared" si="8"/>
        <v>3814.2497314728289</v>
      </c>
      <c r="H109" s="2">
        <f t="shared" si="16"/>
        <v>0</v>
      </c>
      <c r="L109" s="10">
        <f t="shared" si="10"/>
        <v>3814.2497314728289</v>
      </c>
      <c r="M109" s="11">
        <f t="shared" si="9"/>
        <v>1839.8823946751982</v>
      </c>
      <c r="N109" s="11">
        <f t="shared" si="11"/>
        <v>1974.3673367976307</v>
      </c>
      <c r="O109" s="12">
        <f t="shared" si="12"/>
        <v>488660.93790992186</v>
      </c>
    </row>
    <row r="110" spans="1:15" x14ac:dyDescent="0.25">
      <c r="B110" s="1">
        <v>46081</v>
      </c>
      <c r="C110" s="2">
        <f t="shared" si="14"/>
        <v>2026</v>
      </c>
      <c r="D110" s="2">
        <f t="shared" si="13"/>
        <v>6842.8452520263709</v>
      </c>
      <c r="E110" s="2">
        <f t="shared" si="15"/>
        <v>3034.6527115946492</v>
      </c>
      <c r="F110" s="2">
        <f t="shared" si="17"/>
        <v>3808.1925404317217</v>
      </c>
      <c r="G110" s="11">
        <f t="shared" si="8"/>
        <v>3808.1925404317217</v>
      </c>
      <c r="H110" s="2">
        <f t="shared" si="16"/>
        <v>0</v>
      </c>
      <c r="L110" s="10">
        <f t="shared" si="10"/>
        <v>3808.1925404317217</v>
      </c>
      <c r="M110" s="11">
        <f t="shared" si="9"/>
        <v>1832.478517162207</v>
      </c>
      <c r="N110" s="11">
        <f t="shared" si="11"/>
        <v>1975.7140232695147</v>
      </c>
      <c r="O110" s="12">
        <f t="shared" si="12"/>
        <v>486685.22388665233</v>
      </c>
    </row>
    <row r="111" spans="1:15" x14ac:dyDescent="0.25">
      <c r="B111" s="1">
        <v>46112</v>
      </c>
      <c r="C111" s="2">
        <f t="shared" si="14"/>
        <v>2026</v>
      </c>
      <c r="D111" s="2">
        <f t="shared" si="13"/>
        <v>6842.8452520263709</v>
      </c>
      <c r="E111" s="2">
        <f t="shared" si="15"/>
        <v>3040.7220170178384</v>
      </c>
      <c r="F111" s="2">
        <f t="shared" si="17"/>
        <v>3802.1232350085324</v>
      </c>
      <c r="G111" s="11">
        <f t="shared" si="8"/>
        <v>3802.1232350085324</v>
      </c>
      <c r="H111" s="2">
        <f t="shared" si="16"/>
        <v>0</v>
      </c>
      <c r="L111" s="10">
        <f t="shared" si="10"/>
        <v>3802.1232350085324</v>
      </c>
      <c r="M111" s="11">
        <f t="shared" si="9"/>
        <v>1825.0695895749461</v>
      </c>
      <c r="N111" s="11">
        <f t="shared" si="11"/>
        <v>1977.0536454335863</v>
      </c>
      <c r="O111" s="12">
        <f t="shared" si="12"/>
        <v>484708.17024121876</v>
      </c>
    </row>
    <row r="112" spans="1:15" x14ac:dyDescent="0.25">
      <c r="B112" s="1">
        <v>46142</v>
      </c>
      <c r="C112" s="2">
        <f t="shared" si="14"/>
        <v>2026</v>
      </c>
      <c r="D112" s="2">
        <f t="shared" si="13"/>
        <v>6842.8452520263709</v>
      </c>
      <c r="E112" s="2">
        <f t="shared" si="15"/>
        <v>3046.8034610518739</v>
      </c>
      <c r="F112" s="2">
        <f t="shared" si="17"/>
        <v>3796.041790974497</v>
      </c>
      <c r="G112" s="11">
        <f t="shared" si="8"/>
        <v>3796.041790974497</v>
      </c>
      <c r="H112" s="2">
        <f t="shared" si="16"/>
        <v>0</v>
      </c>
      <c r="L112" s="10">
        <f t="shared" si="10"/>
        <v>3796.041790974497</v>
      </c>
      <c r="M112" s="11">
        <f t="shared" si="9"/>
        <v>1817.6556384045703</v>
      </c>
      <c r="N112" s="11">
        <f t="shared" si="11"/>
        <v>1978.3861525699267</v>
      </c>
      <c r="O112" s="12">
        <f t="shared" si="12"/>
        <v>482729.78408864886</v>
      </c>
    </row>
    <row r="113" spans="2:15" x14ac:dyDescent="0.25">
      <c r="B113" s="1">
        <v>46173</v>
      </c>
      <c r="C113" s="2">
        <f t="shared" si="14"/>
        <v>2026</v>
      </c>
      <c r="D113" s="2">
        <f t="shared" si="13"/>
        <v>6842.8452520263709</v>
      </c>
      <c r="E113" s="2">
        <f t="shared" si="15"/>
        <v>3052.8970679739778</v>
      </c>
      <c r="F113" s="2">
        <f t="shared" si="17"/>
        <v>3789.9481840523931</v>
      </c>
      <c r="G113" s="11">
        <f t="shared" si="8"/>
        <v>3789.9481840523931</v>
      </c>
      <c r="H113" s="2">
        <f t="shared" si="16"/>
        <v>0</v>
      </c>
      <c r="L113" s="10">
        <f t="shared" si="10"/>
        <v>3789.9481840523931</v>
      </c>
      <c r="M113" s="11">
        <f t="shared" si="9"/>
        <v>1810.2366903324332</v>
      </c>
      <c r="N113" s="11">
        <f t="shared" si="11"/>
        <v>1979.7114937199599</v>
      </c>
      <c r="O113" s="12">
        <f t="shared" si="12"/>
        <v>480750.0725949289</v>
      </c>
    </row>
    <row r="114" spans="2:15" x14ac:dyDescent="0.25">
      <c r="B114" s="1">
        <v>46203</v>
      </c>
      <c r="C114" s="2">
        <f t="shared" si="14"/>
        <v>2026</v>
      </c>
      <c r="D114" s="2">
        <f t="shared" si="13"/>
        <v>6842.8452520263709</v>
      </c>
      <c r="E114" s="2">
        <f t="shared" si="15"/>
        <v>3059.0028621099259</v>
      </c>
      <c r="F114" s="2">
        <f t="shared" si="17"/>
        <v>3783.842389916445</v>
      </c>
      <c r="G114" s="11">
        <f t="shared" si="8"/>
        <v>3783.842389916445</v>
      </c>
      <c r="H114" s="2">
        <f t="shared" si="16"/>
        <v>0</v>
      </c>
      <c r="L114" s="10">
        <f t="shared" si="10"/>
        <v>3783.842389916445</v>
      </c>
      <c r="M114" s="11">
        <f t="shared" si="9"/>
        <v>1802.8127722309832</v>
      </c>
      <c r="N114" s="11">
        <f t="shared" si="11"/>
        <v>1981.0296176854617</v>
      </c>
      <c r="O114" s="12">
        <f t="shared" si="12"/>
        <v>478769.04297724343</v>
      </c>
    </row>
    <row r="115" spans="2:15" x14ac:dyDescent="0.25">
      <c r="B115" s="1">
        <v>46234</v>
      </c>
      <c r="C115" s="2">
        <f t="shared" si="14"/>
        <v>2026</v>
      </c>
      <c r="D115" s="2">
        <f t="shared" si="13"/>
        <v>6842.8452520263709</v>
      </c>
      <c r="E115" s="2">
        <f t="shared" si="15"/>
        <v>3065.1208678341459</v>
      </c>
      <c r="F115" s="2">
        <f t="shared" si="17"/>
        <v>3777.724384192225</v>
      </c>
      <c r="G115" s="11">
        <f t="shared" si="8"/>
        <v>3777.724384192225</v>
      </c>
      <c r="H115" s="2">
        <f t="shared" si="16"/>
        <v>0</v>
      </c>
      <c r="L115" s="10">
        <f t="shared" si="10"/>
        <v>3777.724384192225</v>
      </c>
      <c r="M115" s="11">
        <f t="shared" si="9"/>
        <v>1795.3839111646628</v>
      </c>
      <c r="N115" s="11">
        <f t="shared" si="11"/>
        <v>1982.3404730275622</v>
      </c>
      <c r="O115" s="12">
        <f t="shared" si="12"/>
        <v>476786.70250421588</v>
      </c>
    </row>
    <row r="116" spans="2:15" x14ac:dyDescent="0.25">
      <c r="B116" s="1">
        <v>46265</v>
      </c>
      <c r="C116" s="2">
        <f t="shared" si="14"/>
        <v>2026</v>
      </c>
      <c r="D116" s="2">
        <f t="shared" si="13"/>
        <v>6842.8452520263709</v>
      </c>
      <c r="E116" s="2">
        <f t="shared" si="15"/>
        <v>3071.2511095698142</v>
      </c>
      <c r="F116" s="2">
        <f t="shared" si="17"/>
        <v>3771.5941424565567</v>
      </c>
      <c r="G116" s="11">
        <f t="shared" si="8"/>
        <v>3771.5941424565567</v>
      </c>
      <c r="H116" s="2">
        <f t="shared" si="16"/>
        <v>0</v>
      </c>
      <c r="L116" s="10">
        <f t="shared" si="10"/>
        <v>3771.5941424565567</v>
      </c>
      <c r="M116" s="11">
        <f t="shared" si="9"/>
        <v>1787.9501343908096</v>
      </c>
      <c r="N116" s="11">
        <f t="shared" si="11"/>
        <v>1983.6440080657471</v>
      </c>
      <c r="O116" s="12">
        <f t="shared" si="12"/>
        <v>474803.05849615013</v>
      </c>
    </row>
    <row r="117" spans="2:15" x14ac:dyDescent="0.25">
      <c r="B117" s="1">
        <v>46295</v>
      </c>
      <c r="C117" s="2">
        <f t="shared" si="14"/>
        <v>2026</v>
      </c>
      <c r="D117" s="2">
        <f t="shared" si="13"/>
        <v>6842.8452520263709</v>
      </c>
      <c r="E117" s="2">
        <f t="shared" si="15"/>
        <v>3077.3936117889539</v>
      </c>
      <c r="F117" s="2">
        <f t="shared" si="17"/>
        <v>3765.451640237417</v>
      </c>
      <c r="G117" s="11">
        <f t="shared" si="8"/>
        <v>3765.451640237417</v>
      </c>
      <c r="H117" s="2">
        <f t="shared" si="16"/>
        <v>0</v>
      </c>
      <c r="L117" s="10">
        <f t="shared" si="10"/>
        <v>3765.451640237417</v>
      </c>
      <c r="M117" s="11">
        <f t="shared" si="9"/>
        <v>1780.5114693605628</v>
      </c>
      <c r="N117" s="11">
        <f t="shared" si="11"/>
        <v>1984.9401708768542</v>
      </c>
      <c r="O117" s="12">
        <f t="shared" si="12"/>
        <v>472818.11832527327</v>
      </c>
    </row>
    <row r="118" spans="2:15" x14ac:dyDescent="0.25">
      <c r="B118" s="1">
        <v>46326</v>
      </c>
      <c r="C118" s="2">
        <f t="shared" si="14"/>
        <v>2026</v>
      </c>
      <c r="D118" s="2">
        <f t="shared" si="13"/>
        <v>6842.8452520263709</v>
      </c>
      <c r="E118" s="2">
        <f t="shared" si="15"/>
        <v>3083.5483990125317</v>
      </c>
      <c r="F118" s="2">
        <f t="shared" si="17"/>
        <v>3759.2968530138392</v>
      </c>
      <c r="G118" s="11">
        <f t="shared" si="8"/>
        <v>3759.2968530138392</v>
      </c>
      <c r="H118" s="2">
        <f t="shared" si="16"/>
        <v>0</v>
      </c>
      <c r="L118" s="10">
        <f t="shared" si="10"/>
        <v>3759.2968530138392</v>
      </c>
      <c r="M118" s="11">
        <f t="shared" si="9"/>
        <v>1773.0679437197748</v>
      </c>
      <c r="N118" s="11">
        <f t="shared" si="11"/>
        <v>1986.2289092940644</v>
      </c>
      <c r="O118" s="12">
        <f t="shared" si="12"/>
        <v>470831.88941597921</v>
      </c>
    </row>
    <row r="119" spans="2:15" x14ac:dyDescent="0.25">
      <c r="B119" s="1">
        <v>46356</v>
      </c>
      <c r="C119" s="2">
        <f t="shared" si="14"/>
        <v>2026</v>
      </c>
      <c r="D119" s="2">
        <f t="shared" si="13"/>
        <v>6842.8452520263709</v>
      </c>
      <c r="E119" s="2">
        <f t="shared" si="15"/>
        <v>3089.7154958105566</v>
      </c>
      <c r="F119" s="2">
        <f t="shared" si="17"/>
        <v>3753.1297562158143</v>
      </c>
      <c r="G119" s="11">
        <f t="shared" si="8"/>
        <v>3753.1297562158143</v>
      </c>
      <c r="H119" s="2">
        <f t="shared" si="16"/>
        <v>0</v>
      </c>
      <c r="L119" s="10">
        <f t="shared" si="10"/>
        <v>3753.1297562158143</v>
      </c>
      <c r="M119" s="11">
        <f t="shared" si="9"/>
        <v>1765.6195853099221</v>
      </c>
      <c r="N119" s="11">
        <f t="shared" si="11"/>
        <v>1987.5101709058922</v>
      </c>
      <c r="O119" s="12">
        <f t="shared" si="12"/>
        <v>468844.3792450733</v>
      </c>
    </row>
    <row r="120" spans="2:15" x14ac:dyDescent="0.25">
      <c r="B120" s="1">
        <v>46387</v>
      </c>
      <c r="C120" s="2">
        <f t="shared" si="14"/>
        <v>2026</v>
      </c>
      <c r="D120" s="2">
        <f t="shared" si="13"/>
        <v>6842.8452520263709</v>
      </c>
      <c r="E120" s="2">
        <f t="shared" si="15"/>
        <v>3095.8949268021779</v>
      </c>
      <c r="F120" s="2">
        <f t="shared" si="17"/>
        <v>3746.950325224193</v>
      </c>
      <c r="G120" s="11">
        <f t="shared" si="8"/>
        <v>3746.950325224193</v>
      </c>
      <c r="H120" s="2">
        <f t="shared" si="16"/>
        <v>0</v>
      </c>
      <c r="L120" s="10">
        <f t="shared" si="10"/>
        <v>3746.950325224193</v>
      </c>
      <c r="M120" s="11">
        <f t="shared" si="9"/>
        <v>1758.1664221690248</v>
      </c>
      <c r="N120" s="11">
        <f t="shared" si="11"/>
        <v>1988.7839030551681</v>
      </c>
      <c r="O120" s="12">
        <f t="shared" si="12"/>
        <v>466855.59534201812</v>
      </c>
    </row>
    <row r="121" spans="2:15" x14ac:dyDescent="0.25">
      <c r="B121" s="1">
        <v>46418</v>
      </c>
      <c r="C121" s="2">
        <f t="shared" si="14"/>
        <v>2027</v>
      </c>
      <c r="D121" s="2">
        <f t="shared" si="13"/>
        <v>7116.5590621074261</v>
      </c>
      <c r="E121" s="2">
        <f t="shared" si="15"/>
        <v>3102.0867166557823</v>
      </c>
      <c r="F121" s="2">
        <f t="shared" si="17"/>
        <v>4014.4723454516438</v>
      </c>
      <c r="G121" s="11">
        <f t="shared" si="8"/>
        <v>4014.4723454516438</v>
      </c>
      <c r="H121" s="2">
        <f t="shared" si="16"/>
        <v>0</v>
      </c>
      <c r="L121" s="10">
        <f t="shared" si="10"/>
        <v>4014.4723454516438</v>
      </c>
      <c r="M121" s="11">
        <f t="shared" si="9"/>
        <v>1750.7084825325678</v>
      </c>
      <c r="N121" s="11">
        <f t="shared" si="11"/>
        <v>2263.763862919076</v>
      </c>
      <c r="O121" s="12">
        <f t="shared" si="12"/>
        <v>464591.83147909906</v>
      </c>
    </row>
    <row r="122" spans="2:15" x14ac:dyDescent="0.25">
      <c r="B122" s="1">
        <v>46446</v>
      </c>
      <c r="C122" s="2">
        <f t="shared" si="14"/>
        <v>2027</v>
      </c>
      <c r="D122" s="2">
        <f t="shared" si="13"/>
        <v>7116.5590621074261</v>
      </c>
      <c r="E122" s="2">
        <f t="shared" si="15"/>
        <v>3108.2908900890939</v>
      </c>
      <c r="F122" s="2">
        <f t="shared" si="17"/>
        <v>4008.2681720183323</v>
      </c>
      <c r="G122" s="11">
        <f t="shared" si="8"/>
        <v>4008.2681720183323</v>
      </c>
      <c r="H122" s="2">
        <f t="shared" si="16"/>
        <v>0</v>
      </c>
      <c r="L122" s="10">
        <f t="shared" si="10"/>
        <v>4008.2681720183323</v>
      </c>
      <c r="M122" s="11">
        <f t="shared" si="9"/>
        <v>1742.2193680466214</v>
      </c>
      <c r="N122" s="11">
        <f t="shared" si="11"/>
        <v>2266.0488039717111</v>
      </c>
      <c r="O122" s="12">
        <f t="shared" si="12"/>
        <v>462325.78267512732</v>
      </c>
    </row>
    <row r="123" spans="2:15" x14ac:dyDescent="0.25">
      <c r="B123" s="1">
        <v>46477</v>
      </c>
      <c r="C123" s="2">
        <f t="shared" si="14"/>
        <v>2027</v>
      </c>
      <c r="D123" s="2">
        <f t="shared" si="13"/>
        <v>7116.5590621074261</v>
      </c>
      <c r="E123" s="2">
        <f t="shared" si="15"/>
        <v>3114.5074718692722</v>
      </c>
      <c r="F123" s="2">
        <f t="shared" si="17"/>
        <v>4002.0515902381539</v>
      </c>
      <c r="G123" s="11">
        <f t="shared" si="8"/>
        <v>4002.0515902381539</v>
      </c>
      <c r="H123" s="2">
        <f t="shared" si="16"/>
        <v>0</v>
      </c>
      <c r="L123" s="10">
        <f t="shared" si="10"/>
        <v>4002.0515902381539</v>
      </c>
      <c r="M123" s="11">
        <f t="shared" si="9"/>
        <v>1733.7216850317275</v>
      </c>
      <c r="N123" s="11">
        <f t="shared" si="11"/>
        <v>2268.3299052064267</v>
      </c>
      <c r="O123" s="12">
        <f t="shared" si="12"/>
        <v>460057.45276992087</v>
      </c>
    </row>
    <row r="124" spans="2:15" x14ac:dyDescent="0.25">
      <c r="B124" s="1">
        <v>46507</v>
      </c>
      <c r="C124" s="2">
        <f t="shared" si="14"/>
        <v>2027</v>
      </c>
      <c r="D124" s="2">
        <f t="shared" si="13"/>
        <v>7116.5590621074261</v>
      </c>
      <c r="E124" s="2">
        <f t="shared" si="15"/>
        <v>3120.7364868130107</v>
      </c>
      <c r="F124" s="2">
        <f t="shared" si="17"/>
        <v>3995.8225752944154</v>
      </c>
      <c r="G124" s="11">
        <f t="shared" si="8"/>
        <v>3995.8225752944154</v>
      </c>
      <c r="H124" s="2">
        <f t="shared" si="16"/>
        <v>0</v>
      </c>
      <c r="L124" s="10">
        <f t="shared" si="10"/>
        <v>3995.8225752944154</v>
      </c>
      <c r="M124" s="11">
        <f t="shared" si="9"/>
        <v>1725.2154478872033</v>
      </c>
      <c r="N124" s="11">
        <f t="shared" si="11"/>
        <v>2270.6071274072119</v>
      </c>
      <c r="O124" s="12">
        <f t="shared" si="12"/>
        <v>457786.84564251365</v>
      </c>
    </row>
    <row r="125" spans="2:15" x14ac:dyDescent="0.25">
      <c r="B125" s="1">
        <v>46538</v>
      </c>
      <c r="C125" s="2">
        <f t="shared" si="14"/>
        <v>2027</v>
      </c>
      <c r="D125" s="2">
        <f t="shared" si="13"/>
        <v>7116.5590621074261</v>
      </c>
      <c r="E125" s="2">
        <f t="shared" si="15"/>
        <v>3126.9779597866368</v>
      </c>
      <c r="F125" s="2">
        <f t="shared" si="17"/>
        <v>3989.5811023207893</v>
      </c>
      <c r="G125" s="11">
        <f t="shared" ref="G125:G188" si="18">F125</f>
        <v>3989.5811023207893</v>
      </c>
      <c r="H125" s="2">
        <f t="shared" si="16"/>
        <v>0</v>
      </c>
      <c r="L125" s="10">
        <f t="shared" si="10"/>
        <v>3989.5811023207893</v>
      </c>
      <c r="M125" s="11">
        <f t="shared" ref="M125:M188" si="19">O124*$E$9</f>
        <v>1716.7006711594261</v>
      </c>
      <c r="N125" s="11">
        <f t="shared" si="11"/>
        <v>2272.880431161363</v>
      </c>
      <c r="O125" s="12">
        <f t="shared" si="12"/>
        <v>455513.96521135228</v>
      </c>
    </row>
    <row r="126" spans="2:15" x14ac:dyDescent="0.25">
      <c r="B126" s="1">
        <v>46568</v>
      </c>
      <c r="C126" s="2">
        <f t="shared" si="14"/>
        <v>2027</v>
      </c>
      <c r="D126" s="2">
        <f t="shared" si="13"/>
        <v>7116.5590621074261</v>
      </c>
      <c r="E126" s="2">
        <f t="shared" si="15"/>
        <v>3133.2319157062102</v>
      </c>
      <c r="F126" s="2">
        <f t="shared" si="17"/>
        <v>3983.3271464012159</v>
      </c>
      <c r="G126" s="11">
        <f t="shared" si="18"/>
        <v>3983.3271464012159</v>
      </c>
      <c r="H126" s="2">
        <f t="shared" si="16"/>
        <v>0</v>
      </c>
      <c r="L126" s="10">
        <f t="shared" ref="L126:L189" si="20">G126</f>
        <v>3983.3271464012159</v>
      </c>
      <c r="M126" s="11">
        <f t="shared" si="19"/>
        <v>1708.1773695425709</v>
      </c>
      <c r="N126" s="11">
        <f t="shared" ref="N126:N189" si="21">L126-M126</f>
        <v>2275.1497768586451</v>
      </c>
      <c r="O126" s="12">
        <f t="shared" ref="O126:O189" si="22">O125-N126</f>
        <v>453238.81543449365</v>
      </c>
    </row>
    <row r="127" spans="2:15" x14ac:dyDescent="0.25">
      <c r="B127" s="1">
        <v>46599</v>
      </c>
      <c r="C127" s="2">
        <f t="shared" si="14"/>
        <v>2027</v>
      </c>
      <c r="D127" s="2">
        <f t="shared" si="13"/>
        <v>7116.5590621074261</v>
      </c>
      <c r="E127" s="2">
        <f t="shared" si="15"/>
        <v>3139.4983795376224</v>
      </c>
      <c r="F127" s="2">
        <f t="shared" si="17"/>
        <v>3977.0606825698037</v>
      </c>
      <c r="G127" s="11">
        <f t="shared" si="18"/>
        <v>3977.0606825698037</v>
      </c>
      <c r="H127" s="2">
        <f t="shared" si="16"/>
        <v>0</v>
      </c>
      <c r="L127" s="10">
        <f t="shared" si="20"/>
        <v>3977.0606825698037</v>
      </c>
      <c r="M127" s="11">
        <f t="shared" si="19"/>
        <v>1699.6455578793511</v>
      </c>
      <c r="N127" s="11">
        <f t="shared" si="21"/>
        <v>2277.4151246904526</v>
      </c>
      <c r="O127" s="12">
        <f t="shared" si="22"/>
        <v>450961.4003098032</v>
      </c>
    </row>
    <row r="128" spans="2:15" x14ac:dyDescent="0.25">
      <c r="B128" s="1">
        <v>46630</v>
      </c>
      <c r="C128" s="2">
        <f t="shared" si="14"/>
        <v>2027</v>
      </c>
      <c r="D128" s="2">
        <f t="shared" si="13"/>
        <v>7116.5590621074261</v>
      </c>
      <c r="E128" s="2">
        <f t="shared" si="15"/>
        <v>3145.7773762966976</v>
      </c>
      <c r="F128" s="2">
        <f t="shared" si="17"/>
        <v>3970.7816858107285</v>
      </c>
      <c r="G128" s="11">
        <f t="shared" si="18"/>
        <v>3970.7816858107285</v>
      </c>
      <c r="H128" s="2">
        <f t="shared" si="16"/>
        <v>0</v>
      </c>
      <c r="L128" s="10">
        <f t="shared" si="20"/>
        <v>3970.7816858107285</v>
      </c>
      <c r="M128" s="11">
        <f t="shared" si="19"/>
        <v>1691.105251161762</v>
      </c>
      <c r="N128" s="11">
        <f t="shared" si="21"/>
        <v>2279.6764346489663</v>
      </c>
      <c r="O128" s="12">
        <f t="shared" si="22"/>
        <v>448681.72387515422</v>
      </c>
    </row>
    <row r="129" spans="2:15" x14ac:dyDescent="0.25">
      <c r="B129" s="1">
        <v>46660</v>
      </c>
      <c r="C129" s="2">
        <f t="shared" si="14"/>
        <v>2027</v>
      </c>
      <c r="D129" s="2">
        <f t="shared" si="13"/>
        <v>7116.5590621074261</v>
      </c>
      <c r="E129" s="2">
        <f t="shared" si="15"/>
        <v>3152.0689310492912</v>
      </c>
      <c r="F129" s="2">
        <f t="shared" si="17"/>
        <v>3964.4901310581349</v>
      </c>
      <c r="G129" s="11">
        <f t="shared" si="18"/>
        <v>3964.4901310581349</v>
      </c>
      <c r="H129" s="2">
        <f t="shared" si="16"/>
        <v>0</v>
      </c>
      <c r="L129" s="10">
        <f t="shared" si="20"/>
        <v>3964.4901310581349</v>
      </c>
      <c r="M129" s="11">
        <f t="shared" si="19"/>
        <v>1682.5564645318282</v>
      </c>
      <c r="N129" s="11">
        <f t="shared" si="21"/>
        <v>2281.9336665263068</v>
      </c>
      <c r="O129" s="12">
        <f t="shared" si="22"/>
        <v>446399.79020862794</v>
      </c>
    </row>
    <row r="130" spans="2:15" x14ac:dyDescent="0.25">
      <c r="B130" s="1">
        <v>46691</v>
      </c>
      <c r="C130" s="2">
        <f t="shared" si="14"/>
        <v>2027</v>
      </c>
      <c r="D130" s="2">
        <f t="shared" si="13"/>
        <v>7116.5590621074261</v>
      </c>
      <c r="E130" s="2">
        <f t="shared" si="15"/>
        <v>3158.37306891139</v>
      </c>
      <c r="F130" s="2">
        <f t="shared" si="17"/>
        <v>3958.1859931960362</v>
      </c>
      <c r="G130" s="11">
        <f t="shared" si="18"/>
        <v>3958.1859931960362</v>
      </c>
      <c r="H130" s="2">
        <f t="shared" si="16"/>
        <v>0</v>
      </c>
      <c r="L130" s="10">
        <f t="shared" si="20"/>
        <v>3958.1859931960362</v>
      </c>
      <c r="M130" s="11">
        <f t="shared" si="19"/>
        <v>1673.9992132823547</v>
      </c>
      <c r="N130" s="11">
        <f t="shared" si="21"/>
        <v>2284.1867799136817</v>
      </c>
      <c r="O130" s="12">
        <f t="shared" si="22"/>
        <v>444115.60342871427</v>
      </c>
    </row>
    <row r="131" spans="2:15" x14ac:dyDescent="0.25">
      <c r="B131" s="1">
        <v>46721</v>
      </c>
      <c r="C131" s="2">
        <f t="shared" si="14"/>
        <v>2027</v>
      </c>
      <c r="D131" s="2">
        <f t="shared" si="13"/>
        <v>7116.5590621074261</v>
      </c>
      <c r="E131" s="2">
        <f t="shared" si="15"/>
        <v>3164.6898150492129</v>
      </c>
      <c r="F131" s="2">
        <f t="shared" si="17"/>
        <v>3951.8692470582132</v>
      </c>
      <c r="G131" s="11">
        <f t="shared" si="18"/>
        <v>3951.8692470582132</v>
      </c>
      <c r="H131" s="2">
        <f t="shared" si="16"/>
        <v>0</v>
      </c>
      <c r="L131" s="10">
        <f t="shared" si="20"/>
        <v>3951.8692470582132</v>
      </c>
      <c r="M131" s="11">
        <f t="shared" si="19"/>
        <v>1665.4335128576784</v>
      </c>
      <c r="N131" s="11">
        <f t="shared" si="21"/>
        <v>2286.4357342005351</v>
      </c>
      <c r="O131" s="12">
        <f t="shared" si="22"/>
        <v>441829.16769451374</v>
      </c>
    </row>
    <row r="132" spans="2:15" x14ac:dyDescent="0.25">
      <c r="B132" s="1">
        <v>46752</v>
      </c>
      <c r="C132" s="2">
        <f t="shared" si="14"/>
        <v>2027</v>
      </c>
      <c r="D132" s="2">
        <f t="shared" si="13"/>
        <v>7116.5590621074261</v>
      </c>
      <c r="E132" s="2">
        <f t="shared" si="15"/>
        <v>3171.0191946793116</v>
      </c>
      <c r="F132" s="2">
        <f t="shared" si="17"/>
        <v>3945.5398674281146</v>
      </c>
      <c r="G132" s="11">
        <f t="shared" si="18"/>
        <v>3945.5398674281146</v>
      </c>
      <c r="H132" s="2">
        <f t="shared" si="16"/>
        <v>0</v>
      </c>
      <c r="L132" s="10">
        <f t="shared" si="20"/>
        <v>3945.5398674281146</v>
      </c>
      <c r="M132" s="11">
        <f t="shared" si="19"/>
        <v>1656.8593788544265</v>
      </c>
      <c r="N132" s="11">
        <f t="shared" si="21"/>
        <v>2288.6804885736883</v>
      </c>
      <c r="O132" s="12">
        <f t="shared" si="22"/>
        <v>439540.48720594007</v>
      </c>
    </row>
    <row r="133" spans="2:15" x14ac:dyDescent="0.25">
      <c r="B133" s="1">
        <v>46783</v>
      </c>
      <c r="C133" s="2">
        <f t="shared" si="14"/>
        <v>2028</v>
      </c>
      <c r="D133" s="2">
        <f t="shared" si="13"/>
        <v>7401.221424591723</v>
      </c>
      <c r="E133" s="2">
        <f t="shared" si="15"/>
        <v>3177.3612330686701</v>
      </c>
      <c r="F133" s="2">
        <f t="shared" si="17"/>
        <v>4223.8601915230529</v>
      </c>
      <c r="G133" s="11">
        <f t="shared" si="18"/>
        <v>4223.8601915230529</v>
      </c>
      <c r="H133" s="2">
        <f t="shared" si="16"/>
        <v>0</v>
      </c>
      <c r="L133" s="10">
        <f t="shared" si="20"/>
        <v>4223.8601915230529</v>
      </c>
      <c r="M133" s="11">
        <f t="shared" si="19"/>
        <v>1648.2768270222753</v>
      </c>
      <c r="N133" s="11">
        <f t="shared" si="21"/>
        <v>2575.5833645007779</v>
      </c>
      <c r="O133" s="12">
        <f t="shared" si="22"/>
        <v>436964.90384143929</v>
      </c>
    </row>
    <row r="134" spans="2:15" x14ac:dyDescent="0.25">
      <c r="B134" s="1">
        <v>46812</v>
      </c>
      <c r="C134" s="2">
        <f t="shared" si="14"/>
        <v>2028</v>
      </c>
      <c r="D134" s="2">
        <f t="shared" si="13"/>
        <v>7401.221424591723</v>
      </c>
      <c r="E134" s="2">
        <f t="shared" si="15"/>
        <v>3183.7159555348076</v>
      </c>
      <c r="F134" s="2">
        <f t="shared" si="17"/>
        <v>4217.5054690569159</v>
      </c>
      <c r="G134" s="11">
        <f t="shared" si="18"/>
        <v>4217.5054690569159</v>
      </c>
      <c r="H134" s="2">
        <f t="shared" si="16"/>
        <v>0</v>
      </c>
      <c r="L134" s="10">
        <f t="shared" si="20"/>
        <v>4217.5054690569159</v>
      </c>
      <c r="M134" s="11">
        <f t="shared" si="19"/>
        <v>1638.6183894053972</v>
      </c>
      <c r="N134" s="11">
        <f t="shared" si="21"/>
        <v>2578.8870796515184</v>
      </c>
      <c r="O134" s="12">
        <f t="shared" si="22"/>
        <v>434386.01676178776</v>
      </c>
    </row>
    <row r="135" spans="2:15" x14ac:dyDescent="0.25">
      <c r="B135" s="1">
        <v>46843</v>
      </c>
      <c r="C135" s="2">
        <f t="shared" si="14"/>
        <v>2028</v>
      </c>
      <c r="D135" s="2">
        <f t="shared" si="13"/>
        <v>7401.221424591723</v>
      </c>
      <c r="E135" s="2">
        <f t="shared" si="15"/>
        <v>3190.0833874458772</v>
      </c>
      <c r="F135" s="2">
        <f t="shared" si="17"/>
        <v>4211.1380371458454</v>
      </c>
      <c r="G135" s="11">
        <f t="shared" si="18"/>
        <v>4211.1380371458454</v>
      </c>
      <c r="H135" s="2">
        <f t="shared" si="16"/>
        <v>0</v>
      </c>
      <c r="L135" s="10">
        <f t="shared" si="20"/>
        <v>4211.1380371458454</v>
      </c>
      <c r="M135" s="11">
        <f t="shared" si="19"/>
        <v>1628.9475628567041</v>
      </c>
      <c r="N135" s="11">
        <f t="shared" si="21"/>
        <v>2582.1904742891411</v>
      </c>
      <c r="O135" s="12">
        <f t="shared" si="22"/>
        <v>431803.82628749864</v>
      </c>
    </row>
    <row r="136" spans="2:15" x14ac:dyDescent="0.25">
      <c r="B136" s="1">
        <v>46873</v>
      </c>
      <c r="C136" s="2">
        <f t="shared" si="14"/>
        <v>2028</v>
      </c>
      <c r="D136" s="2">
        <f t="shared" si="13"/>
        <v>7401.221424591723</v>
      </c>
      <c r="E136" s="2">
        <f t="shared" si="15"/>
        <v>3196.4635542207689</v>
      </c>
      <c r="F136" s="2">
        <f t="shared" si="17"/>
        <v>4204.7578703709542</v>
      </c>
      <c r="G136" s="11">
        <f t="shared" si="18"/>
        <v>4204.7578703709542</v>
      </c>
      <c r="H136" s="2">
        <f t="shared" si="16"/>
        <v>0</v>
      </c>
      <c r="L136" s="10">
        <f t="shared" si="20"/>
        <v>4204.7578703709542</v>
      </c>
      <c r="M136" s="11">
        <f t="shared" si="19"/>
        <v>1619.2643485781198</v>
      </c>
      <c r="N136" s="11">
        <f t="shared" si="21"/>
        <v>2585.4935217928341</v>
      </c>
      <c r="O136" s="12">
        <f t="shared" si="22"/>
        <v>429218.33276570583</v>
      </c>
    </row>
    <row r="137" spans="2:15" x14ac:dyDescent="0.25">
      <c r="B137" s="1">
        <v>46904</v>
      </c>
      <c r="C137" s="2">
        <f t="shared" si="14"/>
        <v>2028</v>
      </c>
      <c r="D137" s="2">
        <f t="shared" si="13"/>
        <v>7401.221424591723</v>
      </c>
      <c r="E137" s="2">
        <f t="shared" si="15"/>
        <v>3202.8564813292105</v>
      </c>
      <c r="F137" s="2">
        <f t="shared" si="17"/>
        <v>4198.3649432625125</v>
      </c>
      <c r="G137" s="11">
        <f t="shared" si="18"/>
        <v>4198.3649432625125</v>
      </c>
      <c r="H137" s="2">
        <f t="shared" si="16"/>
        <v>0</v>
      </c>
      <c r="L137" s="10">
        <f t="shared" si="20"/>
        <v>4198.3649432625125</v>
      </c>
      <c r="M137" s="11">
        <f t="shared" si="19"/>
        <v>1609.5687478713967</v>
      </c>
      <c r="N137" s="11">
        <f t="shared" si="21"/>
        <v>2588.7961953911158</v>
      </c>
      <c r="O137" s="12">
        <f t="shared" si="22"/>
        <v>426629.53657031473</v>
      </c>
    </row>
    <row r="138" spans="2:15" x14ac:dyDescent="0.25">
      <c r="B138" s="1">
        <v>46934</v>
      </c>
      <c r="C138" s="2">
        <f t="shared" si="14"/>
        <v>2028</v>
      </c>
      <c r="D138" s="2">
        <f t="shared" si="13"/>
        <v>7401.221424591723</v>
      </c>
      <c r="E138" s="2">
        <f t="shared" si="15"/>
        <v>3209.262194291869</v>
      </c>
      <c r="F138" s="2">
        <f t="shared" si="17"/>
        <v>4191.9592302998535</v>
      </c>
      <c r="G138" s="11">
        <f t="shared" si="18"/>
        <v>4191.9592302998535</v>
      </c>
      <c r="H138" s="2">
        <f t="shared" si="16"/>
        <v>0</v>
      </c>
      <c r="L138" s="10">
        <f t="shared" si="20"/>
        <v>4191.9592302998535</v>
      </c>
      <c r="M138" s="11">
        <f t="shared" si="19"/>
        <v>1599.8607621386802</v>
      </c>
      <c r="N138" s="11">
        <f t="shared" si="21"/>
        <v>2592.0984681611735</v>
      </c>
      <c r="O138" s="12">
        <f t="shared" si="22"/>
        <v>424037.43810215354</v>
      </c>
    </row>
    <row r="139" spans="2:15" x14ac:dyDescent="0.25">
      <c r="B139" s="1">
        <v>46965</v>
      </c>
      <c r="C139" s="2">
        <f t="shared" si="14"/>
        <v>2028</v>
      </c>
      <c r="D139" s="2">
        <f t="shared" si="13"/>
        <v>7401.221424591723</v>
      </c>
      <c r="E139" s="2">
        <f t="shared" si="15"/>
        <v>3215.6807186804526</v>
      </c>
      <c r="F139" s="2">
        <f t="shared" si="17"/>
        <v>4185.5407059112704</v>
      </c>
      <c r="G139" s="11">
        <f t="shared" si="18"/>
        <v>4185.5407059112704</v>
      </c>
      <c r="H139" s="2">
        <f t="shared" si="16"/>
        <v>0</v>
      </c>
      <c r="L139" s="10">
        <f t="shared" si="20"/>
        <v>4185.5407059112704</v>
      </c>
      <c r="M139" s="11">
        <f t="shared" si="19"/>
        <v>1590.1403928830757</v>
      </c>
      <c r="N139" s="11">
        <f t="shared" si="21"/>
        <v>2595.4003130281944</v>
      </c>
      <c r="O139" s="12">
        <f t="shared" si="22"/>
        <v>421442.03778912534</v>
      </c>
    </row>
    <row r="140" spans="2:15" x14ac:dyDescent="0.25">
      <c r="B140" s="1">
        <v>46996</v>
      </c>
      <c r="C140" s="2">
        <f t="shared" si="14"/>
        <v>2028</v>
      </c>
      <c r="D140" s="2">
        <f t="shared" si="13"/>
        <v>7401.221424591723</v>
      </c>
      <c r="E140" s="2">
        <f t="shared" si="15"/>
        <v>3222.1120801178135</v>
      </c>
      <c r="F140" s="2">
        <f t="shared" si="17"/>
        <v>4179.109344473909</v>
      </c>
      <c r="G140" s="11">
        <f t="shared" si="18"/>
        <v>4179.109344473909</v>
      </c>
      <c r="H140" s="2">
        <f t="shared" si="16"/>
        <v>0</v>
      </c>
      <c r="L140" s="10">
        <f t="shared" si="20"/>
        <v>4179.109344473909</v>
      </c>
      <c r="M140" s="11">
        <f t="shared" si="19"/>
        <v>1580.4076417092199</v>
      </c>
      <c r="N140" s="11">
        <f t="shared" si="21"/>
        <v>2598.7017027646889</v>
      </c>
      <c r="O140" s="12">
        <f t="shared" si="22"/>
        <v>418843.33608636068</v>
      </c>
    </row>
    <row r="141" spans="2:15" x14ac:dyDescent="0.25">
      <c r="B141" s="1">
        <v>47026</v>
      </c>
      <c r="C141" s="2">
        <f t="shared" si="14"/>
        <v>2028</v>
      </c>
      <c r="D141" s="2">
        <f t="shared" ref="D141:D204" si="23">$C$5*(1+$E$5)^(C141-$C$2)</f>
        <v>7401.221424591723</v>
      </c>
      <c r="E141" s="2">
        <f t="shared" si="15"/>
        <v>3228.5563042780491</v>
      </c>
      <c r="F141" s="2">
        <f t="shared" si="17"/>
        <v>4172.6651203136735</v>
      </c>
      <c r="G141" s="11">
        <f t="shared" si="18"/>
        <v>4172.6651203136735</v>
      </c>
      <c r="H141" s="2">
        <f t="shared" si="16"/>
        <v>0</v>
      </c>
      <c r="L141" s="10">
        <f t="shared" si="20"/>
        <v>4172.6651203136735</v>
      </c>
      <c r="M141" s="11">
        <f t="shared" si="19"/>
        <v>1570.6625103238525</v>
      </c>
      <c r="N141" s="11">
        <f t="shared" si="21"/>
        <v>2602.0026099898209</v>
      </c>
      <c r="O141" s="12">
        <f t="shared" si="22"/>
        <v>416241.33347637084</v>
      </c>
    </row>
    <row r="142" spans="2:15" x14ac:dyDescent="0.25">
      <c r="B142" s="1">
        <v>47057</v>
      </c>
      <c r="C142" s="2">
        <f t="shared" ref="C142:C205" si="24">YEAR(B142)</f>
        <v>2028</v>
      </c>
      <c r="D142" s="2">
        <f t="shared" si="23"/>
        <v>7401.221424591723</v>
      </c>
      <c r="E142" s="2">
        <f t="shared" ref="E142:E205" si="25">E141*(1+$E$6)</f>
        <v>3235.0134168866052</v>
      </c>
      <c r="F142" s="2">
        <f t="shared" si="17"/>
        <v>4166.2080077051178</v>
      </c>
      <c r="G142" s="11">
        <f t="shared" si="18"/>
        <v>4166.2080077051178</v>
      </c>
      <c r="H142" s="2">
        <f t="shared" ref="H142:H205" si="26">F142-G142</f>
        <v>0</v>
      </c>
      <c r="L142" s="10">
        <f t="shared" si="20"/>
        <v>4166.2080077051178</v>
      </c>
      <c r="M142" s="11">
        <f t="shared" si="19"/>
        <v>1560.9050005363906</v>
      </c>
      <c r="N142" s="11">
        <f t="shared" si="21"/>
        <v>2605.3030071687272</v>
      </c>
      <c r="O142" s="12">
        <f t="shared" si="22"/>
        <v>413636.03046920209</v>
      </c>
    </row>
    <row r="143" spans="2:15" x14ac:dyDescent="0.25">
      <c r="B143" s="1">
        <v>47087</v>
      </c>
      <c r="C143" s="2">
        <f t="shared" si="24"/>
        <v>2028</v>
      </c>
      <c r="D143" s="2">
        <f t="shared" si="23"/>
        <v>7401.221424591723</v>
      </c>
      <c r="E143" s="2">
        <f t="shared" si="25"/>
        <v>3241.4834437203785</v>
      </c>
      <c r="F143" s="2">
        <f t="shared" ref="F143:F206" si="27">D143-E143+H142*(1+$E$7)</f>
        <v>4159.7379808713449</v>
      </c>
      <c r="G143" s="11">
        <f t="shared" si="18"/>
        <v>4159.7379808713449</v>
      </c>
      <c r="H143" s="2">
        <f t="shared" si="26"/>
        <v>0</v>
      </c>
      <c r="L143" s="10">
        <f t="shared" si="20"/>
        <v>4159.7379808713449</v>
      </c>
      <c r="M143" s="11">
        <f t="shared" si="19"/>
        <v>1551.1351142595079</v>
      </c>
      <c r="N143" s="11">
        <f t="shared" si="21"/>
        <v>2608.6028666118373</v>
      </c>
      <c r="O143" s="12">
        <f t="shared" si="22"/>
        <v>411027.42760259024</v>
      </c>
    </row>
    <row r="144" spans="2:15" x14ac:dyDescent="0.25">
      <c r="B144" s="1">
        <v>47118</v>
      </c>
      <c r="C144" s="2">
        <f t="shared" si="24"/>
        <v>2028</v>
      </c>
      <c r="D144" s="2">
        <f t="shared" si="23"/>
        <v>7401.221424591723</v>
      </c>
      <c r="E144" s="2">
        <f t="shared" si="25"/>
        <v>3247.9664106078194</v>
      </c>
      <c r="F144" s="2">
        <f t="shared" si="27"/>
        <v>4153.2550139839041</v>
      </c>
      <c r="G144" s="11">
        <f t="shared" si="18"/>
        <v>4153.2550139839041</v>
      </c>
      <c r="H144" s="2">
        <f t="shared" si="26"/>
        <v>0</v>
      </c>
      <c r="L144" s="10">
        <f t="shared" si="20"/>
        <v>4153.2550139839041</v>
      </c>
      <c r="M144" s="11">
        <f t="shared" si="19"/>
        <v>1541.3528535097134</v>
      </c>
      <c r="N144" s="11">
        <f t="shared" si="21"/>
        <v>2611.9021604741906</v>
      </c>
      <c r="O144" s="12">
        <f t="shared" si="22"/>
        <v>408415.52544211602</v>
      </c>
    </row>
    <row r="145" spans="2:15" x14ac:dyDescent="0.25">
      <c r="B145" s="1">
        <v>47149</v>
      </c>
      <c r="C145" s="2">
        <f t="shared" si="24"/>
        <v>2029</v>
      </c>
      <c r="D145" s="2">
        <f t="shared" si="23"/>
        <v>7697.270281575391</v>
      </c>
      <c r="E145" s="2">
        <f t="shared" si="25"/>
        <v>3254.4623434290352</v>
      </c>
      <c r="F145" s="2">
        <f t="shared" si="27"/>
        <v>4442.8079381463558</v>
      </c>
      <c r="G145" s="11">
        <f t="shared" si="18"/>
        <v>4442.8079381463558</v>
      </c>
      <c r="H145" s="2">
        <f t="shared" si="26"/>
        <v>0</v>
      </c>
      <c r="L145" s="10">
        <f t="shared" si="20"/>
        <v>4442.8079381463558</v>
      </c>
      <c r="M145" s="11">
        <f t="shared" si="19"/>
        <v>1531.5582204079351</v>
      </c>
      <c r="N145" s="11">
        <f t="shared" si="21"/>
        <v>2911.2497177384207</v>
      </c>
      <c r="O145" s="12">
        <f t="shared" si="22"/>
        <v>405504.2757243776</v>
      </c>
    </row>
    <row r="146" spans="2:15" x14ac:dyDescent="0.25">
      <c r="B146" s="1">
        <v>47177</v>
      </c>
      <c r="C146" s="2">
        <f t="shared" si="24"/>
        <v>2029</v>
      </c>
      <c r="D146" s="2">
        <f t="shared" si="23"/>
        <v>7697.270281575391</v>
      </c>
      <c r="E146" s="2">
        <f t="shared" si="25"/>
        <v>3260.9712681158931</v>
      </c>
      <c r="F146" s="2">
        <f t="shared" si="27"/>
        <v>4436.2990134594984</v>
      </c>
      <c r="G146" s="11">
        <f t="shared" si="18"/>
        <v>4436.2990134594984</v>
      </c>
      <c r="H146" s="2">
        <f t="shared" si="26"/>
        <v>0</v>
      </c>
      <c r="L146" s="10">
        <f t="shared" si="20"/>
        <v>4436.2990134594984</v>
      </c>
      <c r="M146" s="11">
        <f t="shared" si="19"/>
        <v>1520.641033966416</v>
      </c>
      <c r="N146" s="11">
        <f t="shared" si="21"/>
        <v>2915.6579794930822</v>
      </c>
      <c r="O146" s="12">
        <f t="shared" si="22"/>
        <v>402588.61774488451</v>
      </c>
    </row>
    <row r="147" spans="2:15" x14ac:dyDescent="0.25">
      <c r="B147" s="1">
        <v>47208</v>
      </c>
      <c r="C147" s="2">
        <f t="shared" si="24"/>
        <v>2029</v>
      </c>
      <c r="D147" s="2">
        <f t="shared" si="23"/>
        <v>7697.270281575391</v>
      </c>
      <c r="E147" s="2">
        <f t="shared" si="25"/>
        <v>3267.4932106521251</v>
      </c>
      <c r="F147" s="2">
        <f t="shared" si="27"/>
        <v>4429.7770709232664</v>
      </c>
      <c r="G147" s="11">
        <f t="shared" si="18"/>
        <v>4429.7770709232664</v>
      </c>
      <c r="H147" s="2">
        <f t="shared" si="26"/>
        <v>0</v>
      </c>
      <c r="L147" s="10">
        <f t="shared" si="20"/>
        <v>4429.7770709232664</v>
      </c>
      <c r="M147" s="11">
        <f t="shared" si="19"/>
        <v>1509.7073165433169</v>
      </c>
      <c r="N147" s="11">
        <f t="shared" si="21"/>
        <v>2920.0697543799497</v>
      </c>
      <c r="O147" s="12">
        <f t="shared" si="22"/>
        <v>399668.54799050454</v>
      </c>
    </row>
    <row r="148" spans="2:15" x14ac:dyDescent="0.25">
      <c r="B148" s="1">
        <v>47238</v>
      </c>
      <c r="C148" s="2">
        <f t="shared" si="24"/>
        <v>2029</v>
      </c>
      <c r="D148" s="2">
        <f t="shared" si="23"/>
        <v>7697.270281575391</v>
      </c>
      <c r="E148" s="2">
        <f t="shared" si="25"/>
        <v>3274.0281970734295</v>
      </c>
      <c r="F148" s="2">
        <f t="shared" si="27"/>
        <v>4423.2420845019615</v>
      </c>
      <c r="G148" s="11">
        <f t="shared" si="18"/>
        <v>4423.2420845019615</v>
      </c>
      <c r="H148" s="2">
        <f t="shared" si="26"/>
        <v>0</v>
      </c>
      <c r="L148" s="10">
        <f t="shared" si="20"/>
        <v>4423.2420845019615</v>
      </c>
      <c r="M148" s="11">
        <f t="shared" si="19"/>
        <v>1498.757054964392</v>
      </c>
      <c r="N148" s="11">
        <f t="shared" si="21"/>
        <v>2924.4850295375695</v>
      </c>
      <c r="O148" s="12">
        <f t="shared" si="22"/>
        <v>396744.06296096696</v>
      </c>
    </row>
    <row r="149" spans="2:15" x14ac:dyDescent="0.25">
      <c r="B149" s="1">
        <v>47269</v>
      </c>
      <c r="C149" s="2">
        <f t="shared" si="24"/>
        <v>2029</v>
      </c>
      <c r="D149" s="2">
        <f t="shared" si="23"/>
        <v>7697.270281575391</v>
      </c>
      <c r="E149" s="2">
        <f t="shared" si="25"/>
        <v>3280.5762534675764</v>
      </c>
      <c r="F149" s="2">
        <f t="shared" si="27"/>
        <v>4416.694028107815</v>
      </c>
      <c r="G149" s="11">
        <f t="shared" si="18"/>
        <v>4416.694028107815</v>
      </c>
      <c r="H149" s="2">
        <f t="shared" si="26"/>
        <v>0</v>
      </c>
      <c r="L149" s="10">
        <f t="shared" si="20"/>
        <v>4416.694028107815</v>
      </c>
      <c r="M149" s="11">
        <f t="shared" si="19"/>
        <v>1487.7902361036261</v>
      </c>
      <c r="N149" s="11">
        <f t="shared" si="21"/>
        <v>2928.9037920041892</v>
      </c>
      <c r="O149" s="12">
        <f t="shared" si="22"/>
        <v>393815.15916896274</v>
      </c>
    </row>
    <row r="150" spans="2:15" x14ac:dyDescent="0.25">
      <c r="B150" s="1">
        <v>47299</v>
      </c>
      <c r="C150" s="2">
        <f t="shared" si="24"/>
        <v>2029</v>
      </c>
      <c r="D150" s="2">
        <f t="shared" si="23"/>
        <v>7697.270281575391</v>
      </c>
      <c r="E150" s="2">
        <f t="shared" si="25"/>
        <v>3287.1374059745117</v>
      </c>
      <c r="F150" s="2">
        <f t="shared" si="27"/>
        <v>4410.1328756008788</v>
      </c>
      <c r="G150" s="11">
        <f t="shared" si="18"/>
        <v>4410.1328756008788</v>
      </c>
      <c r="H150" s="2">
        <f t="shared" si="26"/>
        <v>0</v>
      </c>
      <c r="L150" s="10">
        <f t="shared" si="20"/>
        <v>4410.1328756008788</v>
      </c>
      <c r="M150" s="11">
        <f t="shared" si="19"/>
        <v>1476.8068468836102</v>
      </c>
      <c r="N150" s="11">
        <f t="shared" si="21"/>
        <v>2933.3260287172689</v>
      </c>
      <c r="O150" s="12">
        <f t="shared" si="22"/>
        <v>390881.83314024546</v>
      </c>
    </row>
    <row r="151" spans="2:15" x14ac:dyDescent="0.25">
      <c r="B151" s="1">
        <v>47330</v>
      </c>
      <c r="C151" s="2">
        <f t="shared" si="24"/>
        <v>2029</v>
      </c>
      <c r="D151" s="2">
        <f t="shared" si="23"/>
        <v>7697.270281575391</v>
      </c>
      <c r="E151" s="2">
        <f t="shared" si="25"/>
        <v>3293.7116807864609</v>
      </c>
      <c r="F151" s="2">
        <f t="shared" si="27"/>
        <v>4403.5586007889306</v>
      </c>
      <c r="G151" s="11">
        <f t="shared" si="18"/>
        <v>4403.5586007889306</v>
      </c>
      <c r="H151" s="2">
        <f t="shared" si="26"/>
        <v>0</v>
      </c>
      <c r="L151" s="10">
        <f t="shared" si="20"/>
        <v>4403.5586007889306</v>
      </c>
      <c r="M151" s="11">
        <f t="shared" si="19"/>
        <v>1465.8068742759203</v>
      </c>
      <c r="N151" s="11">
        <f t="shared" si="21"/>
        <v>2937.75172651301</v>
      </c>
      <c r="O151" s="12">
        <f t="shared" si="22"/>
        <v>387944.08141373243</v>
      </c>
    </row>
    <row r="152" spans="2:15" x14ac:dyDescent="0.25">
      <c r="B152" s="1">
        <v>47361</v>
      </c>
      <c r="C152" s="2">
        <f t="shared" si="24"/>
        <v>2029</v>
      </c>
      <c r="D152" s="2">
        <f t="shared" si="23"/>
        <v>7697.270281575391</v>
      </c>
      <c r="E152" s="2">
        <f t="shared" si="25"/>
        <v>3300.2991041480336</v>
      </c>
      <c r="F152" s="2">
        <f t="shared" si="27"/>
        <v>4396.9711774273574</v>
      </c>
      <c r="G152" s="11">
        <f t="shared" si="18"/>
        <v>4396.9711774273574</v>
      </c>
      <c r="H152" s="2">
        <f t="shared" si="26"/>
        <v>0</v>
      </c>
      <c r="L152" s="10">
        <f t="shared" si="20"/>
        <v>4396.9711774273574</v>
      </c>
      <c r="M152" s="11">
        <f t="shared" si="19"/>
        <v>1454.7903053014966</v>
      </c>
      <c r="N152" s="11">
        <f t="shared" si="21"/>
        <v>2942.1808721258608</v>
      </c>
      <c r="O152" s="12">
        <f t="shared" si="22"/>
        <v>385001.90054160659</v>
      </c>
    </row>
    <row r="153" spans="2:15" x14ac:dyDescent="0.25">
      <c r="B153" s="1">
        <v>47391</v>
      </c>
      <c r="C153" s="2">
        <f t="shared" si="24"/>
        <v>2029</v>
      </c>
      <c r="D153" s="2">
        <f t="shared" si="23"/>
        <v>7697.270281575391</v>
      </c>
      <c r="E153" s="2">
        <f t="shared" si="25"/>
        <v>3306.8997023563297</v>
      </c>
      <c r="F153" s="2">
        <f t="shared" si="27"/>
        <v>4390.3705792190613</v>
      </c>
      <c r="G153" s="11">
        <f t="shared" si="18"/>
        <v>4390.3705792190613</v>
      </c>
      <c r="H153" s="2">
        <f t="shared" si="26"/>
        <v>0</v>
      </c>
      <c r="L153" s="10">
        <f t="shared" si="20"/>
        <v>4390.3705792190613</v>
      </c>
      <c r="M153" s="11">
        <f t="shared" si="19"/>
        <v>1443.7571270310248</v>
      </c>
      <c r="N153" s="11">
        <f t="shared" si="21"/>
        <v>2946.6134521880367</v>
      </c>
      <c r="O153" s="12">
        <f t="shared" si="22"/>
        <v>382055.28708941856</v>
      </c>
    </row>
    <row r="154" spans="2:15" x14ac:dyDescent="0.25">
      <c r="B154" s="1">
        <v>47422</v>
      </c>
      <c r="C154" s="2">
        <f t="shared" si="24"/>
        <v>2029</v>
      </c>
      <c r="D154" s="2">
        <f t="shared" si="23"/>
        <v>7697.270281575391</v>
      </c>
      <c r="E154" s="2">
        <f t="shared" si="25"/>
        <v>3313.5135017610423</v>
      </c>
      <c r="F154" s="2">
        <f t="shared" si="27"/>
        <v>4383.7567798143482</v>
      </c>
      <c r="G154" s="11">
        <f t="shared" si="18"/>
        <v>4383.7567798143482</v>
      </c>
      <c r="H154" s="2">
        <f t="shared" si="26"/>
        <v>0</v>
      </c>
      <c r="L154" s="10">
        <f t="shared" si="20"/>
        <v>4383.7567798143482</v>
      </c>
      <c r="M154" s="11">
        <f t="shared" si="19"/>
        <v>1432.7073265853196</v>
      </c>
      <c r="N154" s="11">
        <f t="shared" si="21"/>
        <v>2951.0494532290286</v>
      </c>
      <c r="O154" s="12">
        <f t="shared" si="22"/>
        <v>379104.23763618956</v>
      </c>
    </row>
    <row r="155" spans="2:15" x14ac:dyDescent="0.25">
      <c r="B155" s="1">
        <v>47452</v>
      </c>
      <c r="C155" s="2">
        <f t="shared" si="24"/>
        <v>2029</v>
      </c>
      <c r="D155" s="2">
        <f t="shared" si="23"/>
        <v>7697.270281575391</v>
      </c>
      <c r="E155" s="2">
        <f t="shared" si="25"/>
        <v>3320.1405287645644</v>
      </c>
      <c r="F155" s="2">
        <f t="shared" si="27"/>
        <v>4377.1297528108262</v>
      </c>
      <c r="G155" s="11">
        <f t="shared" si="18"/>
        <v>4377.1297528108262</v>
      </c>
      <c r="H155" s="2">
        <f t="shared" si="26"/>
        <v>0</v>
      </c>
      <c r="L155" s="10">
        <f t="shared" si="20"/>
        <v>4377.1297528108262</v>
      </c>
      <c r="M155" s="11">
        <f t="shared" si="19"/>
        <v>1421.6408911357107</v>
      </c>
      <c r="N155" s="11">
        <f t="shared" si="21"/>
        <v>2955.4888616751155</v>
      </c>
      <c r="O155" s="12">
        <f t="shared" si="22"/>
        <v>376148.74877451442</v>
      </c>
    </row>
    <row r="156" spans="2:15" x14ac:dyDescent="0.25">
      <c r="B156" s="1">
        <v>47483</v>
      </c>
      <c r="C156" s="2">
        <f t="shared" si="24"/>
        <v>2029</v>
      </c>
      <c r="D156" s="2">
        <f t="shared" si="23"/>
        <v>7697.270281575391</v>
      </c>
      <c r="E156" s="2">
        <f t="shared" si="25"/>
        <v>3326.7808098220935</v>
      </c>
      <c r="F156" s="2">
        <f t="shared" si="27"/>
        <v>4370.489471753297</v>
      </c>
      <c r="G156" s="11">
        <f t="shared" si="18"/>
        <v>4370.489471753297</v>
      </c>
      <c r="H156" s="2">
        <f t="shared" si="26"/>
        <v>0</v>
      </c>
      <c r="L156" s="10">
        <f t="shared" si="20"/>
        <v>4370.489471753297</v>
      </c>
      <c r="M156" s="11">
        <f t="shared" si="19"/>
        <v>1410.557807904429</v>
      </c>
      <c r="N156" s="11">
        <f t="shared" si="21"/>
        <v>2959.9316638488681</v>
      </c>
      <c r="O156" s="12">
        <f t="shared" si="22"/>
        <v>373188.81711066555</v>
      </c>
    </row>
    <row r="157" spans="2:15" x14ac:dyDescent="0.25">
      <c r="B157" s="1">
        <v>47514</v>
      </c>
      <c r="C157" s="2">
        <f t="shared" si="24"/>
        <v>2030</v>
      </c>
      <c r="D157" s="2">
        <f t="shared" si="23"/>
        <v>8005.1610928384089</v>
      </c>
      <c r="E157" s="2">
        <f t="shared" si="25"/>
        <v>3333.4343714417378</v>
      </c>
      <c r="F157" s="2">
        <f t="shared" si="27"/>
        <v>4671.7267213966716</v>
      </c>
      <c r="G157" s="11">
        <f t="shared" si="18"/>
        <v>4671.7267213966716</v>
      </c>
      <c r="H157" s="2">
        <f t="shared" si="26"/>
        <v>0</v>
      </c>
      <c r="L157" s="10">
        <f t="shared" si="20"/>
        <v>4671.7267213966716</v>
      </c>
      <c r="M157" s="11">
        <f t="shared" si="19"/>
        <v>1399.4580641649957</v>
      </c>
      <c r="N157" s="11">
        <f t="shared" si="21"/>
        <v>3272.2686572316761</v>
      </c>
      <c r="O157" s="12">
        <f t="shared" si="22"/>
        <v>369916.54845343385</v>
      </c>
    </row>
    <row r="158" spans="2:15" x14ac:dyDescent="0.25">
      <c r="B158" s="1">
        <v>47542</v>
      </c>
      <c r="C158" s="2">
        <f t="shared" si="24"/>
        <v>2030</v>
      </c>
      <c r="D158" s="2">
        <f t="shared" si="23"/>
        <v>8005.1610928384089</v>
      </c>
      <c r="E158" s="2">
        <f t="shared" si="25"/>
        <v>3340.1012401846215</v>
      </c>
      <c r="F158" s="2">
        <f t="shared" si="27"/>
        <v>4665.0598526537869</v>
      </c>
      <c r="G158" s="11">
        <f t="shared" si="18"/>
        <v>4665.0598526537869</v>
      </c>
      <c r="H158" s="2">
        <f t="shared" si="26"/>
        <v>0</v>
      </c>
      <c r="L158" s="10">
        <f t="shared" si="20"/>
        <v>4665.0598526537869</v>
      </c>
      <c r="M158" s="11">
        <f t="shared" si="19"/>
        <v>1387.1870567003768</v>
      </c>
      <c r="N158" s="11">
        <f t="shared" si="21"/>
        <v>3277.8727959534099</v>
      </c>
      <c r="O158" s="12">
        <f t="shared" si="22"/>
        <v>366638.67565748043</v>
      </c>
    </row>
    <row r="159" spans="2:15" x14ac:dyDescent="0.25">
      <c r="B159" s="1">
        <v>47573</v>
      </c>
      <c r="C159" s="2">
        <f t="shared" si="24"/>
        <v>2030</v>
      </c>
      <c r="D159" s="2">
        <f t="shared" si="23"/>
        <v>8005.1610928384089</v>
      </c>
      <c r="E159" s="2">
        <f t="shared" si="25"/>
        <v>3346.7814426649907</v>
      </c>
      <c r="F159" s="2">
        <f t="shared" si="27"/>
        <v>4658.3796501734178</v>
      </c>
      <c r="G159" s="11">
        <f t="shared" si="18"/>
        <v>4658.3796501734178</v>
      </c>
      <c r="H159" s="2">
        <f t="shared" si="26"/>
        <v>0</v>
      </c>
      <c r="L159" s="10">
        <f t="shared" si="20"/>
        <v>4658.3796501734178</v>
      </c>
      <c r="M159" s="11">
        <f t="shared" si="19"/>
        <v>1374.8950337155516</v>
      </c>
      <c r="N159" s="11">
        <f t="shared" si="21"/>
        <v>3283.4846164578662</v>
      </c>
      <c r="O159" s="12">
        <f t="shared" si="22"/>
        <v>363355.19104102254</v>
      </c>
    </row>
    <row r="160" spans="2:15" x14ac:dyDescent="0.25">
      <c r="B160" s="1">
        <v>47603</v>
      </c>
      <c r="C160" s="2">
        <f t="shared" si="24"/>
        <v>2030</v>
      </c>
      <c r="D160" s="2">
        <f t="shared" si="23"/>
        <v>8005.1610928384089</v>
      </c>
      <c r="E160" s="2">
        <f t="shared" si="25"/>
        <v>3353.4750055503205</v>
      </c>
      <c r="F160" s="2">
        <f t="shared" si="27"/>
        <v>4651.6860872880879</v>
      </c>
      <c r="G160" s="11">
        <f t="shared" si="18"/>
        <v>4651.6860872880879</v>
      </c>
      <c r="H160" s="2">
        <f t="shared" si="26"/>
        <v>0</v>
      </c>
      <c r="L160" s="10">
        <f t="shared" si="20"/>
        <v>4651.6860872880879</v>
      </c>
      <c r="M160" s="11">
        <f t="shared" si="19"/>
        <v>1362.5819664038345</v>
      </c>
      <c r="N160" s="11">
        <f t="shared" si="21"/>
        <v>3289.1041208842535</v>
      </c>
      <c r="O160" s="12">
        <f t="shared" si="22"/>
        <v>360066.08692013827</v>
      </c>
    </row>
    <row r="161" spans="2:15" x14ac:dyDescent="0.25">
      <c r="B161" s="1">
        <v>47634</v>
      </c>
      <c r="C161" s="2">
        <f t="shared" si="24"/>
        <v>2030</v>
      </c>
      <c r="D161" s="2">
        <f t="shared" si="23"/>
        <v>8005.1610928384089</v>
      </c>
      <c r="E161" s="2">
        <f t="shared" si="25"/>
        <v>3360.1819555614211</v>
      </c>
      <c r="F161" s="2">
        <f t="shared" si="27"/>
        <v>4644.9791372769878</v>
      </c>
      <c r="G161" s="11">
        <f t="shared" si="18"/>
        <v>4644.9791372769878</v>
      </c>
      <c r="H161" s="2">
        <f t="shared" si="26"/>
        <v>0</v>
      </c>
      <c r="L161" s="10">
        <f t="shared" si="20"/>
        <v>4644.9791372769878</v>
      </c>
      <c r="M161" s="11">
        <f t="shared" si="19"/>
        <v>1350.2478259505185</v>
      </c>
      <c r="N161" s="11">
        <f t="shared" si="21"/>
        <v>3294.731311326469</v>
      </c>
      <c r="O161" s="12">
        <f t="shared" si="22"/>
        <v>356771.35560881178</v>
      </c>
    </row>
    <row r="162" spans="2:15" x14ac:dyDescent="0.25">
      <c r="B162" s="1">
        <v>47664</v>
      </c>
      <c r="C162" s="2">
        <f t="shared" si="24"/>
        <v>2030</v>
      </c>
      <c r="D162" s="2">
        <f t="shared" si="23"/>
        <v>8005.1610928384089</v>
      </c>
      <c r="E162" s="2">
        <f t="shared" si="25"/>
        <v>3366.9023194725441</v>
      </c>
      <c r="F162" s="2">
        <f t="shared" si="27"/>
        <v>4638.2587733658647</v>
      </c>
      <c r="G162" s="11">
        <f t="shared" si="18"/>
        <v>4638.2587733658647</v>
      </c>
      <c r="H162" s="2">
        <f t="shared" si="26"/>
        <v>0</v>
      </c>
      <c r="L162" s="10">
        <f t="shared" si="20"/>
        <v>4638.2587733658647</v>
      </c>
      <c r="M162" s="11">
        <f t="shared" si="19"/>
        <v>1337.8925835330442</v>
      </c>
      <c r="N162" s="11">
        <f t="shared" si="21"/>
        <v>3300.3661898328205</v>
      </c>
      <c r="O162" s="12">
        <f t="shared" si="22"/>
        <v>353470.98941897898</v>
      </c>
    </row>
    <row r="163" spans="2:15" x14ac:dyDescent="0.25">
      <c r="B163" s="1">
        <v>47695</v>
      </c>
      <c r="C163" s="2">
        <f t="shared" si="24"/>
        <v>2030</v>
      </c>
      <c r="D163" s="2">
        <f t="shared" si="23"/>
        <v>8005.1610928384089</v>
      </c>
      <c r="E163" s="2">
        <f t="shared" si="25"/>
        <v>3373.6361241114892</v>
      </c>
      <c r="F163" s="2">
        <f t="shared" si="27"/>
        <v>4631.5249687269197</v>
      </c>
      <c r="G163" s="11">
        <f t="shared" si="18"/>
        <v>4631.5249687269197</v>
      </c>
      <c r="H163" s="2">
        <f t="shared" si="26"/>
        <v>0</v>
      </c>
      <c r="L163" s="10">
        <f t="shared" si="20"/>
        <v>4631.5249687269197</v>
      </c>
      <c r="M163" s="11">
        <f t="shared" si="19"/>
        <v>1325.5162103211712</v>
      </c>
      <c r="N163" s="11">
        <f t="shared" si="21"/>
        <v>3306.0087584057483</v>
      </c>
      <c r="O163" s="12">
        <f t="shared" si="22"/>
        <v>350164.98066057323</v>
      </c>
    </row>
    <row r="164" spans="2:15" x14ac:dyDescent="0.25">
      <c r="B164" s="1">
        <v>47726</v>
      </c>
      <c r="C164" s="2">
        <f t="shared" si="24"/>
        <v>2030</v>
      </c>
      <c r="D164" s="2">
        <f t="shared" si="23"/>
        <v>8005.1610928384089</v>
      </c>
      <c r="E164" s="2">
        <f t="shared" si="25"/>
        <v>3380.3833963597122</v>
      </c>
      <c r="F164" s="2">
        <f t="shared" si="27"/>
        <v>4624.7776964786972</v>
      </c>
      <c r="G164" s="11">
        <f t="shared" si="18"/>
        <v>4624.7776964786972</v>
      </c>
      <c r="H164" s="2">
        <f t="shared" si="26"/>
        <v>0</v>
      </c>
      <c r="L164" s="10">
        <f t="shared" si="20"/>
        <v>4624.7776964786972</v>
      </c>
      <c r="M164" s="11">
        <f t="shared" si="19"/>
        <v>1313.1186774771495</v>
      </c>
      <c r="N164" s="11">
        <f t="shared" si="21"/>
        <v>3311.6590190015477</v>
      </c>
      <c r="O164" s="12">
        <f t="shared" si="22"/>
        <v>346853.3216415717</v>
      </c>
    </row>
    <row r="165" spans="2:15" x14ac:dyDescent="0.25">
      <c r="B165" s="1">
        <v>47756</v>
      </c>
      <c r="C165" s="2">
        <f t="shared" si="24"/>
        <v>2030</v>
      </c>
      <c r="D165" s="2">
        <f t="shared" si="23"/>
        <v>8005.1610928384089</v>
      </c>
      <c r="E165" s="2">
        <f t="shared" si="25"/>
        <v>3387.1441631524317</v>
      </c>
      <c r="F165" s="2">
        <f t="shared" si="27"/>
        <v>4618.0169296859767</v>
      </c>
      <c r="G165" s="11">
        <f t="shared" si="18"/>
        <v>4618.0169296859767</v>
      </c>
      <c r="H165" s="2">
        <f t="shared" si="26"/>
        <v>0</v>
      </c>
      <c r="L165" s="10">
        <f t="shared" si="20"/>
        <v>4618.0169296859767</v>
      </c>
      <c r="M165" s="11">
        <f t="shared" si="19"/>
        <v>1300.6999561558939</v>
      </c>
      <c r="N165" s="11">
        <f t="shared" si="21"/>
        <v>3317.3169735300826</v>
      </c>
      <c r="O165" s="12">
        <f t="shared" si="22"/>
        <v>343536.0046680416</v>
      </c>
    </row>
    <row r="166" spans="2:15" x14ac:dyDescent="0.25">
      <c r="B166" s="1">
        <v>47787</v>
      </c>
      <c r="C166" s="2">
        <f t="shared" si="24"/>
        <v>2030</v>
      </c>
      <c r="D166" s="2">
        <f t="shared" si="23"/>
        <v>8005.1610928384089</v>
      </c>
      <c r="E166" s="2">
        <f t="shared" si="25"/>
        <v>3393.9184514787366</v>
      </c>
      <c r="F166" s="2">
        <f t="shared" si="27"/>
        <v>4611.2426413596722</v>
      </c>
      <c r="G166" s="11">
        <f t="shared" si="18"/>
        <v>4611.2426413596722</v>
      </c>
      <c r="H166" s="2">
        <f t="shared" si="26"/>
        <v>0</v>
      </c>
      <c r="L166" s="10">
        <f t="shared" si="20"/>
        <v>4611.2426413596722</v>
      </c>
      <c r="M166" s="11">
        <f t="shared" si="19"/>
        <v>1288.2600175051559</v>
      </c>
      <c r="N166" s="11">
        <f t="shared" si="21"/>
        <v>3322.9826238545165</v>
      </c>
      <c r="O166" s="12">
        <f t="shared" si="22"/>
        <v>340213.02204418706</v>
      </c>
    </row>
    <row r="167" spans="2:15" x14ac:dyDescent="0.25">
      <c r="B167" s="1">
        <v>47817</v>
      </c>
      <c r="C167" s="2">
        <f t="shared" si="24"/>
        <v>2030</v>
      </c>
      <c r="D167" s="2">
        <f t="shared" si="23"/>
        <v>8005.1610928384089</v>
      </c>
      <c r="E167" s="2">
        <f t="shared" si="25"/>
        <v>3400.7062883816943</v>
      </c>
      <c r="F167" s="2">
        <f t="shared" si="27"/>
        <v>4604.4548044567146</v>
      </c>
      <c r="G167" s="11">
        <f t="shared" si="18"/>
        <v>4604.4548044567146</v>
      </c>
      <c r="H167" s="2">
        <f t="shared" si="26"/>
        <v>0</v>
      </c>
      <c r="L167" s="10">
        <f t="shared" si="20"/>
        <v>4604.4548044567146</v>
      </c>
      <c r="M167" s="11">
        <f t="shared" si="19"/>
        <v>1275.7988326657014</v>
      </c>
      <c r="N167" s="11">
        <f t="shared" si="21"/>
        <v>3328.6559717910131</v>
      </c>
      <c r="O167" s="12">
        <f t="shared" si="22"/>
        <v>336884.36607239605</v>
      </c>
    </row>
    <row r="168" spans="2:15" x14ac:dyDescent="0.25">
      <c r="B168" s="1">
        <v>47848</v>
      </c>
      <c r="C168" s="2">
        <f t="shared" si="24"/>
        <v>2030</v>
      </c>
      <c r="D168" s="2">
        <f t="shared" si="23"/>
        <v>8005.1610928384089</v>
      </c>
      <c r="E168" s="2">
        <f t="shared" si="25"/>
        <v>3407.5077009584579</v>
      </c>
      <c r="F168" s="2">
        <f t="shared" si="27"/>
        <v>4597.6533918799505</v>
      </c>
      <c r="G168" s="11">
        <f t="shared" si="18"/>
        <v>4597.6533918799505</v>
      </c>
      <c r="H168" s="2">
        <f t="shared" si="26"/>
        <v>0</v>
      </c>
      <c r="L168" s="10">
        <f t="shared" si="20"/>
        <v>4597.6533918799505</v>
      </c>
      <c r="M168" s="11">
        <f t="shared" si="19"/>
        <v>1263.3163727714852</v>
      </c>
      <c r="N168" s="11">
        <f t="shared" si="21"/>
        <v>3334.337019108465</v>
      </c>
      <c r="O168" s="12">
        <f t="shared" si="22"/>
        <v>333550.02905328758</v>
      </c>
    </row>
    <row r="169" spans="2:15" x14ac:dyDescent="0.25">
      <c r="B169" s="1">
        <v>47879</v>
      </c>
      <c r="C169" s="2">
        <f t="shared" si="24"/>
        <v>2031</v>
      </c>
      <c r="D169" s="2">
        <f t="shared" si="23"/>
        <v>8325.3675365519448</v>
      </c>
      <c r="E169" s="2">
        <f t="shared" si="25"/>
        <v>3414.3227163603747</v>
      </c>
      <c r="F169" s="2">
        <f t="shared" si="27"/>
        <v>4911.0448201915697</v>
      </c>
      <c r="G169" s="11">
        <f t="shared" si="18"/>
        <v>4911.0448201915697</v>
      </c>
      <c r="H169" s="2">
        <f t="shared" si="26"/>
        <v>0</v>
      </c>
      <c r="L169" s="10">
        <f t="shared" si="20"/>
        <v>4911.0448201915697</v>
      </c>
      <c r="M169" s="11">
        <f t="shared" si="19"/>
        <v>1250.8126089498285</v>
      </c>
      <c r="N169" s="11">
        <f t="shared" si="21"/>
        <v>3660.2322112417414</v>
      </c>
      <c r="O169" s="12">
        <f t="shared" si="22"/>
        <v>329889.79684204585</v>
      </c>
    </row>
    <row r="170" spans="2:15" x14ac:dyDescent="0.25">
      <c r="B170" s="1">
        <v>47907</v>
      </c>
      <c r="C170" s="2">
        <f t="shared" si="24"/>
        <v>2031</v>
      </c>
      <c r="D170" s="2">
        <f t="shared" si="23"/>
        <v>8325.3675365519448</v>
      </c>
      <c r="E170" s="2">
        <f t="shared" si="25"/>
        <v>3421.1513617930955</v>
      </c>
      <c r="F170" s="2">
        <f t="shared" si="27"/>
        <v>4904.2161747588489</v>
      </c>
      <c r="G170" s="11">
        <f t="shared" si="18"/>
        <v>4904.2161747588489</v>
      </c>
      <c r="H170" s="2">
        <f t="shared" si="26"/>
        <v>0</v>
      </c>
      <c r="L170" s="10">
        <f t="shared" si="20"/>
        <v>4904.2161747588489</v>
      </c>
      <c r="M170" s="11">
        <f t="shared" si="19"/>
        <v>1237.0867381576718</v>
      </c>
      <c r="N170" s="11">
        <f t="shared" si="21"/>
        <v>3667.1294366011771</v>
      </c>
      <c r="O170" s="12">
        <f t="shared" si="22"/>
        <v>326222.66740544466</v>
      </c>
    </row>
    <row r="171" spans="2:15" x14ac:dyDescent="0.25">
      <c r="B171" s="1">
        <v>47938</v>
      </c>
      <c r="C171" s="2">
        <f t="shared" si="24"/>
        <v>2031</v>
      </c>
      <c r="D171" s="2">
        <f t="shared" si="23"/>
        <v>8325.3675365519448</v>
      </c>
      <c r="E171" s="2">
        <f t="shared" si="25"/>
        <v>3427.9936645166817</v>
      </c>
      <c r="F171" s="2">
        <f t="shared" si="27"/>
        <v>4897.373872035263</v>
      </c>
      <c r="G171" s="11">
        <f t="shared" si="18"/>
        <v>4897.373872035263</v>
      </c>
      <c r="H171" s="2">
        <f t="shared" si="26"/>
        <v>0</v>
      </c>
      <c r="L171" s="10">
        <f t="shared" si="20"/>
        <v>4897.373872035263</v>
      </c>
      <c r="M171" s="11">
        <f t="shared" si="19"/>
        <v>1223.3350027704175</v>
      </c>
      <c r="N171" s="11">
        <f t="shared" si="21"/>
        <v>3674.0388692648457</v>
      </c>
      <c r="O171" s="12">
        <f t="shared" si="22"/>
        <v>322548.62853617984</v>
      </c>
    </row>
    <row r="172" spans="2:15" x14ac:dyDescent="0.25">
      <c r="B172" s="1">
        <v>47968</v>
      </c>
      <c r="C172" s="2">
        <f t="shared" si="24"/>
        <v>2031</v>
      </c>
      <c r="D172" s="2">
        <f t="shared" si="23"/>
        <v>8325.3675365519448</v>
      </c>
      <c r="E172" s="2">
        <f t="shared" si="25"/>
        <v>3434.849651845715</v>
      </c>
      <c r="F172" s="2">
        <f t="shared" si="27"/>
        <v>4890.5178847062298</v>
      </c>
      <c r="G172" s="11">
        <f t="shared" si="18"/>
        <v>4890.5178847062298</v>
      </c>
      <c r="H172" s="2">
        <f t="shared" si="26"/>
        <v>0</v>
      </c>
      <c r="L172" s="10">
        <f t="shared" si="20"/>
        <v>4890.5178847062298</v>
      </c>
      <c r="M172" s="11">
        <f t="shared" si="19"/>
        <v>1209.5573570106744</v>
      </c>
      <c r="N172" s="11">
        <f t="shared" si="21"/>
        <v>3680.9605276955554</v>
      </c>
      <c r="O172" s="12">
        <f t="shared" si="22"/>
        <v>318867.6680084843</v>
      </c>
    </row>
    <row r="173" spans="2:15" x14ac:dyDescent="0.25">
      <c r="B173" s="1">
        <v>47999</v>
      </c>
      <c r="C173" s="2">
        <f t="shared" si="24"/>
        <v>2031</v>
      </c>
      <c r="D173" s="2">
        <f t="shared" si="23"/>
        <v>8325.3675365519448</v>
      </c>
      <c r="E173" s="2">
        <f t="shared" si="25"/>
        <v>3441.7193511494065</v>
      </c>
      <c r="F173" s="2">
        <f t="shared" si="27"/>
        <v>4883.6481854025387</v>
      </c>
      <c r="G173" s="11">
        <f t="shared" si="18"/>
        <v>4883.6481854025387</v>
      </c>
      <c r="H173" s="2">
        <f t="shared" si="26"/>
        <v>0</v>
      </c>
      <c r="L173" s="10">
        <f t="shared" si="20"/>
        <v>4883.6481854025387</v>
      </c>
      <c r="M173" s="11">
        <f t="shared" si="19"/>
        <v>1195.7537550318161</v>
      </c>
      <c r="N173" s="11">
        <f t="shared" si="21"/>
        <v>3687.8944303707226</v>
      </c>
      <c r="O173" s="12">
        <f t="shared" si="22"/>
        <v>315179.77357811359</v>
      </c>
    </row>
    <row r="174" spans="2:15" x14ac:dyDescent="0.25">
      <c r="B174" s="1">
        <v>48029</v>
      </c>
      <c r="C174" s="2">
        <f t="shared" si="24"/>
        <v>2031</v>
      </c>
      <c r="D174" s="2">
        <f t="shared" si="23"/>
        <v>8325.3675365519448</v>
      </c>
      <c r="E174" s="2">
        <f t="shared" si="25"/>
        <v>3448.6027898517054</v>
      </c>
      <c r="F174" s="2">
        <f t="shared" si="27"/>
        <v>4876.7647467002389</v>
      </c>
      <c r="G174" s="11">
        <f t="shared" si="18"/>
        <v>4876.7647467002389</v>
      </c>
      <c r="H174" s="2">
        <f t="shared" si="26"/>
        <v>0</v>
      </c>
      <c r="L174" s="10">
        <f t="shared" si="20"/>
        <v>4876.7647467002389</v>
      </c>
      <c r="M174" s="11">
        <f t="shared" si="19"/>
        <v>1181.924150917926</v>
      </c>
      <c r="N174" s="11">
        <f t="shared" si="21"/>
        <v>3694.8405957823129</v>
      </c>
      <c r="O174" s="12">
        <f t="shared" si="22"/>
        <v>311484.93298233126</v>
      </c>
    </row>
    <row r="175" spans="2:15" x14ac:dyDescent="0.25">
      <c r="B175" s="1">
        <v>48060</v>
      </c>
      <c r="C175" s="2">
        <f t="shared" si="24"/>
        <v>2031</v>
      </c>
      <c r="D175" s="2">
        <f t="shared" si="23"/>
        <v>8325.3675365519448</v>
      </c>
      <c r="E175" s="2">
        <f t="shared" si="25"/>
        <v>3455.4999954314089</v>
      </c>
      <c r="F175" s="2">
        <f t="shared" si="27"/>
        <v>4869.8675411205359</v>
      </c>
      <c r="G175" s="11">
        <f t="shared" si="18"/>
        <v>4869.8675411205359</v>
      </c>
      <c r="H175" s="2">
        <f t="shared" si="26"/>
        <v>0</v>
      </c>
      <c r="L175" s="10">
        <f t="shared" si="20"/>
        <v>4869.8675411205359</v>
      </c>
      <c r="M175" s="11">
        <f t="shared" si="19"/>
        <v>1168.0684986837421</v>
      </c>
      <c r="N175" s="11">
        <f t="shared" si="21"/>
        <v>3701.7990424367936</v>
      </c>
      <c r="O175" s="12">
        <f t="shared" si="22"/>
        <v>307783.13393989444</v>
      </c>
    </row>
    <row r="176" spans="2:15" x14ac:dyDescent="0.25">
      <c r="B176" s="1">
        <v>48091</v>
      </c>
      <c r="C176" s="2">
        <f t="shared" si="24"/>
        <v>2031</v>
      </c>
      <c r="D176" s="2">
        <f t="shared" si="23"/>
        <v>8325.3675365519448</v>
      </c>
      <c r="E176" s="2">
        <f t="shared" si="25"/>
        <v>3462.4109954222718</v>
      </c>
      <c r="F176" s="2">
        <f t="shared" si="27"/>
        <v>4862.9565411296735</v>
      </c>
      <c r="G176" s="11">
        <f t="shared" si="18"/>
        <v>4862.9565411296735</v>
      </c>
      <c r="H176" s="2">
        <f t="shared" si="26"/>
        <v>0</v>
      </c>
      <c r="L176" s="10">
        <f t="shared" si="20"/>
        <v>4862.9565411296735</v>
      </c>
      <c r="M176" s="11">
        <f t="shared" si="19"/>
        <v>1154.186752274604</v>
      </c>
      <c r="N176" s="11">
        <f t="shared" si="21"/>
        <v>3708.7697888550692</v>
      </c>
      <c r="O176" s="12">
        <f t="shared" si="22"/>
        <v>304074.36415103939</v>
      </c>
    </row>
    <row r="177" spans="2:15" x14ac:dyDescent="0.25">
      <c r="B177" s="1">
        <v>48121</v>
      </c>
      <c r="C177" s="2">
        <f t="shared" si="24"/>
        <v>2031</v>
      </c>
      <c r="D177" s="2">
        <f t="shared" si="23"/>
        <v>8325.3675365519448</v>
      </c>
      <c r="E177" s="2">
        <f t="shared" si="25"/>
        <v>3469.3358174131163</v>
      </c>
      <c r="F177" s="2">
        <f t="shared" si="27"/>
        <v>4856.0317191388285</v>
      </c>
      <c r="G177" s="11">
        <f t="shared" si="18"/>
        <v>4856.0317191388285</v>
      </c>
      <c r="H177" s="2">
        <f t="shared" si="26"/>
        <v>0</v>
      </c>
      <c r="L177" s="10">
        <f t="shared" si="20"/>
        <v>4856.0317191388285</v>
      </c>
      <c r="M177" s="11">
        <f t="shared" si="19"/>
        <v>1140.2788655663976</v>
      </c>
      <c r="N177" s="11">
        <f t="shared" si="21"/>
        <v>3715.7528535724309</v>
      </c>
      <c r="O177" s="12">
        <f t="shared" si="22"/>
        <v>300358.61129746697</v>
      </c>
    </row>
    <row r="178" spans="2:15" x14ac:dyDescent="0.25">
      <c r="B178" s="1">
        <v>48152</v>
      </c>
      <c r="C178" s="2">
        <f t="shared" si="24"/>
        <v>2031</v>
      </c>
      <c r="D178" s="2">
        <f t="shared" si="23"/>
        <v>8325.3675365519448</v>
      </c>
      <c r="E178" s="2">
        <f t="shared" si="25"/>
        <v>3476.2744890479426</v>
      </c>
      <c r="F178" s="2">
        <f t="shared" si="27"/>
        <v>4849.0930475040022</v>
      </c>
      <c r="G178" s="11">
        <f t="shared" si="18"/>
        <v>4849.0930475040022</v>
      </c>
      <c r="H178" s="2">
        <f t="shared" si="26"/>
        <v>0</v>
      </c>
      <c r="L178" s="10">
        <f t="shared" si="20"/>
        <v>4849.0930475040022</v>
      </c>
      <c r="M178" s="11">
        <f t="shared" si="19"/>
        <v>1126.344792365501</v>
      </c>
      <c r="N178" s="11">
        <f t="shared" si="21"/>
        <v>3722.748255138501</v>
      </c>
      <c r="O178" s="12">
        <f t="shared" si="22"/>
        <v>296635.86304232845</v>
      </c>
    </row>
    <row r="179" spans="2:15" x14ac:dyDescent="0.25">
      <c r="B179" s="1">
        <v>48182</v>
      </c>
      <c r="C179" s="2">
        <f t="shared" si="24"/>
        <v>2031</v>
      </c>
      <c r="D179" s="2">
        <f t="shared" si="23"/>
        <v>8325.3675365519448</v>
      </c>
      <c r="E179" s="2">
        <f t="shared" si="25"/>
        <v>3483.2270380260384</v>
      </c>
      <c r="F179" s="2">
        <f t="shared" si="27"/>
        <v>4842.1404985259069</v>
      </c>
      <c r="G179" s="11">
        <f t="shared" si="18"/>
        <v>4842.1404985259069</v>
      </c>
      <c r="H179" s="2">
        <f t="shared" si="26"/>
        <v>0</v>
      </c>
      <c r="L179" s="10">
        <f t="shared" si="20"/>
        <v>4842.1404985259069</v>
      </c>
      <c r="M179" s="11">
        <f t="shared" si="19"/>
        <v>1112.3844864087316</v>
      </c>
      <c r="N179" s="11">
        <f t="shared" si="21"/>
        <v>3729.7560121171755</v>
      </c>
      <c r="O179" s="12">
        <f t="shared" si="22"/>
        <v>292906.10703021125</v>
      </c>
    </row>
    <row r="180" spans="2:15" x14ac:dyDescent="0.25">
      <c r="B180" s="1">
        <v>48213</v>
      </c>
      <c r="C180" s="2">
        <f t="shared" si="24"/>
        <v>2031</v>
      </c>
      <c r="D180" s="2">
        <f t="shared" si="23"/>
        <v>8325.3675365519448</v>
      </c>
      <c r="E180" s="2">
        <f t="shared" si="25"/>
        <v>3490.1934921020907</v>
      </c>
      <c r="F180" s="2">
        <f t="shared" si="27"/>
        <v>4835.1740444498537</v>
      </c>
      <c r="G180" s="11">
        <f t="shared" si="18"/>
        <v>4835.1740444498537</v>
      </c>
      <c r="H180" s="2">
        <f t="shared" si="26"/>
        <v>0</v>
      </c>
      <c r="L180" s="10">
        <f t="shared" si="20"/>
        <v>4835.1740444498537</v>
      </c>
      <c r="M180" s="11">
        <f t="shared" si="19"/>
        <v>1098.3979013632922</v>
      </c>
      <c r="N180" s="11">
        <f t="shared" si="21"/>
        <v>3736.7761430865612</v>
      </c>
      <c r="O180" s="12">
        <f t="shared" si="22"/>
        <v>289169.3308871247</v>
      </c>
    </row>
    <row r="181" spans="2:15" x14ac:dyDescent="0.25">
      <c r="B181" s="1">
        <v>48244</v>
      </c>
      <c r="C181" s="2">
        <f t="shared" si="24"/>
        <v>2032</v>
      </c>
      <c r="D181" s="2">
        <f t="shared" si="23"/>
        <v>8658.3822380140227</v>
      </c>
      <c r="E181" s="2">
        <f t="shared" si="25"/>
        <v>3497.1738790862946</v>
      </c>
      <c r="F181" s="2">
        <f t="shared" si="27"/>
        <v>5161.2083589277281</v>
      </c>
      <c r="G181" s="11">
        <f t="shared" si="18"/>
        <v>5161.2083589277281</v>
      </c>
      <c r="H181" s="2">
        <f t="shared" si="26"/>
        <v>0</v>
      </c>
      <c r="L181" s="10">
        <f t="shared" si="20"/>
        <v>5161.2083589277281</v>
      </c>
      <c r="M181" s="11">
        <f t="shared" si="19"/>
        <v>1084.3849908267175</v>
      </c>
      <c r="N181" s="11">
        <f t="shared" si="21"/>
        <v>4076.8233681010106</v>
      </c>
      <c r="O181" s="12">
        <f t="shared" si="22"/>
        <v>285092.50751902367</v>
      </c>
    </row>
    <row r="182" spans="2:15" x14ac:dyDescent="0.25">
      <c r="B182" s="1">
        <v>48273</v>
      </c>
      <c r="C182" s="2">
        <f t="shared" si="24"/>
        <v>2032</v>
      </c>
      <c r="D182" s="2">
        <f t="shared" si="23"/>
        <v>8658.3822380140227</v>
      </c>
      <c r="E182" s="2">
        <f t="shared" si="25"/>
        <v>3504.1682268444674</v>
      </c>
      <c r="F182" s="2">
        <f t="shared" si="27"/>
        <v>5154.2140111695553</v>
      </c>
      <c r="G182" s="11">
        <f t="shared" si="18"/>
        <v>5154.2140111695553</v>
      </c>
      <c r="H182" s="2">
        <f t="shared" si="26"/>
        <v>0</v>
      </c>
      <c r="L182" s="10">
        <f t="shared" si="20"/>
        <v>5154.2140111695553</v>
      </c>
      <c r="M182" s="11">
        <f t="shared" si="19"/>
        <v>1069.0969031963386</v>
      </c>
      <c r="N182" s="11">
        <f t="shared" si="21"/>
        <v>4085.1171079732167</v>
      </c>
      <c r="O182" s="12">
        <f t="shared" si="22"/>
        <v>281007.39041105047</v>
      </c>
    </row>
    <row r="183" spans="2:15" x14ac:dyDescent="0.25">
      <c r="B183" s="1">
        <v>48304</v>
      </c>
      <c r="C183" s="2">
        <f t="shared" si="24"/>
        <v>2032</v>
      </c>
      <c r="D183" s="2">
        <f t="shared" si="23"/>
        <v>8658.3822380140227</v>
      </c>
      <c r="E183" s="2">
        <f t="shared" si="25"/>
        <v>3511.1765632981565</v>
      </c>
      <c r="F183" s="2">
        <f t="shared" si="27"/>
        <v>5147.2056747158658</v>
      </c>
      <c r="G183" s="11">
        <f t="shared" si="18"/>
        <v>5147.2056747158658</v>
      </c>
      <c r="H183" s="2">
        <f t="shared" si="26"/>
        <v>0</v>
      </c>
      <c r="L183" s="10">
        <f t="shared" si="20"/>
        <v>5147.2056747158658</v>
      </c>
      <c r="M183" s="11">
        <f t="shared" si="19"/>
        <v>1053.7777140414391</v>
      </c>
      <c r="N183" s="11">
        <f t="shared" si="21"/>
        <v>4093.4279606744267</v>
      </c>
      <c r="O183" s="12">
        <f t="shared" si="22"/>
        <v>276913.96245037601</v>
      </c>
    </row>
    <row r="184" spans="2:15" x14ac:dyDescent="0.25">
      <c r="B184" s="1">
        <v>48334</v>
      </c>
      <c r="C184" s="2">
        <f t="shared" si="24"/>
        <v>2032</v>
      </c>
      <c r="D184" s="2">
        <f t="shared" si="23"/>
        <v>8658.3822380140227</v>
      </c>
      <c r="E184" s="2">
        <f t="shared" si="25"/>
        <v>3518.198916424753</v>
      </c>
      <c r="F184" s="2">
        <f t="shared" si="27"/>
        <v>5140.1833215892693</v>
      </c>
      <c r="G184" s="11">
        <f t="shared" si="18"/>
        <v>5140.1833215892693</v>
      </c>
      <c r="H184" s="2">
        <f t="shared" si="26"/>
        <v>0</v>
      </c>
      <c r="L184" s="10">
        <f t="shared" si="20"/>
        <v>5140.1833215892693</v>
      </c>
      <c r="M184" s="11">
        <f t="shared" si="19"/>
        <v>1038.42735918891</v>
      </c>
      <c r="N184" s="11">
        <f t="shared" si="21"/>
        <v>4101.7559624003588</v>
      </c>
      <c r="O184" s="12">
        <f t="shared" si="22"/>
        <v>272812.20648797567</v>
      </c>
    </row>
    <row r="185" spans="2:15" x14ac:dyDescent="0.25">
      <c r="B185" s="1">
        <v>48365</v>
      </c>
      <c r="C185" s="2">
        <f t="shared" si="24"/>
        <v>2032</v>
      </c>
      <c r="D185" s="2">
        <f t="shared" si="23"/>
        <v>8658.3822380140227</v>
      </c>
      <c r="E185" s="2">
        <f t="shared" si="25"/>
        <v>3525.2353142576026</v>
      </c>
      <c r="F185" s="2">
        <f t="shared" si="27"/>
        <v>5133.1469237564197</v>
      </c>
      <c r="G185" s="11">
        <f t="shared" si="18"/>
        <v>5133.1469237564197</v>
      </c>
      <c r="H185" s="2">
        <f t="shared" si="26"/>
        <v>0</v>
      </c>
      <c r="L185" s="10">
        <f t="shared" si="20"/>
        <v>5133.1469237564197</v>
      </c>
      <c r="M185" s="11">
        <f t="shared" si="19"/>
        <v>1023.0457743299087</v>
      </c>
      <c r="N185" s="11">
        <f t="shared" si="21"/>
        <v>4110.1011494265113</v>
      </c>
      <c r="O185" s="12">
        <f t="shared" si="22"/>
        <v>268702.10533854913</v>
      </c>
    </row>
    <row r="186" spans="2:15" x14ac:dyDescent="0.25">
      <c r="B186" s="1">
        <v>48395</v>
      </c>
      <c r="C186" s="2">
        <f t="shared" si="24"/>
        <v>2032</v>
      </c>
      <c r="D186" s="2">
        <f t="shared" si="23"/>
        <v>8658.3822380140227</v>
      </c>
      <c r="E186" s="2">
        <f t="shared" si="25"/>
        <v>3532.2857848861177</v>
      </c>
      <c r="F186" s="2">
        <f t="shared" si="27"/>
        <v>5126.0964531279051</v>
      </c>
      <c r="G186" s="11">
        <f t="shared" si="18"/>
        <v>5126.0964531279051</v>
      </c>
      <c r="H186" s="2">
        <f t="shared" si="26"/>
        <v>0</v>
      </c>
      <c r="L186" s="10">
        <f t="shared" si="20"/>
        <v>5126.0964531279051</v>
      </c>
      <c r="M186" s="11">
        <f t="shared" si="19"/>
        <v>1007.6328950195592</v>
      </c>
      <c r="N186" s="11">
        <f t="shared" si="21"/>
        <v>4118.4635581083458</v>
      </c>
      <c r="O186" s="12">
        <f t="shared" si="22"/>
        <v>264583.64178044075</v>
      </c>
    </row>
    <row r="187" spans="2:15" x14ac:dyDescent="0.25">
      <c r="B187" s="1">
        <v>48426</v>
      </c>
      <c r="C187" s="2">
        <f t="shared" si="24"/>
        <v>2032</v>
      </c>
      <c r="D187" s="2">
        <f t="shared" si="23"/>
        <v>8658.3822380140227</v>
      </c>
      <c r="E187" s="2">
        <f t="shared" si="25"/>
        <v>3539.3503564558901</v>
      </c>
      <c r="F187" s="2">
        <f t="shared" si="27"/>
        <v>5119.0318815581322</v>
      </c>
      <c r="G187" s="11">
        <f t="shared" si="18"/>
        <v>5119.0318815581322</v>
      </c>
      <c r="H187" s="2">
        <f t="shared" si="26"/>
        <v>0</v>
      </c>
      <c r="L187" s="10">
        <f t="shared" si="20"/>
        <v>5119.0318815581322</v>
      </c>
      <c r="M187" s="11">
        <f t="shared" si="19"/>
        <v>992.18865667665284</v>
      </c>
      <c r="N187" s="11">
        <f t="shared" si="21"/>
        <v>4126.8432248814797</v>
      </c>
      <c r="O187" s="12">
        <f t="shared" si="22"/>
        <v>260456.79855555927</v>
      </c>
    </row>
    <row r="188" spans="2:15" x14ac:dyDescent="0.25">
      <c r="B188" s="1">
        <v>48457</v>
      </c>
      <c r="C188" s="2">
        <f t="shared" si="24"/>
        <v>2032</v>
      </c>
      <c r="D188" s="2">
        <f t="shared" si="23"/>
        <v>8658.3822380140227</v>
      </c>
      <c r="E188" s="2">
        <f t="shared" si="25"/>
        <v>3546.429057168802</v>
      </c>
      <c r="F188" s="2">
        <f t="shared" si="27"/>
        <v>5111.9531808452211</v>
      </c>
      <c r="G188" s="11">
        <f t="shared" si="18"/>
        <v>5111.9531808452211</v>
      </c>
      <c r="H188" s="2">
        <f t="shared" si="26"/>
        <v>0</v>
      </c>
      <c r="L188" s="10">
        <f t="shared" si="20"/>
        <v>5111.9531808452211</v>
      </c>
      <c r="M188" s="11">
        <f t="shared" si="19"/>
        <v>976.71299458334727</v>
      </c>
      <c r="N188" s="11">
        <f t="shared" si="21"/>
        <v>4135.2401862618735</v>
      </c>
      <c r="O188" s="12">
        <f t="shared" si="22"/>
        <v>256321.55836929739</v>
      </c>
    </row>
    <row r="189" spans="2:15" x14ac:dyDescent="0.25">
      <c r="B189" s="1">
        <v>48487</v>
      </c>
      <c r="C189" s="2">
        <f t="shared" si="24"/>
        <v>2032</v>
      </c>
      <c r="D189" s="2">
        <f t="shared" si="23"/>
        <v>8658.3822380140227</v>
      </c>
      <c r="E189" s="2">
        <f t="shared" si="25"/>
        <v>3553.5219152831396</v>
      </c>
      <c r="F189" s="2">
        <f t="shared" si="27"/>
        <v>5104.8603227308831</v>
      </c>
      <c r="G189" s="11">
        <f t="shared" ref="G189:G233" si="28">F189</f>
        <v>5104.8603227308831</v>
      </c>
      <c r="H189" s="2">
        <f t="shared" si="26"/>
        <v>0</v>
      </c>
      <c r="L189" s="10">
        <f t="shared" si="20"/>
        <v>5104.8603227308831</v>
      </c>
      <c r="M189" s="11">
        <f t="shared" ref="M189:M233" si="29">O188*$E$9</f>
        <v>961.2058438848652</v>
      </c>
      <c r="N189" s="11">
        <f t="shared" si="21"/>
        <v>4143.6544788460178</v>
      </c>
      <c r="O189" s="12">
        <f t="shared" si="22"/>
        <v>252177.90389045136</v>
      </c>
    </row>
    <row r="190" spans="2:15" x14ac:dyDescent="0.25">
      <c r="B190" s="1">
        <v>48518</v>
      </c>
      <c r="C190" s="2">
        <f t="shared" si="24"/>
        <v>2032</v>
      </c>
      <c r="D190" s="2">
        <f t="shared" si="23"/>
        <v>8658.3822380140227</v>
      </c>
      <c r="E190" s="2">
        <f t="shared" si="25"/>
        <v>3560.6289591137061</v>
      </c>
      <c r="F190" s="2">
        <f t="shared" si="27"/>
        <v>5097.7532789003162</v>
      </c>
      <c r="G190" s="11">
        <f t="shared" si="28"/>
        <v>5097.7532789003162</v>
      </c>
      <c r="H190" s="2">
        <f t="shared" si="26"/>
        <v>0</v>
      </c>
      <c r="L190" s="10">
        <f t="shared" ref="L190:L233" si="30">G190</f>
        <v>5097.7532789003162</v>
      </c>
      <c r="M190" s="11">
        <f t="shared" si="29"/>
        <v>945.66713958919252</v>
      </c>
      <c r="N190" s="11">
        <f t="shared" ref="N190:N233" si="31">L190-M190</f>
        <v>4152.0861393111236</v>
      </c>
      <c r="O190" s="12">
        <f t="shared" ref="O190:O233" si="32">O189-N190</f>
        <v>248025.81775114025</v>
      </c>
    </row>
    <row r="191" spans="2:15" x14ac:dyDescent="0.25">
      <c r="B191" s="1">
        <v>48548</v>
      </c>
      <c r="C191" s="2">
        <f t="shared" si="24"/>
        <v>2032</v>
      </c>
      <c r="D191" s="2">
        <f t="shared" si="23"/>
        <v>8658.3822380140227</v>
      </c>
      <c r="E191" s="2">
        <f t="shared" si="25"/>
        <v>3567.7502170319335</v>
      </c>
      <c r="F191" s="2">
        <f t="shared" si="27"/>
        <v>5090.6320209820897</v>
      </c>
      <c r="G191" s="11">
        <f t="shared" si="28"/>
        <v>5090.6320209820897</v>
      </c>
      <c r="H191" s="2">
        <f t="shared" si="26"/>
        <v>0</v>
      </c>
      <c r="L191" s="10">
        <f t="shared" si="30"/>
        <v>5090.6320209820897</v>
      </c>
      <c r="M191" s="11">
        <f t="shared" si="29"/>
        <v>930.09681656677594</v>
      </c>
      <c r="N191" s="11">
        <f t="shared" si="31"/>
        <v>4160.5352044153133</v>
      </c>
      <c r="O191" s="12">
        <f t="shared" si="32"/>
        <v>243865.28254672492</v>
      </c>
    </row>
    <row r="192" spans="2:15" x14ac:dyDescent="0.25">
      <c r="B192" s="1">
        <v>48579</v>
      </c>
      <c r="C192" s="2">
        <f t="shared" si="24"/>
        <v>2032</v>
      </c>
      <c r="D192" s="2">
        <f t="shared" si="23"/>
        <v>8658.3822380140227</v>
      </c>
      <c r="E192" s="2">
        <f t="shared" si="25"/>
        <v>3574.8857174659975</v>
      </c>
      <c r="F192" s="2">
        <f t="shared" si="27"/>
        <v>5083.4965205480257</v>
      </c>
      <c r="G192" s="11">
        <f t="shared" si="28"/>
        <v>5083.4965205480257</v>
      </c>
      <c r="H192" s="2">
        <f t="shared" si="26"/>
        <v>0</v>
      </c>
      <c r="L192" s="10">
        <f t="shared" si="30"/>
        <v>5083.4965205480257</v>
      </c>
      <c r="M192" s="11">
        <f t="shared" si="29"/>
        <v>914.49480955021841</v>
      </c>
      <c r="N192" s="11">
        <f t="shared" si="31"/>
        <v>4169.0017109978071</v>
      </c>
      <c r="O192" s="12">
        <f t="shared" si="32"/>
        <v>239696.28083572711</v>
      </c>
    </row>
    <row r="193" spans="2:15" x14ac:dyDescent="0.25">
      <c r="B193" s="1">
        <v>48610</v>
      </c>
      <c r="C193" s="2">
        <f t="shared" si="24"/>
        <v>2033</v>
      </c>
      <c r="D193" s="2">
        <f t="shared" si="23"/>
        <v>9004.7175275345835</v>
      </c>
      <c r="E193" s="2">
        <f t="shared" si="25"/>
        <v>3582.0354889009295</v>
      </c>
      <c r="F193" s="2">
        <f t="shared" si="27"/>
        <v>5422.682038633654</v>
      </c>
      <c r="G193" s="11">
        <f t="shared" si="28"/>
        <v>5422.682038633654</v>
      </c>
      <c r="H193" s="2">
        <f t="shared" si="26"/>
        <v>0</v>
      </c>
      <c r="L193" s="10">
        <f t="shared" si="30"/>
        <v>5422.682038633654</v>
      </c>
      <c r="M193" s="11">
        <f t="shared" si="29"/>
        <v>898.86105313397661</v>
      </c>
      <c r="N193" s="11">
        <f t="shared" si="31"/>
        <v>4523.8209854996776</v>
      </c>
      <c r="O193" s="12">
        <f t="shared" si="32"/>
        <v>235172.45985022743</v>
      </c>
    </row>
    <row r="194" spans="2:15" x14ac:dyDescent="0.25">
      <c r="B194" s="1">
        <v>48638</v>
      </c>
      <c r="C194" s="2">
        <f t="shared" si="24"/>
        <v>2033</v>
      </c>
      <c r="D194" s="2">
        <f t="shared" si="23"/>
        <v>9004.7175275345835</v>
      </c>
      <c r="E194" s="2">
        <f t="shared" si="25"/>
        <v>3589.1995598787312</v>
      </c>
      <c r="F194" s="2">
        <f t="shared" si="27"/>
        <v>5415.5179676558528</v>
      </c>
      <c r="G194" s="11">
        <f t="shared" si="28"/>
        <v>5415.5179676558528</v>
      </c>
      <c r="H194" s="2">
        <f t="shared" si="26"/>
        <v>0</v>
      </c>
      <c r="L194" s="10">
        <f t="shared" si="30"/>
        <v>5415.5179676558528</v>
      </c>
      <c r="M194" s="11">
        <f t="shared" si="29"/>
        <v>881.89672443835286</v>
      </c>
      <c r="N194" s="11">
        <f t="shared" si="31"/>
        <v>4533.6212432174998</v>
      </c>
      <c r="O194" s="12">
        <f t="shared" si="32"/>
        <v>230638.83860700994</v>
      </c>
    </row>
    <row r="195" spans="2:15" x14ac:dyDescent="0.25">
      <c r="B195" s="1">
        <v>48669</v>
      </c>
      <c r="C195" s="2">
        <f t="shared" si="24"/>
        <v>2033</v>
      </c>
      <c r="D195" s="2">
        <f t="shared" si="23"/>
        <v>9004.7175275345835</v>
      </c>
      <c r="E195" s="2">
        <f t="shared" si="25"/>
        <v>3596.3779589984888</v>
      </c>
      <c r="F195" s="2">
        <f t="shared" si="27"/>
        <v>5408.3395685360947</v>
      </c>
      <c r="G195" s="11">
        <f t="shared" si="28"/>
        <v>5408.3395685360947</v>
      </c>
      <c r="H195" s="2">
        <f t="shared" si="26"/>
        <v>0</v>
      </c>
      <c r="L195" s="10">
        <f t="shared" si="30"/>
        <v>5408.3395685360947</v>
      </c>
      <c r="M195" s="11">
        <f t="shared" si="29"/>
        <v>864.89564477628721</v>
      </c>
      <c r="N195" s="11">
        <f t="shared" si="31"/>
        <v>4543.4439237598071</v>
      </c>
      <c r="O195" s="12">
        <f t="shared" si="32"/>
        <v>226095.39468325014</v>
      </c>
    </row>
    <row r="196" spans="2:15" x14ac:dyDescent="0.25">
      <c r="B196" s="1">
        <v>48699</v>
      </c>
      <c r="C196" s="2">
        <f t="shared" si="24"/>
        <v>2033</v>
      </c>
      <c r="D196" s="2">
        <f t="shared" si="23"/>
        <v>9004.7175275345835</v>
      </c>
      <c r="E196" s="2">
        <f t="shared" si="25"/>
        <v>3603.5707149164859</v>
      </c>
      <c r="F196" s="2">
        <f t="shared" si="27"/>
        <v>5401.1468126180971</v>
      </c>
      <c r="G196" s="11">
        <f t="shared" si="28"/>
        <v>5401.1468126180971</v>
      </c>
      <c r="H196" s="2">
        <f t="shared" si="26"/>
        <v>0</v>
      </c>
      <c r="L196" s="10">
        <f t="shared" si="30"/>
        <v>5401.1468126180971</v>
      </c>
      <c r="M196" s="11">
        <f t="shared" si="29"/>
        <v>847.85773006218801</v>
      </c>
      <c r="N196" s="11">
        <f t="shared" si="31"/>
        <v>4553.2890825559089</v>
      </c>
      <c r="O196" s="12">
        <f t="shared" si="32"/>
        <v>221542.10560069422</v>
      </c>
    </row>
    <row r="197" spans="2:15" x14ac:dyDescent="0.25">
      <c r="B197" s="1">
        <v>48730</v>
      </c>
      <c r="C197" s="2">
        <f t="shared" si="24"/>
        <v>2033</v>
      </c>
      <c r="D197" s="2">
        <f t="shared" si="23"/>
        <v>9004.7175275345835</v>
      </c>
      <c r="E197" s="2">
        <f t="shared" si="25"/>
        <v>3610.7778563463189</v>
      </c>
      <c r="F197" s="2">
        <f t="shared" si="27"/>
        <v>5393.9396711882646</v>
      </c>
      <c r="G197" s="11">
        <f t="shared" si="28"/>
        <v>5393.9396711882646</v>
      </c>
      <c r="H197" s="2">
        <f t="shared" si="26"/>
        <v>0</v>
      </c>
      <c r="L197" s="10">
        <f t="shared" si="30"/>
        <v>5393.9396711882646</v>
      </c>
      <c r="M197" s="11">
        <f t="shared" si="29"/>
        <v>830.78289600260325</v>
      </c>
      <c r="N197" s="11">
        <f t="shared" si="31"/>
        <v>4563.156775185661</v>
      </c>
      <c r="O197" s="12">
        <f t="shared" si="32"/>
        <v>216978.94882550856</v>
      </c>
    </row>
    <row r="198" spans="2:15" x14ac:dyDescent="0.25">
      <c r="B198" s="1">
        <v>48760</v>
      </c>
      <c r="C198" s="2">
        <f t="shared" si="24"/>
        <v>2033</v>
      </c>
      <c r="D198" s="2">
        <f t="shared" si="23"/>
        <v>9004.7175275345835</v>
      </c>
      <c r="E198" s="2">
        <f t="shared" si="25"/>
        <v>3617.9994120590118</v>
      </c>
      <c r="F198" s="2">
        <f t="shared" si="27"/>
        <v>5386.7181154755717</v>
      </c>
      <c r="G198" s="11">
        <f t="shared" si="28"/>
        <v>5386.7181154755717</v>
      </c>
      <c r="H198" s="2">
        <f t="shared" si="26"/>
        <v>0</v>
      </c>
      <c r="L198" s="10">
        <f t="shared" si="30"/>
        <v>5386.7181154755717</v>
      </c>
      <c r="M198" s="11">
        <f t="shared" si="29"/>
        <v>813.67105809565703</v>
      </c>
      <c r="N198" s="11">
        <f t="shared" si="31"/>
        <v>4573.0470573799148</v>
      </c>
      <c r="O198" s="12">
        <f t="shared" si="32"/>
        <v>212405.90176812865</v>
      </c>
    </row>
    <row r="199" spans="2:15" x14ac:dyDescent="0.25">
      <c r="B199" s="1">
        <v>48791</v>
      </c>
      <c r="C199" s="2">
        <f t="shared" si="24"/>
        <v>2033</v>
      </c>
      <c r="D199" s="2">
        <f t="shared" si="23"/>
        <v>9004.7175275345835</v>
      </c>
      <c r="E199" s="2">
        <f t="shared" si="25"/>
        <v>3625.2354108831296</v>
      </c>
      <c r="F199" s="2">
        <f t="shared" si="27"/>
        <v>5379.4821166514539</v>
      </c>
      <c r="G199" s="11">
        <f t="shared" si="28"/>
        <v>5379.4821166514539</v>
      </c>
      <c r="H199" s="2">
        <f t="shared" si="26"/>
        <v>0</v>
      </c>
      <c r="L199" s="10">
        <f t="shared" si="30"/>
        <v>5379.4821166514539</v>
      </c>
      <c r="M199" s="11">
        <f t="shared" si="29"/>
        <v>796.52213163048236</v>
      </c>
      <c r="N199" s="11">
        <f t="shared" si="31"/>
        <v>4582.9599850209715</v>
      </c>
      <c r="O199" s="12">
        <f t="shared" si="32"/>
        <v>207822.94178310767</v>
      </c>
    </row>
    <row r="200" spans="2:15" x14ac:dyDescent="0.25">
      <c r="B200" s="1">
        <v>48822</v>
      </c>
      <c r="C200" s="2">
        <f t="shared" si="24"/>
        <v>2033</v>
      </c>
      <c r="D200" s="2">
        <f t="shared" si="23"/>
        <v>9004.7175275345835</v>
      </c>
      <c r="E200" s="2">
        <f t="shared" si="25"/>
        <v>3632.4858817048957</v>
      </c>
      <c r="F200" s="2">
        <f t="shared" si="27"/>
        <v>5372.2316458296882</v>
      </c>
      <c r="G200" s="11">
        <f t="shared" si="28"/>
        <v>5372.2316458296882</v>
      </c>
      <c r="H200" s="2">
        <f t="shared" si="26"/>
        <v>0</v>
      </c>
      <c r="L200" s="10">
        <f t="shared" si="30"/>
        <v>5372.2316458296882</v>
      </c>
      <c r="M200" s="11">
        <f t="shared" si="29"/>
        <v>779.33603168665377</v>
      </c>
      <c r="N200" s="11">
        <f t="shared" si="31"/>
        <v>4592.8956141430344</v>
      </c>
      <c r="O200" s="12">
        <f t="shared" si="32"/>
        <v>203230.04616896465</v>
      </c>
    </row>
    <row r="201" spans="2:15" x14ac:dyDescent="0.25">
      <c r="B201" s="1">
        <v>48852</v>
      </c>
      <c r="C201" s="2">
        <f t="shared" si="24"/>
        <v>2033</v>
      </c>
      <c r="D201" s="2">
        <f t="shared" si="23"/>
        <v>9004.7175275345835</v>
      </c>
      <c r="E201" s="2">
        <f t="shared" si="25"/>
        <v>3639.7508534683056</v>
      </c>
      <c r="F201" s="2">
        <f t="shared" si="27"/>
        <v>5364.9666740662778</v>
      </c>
      <c r="G201" s="11">
        <f t="shared" si="28"/>
        <v>5364.9666740662778</v>
      </c>
      <c r="H201" s="2">
        <f t="shared" si="26"/>
        <v>0</v>
      </c>
      <c r="L201" s="10">
        <f t="shared" si="30"/>
        <v>5364.9666740662778</v>
      </c>
      <c r="M201" s="11">
        <f t="shared" si="29"/>
        <v>762.11267313361736</v>
      </c>
      <c r="N201" s="11">
        <f t="shared" si="31"/>
        <v>4602.8540009326607</v>
      </c>
      <c r="O201" s="12">
        <f t="shared" si="32"/>
        <v>198627.19216803199</v>
      </c>
    </row>
    <row r="202" spans="2:15" x14ac:dyDescent="0.25">
      <c r="B202" s="1">
        <v>48883</v>
      </c>
      <c r="C202" s="2">
        <f t="shared" si="24"/>
        <v>2033</v>
      </c>
      <c r="D202" s="2">
        <f t="shared" si="23"/>
        <v>9004.7175275345835</v>
      </c>
      <c r="E202" s="2">
        <f t="shared" si="25"/>
        <v>3647.0303551752422</v>
      </c>
      <c r="F202" s="2">
        <f t="shared" si="27"/>
        <v>5357.6871723593413</v>
      </c>
      <c r="G202" s="11">
        <f t="shared" si="28"/>
        <v>5357.6871723593413</v>
      </c>
      <c r="H202" s="2">
        <f t="shared" si="26"/>
        <v>0</v>
      </c>
      <c r="L202" s="10">
        <f t="shared" si="30"/>
        <v>5357.6871723593413</v>
      </c>
      <c r="M202" s="11">
        <f t="shared" si="29"/>
        <v>744.85197063011992</v>
      </c>
      <c r="N202" s="11">
        <f t="shared" si="31"/>
        <v>4612.8352017292218</v>
      </c>
      <c r="O202" s="12">
        <f t="shared" si="32"/>
        <v>194014.35696630276</v>
      </c>
    </row>
    <row r="203" spans="2:15" x14ac:dyDescent="0.25">
      <c r="B203" s="1">
        <v>48913</v>
      </c>
      <c r="C203" s="2">
        <f t="shared" si="24"/>
        <v>2033</v>
      </c>
      <c r="D203" s="2">
        <f t="shared" si="23"/>
        <v>9004.7175275345835</v>
      </c>
      <c r="E203" s="2">
        <f t="shared" si="25"/>
        <v>3654.3244158855928</v>
      </c>
      <c r="F203" s="2">
        <f t="shared" si="27"/>
        <v>5350.3931116489912</v>
      </c>
      <c r="G203" s="11">
        <f t="shared" si="28"/>
        <v>5350.3931116489912</v>
      </c>
      <c r="H203" s="2">
        <f t="shared" si="26"/>
        <v>0</v>
      </c>
      <c r="L203" s="10">
        <f t="shared" si="30"/>
        <v>5350.3931116489912</v>
      </c>
      <c r="M203" s="11">
        <f t="shared" si="29"/>
        <v>727.55383862363533</v>
      </c>
      <c r="N203" s="11">
        <f t="shared" si="31"/>
        <v>4622.8392730253563</v>
      </c>
      <c r="O203" s="12">
        <f t="shared" si="32"/>
        <v>189391.51769327739</v>
      </c>
    </row>
    <row r="204" spans="2:15" x14ac:dyDescent="0.25">
      <c r="B204" s="1">
        <v>48944</v>
      </c>
      <c r="C204" s="2">
        <f t="shared" si="24"/>
        <v>2033</v>
      </c>
      <c r="D204" s="2">
        <f t="shared" si="23"/>
        <v>9004.7175275345835</v>
      </c>
      <c r="E204" s="2">
        <f t="shared" si="25"/>
        <v>3661.6330647173641</v>
      </c>
      <c r="F204" s="2">
        <f t="shared" si="27"/>
        <v>5343.0844628172199</v>
      </c>
      <c r="G204" s="11">
        <f t="shared" si="28"/>
        <v>5343.0844628172199</v>
      </c>
      <c r="H204" s="2">
        <f t="shared" si="26"/>
        <v>0</v>
      </c>
      <c r="L204" s="10">
        <f t="shared" si="30"/>
        <v>5343.0844628172199</v>
      </c>
      <c r="M204" s="11">
        <f t="shared" si="29"/>
        <v>710.21819134979023</v>
      </c>
      <c r="N204" s="11">
        <f t="shared" si="31"/>
        <v>4632.8662714674301</v>
      </c>
      <c r="O204" s="12">
        <f t="shared" si="32"/>
        <v>184758.65142180995</v>
      </c>
    </row>
    <row r="205" spans="2:15" x14ac:dyDescent="0.25">
      <c r="B205" s="1">
        <v>48975</v>
      </c>
      <c r="C205" s="2">
        <f t="shared" si="24"/>
        <v>2034</v>
      </c>
      <c r="D205" s="2">
        <f t="shared" ref="D205:D233" si="33">$C$5*(1+$E$5)^(C205-$C$2)</f>
        <v>9364.9062286359695</v>
      </c>
      <c r="E205" s="2">
        <f t="shared" si="25"/>
        <v>3668.9563308467987</v>
      </c>
      <c r="F205" s="2">
        <f t="shared" si="27"/>
        <v>5695.9498977891708</v>
      </c>
      <c r="G205" s="11">
        <f t="shared" si="28"/>
        <v>5695.9498977891708</v>
      </c>
      <c r="H205" s="2">
        <f t="shared" si="26"/>
        <v>0</v>
      </c>
      <c r="L205" s="10">
        <f t="shared" si="30"/>
        <v>5695.9498977891708</v>
      </c>
      <c r="M205" s="11">
        <f t="shared" si="29"/>
        <v>692.84494283178731</v>
      </c>
      <c r="N205" s="11">
        <f t="shared" si="31"/>
        <v>5003.1049549573836</v>
      </c>
      <c r="O205" s="12">
        <f t="shared" si="32"/>
        <v>179755.54646685257</v>
      </c>
    </row>
    <row r="206" spans="2:15" x14ac:dyDescent="0.25">
      <c r="B206" s="1">
        <v>49003</v>
      </c>
      <c r="C206" s="2">
        <f t="shared" ref="C206:C233" si="34">YEAR(B206)</f>
        <v>2034</v>
      </c>
      <c r="D206" s="2">
        <f t="shared" si="33"/>
        <v>9364.9062286359695</v>
      </c>
      <c r="E206" s="2">
        <f t="shared" ref="E206:E238" si="35">E205*(1+$E$6)</f>
        <v>3676.2942435084924</v>
      </c>
      <c r="F206" s="2">
        <f t="shared" si="27"/>
        <v>5688.6119851274771</v>
      </c>
      <c r="G206" s="11">
        <f t="shared" si="28"/>
        <v>5688.6119851274771</v>
      </c>
      <c r="H206" s="2">
        <f t="shared" ref="H206:H233" si="36">F206-G206</f>
        <v>0</v>
      </c>
      <c r="L206" s="10">
        <f t="shared" si="30"/>
        <v>5688.6119851274771</v>
      </c>
      <c r="M206" s="11">
        <f t="shared" si="29"/>
        <v>674.08329925069711</v>
      </c>
      <c r="N206" s="11">
        <f t="shared" si="31"/>
        <v>5014.5286858767795</v>
      </c>
      <c r="O206" s="12">
        <f t="shared" si="32"/>
        <v>174741.01778097579</v>
      </c>
    </row>
    <row r="207" spans="2:15" x14ac:dyDescent="0.25">
      <c r="B207" s="1">
        <v>49034</v>
      </c>
      <c r="C207" s="2">
        <f t="shared" si="34"/>
        <v>2034</v>
      </c>
      <c r="D207" s="2">
        <f t="shared" si="33"/>
        <v>9364.9062286359695</v>
      </c>
      <c r="E207" s="2">
        <f t="shared" si="35"/>
        <v>3683.6468319955093</v>
      </c>
      <c r="F207" s="2">
        <f t="shared" ref="F207:F233" si="37">D207-E207+H206*(1+$E$7)</f>
        <v>5681.2593966404602</v>
      </c>
      <c r="G207" s="11">
        <f t="shared" si="28"/>
        <v>5681.2593966404602</v>
      </c>
      <c r="H207" s="2">
        <f t="shared" si="36"/>
        <v>0</v>
      </c>
      <c r="L207" s="10">
        <f t="shared" si="30"/>
        <v>5681.2593966404602</v>
      </c>
      <c r="M207" s="11">
        <f t="shared" si="29"/>
        <v>655.27881667865915</v>
      </c>
      <c r="N207" s="11">
        <f t="shared" si="31"/>
        <v>5025.9805799618007</v>
      </c>
      <c r="O207" s="12">
        <f t="shared" si="32"/>
        <v>169715.037201014</v>
      </c>
    </row>
    <row r="208" spans="2:15" x14ac:dyDescent="0.25">
      <c r="B208" s="1">
        <v>49064</v>
      </c>
      <c r="C208" s="2">
        <f t="shared" si="34"/>
        <v>2034</v>
      </c>
      <c r="D208" s="2">
        <f t="shared" si="33"/>
        <v>9364.9062286359695</v>
      </c>
      <c r="E208" s="2">
        <f t="shared" si="35"/>
        <v>3691.0141256595002</v>
      </c>
      <c r="F208" s="2">
        <f t="shared" si="37"/>
        <v>5673.8921029764697</v>
      </c>
      <c r="G208" s="11">
        <f t="shared" si="28"/>
        <v>5673.8921029764697</v>
      </c>
      <c r="H208" s="2">
        <f t="shared" si="36"/>
        <v>0</v>
      </c>
      <c r="L208" s="10">
        <f t="shared" si="30"/>
        <v>5673.8921029764697</v>
      </c>
      <c r="M208" s="11">
        <f t="shared" si="29"/>
        <v>636.43138950380251</v>
      </c>
      <c r="N208" s="11">
        <f t="shared" si="31"/>
        <v>5037.4607134726675</v>
      </c>
      <c r="O208" s="12">
        <f t="shared" si="32"/>
        <v>164677.57648754134</v>
      </c>
    </row>
    <row r="209" spans="2:15" x14ac:dyDescent="0.25">
      <c r="B209" s="1">
        <v>49095</v>
      </c>
      <c r="C209" s="2">
        <f t="shared" si="34"/>
        <v>2034</v>
      </c>
      <c r="D209" s="2">
        <f t="shared" si="33"/>
        <v>9364.9062286359695</v>
      </c>
      <c r="E209" s="2">
        <f t="shared" si="35"/>
        <v>3698.3961539108191</v>
      </c>
      <c r="F209" s="2">
        <f t="shared" si="37"/>
        <v>5666.5100747251508</v>
      </c>
      <c r="G209" s="11">
        <f t="shared" si="28"/>
        <v>5666.5100747251508</v>
      </c>
      <c r="H209" s="2">
        <f t="shared" si="36"/>
        <v>0</v>
      </c>
      <c r="L209" s="10">
        <f t="shared" si="30"/>
        <v>5666.5100747251508</v>
      </c>
      <c r="M209" s="11">
        <f t="shared" si="29"/>
        <v>617.54091182828006</v>
      </c>
      <c r="N209" s="11">
        <f t="shared" si="31"/>
        <v>5048.9691628968703</v>
      </c>
      <c r="O209" s="12">
        <f t="shared" si="32"/>
        <v>159628.60732464449</v>
      </c>
    </row>
    <row r="210" spans="2:15" x14ac:dyDescent="0.25">
      <c r="B210" s="1">
        <v>49125</v>
      </c>
      <c r="C210" s="2">
        <f t="shared" si="34"/>
        <v>2034</v>
      </c>
      <c r="D210" s="2">
        <f t="shared" si="33"/>
        <v>9364.9062286359695</v>
      </c>
      <c r="E210" s="2">
        <f t="shared" si="35"/>
        <v>3705.7929462186407</v>
      </c>
      <c r="F210" s="2">
        <f t="shared" si="37"/>
        <v>5659.1132824173292</v>
      </c>
      <c r="G210" s="11">
        <f t="shared" si="28"/>
        <v>5659.1132824173292</v>
      </c>
      <c r="H210" s="2">
        <f t="shared" si="36"/>
        <v>0</v>
      </c>
      <c r="L210" s="10">
        <f t="shared" si="30"/>
        <v>5659.1132824173292</v>
      </c>
      <c r="M210" s="11">
        <f t="shared" si="29"/>
        <v>598.60727746741679</v>
      </c>
      <c r="N210" s="11">
        <f t="shared" si="31"/>
        <v>5060.5060049499125</v>
      </c>
      <c r="O210" s="12">
        <f t="shared" si="32"/>
        <v>154568.10131969457</v>
      </c>
    </row>
    <row r="211" spans="2:15" x14ac:dyDescent="0.25">
      <c r="B211" s="1">
        <v>49156</v>
      </c>
      <c r="C211" s="2">
        <f t="shared" si="34"/>
        <v>2034</v>
      </c>
      <c r="D211" s="2">
        <f t="shared" si="33"/>
        <v>9364.9062286359695</v>
      </c>
      <c r="E211" s="2">
        <f t="shared" si="35"/>
        <v>3713.2045321110782</v>
      </c>
      <c r="F211" s="2">
        <f t="shared" si="37"/>
        <v>5651.7016965248913</v>
      </c>
      <c r="G211" s="11">
        <f t="shared" si="28"/>
        <v>5651.7016965248913</v>
      </c>
      <c r="H211" s="2">
        <f t="shared" si="36"/>
        <v>0</v>
      </c>
      <c r="L211" s="10">
        <f t="shared" si="30"/>
        <v>5651.7016965248913</v>
      </c>
      <c r="M211" s="11">
        <f t="shared" si="29"/>
        <v>579.63037994885462</v>
      </c>
      <c r="N211" s="11">
        <f t="shared" si="31"/>
        <v>5072.0713165760371</v>
      </c>
      <c r="O211" s="12">
        <f t="shared" si="32"/>
        <v>149496.03000311853</v>
      </c>
    </row>
    <row r="212" spans="2:15" x14ac:dyDescent="0.25">
      <c r="B212" s="1">
        <v>49187</v>
      </c>
      <c r="C212" s="2">
        <f t="shared" si="34"/>
        <v>2034</v>
      </c>
      <c r="D212" s="2">
        <f t="shared" si="33"/>
        <v>9364.9062286359695</v>
      </c>
      <c r="E212" s="2">
        <f t="shared" si="35"/>
        <v>3720.6309411753004</v>
      </c>
      <c r="F212" s="2">
        <f t="shared" si="37"/>
        <v>5644.2752874606686</v>
      </c>
      <c r="G212" s="11">
        <f t="shared" si="28"/>
        <v>5644.2752874606686</v>
      </c>
      <c r="H212" s="2">
        <f t="shared" si="36"/>
        <v>0</v>
      </c>
      <c r="L212" s="10">
        <f t="shared" si="30"/>
        <v>5644.2752874606686</v>
      </c>
      <c r="M212" s="11">
        <f t="shared" si="29"/>
        <v>560.61011251169452</v>
      </c>
      <c r="N212" s="11">
        <f t="shared" si="31"/>
        <v>5083.6651749489738</v>
      </c>
      <c r="O212" s="12">
        <f t="shared" si="32"/>
        <v>144412.36482816955</v>
      </c>
    </row>
    <row r="213" spans="2:15" x14ac:dyDescent="0.25">
      <c r="B213" s="1">
        <v>49217</v>
      </c>
      <c r="C213" s="2">
        <f t="shared" si="34"/>
        <v>2034</v>
      </c>
      <c r="D213" s="2">
        <f t="shared" si="33"/>
        <v>9364.9062286359695</v>
      </c>
      <c r="E213" s="2">
        <f t="shared" si="35"/>
        <v>3728.0722030576512</v>
      </c>
      <c r="F213" s="2">
        <f t="shared" si="37"/>
        <v>5636.8340255783187</v>
      </c>
      <c r="G213" s="11">
        <f t="shared" si="28"/>
        <v>5636.8340255783187</v>
      </c>
      <c r="H213" s="2">
        <f t="shared" si="36"/>
        <v>0</v>
      </c>
      <c r="L213" s="10">
        <f t="shared" si="30"/>
        <v>5636.8340255783187</v>
      </c>
      <c r="M213" s="11">
        <f t="shared" si="29"/>
        <v>541.54636810563579</v>
      </c>
      <c r="N213" s="11">
        <f t="shared" si="31"/>
        <v>5095.2876574726833</v>
      </c>
      <c r="O213" s="12">
        <f t="shared" si="32"/>
        <v>139317.07717069687</v>
      </c>
    </row>
    <row r="214" spans="2:15" x14ac:dyDescent="0.25">
      <c r="B214" s="1">
        <v>49248</v>
      </c>
      <c r="C214" s="2">
        <f t="shared" si="34"/>
        <v>2034</v>
      </c>
      <c r="D214" s="2">
        <f t="shared" si="33"/>
        <v>9364.9062286359695</v>
      </c>
      <c r="E214" s="2">
        <f t="shared" si="35"/>
        <v>3735.5283474637667</v>
      </c>
      <c r="F214" s="2">
        <f t="shared" si="37"/>
        <v>5629.3778811722023</v>
      </c>
      <c r="G214" s="11">
        <f t="shared" si="28"/>
        <v>5629.3778811722023</v>
      </c>
      <c r="H214" s="2">
        <f t="shared" si="36"/>
        <v>0</v>
      </c>
      <c r="L214" s="10">
        <f t="shared" si="30"/>
        <v>5629.3778811722023</v>
      </c>
      <c r="M214" s="11">
        <f t="shared" si="29"/>
        <v>522.43903939011318</v>
      </c>
      <c r="N214" s="11">
        <f t="shared" si="31"/>
        <v>5106.9388417820892</v>
      </c>
      <c r="O214" s="12">
        <f t="shared" si="32"/>
        <v>134210.13832891476</v>
      </c>
    </row>
    <row r="215" spans="2:15" x14ac:dyDescent="0.25">
      <c r="B215" s="1">
        <v>49278</v>
      </c>
      <c r="C215" s="2">
        <f t="shared" si="34"/>
        <v>2034</v>
      </c>
      <c r="D215" s="2">
        <f t="shared" si="33"/>
        <v>9364.9062286359695</v>
      </c>
      <c r="E215" s="2">
        <f t="shared" si="35"/>
        <v>3742.9994041586942</v>
      </c>
      <c r="F215" s="2">
        <f t="shared" si="37"/>
        <v>5621.9068244772752</v>
      </c>
      <c r="G215" s="11">
        <f t="shared" si="28"/>
        <v>5621.9068244772752</v>
      </c>
      <c r="H215" s="2">
        <f t="shared" si="36"/>
        <v>0</v>
      </c>
      <c r="L215" s="10">
        <f t="shared" si="30"/>
        <v>5621.9068244772752</v>
      </c>
      <c r="M215" s="11">
        <f t="shared" si="29"/>
        <v>503.28801873343036</v>
      </c>
      <c r="N215" s="11">
        <f t="shared" si="31"/>
        <v>5118.6188057438449</v>
      </c>
      <c r="O215" s="12">
        <f t="shared" si="32"/>
        <v>129091.51952317092</v>
      </c>
    </row>
    <row r="216" spans="2:15" x14ac:dyDescent="0.25">
      <c r="B216" s="1">
        <v>49309</v>
      </c>
      <c r="C216" s="2">
        <f t="shared" si="34"/>
        <v>2034</v>
      </c>
      <c r="D216" s="2">
        <f t="shared" si="33"/>
        <v>9364.9062286359695</v>
      </c>
      <c r="E216" s="2">
        <f t="shared" si="35"/>
        <v>3750.4854029670119</v>
      </c>
      <c r="F216" s="2">
        <f t="shared" si="37"/>
        <v>5614.4208256689581</v>
      </c>
      <c r="G216" s="11">
        <f t="shared" si="28"/>
        <v>5614.4208256689581</v>
      </c>
      <c r="H216" s="2">
        <f t="shared" si="36"/>
        <v>0</v>
      </c>
      <c r="L216" s="10">
        <f t="shared" si="30"/>
        <v>5614.4208256689581</v>
      </c>
      <c r="M216" s="11">
        <f t="shared" si="29"/>
        <v>484.09319821189092</v>
      </c>
      <c r="N216" s="11">
        <f t="shared" si="31"/>
        <v>5130.3276274570671</v>
      </c>
      <c r="O216" s="12">
        <f t="shared" si="32"/>
        <v>123961.19189571386</v>
      </c>
    </row>
    <row r="217" spans="2:15" x14ac:dyDescent="0.25">
      <c r="B217" s="1">
        <v>49340</v>
      </c>
      <c r="C217" s="2">
        <f t="shared" si="34"/>
        <v>2035</v>
      </c>
      <c r="D217" s="2">
        <f t="shared" si="33"/>
        <v>9739.5024777814069</v>
      </c>
      <c r="E217" s="2">
        <f t="shared" si="35"/>
        <v>3757.9863737729461</v>
      </c>
      <c r="F217" s="2">
        <f t="shared" si="37"/>
        <v>5981.5161040084604</v>
      </c>
      <c r="G217" s="11">
        <f t="shared" si="28"/>
        <v>5981.5161040084604</v>
      </c>
      <c r="H217" s="2">
        <f t="shared" si="36"/>
        <v>0</v>
      </c>
      <c r="L217" s="10">
        <f t="shared" si="30"/>
        <v>5981.5161040084604</v>
      </c>
      <c r="M217" s="11">
        <f t="shared" si="29"/>
        <v>464.85446960892693</v>
      </c>
      <c r="N217" s="11">
        <f t="shared" si="31"/>
        <v>5516.6616343995338</v>
      </c>
      <c r="O217" s="12">
        <f t="shared" si="32"/>
        <v>118444.53026131433</v>
      </c>
    </row>
    <row r="218" spans="2:15" x14ac:dyDescent="0.25">
      <c r="B218" s="1">
        <v>49368</v>
      </c>
      <c r="C218" s="2">
        <f t="shared" si="34"/>
        <v>2035</v>
      </c>
      <c r="D218" s="2">
        <f t="shared" si="33"/>
        <v>9739.5024777814069</v>
      </c>
      <c r="E218" s="2">
        <f t="shared" si="35"/>
        <v>3765.5023465204918</v>
      </c>
      <c r="F218" s="2">
        <f t="shared" si="37"/>
        <v>5974.0001312609147</v>
      </c>
      <c r="G218" s="11">
        <f t="shared" si="28"/>
        <v>5974.0001312609147</v>
      </c>
      <c r="H218" s="2">
        <f t="shared" si="36"/>
        <v>0</v>
      </c>
      <c r="L218" s="10">
        <f t="shared" si="30"/>
        <v>5974.0001312609147</v>
      </c>
      <c r="M218" s="11">
        <f t="shared" si="29"/>
        <v>444.1669884799287</v>
      </c>
      <c r="N218" s="11">
        <f t="shared" si="31"/>
        <v>5529.8331427809862</v>
      </c>
      <c r="O218" s="12">
        <f t="shared" si="32"/>
        <v>112914.69711853334</v>
      </c>
    </row>
    <row r="219" spans="2:15" x14ac:dyDescent="0.25">
      <c r="B219" s="1">
        <v>49399</v>
      </c>
      <c r="C219" s="2">
        <f t="shared" si="34"/>
        <v>2035</v>
      </c>
      <c r="D219" s="2">
        <f t="shared" si="33"/>
        <v>9739.5024777814069</v>
      </c>
      <c r="E219" s="2">
        <f t="shared" si="35"/>
        <v>3773.0333512135326</v>
      </c>
      <c r="F219" s="2">
        <f t="shared" si="37"/>
        <v>5966.4691265678739</v>
      </c>
      <c r="G219" s="11">
        <f t="shared" si="28"/>
        <v>5966.4691265678739</v>
      </c>
      <c r="H219" s="2">
        <f t="shared" si="36"/>
        <v>0</v>
      </c>
      <c r="L219" s="10">
        <f t="shared" si="30"/>
        <v>5966.4691265678739</v>
      </c>
      <c r="M219" s="11">
        <f t="shared" si="29"/>
        <v>423.43011419449999</v>
      </c>
      <c r="N219" s="11">
        <f t="shared" si="31"/>
        <v>5543.0390123733741</v>
      </c>
      <c r="O219" s="12">
        <f t="shared" si="32"/>
        <v>107371.65810615997</v>
      </c>
    </row>
    <row r="220" spans="2:15" x14ac:dyDescent="0.25">
      <c r="B220" s="1">
        <v>49429</v>
      </c>
      <c r="C220" s="2">
        <f t="shared" si="34"/>
        <v>2035</v>
      </c>
      <c r="D220" s="2">
        <f t="shared" si="33"/>
        <v>9739.5024777814069</v>
      </c>
      <c r="E220" s="2">
        <f t="shared" si="35"/>
        <v>3780.5794179159598</v>
      </c>
      <c r="F220" s="2">
        <f t="shared" si="37"/>
        <v>5958.9230598654467</v>
      </c>
      <c r="G220" s="11">
        <f t="shared" si="28"/>
        <v>5958.9230598654467</v>
      </c>
      <c r="H220" s="2">
        <f t="shared" si="36"/>
        <v>0</v>
      </c>
      <c r="L220" s="10">
        <f t="shared" si="30"/>
        <v>5958.9230598654467</v>
      </c>
      <c r="M220" s="11">
        <f t="shared" si="29"/>
        <v>402.64371789809985</v>
      </c>
      <c r="N220" s="11">
        <f t="shared" si="31"/>
        <v>5556.2793419673471</v>
      </c>
      <c r="O220" s="12">
        <f t="shared" si="32"/>
        <v>101815.37876419263</v>
      </c>
    </row>
    <row r="221" spans="2:15" x14ac:dyDescent="0.25">
      <c r="B221" s="1">
        <v>49460</v>
      </c>
      <c r="C221" s="2">
        <f t="shared" si="34"/>
        <v>2035</v>
      </c>
      <c r="D221" s="2">
        <f t="shared" si="33"/>
        <v>9739.5024777814069</v>
      </c>
      <c r="E221" s="2">
        <f t="shared" si="35"/>
        <v>3788.1405767517917</v>
      </c>
      <c r="F221" s="2">
        <f t="shared" si="37"/>
        <v>5951.3619010296152</v>
      </c>
      <c r="G221" s="11">
        <f t="shared" si="28"/>
        <v>5951.3619010296152</v>
      </c>
      <c r="H221" s="2">
        <f t="shared" si="36"/>
        <v>0</v>
      </c>
      <c r="L221" s="10">
        <f t="shared" si="30"/>
        <v>5951.3619010296152</v>
      </c>
      <c r="M221" s="11">
        <f t="shared" si="29"/>
        <v>381.80767036572234</v>
      </c>
      <c r="N221" s="11">
        <f t="shared" si="31"/>
        <v>5569.5542306638927</v>
      </c>
      <c r="O221" s="12">
        <f t="shared" si="32"/>
        <v>96245.824533528736</v>
      </c>
    </row>
    <row r="222" spans="2:15" x14ac:dyDescent="0.25">
      <c r="B222" s="1">
        <v>49490</v>
      </c>
      <c r="C222" s="2">
        <f t="shared" si="34"/>
        <v>2035</v>
      </c>
      <c r="D222" s="2">
        <f t="shared" si="33"/>
        <v>9739.5024777814069</v>
      </c>
      <c r="E222" s="2">
        <f t="shared" si="35"/>
        <v>3795.7168579052955</v>
      </c>
      <c r="F222" s="2">
        <f t="shared" si="37"/>
        <v>5943.785619876111</v>
      </c>
      <c r="G222" s="11">
        <f t="shared" si="28"/>
        <v>5943.785619876111</v>
      </c>
      <c r="H222" s="2">
        <f t="shared" si="36"/>
        <v>0</v>
      </c>
      <c r="L222" s="10">
        <f t="shared" si="30"/>
        <v>5943.785619876111</v>
      </c>
      <c r="M222" s="11">
        <f t="shared" si="29"/>
        <v>360.92184200073274</v>
      </c>
      <c r="N222" s="11">
        <f t="shared" si="31"/>
        <v>5582.8637778753782</v>
      </c>
      <c r="O222" s="12">
        <f t="shared" si="32"/>
        <v>90662.960755653359</v>
      </c>
    </row>
    <row r="223" spans="2:15" x14ac:dyDescent="0.25">
      <c r="B223" s="1">
        <v>49521</v>
      </c>
      <c r="C223" s="2">
        <f t="shared" si="34"/>
        <v>2035</v>
      </c>
      <c r="D223" s="2">
        <f t="shared" si="33"/>
        <v>9739.5024777814069</v>
      </c>
      <c r="E223" s="2">
        <f t="shared" si="35"/>
        <v>3803.308291621106</v>
      </c>
      <c r="F223" s="2">
        <f t="shared" si="37"/>
        <v>5936.1941861603009</v>
      </c>
      <c r="G223" s="11">
        <f t="shared" si="28"/>
        <v>5936.1941861603009</v>
      </c>
      <c r="H223" s="2">
        <f t="shared" si="36"/>
        <v>0</v>
      </c>
      <c r="L223" s="10">
        <f t="shared" si="30"/>
        <v>5936.1941861603009</v>
      </c>
      <c r="M223" s="11">
        <f t="shared" si="29"/>
        <v>339.9861028337001</v>
      </c>
      <c r="N223" s="11">
        <f t="shared" si="31"/>
        <v>5596.2080833266009</v>
      </c>
      <c r="O223" s="12">
        <f t="shared" si="32"/>
        <v>85066.752672326751</v>
      </c>
    </row>
    <row r="224" spans="2:15" x14ac:dyDescent="0.25">
      <c r="B224" s="1">
        <v>49552</v>
      </c>
      <c r="C224" s="2">
        <f t="shared" si="34"/>
        <v>2035</v>
      </c>
      <c r="D224" s="2">
        <f t="shared" si="33"/>
        <v>9739.5024777814069</v>
      </c>
      <c r="E224" s="2">
        <f t="shared" si="35"/>
        <v>3810.9149082043482</v>
      </c>
      <c r="F224" s="2">
        <f t="shared" si="37"/>
        <v>5928.5875695770592</v>
      </c>
      <c r="G224" s="11">
        <f t="shared" si="28"/>
        <v>5928.5875695770592</v>
      </c>
      <c r="H224" s="2">
        <f t="shared" si="36"/>
        <v>0</v>
      </c>
      <c r="L224" s="10">
        <f t="shared" si="30"/>
        <v>5928.5875695770592</v>
      </c>
      <c r="M224" s="11">
        <f t="shared" si="29"/>
        <v>319.00032252122531</v>
      </c>
      <c r="N224" s="11">
        <f t="shared" si="31"/>
        <v>5609.5872470558343</v>
      </c>
      <c r="O224" s="12">
        <f t="shared" si="32"/>
        <v>79457.165425270912</v>
      </c>
    </row>
    <row r="225" spans="2:17" x14ac:dyDescent="0.25">
      <c r="B225" s="1">
        <v>49582</v>
      </c>
      <c r="C225" s="2">
        <f t="shared" si="34"/>
        <v>2035</v>
      </c>
      <c r="D225" s="2">
        <f t="shared" si="33"/>
        <v>9739.5024777814069</v>
      </c>
      <c r="E225" s="2">
        <f t="shared" si="35"/>
        <v>3818.5367380207567</v>
      </c>
      <c r="F225" s="2">
        <f t="shared" si="37"/>
        <v>5920.9657397606497</v>
      </c>
      <c r="G225" s="11">
        <f t="shared" si="28"/>
        <v>5920.9657397606497</v>
      </c>
      <c r="H225" s="2">
        <f t="shared" si="36"/>
        <v>0</v>
      </c>
      <c r="L225" s="10">
        <f t="shared" si="30"/>
        <v>5920.9657397606497</v>
      </c>
      <c r="M225" s="11">
        <f t="shared" si="29"/>
        <v>297.96437034476588</v>
      </c>
      <c r="N225" s="11">
        <f t="shared" si="31"/>
        <v>5623.0013694158843</v>
      </c>
      <c r="O225" s="12">
        <f t="shared" si="32"/>
        <v>73834.164055855028</v>
      </c>
    </row>
    <row r="226" spans="2:17" x14ac:dyDescent="0.25">
      <c r="B226" s="1">
        <v>49613</v>
      </c>
      <c r="C226" s="2">
        <f t="shared" si="34"/>
        <v>2035</v>
      </c>
      <c r="D226" s="2">
        <f t="shared" si="33"/>
        <v>9739.5024777814069</v>
      </c>
      <c r="E226" s="2">
        <f t="shared" si="35"/>
        <v>3826.1738114967984</v>
      </c>
      <c r="F226" s="2">
        <f t="shared" si="37"/>
        <v>5913.3286662846085</v>
      </c>
      <c r="G226" s="11">
        <f t="shared" si="28"/>
        <v>5913.3286662846085</v>
      </c>
      <c r="H226" s="2">
        <f t="shared" si="36"/>
        <v>0</v>
      </c>
      <c r="L226" s="10">
        <f t="shared" si="30"/>
        <v>5913.3286662846085</v>
      </c>
      <c r="M226" s="11">
        <f t="shared" si="29"/>
        <v>276.87811520945633</v>
      </c>
      <c r="N226" s="11">
        <f t="shared" si="31"/>
        <v>5636.4505510751524</v>
      </c>
      <c r="O226" s="12">
        <f t="shared" si="32"/>
        <v>68197.71350477988</v>
      </c>
    </row>
    <row r="227" spans="2:17" x14ac:dyDescent="0.25">
      <c r="B227" s="25">
        <v>49643</v>
      </c>
      <c r="C227" s="2">
        <f t="shared" si="34"/>
        <v>2035</v>
      </c>
      <c r="D227" s="2">
        <f t="shared" si="33"/>
        <v>9739.5024777814069</v>
      </c>
      <c r="E227" s="2">
        <f t="shared" si="35"/>
        <v>3833.826159119792</v>
      </c>
      <c r="F227" s="2">
        <f t="shared" si="37"/>
        <v>5905.6763186616154</v>
      </c>
      <c r="G227" s="11">
        <f t="shared" si="28"/>
        <v>5905.6763186616154</v>
      </c>
      <c r="H227" s="2">
        <f t="shared" si="36"/>
        <v>0</v>
      </c>
      <c r="L227" s="10">
        <f t="shared" si="30"/>
        <v>5905.6763186616154</v>
      </c>
      <c r="M227" s="11">
        <f t="shared" si="29"/>
        <v>255.74142564292455</v>
      </c>
      <c r="N227" s="11">
        <f t="shared" si="31"/>
        <v>5649.9348930186907</v>
      </c>
      <c r="O227" s="12">
        <f t="shared" si="32"/>
        <v>62547.77861176119</v>
      </c>
      <c r="P227" s="11"/>
      <c r="Q227" s="11"/>
    </row>
    <row r="228" spans="2:17" x14ac:dyDescent="0.25">
      <c r="B228" s="1">
        <v>49674</v>
      </c>
      <c r="C228" s="2">
        <f t="shared" si="34"/>
        <v>2035</v>
      </c>
      <c r="D228" s="2">
        <f t="shared" si="33"/>
        <v>9739.5024777814069</v>
      </c>
      <c r="E228" s="2">
        <f t="shared" si="35"/>
        <v>3841.4938114380316</v>
      </c>
      <c r="F228" s="2">
        <f t="shared" si="37"/>
        <v>5898.0086663433758</v>
      </c>
      <c r="G228" s="11">
        <f t="shared" si="28"/>
        <v>5898.0086663433758</v>
      </c>
      <c r="H228" s="2">
        <f t="shared" si="36"/>
        <v>0</v>
      </c>
      <c r="L228" s="10">
        <f t="shared" si="30"/>
        <v>5898.0086663433758</v>
      </c>
      <c r="M228" s="11">
        <f t="shared" si="29"/>
        <v>234.55416979410447</v>
      </c>
      <c r="N228" s="11">
        <f t="shared" si="31"/>
        <v>5663.4544965492714</v>
      </c>
      <c r="O228" s="12">
        <f t="shared" si="32"/>
        <v>56884.324115211915</v>
      </c>
      <c r="P228" s="11"/>
      <c r="Q228" s="11"/>
    </row>
    <row r="229" spans="2:17" x14ac:dyDescent="0.25">
      <c r="B229" s="25">
        <v>49705</v>
      </c>
      <c r="C229" s="2">
        <f t="shared" si="34"/>
        <v>2036</v>
      </c>
      <c r="D229" s="2">
        <f t="shared" si="33"/>
        <v>10129.082576892664</v>
      </c>
      <c r="E229" s="2">
        <f t="shared" si="35"/>
        <v>3849.1767990609078</v>
      </c>
      <c r="F229" s="2">
        <f t="shared" si="37"/>
        <v>6279.9057778317565</v>
      </c>
      <c r="G229" s="11">
        <f t="shared" si="28"/>
        <v>6279.9057778317565</v>
      </c>
      <c r="H229" s="2">
        <f t="shared" si="36"/>
        <v>0</v>
      </c>
      <c r="L229" s="10">
        <f t="shared" si="30"/>
        <v>6279.9057778317565</v>
      </c>
      <c r="M229" s="11">
        <f t="shared" si="29"/>
        <v>213.31621543204469</v>
      </c>
      <c r="N229" s="11">
        <f t="shared" si="31"/>
        <v>6066.5895623997121</v>
      </c>
      <c r="O229" s="12">
        <f t="shared" si="32"/>
        <v>50817.734552812202</v>
      </c>
      <c r="P229" s="11"/>
      <c r="Q229" s="11"/>
    </row>
    <row r="230" spans="2:17" x14ac:dyDescent="0.25">
      <c r="B230" s="1">
        <v>49733</v>
      </c>
      <c r="C230" s="2">
        <f t="shared" si="34"/>
        <v>2036</v>
      </c>
      <c r="D230" s="2">
        <f t="shared" si="33"/>
        <v>10129.082576892664</v>
      </c>
      <c r="E230" s="2">
        <f t="shared" si="35"/>
        <v>3856.8751526590295</v>
      </c>
      <c r="F230" s="2">
        <f t="shared" si="37"/>
        <v>6272.2074242336348</v>
      </c>
      <c r="G230" s="11">
        <f t="shared" si="28"/>
        <v>6272.2074242336348</v>
      </c>
      <c r="H230" s="2">
        <f t="shared" si="36"/>
        <v>0</v>
      </c>
      <c r="L230" s="10">
        <f t="shared" si="30"/>
        <v>6272.2074242336348</v>
      </c>
      <c r="M230" s="11">
        <f t="shared" si="29"/>
        <v>190.56650457304576</v>
      </c>
      <c r="N230" s="11">
        <f t="shared" si="31"/>
        <v>6081.6409196605891</v>
      </c>
      <c r="O230" s="12">
        <f t="shared" si="32"/>
        <v>44736.093633151613</v>
      </c>
      <c r="P230" s="11"/>
      <c r="Q230" s="11"/>
    </row>
    <row r="231" spans="2:17" x14ac:dyDescent="0.25">
      <c r="B231" s="1">
        <v>49765</v>
      </c>
      <c r="C231" s="2">
        <f t="shared" si="34"/>
        <v>2036</v>
      </c>
      <c r="D231" s="2">
        <f t="shared" si="33"/>
        <v>10129.082576892664</v>
      </c>
      <c r="E231" s="2">
        <f t="shared" si="35"/>
        <v>3864.5889029643477</v>
      </c>
      <c r="F231" s="2">
        <f t="shared" si="37"/>
        <v>6264.4936739283166</v>
      </c>
      <c r="G231" s="11">
        <f t="shared" si="28"/>
        <v>6264.4936739283166</v>
      </c>
      <c r="H231" s="2">
        <f t="shared" si="36"/>
        <v>0</v>
      </c>
      <c r="L231" s="10">
        <f t="shared" si="30"/>
        <v>6264.4936739283166</v>
      </c>
      <c r="M231" s="11">
        <f t="shared" si="29"/>
        <v>167.76035112431853</v>
      </c>
      <c r="N231" s="11">
        <f t="shared" si="31"/>
        <v>6096.7333228039979</v>
      </c>
      <c r="O231" s="12">
        <f t="shared" si="32"/>
        <v>38639.360310347613</v>
      </c>
      <c r="P231" s="11"/>
      <c r="Q231" s="11"/>
    </row>
    <row r="232" spans="2:17" x14ac:dyDescent="0.25">
      <c r="B232" s="1">
        <v>49795</v>
      </c>
      <c r="C232" s="2">
        <f t="shared" si="34"/>
        <v>2036</v>
      </c>
      <c r="D232" s="2">
        <f t="shared" si="33"/>
        <v>10129.082576892664</v>
      </c>
      <c r="E232" s="2">
        <f t="shared" si="35"/>
        <v>3872.3180807702765</v>
      </c>
      <c r="F232" s="2">
        <f t="shared" si="37"/>
        <v>6256.7644961223878</v>
      </c>
      <c r="G232" s="11">
        <f t="shared" si="28"/>
        <v>6256.7644961223878</v>
      </c>
      <c r="H232" s="2">
        <f t="shared" si="36"/>
        <v>0</v>
      </c>
      <c r="L232" s="10">
        <f t="shared" si="30"/>
        <v>6256.7644961223878</v>
      </c>
      <c r="M232" s="11">
        <f t="shared" si="29"/>
        <v>144.89760116380353</v>
      </c>
      <c r="N232" s="11">
        <f t="shared" si="31"/>
        <v>6111.8668949585845</v>
      </c>
      <c r="O232" s="12">
        <f t="shared" si="32"/>
        <v>32527.493415389028</v>
      </c>
      <c r="P232" s="11"/>
      <c r="Q232" s="11"/>
    </row>
    <row r="233" spans="2:17" x14ac:dyDescent="0.25">
      <c r="B233" s="1">
        <v>49826</v>
      </c>
      <c r="C233" s="2">
        <f t="shared" si="34"/>
        <v>2036</v>
      </c>
      <c r="D233" s="2">
        <f t="shared" si="33"/>
        <v>10129.082576892664</v>
      </c>
      <c r="E233" s="2">
        <f t="shared" si="35"/>
        <v>3880.0627169318172</v>
      </c>
      <c r="F233" s="2">
        <f t="shared" si="37"/>
        <v>6249.0198599608466</v>
      </c>
      <c r="G233" s="11">
        <f t="shared" si="28"/>
        <v>6249.0198599608466</v>
      </c>
      <c r="H233" s="2">
        <f t="shared" si="36"/>
        <v>0</v>
      </c>
      <c r="L233" s="10">
        <f t="shared" si="30"/>
        <v>6249.0198599608466</v>
      </c>
      <c r="M233" s="11">
        <f t="shared" si="29"/>
        <v>121.97810030770886</v>
      </c>
      <c r="N233" s="11">
        <f t="shared" si="31"/>
        <v>6127.0417596531379</v>
      </c>
      <c r="O233" s="12">
        <f t="shared" si="32"/>
        <v>26400.451655735891</v>
      </c>
      <c r="P233" s="11"/>
      <c r="Q233" s="11"/>
    </row>
    <row r="234" spans="2:17" x14ac:dyDescent="0.25">
      <c r="B234" s="1">
        <v>49856</v>
      </c>
      <c r="C234" s="2">
        <f t="shared" ref="C234:C238" si="38">YEAR(B234)</f>
        <v>2036</v>
      </c>
      <c r="D234" s="2">
        <f t="shared" ref="D234:D238" si="39">$C$5*(1+$E$5)^(C234-$C$2)</f>
        <v>10129.082576892664</v>
      </c>
      <c r="E234" s="2">
        <f t="shared" si="35"/>
        <v>3887.822842365681</v>
      </c>
      <c r="F234" s="2">
        <f t="shared" ref="F234:F238" si="40">D234-E234+H233*(1+$E$7)</f>
        <v>6241.2597345269833</v>
      </c>
      <c r="G234" s="11">
        <f t="shared" ref="G234:G237" si="41">F234</f>
        <v>6241.2597345269833</v>
      </c>
      <c r="H234" s="2">
        <f t="shared" ref="H234:H238" si="42">F234-G234</f>
        <v>0</v>
      </c>
      <c r="L234" s="10">
        <f t="shared" ref="L234:L237" si="43">G234</f>
        <v>6241.2597345269833</v>
      </c>
      <c r="M234" s="11">
        <f t="shared" ref="M234:M238" si="44">O233*$E$9</f>
        <v>99.001693709009587</v>
      </c>
      <c r="N234" s="11">
        <f t="shared" ref="N234:N237" si="45">L234-M234</f>
        <v>6142.2580408179738</v>
      </c>
      <c r="O234" s="12">
        <f t="shared" ref="O234:O238" si="46">O233-N234</f>
        <v>20258.193614917916</v>
      </c>
      <c r="P234" s="11"/>
      <c r="Q234" s="11"/>
    </row>
    <row r="235" spans="2:17" x14ac:dyDescent="0.25">
      <c r="B235" s="1">
        <v>49887</v>
      </c>
      <c r="C235" s="2">
        <f t="shared" si="38"/>
        <v>2036</v>
      </c>
      <c r="D235" s="2">
        <f t="shared" si="39"/>
        <v>10129.082576892664</v>
      </c>
      <c r="E235" s="2">
        <f t="shared" si="35"/>
        <v>3895.5984880504125</v>
      </c>
      <c r="F235" s="2">
        <f t="shared" si="40"/>
        <v>6233.4840888422514</v>
      </c>
      <c r="G235" s="11">
        <f t="shared" si="41"/>
        <v>6233.4840888422514</v>
      </c>
      <c r="H235" s="2">
        <f t="shared" si="42"/>
        <v>0</v>
      </c>
      <c r="L235" s="10">
        <f t="shared" si="43"/>
        <v>6233.4840888422514</v>
      </c>
      <c r="M235" s="11">
        <f t="shared" si="44"/>
        <v>75.968226055942182</v>
      </c>
      <c r="N235" s="11">
        <f t="shared" si="45"/>
        <v>6157.5158627863093</v>
      </c>
      <c r="O235" s="12">
        <f t="shared" si="46"/>
        <v>14100.677752131607</v>
      </c>
      <c r="P235" s="11"/>
      <c r="Q235" s="11"/>
    </row>
    <row r="236" spans="2:17" x14ac:dyDescent="0.25">
      <c r="B236" s="1">
        <v>49918</v>
      </c>
      <c r="C236" s="2">
        <f t="shared" si="38"/>
        <v>2036</v>
      </c>
      <c r="D236" s="2">
        <f t="shared" si="39"/>
        <v>10129.082576892664</v>
      </c>
      <c r="E236" s="2">
        <f t="shared" si="35"/>
        <v>3903.3896850265132</v>
      </c>
      <c r="F236" s="2">
        <f t="shared" si="40"/>
        <v>6225.6928918661506</v>
      </c>
      <c r="G236" s="11">
        <f t="shared" si="41"/>
        <v>6225.6928918661506</v>
      </c>
      <c r="H236" s="2">
        <f t="shared" si="42"/>
        <v>0</v>
      </c>
      <c r="L236" s="10">
        <f t="shared" si="43"/>
        <v>6225.6928918661506</v>
      </c>
      <c r="M236" s="11">
        <f t="shared" si="44"/>
        <v>52.877541570493527</v>
      </c>
      <c r="N236" s="11">
        <f t="shared" si="45"/>
        <v>6172.8153502956575</v>
      </c>
      <c r="O236" s="12">
        <f t="shared" si="46"/>
        <v>7927.8624018359496</v>
      </c>
      <c r="P236" s="11"/>
      <c r="Q236" s="11"/>
    </row>
    <row r="237" spans="2:17" x14ac:dyDescent="0.25">
      <c r="B237" s="1">
        <v>49948</v>
      </c>
      <c r="C237" s="2">
        <f t="shared" si="38"/>
        <v>2036</v>
      </c>
      <c r="D237" s="2">
        <f t="shared" si="39"/>
        <v>10129.082576892664</v>
      </c>
      <c r="E237" s="2">
        <f t="shared" si="35"/>
        <v>3911.1964643965662</v>
      </c>
      <c r="F237" s="2">
        <f t="shared" si="40"/>
        <v>6217.8861124960986</v>
      </c>
      <c r="G237" s="11">
        <f t="shared" si="41"/>
        <v>6217.8861124960986</v>
      </c>
      <c r="H237" s="2">
        <f t="shared" si="42"/>
        <v>0</v>
      </c>
      <c r="L237" s="10">
        <f t="shared" si="43"/>
        <v>6217.8861124960986</v>
      </c>
      <c r="M237" s="11">
        <f t="shared" si="44"/>
        <v>29.72948400688481</v>
      </c>
      <c r="N237" s="11">
        <f t="shared" si="45"/>
        <v>6188.1566284892142</v>
      </c>
      <c r="O237" s="12">
        <f t="shared" si="46"/>
        <v>1739.7057733467354</v>
      </c>
      <c r="P237" s="11"/>
      <c r="Q237" s="11"/>
    </row>
    <row r="238" spans="2:17" x14ac:dyDescent="0.25">
      <c r="B238" s="5">
        <v>49979</v>
      </c>
      <c r="C238" s="2">
        <f t="shared" si="38"/>
        <v>2036</v>
      </c>
      <c r="D238" s="2">
        <f t="shared" si="39"/>
        <v>10129.082576892664</v>
      </c>
      <c r="E238" s="2">
        <f t="shared" si="35"/>
        <v>3919.0188573253595</v>
      </c>
      <c r="F238" s="2">
        <f t="shared" si="40"/>
        <v>6210.0637195673044</v>
      </c>
      <c r="G238" s="41">
        <f>L238</f>
        <v>1746.2296699967858</v>
      </c>
      <c r="H238" s="32">
        <f t="shared" si="42"/>
        <v>4463.8340495705188</v>
      </c>
      <c r="L238" s="40">
        <f>N238+M238</f>
        <v>1746.2296699967858</v>
      </c>
      <c r="M238" s="18">
        <f t="shared" si="44"/>
        <v>6.5238966500502578</v>
      </c>
      <c r="N238" s="18">
        <f>O237</f>
        <v>1739.7057733467354</v>
      </c>
      <c r="O238" s="21">
        <f t="shared" si="46"/>
        <v>0</v>
      </c>
      <c r="P238" s="11"/>
      <c r="Q238" s="11"/>
    </row>
    <row r="239" spans="2:17" x14ac:dyDescent="0.25">
      <c r="B239" s="2"/>
      <c r="E239" s="11"/>
      <c r="F239" s="23"/>
      <c r="G239" s="11"/>
      <c r="H239" s="18"/>
      <c r="I239" s="11"/>
      <c r="J239" s="11"/>
    </row>
    <row r="240" spans="2:17" x14ac:dyDescent="0.25">
      <c r="B240" s="2"/>
      <c r="E240" s="11"/>
      <c r="F240" s="23"/>
      <c r="G240" s="11"/>
      <c r="H240" s="18"/>
      <c r="I240" s="11"/>
      <c r="J240" s="11"/>
    </row>
    <row r="241" spans="2:17" x14ac:dyDescent="0.25">
      <c r="B241" s="2"/>
      <c r="E241" s="11"/>
      <c r="F241" s="23"/>
      <c r="G241" s="11"/>
      <c r="H241" s="18"/>
      <c r="I241" s="11"/>
      <c r="J241" s="11"/>
    </row>
    <row r="242" spans="2:17" x14ac:dyDescent="0.25">
      <c r="B242" s="2"/>
      <c r="E242" s="11"/>
      <c r="F242" s="23"/>
      <c r="G242" s="11"/>
      <c r="H242" s="18"/>
      <c r="I242" s="11"/>
      <c r="J242" s="11"/>
    </row>
    <row r="243" spans="2:17" x14ac:dyDescent="0.25">
      <c r="B243" s="2"/>
      <c r="E243" s="11"/>
      <c r="F243" s="23"/>
      <c r="G243" s="11"/>
      <c r="H243" s="18"/>
      <c r="I243" s="11"/>
      <c r="J243" s="11"/>
    </row>
    <row r="244" spans="2:17" x14ac:dyDescent="0.25">
      <c r="B244" s="2"/>
      <c r="E244" s="11"/>
      <c r="F244" s="23"/>
      <c r="G244" s="11"/>
      <c r="H244" s="18"/>
      <c r="I244" s="11"/>
      <c r="J244" s="11"/>
    </row>
    <row r="245" spans="2:17" x14ac:dyDescent="0.25">
      <c r="B245" s="2"/>
      <c r="E245" s="11"/>
      <c r="F245" s="23"/>
      <c r="G245" s="11"/>
      <c r="H245" s="18"/>
      <c r="I245" s="11"/>
      <c r="J245" s="11"/>
    </row>
    <row r="246" spans="2:17" x14ac:dyDescent="0.25">
      <c r="B246" s="2"/>
      <c r="E246" s="11"/>
      <c r="F246" s="23"/>
      <c r="G246" s="11"/>
      <c r="H246" s="18"/>
      <c r="I246" s="11"/>
      <c r="J246" s="11"/>
    </row>
    <row r="247" spans="2:17" x14ac:dyDescent="0.25">
      <c r="F247" s="11"/>
      <c r="G247" s="23"/>
      <c r="H247" s="11"/>
      <c r="I247" s="18"/>
      <c r="J247" s="11"/>
      <c r="K247" s="11"/>
    </row>
    <row r="248" spans="2:17" x14ac:dyDescent="0.25">
      <c r="F248" s="11"/>
      <c r="G248" s="23"/>
      <c r="H248" s="11"/>
      <c r="I248" s="18"/>
      <c r="J248" s="11"/>
      <c r="K248" s="11"/>
    </row>
    <row r="249" spans="2:17" x14ac:dyDescent="0.25">
      <c r="G249" s="11"/>
      <c r="L249" s="11"/>
      <c r="M249" s="11"/>
      <c r="N249" s="11"/>
      <c r="O249" s="11"/>
      <c r="P249" s="11"/>
      <c r="Q249" s="11"/>
    </row>
    <row r="250" spans="2:17" x14ac:dyDescent="0.25">
      <c r="G250" s="11"/>
      <c r="L250" s="11"/>
      <c r="M250" s="11"/>
      <c r="N250" s="11"/>
      <c r="O250" s="11"/>
      <c r="P250" s="11"/>
      <c r="Q250" s="11"/>
    </row>
    <row r="251" spans="2:17" x14ac:dyDescent="0.25">
      <c r="G251" s="11"/>
      <c r="L251" s="11"/>
      <c r="M251" s="11"/>
      <c r="N251" s="11"/>
      <c r="O251" s="11"/>
      <c r="P251" s="11"/>
      <c r="Q251" s="11"/>
    </row>
    <row r="252" spans="2:17" x14ac:dyDescent="0.25">
      <c r="G252" s="11"/>
      <c r="P252" s="11"/>
      <c r="Q252" s="11"/>
    </row>
    <row r="253" spans="2:17" x14ac:dyDescent="0.25">
      <c r="G253" s="11"/>
      <c r="P253" s="11"/>
      <c r="Q253" s="11"/>
    </row>
    <row r="254" spans="2:17" x14ac:dyDescent="0.25">
      <c r="G254" s="11"/>
      <c r="P254" s="11"/>
      <c r="Q254" s="11"/>
    </row>
    <row r="255" spans="2:17" x14ac:dyDescent="0.25">
      <c r="G255" s="11"/>
      <c r="P255" s="11"/>
      <c r="Q255" s="11"/>
    </row>
    <row r="256" spans="2:17" x14ac:dyDescent="0.25">
      <c r="G256" s="11"/>
      <c r="P256" s="11"/>
      <c r="Q256" s="11"/>
    </row>
    <row r="257" spans="7:17" x14ac:dyDescent="0.25">
      <c r="G257" s="11"/>
      <c r="P257" s="11"/>
      <c r="Q257" s="11"/>
    </row>
    <row r="258" spans="7:17" x14ac:dyDescent="0.25">
      <c r="G258" s="11"/>
      <c r="P258" s="11"/>
      <c r="Q258" s="11"/>
    </row>
    <row r="259" spans="7:17" x14ac:dyDescent="0.25">
      <c r="G259" s="11"/>
    </row>
    <row r="260" spans="7:17" x14ac:dyDescent="0.25">
      <c r="G260" s="11"/>
    </row>
    <row r="261" spans="7:17" x14ac:dyDescent="0.25">
      <c r="G261" s="11"/>
    </row>
    <row r="262" spans="7:17" x14ac:dyDescent="0.25">
      <c r="G262" s="11"/>
    </row>
    <row r="263" spans="7:17" x14ac:dyDescent="0.25">
      <c r="G263" s="11"/>
    </row>
    <row r="264" spans="7:17" x14ac:dyDescent="0.25">
      <c r="G264" s="11"/>
    </row>
    <row r="265" spans="7:17" x14ac:dyDescent="0.25">
      <c r="G265" s="11"/>
    </row>
    <row r="266" spans="7:17" x14ac:dyDescent="0.25">
      <c r="G266" s="11"/>
    </row>
    <row r="267" spans="7:17" x14ac:dyDescent="0.25">
      <c r="G267" s="11"/>
    </row>
    <row r="268" spans="7:17" x14ac:dyDescent="0.25">
      <c r="G268" s="11"/>
    </row>
    <row r="269" spans="7:17" x14ac:dyDescent="0.25">
      <c r="G269" s="11"/>
    </row>
    <row r="270" spans="7:17" x14ac:dyDescent="0.25">
      <c r="G270" s="11"/>
    </row>
    <row r="271" spans="7:17" x14ac:dyDescent="0.25">
      <c r="G271" s="11"/>
    </row>
    <row r="272" spans="7:17" x14ac:dyDescent="0.25">
      <c r="G272" s="11"/>
    </row>
    <row r="273" spans="7:7" x14ac:dyDescent="0.25">
      <c r="G273" s="11"/>
    </row>
    <row r="274" spans="7:7" x14ac:dyDescent="0.25">
      <c r="G274" s="11"/>
    </row>
    <row r="275" spans="7:7" x14ac:dyDescent="0.25">
      <c r="G275" s="11"/>
    </row>
    <row r="276" spans="7:7" x14ac:dyDescent="0.25">
      <c r="G276" s="11"/>
    </row>
    <row r="277" spans="7:7" x14ac:dyDescent="0.25">
      <c r="G277" s="11"/>
    </row>
    <row r="278" spans="7:7" x14ac:dyDescent="0.25">
      <c r="G278" s="11"/>
    </row>
    <row r="279" spans="7:7" x14ac:dyDescent="0.25">
      <c r="G279" s="11"/>
    </row>
    <row r="280" spans="7:7" x14ac:dyDescent="0.25">
      <c r="G280" s="11"/>
    </row>
    <row r="281" spans="7:7" x14ac:dyDescent="0.25">
      <c r="G281" s="11"/>
    </row>
    <row r="282" spans="7:7" x14ac:dyDescent="0.25">
      <c r="G282" s="11"/>
    </row>
    <row r="283" spans="7:7" x14ac:dyDescent="0.25">
      <c r="G283" s="11"/>
    </row>
    <row r="284" spans="7:7" x14ac:dyDescent="0.25">
      <c r="G284" s="11"/>
    </row>
    <row r="285" spans="7:7" x14ac:dyDescent="0.25">
      <c r="G285" s="11"/>
    </row>
    <row r="286" spans="7:7" x14ac:dyDescent="0.25">
      <c r="G286" s="11"/>
    </row>
    <row r="287" spans="7:7" x14ac:dyDescent="0.25">
      <c r="G287" s="11"/>
    </row>
    <row r="288" spans="7:7" x14ac:dyDescent="0.25">
      <c r="G288" s="11"/>
    </row>
    <row r="289" spans="7:7" x14ac:dyDescent="0.25">
      <c r="G289" s="11"/>
    </row>
    <row r="290" spans="7:7" x14ac:dyDescent="0.25">
      <c r="G290" s="11"/>
    </row>
    <row r="291" spans="7:7" x14ac:dyDescent="0.25">
      <c r="G291" s="11"/>
    </row>
    <row r="292" spans="7:7" x14ac:dyDescent="0.25">
      <c r="G292" s="11"/>
    </row>
    <row r="293" spans="7:7" x14ac:dyDescent="0.25">
      <c r="G293" s="11"/>
    </row>
    <row r="294" spans="7:7" x14ac:dyDescent="0.25">
      <c r="G294" s="11"/>
    </row>
    <row r="295" spans="7:7" x14ac:dyDescent="0.25">
      <c r="G295" s="11"/>
    </row>
    <row r="296" spans="7:7" x14ac:dyDescent="0.25">
      <c r="G296" s="11"/>
    </row>
    <row r="297" spans="7:7" x14ac:dyDescent="0.25">
      <c r="G297" s="11"/>
    </row>
    <row r="298" spans="7:7" x14ac:dyDescent="0.25">
      <c r="G298" s="11"/>
    </row>
    <row r="299" spans="7:7" x14ac:dyDescent="0.25">
      <c r="G299" s="11"/>
    </row>
    <row r="300" spans="7:7" x14ac:dyDescent="0.25">
      <c r="G300" s="11"/>
    </row>
    <row r="301" spans="7:7" x14ac:dyDescent="0.25">
      <c r="G301" s="11"/>
    </row>
    <row r="302" spans="7:7" x14ac:dyDescent="0.25">
      <c r="G302" s="11"/>
    </row>
    <row r="303" spans="7:7" x14ac:dyDescent="0.25">
      <c r="G303" s="11"/>
    </row>
    <row r="304" spans="7:7" x14ac:dyDescent="0.25">
      <c r="G304" s="11"/>
    </row>
    <row r="305" spans="7:7" x14ac:dyDescent="0.25">
      <c r="G305" s="11"/>
    </row>
    <row r="306" spans="7:7" x14ac:dyDescent="0.25">
      <c r="G306" s="11"/>
    </row>
    <row r="307" spans="7:7" x14ac:dyDescent="0.25">
      <c r="G307" s="11"/>
    </row>
    <row r="308" spans="7:7" x14ac:dyDescent="0.25">
      <c r="G308" s="11"/>
    </row>
    <row r="309" spans="7:7" x14ac:dyDescent="0.25">
      <c r="G309" s="11"/>
    </row>
    <row r="310" spans="7:7" x14ac:dyDescent="0.25">
      <c r="G310" s="11"/>
    </row>
    <row r="311" spans="7:7" x14ac:dyDescent="0.25">
      <c r="G311" s="11"/>
    </row>
    <row r="312" spans="7:7" x14ac:dyDescent="0.25">
      <c r="G312" s="11"/>
    </row>
    <row r="313" spans="7:7" x14ac:dyDescent="0.25">
      <c r="G313" s="11"/>
    </row>
    <row r="314" spans="7:7" x14ac:dyDescent="0.25">
      <c r="G314" s="11"/>
    </row>
    <row r="315" spans="7:7" x14ac:dyDescent="0.25">
      <c r="G315" s="11"/>
    </row>
    <row r="316" spans="7:7" x14ac:dyDescent="0.25">
      <c r="G316" s="11"/>
    </row>
    <row r="317" spans="7:7" x14ac:dyDescent="0.25">
      <c r="G317" s="11"/>
    </row>
    <row r="318" spans="7:7" x14ac:dyDescent="0.25">
      <c r="G318" s="11"/>
    </row>
    <row r="319" spans="7:7" x14ac:dyDescent="0.25">
      <c r="G319" s="11"/>
    </row>
    <row r="320" spans="7:7" x14ac:dyDescent="0.25">
      <c r="G320" s="11"/>
    </row>
    <row r="321" spans="7:13" x14ac:dyDescent="0.25">
      <c r="G321" s="11"/>
    </row>
    <row r="322" spans="7:13" x14ac:dyDescent="0.25">
      <c r="G322" s="11"/>
    </row>
    <row r="323" spans="7:13" x14ac:dyDescent="0.25">
      <c r="G323" s="11"/>
    </row>
    <row r="324" spans="7:13" x14ac:dyDescent="0.25">
      <c r="G324" s="11"/>
    </row>
    <row r="325" spans="7:13" x14ac:dyDescent="0.25">
      <c r="G325" s="11"/>
    </row>
    <row r="326" spans="7:13" x14ac:dyDescent="0.25">
      <c r="G326" s="11"/>
    </row>
    <row r="327" spans="7:13" x14ac:dyDescent="0.25">
      <c r="G327" s="11"/>
    </row>
    <row r="328" spans="7:13" x14ac:dyDescent="0.25">
      <c r="G328" s="11"/>
    </row>
    <row r="329" spans="7:13" x14ac:dyDescent="0.25">
      <c r="G329" s="11"/>
    </row>
    <row r="330" spans="7:13" x14ac:dyDescent="0.25">
      <c r="G330" s="11"/>
    </row>
    <row r="331" spans="7:13" x14ac:dyDescent="0.25">
      <c r="G331" s="11"/>
    </row>
    <row r="332" spans="7:13" x14ac:dyDescent="0.25">
      <c r="G332" s="11"/>
    </row>
    <row r="333" spans="7:13" x14ac:dyDescent="0.25">
      <c r="G333" s="11"/>
    </row>
    <row r="334" spans="7:13" x14ac:dyDescent="0.25">
      <c r="G334" s="11"/>
    </row>
    <row r="335" spans="7:13" x14ac:dyDescent="0.25">
      <c r="G335" s="11"/>
      <c r="M335" s="4"/>
    </row>
    <row r="336" spans="7:13" x14ac:dyDescent="0.25">
      <c r="G336" s="11"/>
    </row>
    <row r="337" spans="1:15" x14ac:dyDescent="0.25">
      <c r="G337" s="11"/>
    </row>
    <row r="338" spans="1:15" x14ac:dyDescent="0.25">
      <c r="G338" s="11"/>
    </row>
    <row r="339" spans="1:15" x14ac:dyDescent="0.25">
      <c r="G339" s="11"/>
    </row>
    <row r="340" spans="1:15" x14ac:dyDescent="0.25">
      <c r="G340" s="11"/>
    </row>
    <row r="341" spans="1:15" x14ac:dyDescent="0.25">
      <c r="G341" s="11"/>
      <c r="L341" s="19"/>
      <c r="M341" s="19"/>
      <c r="N341" s="19"/>
      <c r="O341" s="19"/>
    </row>
    <row r="342" spans="1:15" x14ac:dyDescent="0.25">
      <c r="G342" s="11"/>
    </row>
    <row r="343" spans="1:15" x14ac:dyDescent="0.25">
      <c r="G343" s="11"/>
    </row>
    <row r="344" spans="1:15" x14ac:dyDescent="0.25">
      <c r="G344" s="11"/>
    </row>
    <row r="345" spans="1:15" x14ac:dyDescent="0.25">
      <c r="G345" s="11"/>
    </row>
    <row r="346" spans="1:15" x14ac:dyDescent="0.25">
      <c r="G346" s="11"/>
    </row>
    <row r="347" spans="1:15" x14ac:dyDescent="0.25">
      <c r="G347" s="11"/>
    </row>
    <row r="348" spans="1:15" s="19" customFormat="1" x14ac:dyDescent="0.25">
      <c r="A348" s="25"/>
      <c r="B348" s="25"/>
      <c r="G348" s="11"/>
      <c r="L348" s="2"/>
      <c r="M348" s="2"/>
      <c r="N348" s="2"/>
      <c r="O348" s="2"/>
    </row>
    <row r="349" spans="1:15" x14ac:dyDescent="0.25">
      <c r="G349" s="11"/>
    </row>
    <row r="350" spans="1:15" x14ac:dyDescent="0.25">
      <c r="G350" s="11"/>
    </row>
    <row r="351" spans="1:15" x14ac:dyDescent="0.25">
      <c r="G351" s="11"/>
    </row>
    <row r="352" spans="1:15" x14ac:dyDescent="0.25">
      <c r="G352" s="11"/>
    </row>
    <row r="353" spans="7:7" x14ac:dyDescent="0.25">
      <c r="G353" s="11"/>
    </row>
    <row r="354" spans="7:7" x14ac:dyDescent="0.25">
      <c r="G354" s="11"/>
    </row>
    <row r="355" spans="7:7" x14ac:dyDescent="0.25">
      <c r="G355" s="11"/>
    </row>
    <row r="356" spans="7:7" x14ac:dyDescent="0.25">
      <c r="G356" s="11"/>
    </row>
    <row r="357" spans="7:7" x14ac:dyDescent="0.25">
      <c r="G357" s="11"/>
    </row>
    <row r="358" spans="7:7" x14ac:dyDescent="0.25">
      <c r="G358" s="11"/>
    </row>
    <row r="359" spans="7:7" x14ac:dyDescent="0.25">
      <c r="G359" s="11"/>
    </row>
    <row r="360" spans="7:7" x14ac:dyDescent="0.25">
      <c r="G360" s="11"/>
    </row>
    <row r="361" spans="7:7" x14ac:dyDescent="0.25">
      <c r="G361" s="11"/>
    </row>
    <row r="362" spans="7:7" x14ac:dyDescent="0.25">
      <c r="G362" s="11"/>
    </row>
    <row r="363" spans="7:7" x14ac:dyDescent="0.25">
      <c r="G363" s="11"/>
    </row>
    <row r="364" spans="7:7" x14ac:dyDescent="0.25">
      <c r="G364" s="11"/>
    </row>
    <row r="365" spans="7:7" x14ac:dyDescent="0.25">
      <c r="G365" s="11"/>
    </row>
    <row r="366" spans="7:7" x14ac:dyDescent="0.25">
      <c r="G366" s="11"/>
    </row>
    <row r="367" spans="7:7" x14ac:dyDescent="0.25">
      <c r="G367" s="11"/>
    </row>
    <row r="368" spans="7:7" x14ac:dyDescent="0.25">
      <c r="G368" s="11"/>
    </row>
    <row r="369" spans="7:7" x14ac:dyDescent="0.25">
      <c r="G369" s="11"/>
    </row>
    <row r="370" spans="7:7" x14ac:dyDescent="0.25">
      <c r="G370" s="11"/>
    </row>
    <row r="371" spans="7:7" x14ac:dyDescent="0.25">
      <c r="G371" s="11"/>
    </row>
    <row r="372" spans="7:7" x14ac:dyDescent="0.25">
      <c r="G372" s="11"/>
    </row>
    <row r="373" spans="7:7" x14ac:dyDescent="0.25">
      <c r="G373" s="11"/>
    </row>
    <row r="374" spans="7:7" x14ac:dyDescent="0.25">
      <c r="G374" s="11"/>
    </row>
    <row r="375" spans="7:7" x14ac:dyDescent="0.25">
      <c r="G375" s="11"/>
    </row>
    <row r="376" spans="7:7" x14ac:dyDescent="0.25">
      <c r="G376" s="11"/>
    </row>
    <row r="377" spans="7:7" x14ac:dyDescent="0.25">
      <c r="G377" s="11"/>
    </row>
    <row r="378" spans="7:7" x14ac:dyDescent="0.25">
      <c r="G378" s="11"/>
    </row>
    <row r="379" spans="7:7" x14ac:dyDescent="0.25">
      <c r="G379" s="11"/>
    </row>
    <row r="380" spans="7:7" x14ac:dyDescent="0.25">
      <c r="G380" s="11"/>
    </row>
    <row r="381" spans="7:7" x14ac:dyDescent="0.25">
      <c r="G381" s="11"/>
    </row>
    <row r="382" spans="7:7" x14ac:dyDescent="0.25">
      <c r="G382" s="11"/>
    </row>
    <row r="383" spans="7:7" x14ac:dyDescent="0.25">
      <c r="G383" s="11"/>
    </row>
    <row r="384" spans="7:7" x14ac:dyDescent="0.25">
      <c r="G384" s="11"/>
    </row>
    <row r="385" spans="7:7" x14ac:dyDescent="0.25">
      <c r="G385" s="11"/>
    </row>
    <row r="386" spans="7:7" x14ac:dyDescent="0.25">
      <c r="G386" s="11"/>
    </row>
    <row r="387" spans="7:7" x14ac:dyDescent="0.25">
      <c r="G387" s="11"/>
    </row>
    <row r="388" spans="7:7" x14ac:dyDescent="0.25">
      <c r="G388" s="11"/>
    </row>
    <row r="389" spans="7:7" x14ac:dyDescent="0.25">
      <c r="G389" s="11"/>
    </row>
    <row r="390" spans="7:7" x14ac:dyDescent="0.25">
      <c r="G390" s="11"/>
    </row>
    <row r="391" spans="7:7" x14ac:dyDescent="0.25">
      <c r="G391" s="11"/>
    </row>
    <row r="392" spans="7:7" x14ac:dyDescent="0.25">
      <c r="G392" s="11"/>
    </row>
    <row r="393" spans="7:7" x14ac:dyDescent="0.25">
      <c r="G393" s="11"/>
    </row>
    <row r="394" spans="7:7" x14ac:dyDescent="0.25">
      <c r="G394" s="11"/>
    </row>
    <row r="395" spans="7:7" x14ac:dyDescent="0.25">
      <c r="G395" s="11"/>
    </row>
    <row r="396" spans="7:7" x14ac:dyDescent="0.25">
      <c r="G396" s="11"/>
    </row>
    <row r="397" spans="7:7" x14ac:dyDescent="0.25">
      <c r="G397" s="11"/>
    </row>
    <row r="398" spans="7:7" x14ac:dyDescent="0.25">
      <c r="G398" s="11"/>
    </row>
    <row r="399" spans="7:7" x14ac:dyDescent="0.25">
      <c r="G399" s="11"/>
    </row>
    <row r="400" spans="7:7" x14ac:dyDescent="0.25">
      <c r="G400" s="11"/>
    </row>
    <row r="401" spans="7:7" x14ac:dyDescent="0.25">
      <c r="G401" s="11"/>
    </row>
    <row r="402" spans="7:7" x14ac:dyDescent="0.25">
      <c r="G402" s="11"/>
    </row>
    <row r="403" spans="7:7" x14ac:dyDescent="0.25">
      <c r="G403" s="11"/>
    </row>
    <row r="404" spans="7:7" x14ac:dyDescent="0.25">
      <c r="G404" s="11"/>
    </row>
    <row r="405" spans="7:7" x14ac:dyDescent="0.25">
      <c r="G405" s="11"/>
    </row>
    <row r="406" spans="7:7" x14ac:dyDescent="0.25">
      <c r="G406" s="11"/>
    </row>
    <row r="407" spans="7:7" x14ac:dyDescent="0.25">
      <c r="G407" s="11"/>
    </row>
    <row r="408" spans="7:7" x14ac:dyDescent="0.25">
      <c r="G408" s="11"/>
    </row>
    <row r="409" spans="7:7" x14ac:dyDescent="0.25">
      <c r="G409" s="11"/>
    </row>
    <row r="410" spans="7:7" x14ac:dyDescent="0.25">
      <c r="G410" s="11"/>
    </row>
    <row r="411" spans="7:7" x14ac:dyDescent="0.25">
      <c r="G411" s="11"/>
    </row>
    <row r="412" spans="7:7" x14ac:dyDescent="0.25">
      <c r="G412" s="11"/>
    </row>
    <row r="413" spans="7:7" x14ac:dyDescent="0.25">
      <c r="G413" s="11"/>
    </row>
    <row r="414" spans="7:7" x14ac:dyDescent="0.25">
      <c r="G414" s="11"/>
    </row>
    <row r="415" spans="7:7" x14ac:dyDescent="0.25">
      <c r="G415" s="11"/>
    </row>
    <row r="416" spans="7:7" x14ac:dyDescent="0.25">
      <c r="G416" s="11"/>
    </row>
    <row r="417" spans="7:7" x14ac:dyDescent="0.25">
      <c r="G417" s="11"/>
    </row>
    <row r="418" spans="7:7" x14ac:dyDescent="0.25">
      <c r="G418" s="1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8"/>
  <sheetViews>
    <sheetView topLeftCell="E225" workbookViewId="0">
      <selection activeCell="K251" sqref="K251"/>
    </sheetView>
  </sheetViews>
  <sheetFormatPr defaultColWidth="8.85546875" defaultRowHeight="15" x14ac:dyDescent="0.25"/>
  <cols>
    <col min="1" max="2" width="25.42578125" style="1" customWidth="1"/>
    <col min="3" max="3" width="12.85546875" style="2" customWidth="1"/>
    <col min="4" max="4" width="36" style="2" customWidth="1"/>
    <col min="5" max="8" width="15.42578125" style="2" customWidth="1"/>
    <col min="9" max="9" width="27.85546875" style="2" customWidth="1"/>
    <col min="10" max="10" width="19.7109375" style="2" customWidth="1"/>
    <col min="11" max="11" width="21.85546875" style="2" customWidth="1"/>
    <col min="12" max="12" width="14.28515625" style="2" customWidth="1"/>
    <col min="13" max="13" width="18.7109375" style="2" customWidth="1"/>
    <col min="14" max="15" width="13.42578125" style="2" customWidth="1"/>
    <col min="16" max="16" width="8.85546875" style="2"/>
    <col min="17" max="17" width="12.85546875" style="2" customWidth="1"/>
    <col min="18" max="18" width="8.85546875" style="2"/>
    <col min="19" max="19" width="13" style="2" customWidth="1"/>
    <col min="20" max="20" width="14.28515625" style="2" customWidth="1"/>
    <col min="21" max="16384" width="8.85546875" style="2"/>
  </cols>
  <sheetData>
    <row r="1" spans="1:11" x14ac:dyDescent="0.25">
      <c r="H1" s="18"/>
      <c r="I1" s="18"/>
      <c r="J1" s="18"/>
      <c r="K1" s="18"/>
    </row>
    <row r="2" spans="1:11" x14ac:dyDescent="0.25">
      <c r="A2" s="7" t="s">
        <v>6</v>
      </c>
      <c r="B2" s="8"/>
      <c r="C2" s="8">
        <v>2018</v>
      </c>
      <c r="D2" s="8"/>
      <c r="E2" s="9"/>
      <c r="F2" s="11"/>
      <c r="G2" s="11"/>
      <c r="H2" s="18"/>
      <c r="I2" s="18"/>
      <c r="J2" s="18"/>
      <c r="K2" s="18"/>
    </row>
    <row r="3" spans="1:11" x14ac:dyDescent="0.25">
      <c r="A3" s="10" t="s">
        <v>3</v>
      </c>
      <c r="B3" s="11"/>
      <c r="C3" s="11">
        <v>600000</v>
      </c>
      <c r="D3" s="11" t="s">
        <v>2</v>
      </c>
      <c r="E3" s="12">
        <v>0.05</v>
      </c>
      <c r="F3" s="11"/>
      <c r="G3" s="11"/>
      <c r="H3" s="18"/>
      <c r="I3" s="18"/>
      <c r="J3" s="18"/>
      <c r="K3" s="18"/>
    </row>
    <row r="4" spans="1:11" x14ac:dyDescent="0.25">
      <c r="A4" s="10" t="s">
        <v>13</v>
      </c>
      <c r="B4" s="11"/>
      <c r="C4" s="11">
        <v>0.2</v>
      </c>
      <c r="D4" s="11"/>
      <c r="E4" s="12"/>
      <c r="F4" s="11"/>
      <c r="H4" s="18"/>
      <c r="I4" s="18"/>
      <c r="J4" s="18"/>
      <c r="K4" s="18"/>
    </row>
    <row r="5" spans="1:11" x14ac:dyDescent="0.25">
      <c r="A5" s="10" t="s">
        <v>1</v>
      </c>
      <c r="B5" s="11"/>
      <c r="C5" s="11">
        <v>5000</v>
      </c>
      <c r="D5" s="11" t="s">
        <v>5</v>
      </c>
      <c r="E5" s="12">
        <v>0.04</v>
      </c>
      <c r="F5" s="11"/>
      <c r="H5" s="18" t="s">
        <v>49</v>
      </c>
      <c r="I5" s="18"/>
      <c r="J5" s="18"/>
      <c r="K5" s="18"/>
    </row>
    <row r="6" spans="1:11" x14ac:dyDescent="0.25">
      <c r="A6" s="10" t="s">
        <v>4</v>
      </c>
      <c r="B6" s="11"/>
      <c r="C6" s="11">
        <v>2500</v>
      </c>
      <c r="D6" s="11" t="s">
        <v>16</v>
      </c>
      <c r="E6" s="12">
        <v>2E-3</v>
      </c>
      <c r="F6" s="11"/>
      <c r="H6" s="18"/>
      <c r="I6" s="18"/>
      <c r="J6" s="18"/>
      <c r="K6" s="18"/>
    </row>
    <row r="7" spans="1:11" x14ac:dyDescent="0.25">
      <c r="A7" s="10" t="s">
        <v>14</v>
      </c>
      <c r="B7" s="11"/>
      <c r="C7" s="11">
        <v>0.04</v>
      </c>
      <c r="D7" s="11" t="s">
        <v>17</v>
      </c>
      <c r="E7" s="12">
        <f>C7/12</f>
        <v>3.3333333333333335E-3</v>
      </c>
      <c r="F7" s="11"/>
    </row>
    <row r="8" spans="1:11" x14ac:dyDescent="0.25">
      <c r="A8" s="10"/>
      <c r="B8" s="11"/>
      <c r="C8" s="11"/>
      <c r="D8" s="11"/>
      <c r="E8" s="12"/>
      <c r="F8" s="11"/>
    </row>
    <row r="9" spans="1:11" x14ac:dyDescent="0.25">
      <c r="A9" s="13" t="s">
        <v>21</v>
      </c>
      <c r="B9" s="14"/>
      <c r="C9" s="14">
        <v>4.4999999999999998E-2</v>
      </c>
      <c r="D9" s="14" t="s">
        <v>25</v>
      </c>
      <c r="E9" s="15">
        <f>C9/12</f>
        <v>3.7499999999999999E-3</v>
      </c>
      <c r="F9" s="11"/>
    </row>
    <row r="10" spans="1:11" x14ac:dyDescent="0.25">
      <c r="A10" s="11"/>
      <c r="B10" s="11"/>
      <c r="C10" s="11"/>
      <c r="D10" s="11"/>
      <c r="E10" s="11"/>
      <c r="F10" s="11"/>
    </row>
    <row r="12" spans="1:11" x14ac:dyDescent="0.25">
      <c r="B12" s="1" t="s">
        <v>7</v>
      </c>
      <c r="C12" s="2" t="s">
        <v>8</v>
      </c>
      <c r="D12" s="2" t="s">
        <v>9</v>
      </c>
      <c r="E12" s="2" t="s">
        <v>10</v>
      </c>
      <c r="F12" s="2" t="s">
        <v>50</v>
      </c>
      <c r="G12" s="2" t="s">
        <v>11</v>
      </c>
      <c r="H12" s="2" t="s">
        <v>54</v>
      </c>
      <c r="I12" s="2" t="s">
        <v>0</v>
      </c>
      <c r="J12" s="2" t="s">
        <v>12</v>
      </c>
      <c r="K12" s="2" t="s">
        <v>15</v>
      </c>
    </row>
    <row r="13" spans="1:11" x14ac:dyDescent="0.25">
      <c r="B13" s="1">
        <v>43131</v>
      </c>
      <c r="C13" s="2">
        <f>YEAR(B13)</f>
        <v>2018</v>
      </c>
      <c r="D13" s="2">
        <f t="shared" ref="D13:D76" si="0">$C$5*(1+$E$5)^(C13-$C$2)</f>
        <v>5000</v>
      </c>
      <c r="E13" s="2">
        <f>C6</f>
        <v>2500</v>
      </c>
      <c r="F13" s="2">
        <f>D13-E13</f>
        <v>2500</v>
      </c>
      <c r="G13" s="2">
        <v>0</v>
      </c>
      <c r="H13" s="2">
        <f>F13-G13</f>
        <v>2500</v>
      </c>
      <c r="I13" s="2">
        <f t="shared" ref="I13:I60" si="1">$C$3*(1+$E$3)^(C13-$C$2)</f>
        <v>600000</v>
      </c>
      <c r="J13" s="2">
        <f t="shared" ref="J13:J60" si="2">I13*$C$4</f>
        <v>120000</v>
      </c>
      <c r="K13" s="2" t="str">
        <f>IF(F13&gt;J13,"Balance &gt; Downpayment", "Balance &lt; Downpayment")</f>
        <v>Balance &lt; Downpayment</v>
      </c>
    </row>
    <row r="14" spans="1:11" x14ac:dyDescent="0.25">
      <c r="B14" s="1">
        <v>43159</v>
      </c>
      <c r="C14" s="2">
        <f t="shared" ref="C14:C77" si="3">YEAR(B14)</f>
        <v>2018</v>
      </c>
      <c r="D14" s="2">
        <f t="shared" si="0"/>
        <v>5000</v>
      </c>
      <c r="E14" s="2">
        <f t="shared" ref="E14:E77" si="4">E13*(1+$E$6)</f>
        <v>2505</v>
      </c>
      <c r="F14" s="2">
        <f>D14-E14+H13*(1+$E$7)</f>
        <v>5003.3333333333339</v>
      </c>
      <c r="G14" s="2">
        <v>0</v>
      </c>
      <c r="H14" s="2">
        <f t="shared" ref="H14:H77" si="5">F14-G14</f>
        <v>5003.3333333333339</v>
      </c>
      <c r="I14" s="2">
        <f t="shared" si="1"/>
        <v>600000</v>
      </c>
      <c r="J14" s="2">
        <f t="shared" si="2"/>
        <v>120000</v>
      </c>
      <c r="K14" s="2" t="str">
        <f t="shared" ref="K14:K60" si="6">IF(F14&gt;J14,"Balance &gt; Downpayment", "Balance &lt; Downpayment")</f>
        <v>Balance &lt; Downpayment</v>
      </c>
    </row>
    <row r="15" spans="1:11" x14ac:dyDescent="0.25">
      <c r="B15" s="1">
        <v>43190</v>
      </c>
      <c r="C15" s="2">
        <f t="shared" si="3"/>
        <v>2018</v>
      </c>
      <c r="D15" s="2">
        <f t="shared" si="0"/>
        <v>5000</v>
      </c>
      <c r="E15" s="2">
        <f t="shared" si="4"/>
        <v>2510.0100000000002</v>
      </c>
      <c r="F15" s="2">
        <f t="shared" ref="F15:F78" si="7">D15-E15+H14*(1+$E$7)</f>
        <v>7510.0011111111116</v>
      </c>
      <c r="G15" s="2">
        <v>0</v>
      </c>
      <c r="H15" s="2">
        <f t="shared" si="5"/>
        <v>7510.0011111111116</v>
      </c>
      <c r="I15" s="2">
        <f t="shared" si="1"/>
        <v>600000</v>
      </c>
      <c r="J15" s="2">
        <f t="shared" si="2"/>
        <v>120000</v>
      </c>
      <c r="K15" s="2" t="str">
        <f t="shared" si="6"/>
        <v>Balance &lt; Downpayment</v>
      </c>
    </row>
    <row r="16" spans="1:11" x14ac:dyDescent="0.25">
      <c r="B16" s="1">
        <v>43220</v>
      </c>
      <c r="C16" s="2">
        <f t="shared" si="3"/>
        <v>2018</v>
      </c>
      <c r="D16" s="2">
        <f t="shared" si="0"/>
        <v>5000</v>
      </c>
      <c r="E16" s="2">
        <f t="shared" si="4"/>
        <v>2515.0300200000001</v>
      </c>
      <c r="F16" s="2">
        <f t="shared" si="7"/>
        <v>10020.00442814815</v>
      </c>
      <c r="G16" s="2">
        <v>0</v>
      </c>
      <c r="H16" s="2">
        <f t="shared" si="5"/>
        <v>10020.00442814815</v>
      </c>
      <c r="I16" s="2">
        <f t="shared" si="1"/>
        <v>600000</v>
      </c>
      <c r="J16" s="2">
        <f t="shared" si="2"/>
        <v>120000</v>
      </c>
      <c r="K16" s="2" t="str">
        <f t="shared" si="6"/>
        <v>Balance &lt; Downpayment</v>
      </c>
    </row>
    <row r="17" spans="2:11" x14ac:dyDescent="0.25">
      <c r="B17" s="1">
        <v>43251</v>
      </c>
      <c r="C17" s="2">
        <f t="shared" si="3"/>
        <v>2018</v>
      </c>
      <c r="D17" s="2">
        <f t="shared" si="0"/>
        <v>5000</v>
      </c>
      <c r="E17" s="2">
        <f t="shared" si="4"/>
        <v>2520.0600800400002</v>
      </c>
      <c r="F17" s="2">
        <f t="shared" si="7"/>
        <v>12533.344362868644</v>
      </c>
      <c r="G17" s="2">
        <v>0</v>
      </c>
      <c r="H17" s="2">
        <f t="shared" si="5"/>
        <v>12533.344362868644</v>
      </c>
      <c r="I17" s="2">
        <f t="shared" si="1"/>
        <v>600000</v>
      </c>
      <c r="J17" s="2">
        <f t="shared" si="2"/>
        <v>120000</v>
      </c>
      <c r="K17" s="2" t="str">
        <f t="shared" si="6"/>
        <v>Balance &lt; Downpayment</v>
      </c>
    </row>
    <row r="18" spans="2:11" x14ac:dyDescent="0.25">
      <c r="B18" s="1">
        <v>43281</v>
      </c>
      <c r="C18" s="2">
        <f t="shared" si="3"/>
        <v>2018</v>
      </c>
      <c r="D18" s="2">
        <f t="shared" si="0"/>
        <v>5000</v>
      </c>
      <c r="E18" s="2">
        <f t="shared" si="4"/>
        <v>2525.1002002000801</v>
      </c>
      <c r="F18" s="2">
        <f t="shared" si="7"/>
        <v>15050.02197721146</v>
      </c>
      <c r="G18" s="2">
        <v>0</v>
      </c>
      <c r="H18" s="2">
        <f t="shared" si="5"/>
        <v>15050.02197721146</v>
      </c>
      <c r="I18" s="2">
        <f t="shared" si="1"/>
        <v>600000</v>
      </c>
      <c r="J18" s="2">
        <f t="shared" si="2"/>
        <v>120000</v>
      </c>
      <c r="K18" s="2" t="str">
        <f t="shared" si="6"/>
        <v>Balance &lt; Downpayment</v>
      </c>
    </row>
    <row r="19" spans="2:11" x14ac:dyDescent="0.25">
      <c r="B19" s="1">
        <v>43312</v>
      </c>
      <c r="C19" s="2">
        <f t="shared" si="3"/>
        <v>2018</v>
      </c>
      <c r="D19" s="2">
        <f t="shared" si="0"/>
        <v>5000</v>
      </c>
      <c r="E19" s="2">
        <f t="shared" si="4"/>
        <v>2530.1504006004802</v>
      </c>
      <c r="F19" s="2">
        <f t="shared" si="7"/>
        <v>17570.038316535018</v>
      </c>
      <c r="G19" s="2">
        <v>0</v>
      </c>
      <c r="H19" s="2">
        <f t="shared" si="5"/>
        <v>17570.038316535018</v>
      </c>
      <c r="I19" s="2">
        <f t="shared" si="1"/>
        <v>600000</v>
      </c>
      <c r="J19" s="2">
        <f t="shared" si="2"/>
        <v>120000</v>
      </c>
      <c r="K19" s="2" t="str">
        <f t="shared" si="6"/>
        <v>Balance &lt; Downpayment</v>
      </c>
    </row>
    <row r="20" spans="2:11" x14ac:dyDescent="0.25">
      <c r="B20" s="1">
        <v>43343</v>
      </c>
      <c r="C20" s="2">
        <f t="shared" si="3"/>
        <v>2018</v>
      </c>
      <c r="D20" s="2">
        <f t="shared" si="0"/>
        <v>5000</v>
      </c>
      <c r="E20" s="2">
        <f t="shared" si="4"/>
        <v>2535.210701401681</v>
      </c>
      <c r="F20" s="2">
        <f t="shared" si="7"/>
        <v>20093.394409521788</v>
      </c>
      <c r="G20" s="2">
        <v>0</v>
      </c>
      <c r="H20" s="2">
        <f t="shared" si="5"/>
        <v>20093.394409521788</v>
      </c>
      <c r="I20" s="2">
        <f t="shared" si="1"/>
        <v>600000</v>
      </c>
      <c r="J20" s="2">
        <f t="shared" si="2"/>
        <v>120000</v>
      </c>
      <c r="K20" s="2" t="str">
        <f t="shared" si="6"/>
        <v>Balance &lt; Downpayment</v>
      </c>
    </row>
    <row r="21" spans="2:11" x14ac:dyDescent="0.25">
      <c r="B21" s="1">
        <v>43373</v>
      </c>
      <c r="C21" s="2">
        <f t="shared" si="3"/>
        <v>2018</v>
      </c>
      <c r="D21" s="2">
        <f t="shared" si="0"/>
        <v>5000</v>
      </c>
      <c r="E21" s="2">
        <f t="shared" si="4"/>
        <v>2540.2811228044843</v>
      </c>
      <c r="F21" s="2">
        <f t="shared" si="7"/>
        <v>22620.091268082379</v>
      </c>
      <c r="G21" s="2">
        <v>0</v>
      </c>
      <c r="H21" s="2">
        <f t="shared" si="5"/>
        <v>22620.091268082379</v>
      </c>
      <c r="I21" s="2">
        <f t="shared" si="1"/>
        <v>600000</v>
      </c>
      <c r="J21" s="2">
        <f t="shared" si="2"/>
        <v>120000</v>
      </c>
      <c r="K21" s="2" t="str">
        <f t="shared" si="6"/>
        <v>Balance &lt; Downpayment</v>
      </c>
    </row>
    <row r="22" spans="2:11" x14ac:dyDescent="0.25">
      <c r="B22" s="1">
        <v>43404</v>
      </c>
      <c r="C22" s="2">
        <f t="shared" si="3"/>
        <v>2018</v>
      </c>
      <c r="D22" s="2">
        <f t="shared" si="0"/>
        <v>5000</v>
      </c>
      <c r="E22" s="2">
        <f t="shared" si="4"/>
        <v>2545.3616850500935</v>
      </c>
      <c r="F22" s="2">
        <f t="shared" si="7"/>
        <v>25150.129887259227</v>
      </c>
      <c r="G22" s="2">
        <v>0</v>
      </c>
      <c r="H22" s="2">
        <f t="shared" si="5"/>
        <v>25150.129887259227</v>
      </c>
      <c r="I22" s="2">
        <f t="shared" si="1"/>
        <v>600000</v>
      </c>
      <c r="J22" s="2">
        <f t="shared" si="2"/>
        <v>120000</v>
      </c>
      <c r="K22" s="2" t="str">
        <f t="shared" si="6"/>
        <v>Balance &lt; Downpayment</v>
      </c>
    </row>
    <row r="23" spans="2:11" x14ac:dyDescent="0.25">
      <c r="B23" s="1">
        <v>43434</v>
      </c>
      <c r="C23" s="2">
        <f t="shared" si="3"/>
        <v>2018</v>
      </c>
      <c r="D23" s="2">
        <f t="shared" si="0"/>
        <v>5000</v>
      </c>
      <c r="E23" s="2">
        <f t="shared" si="4"/>
        <v>2550.4524084201935</v>
      </c>
      <c r="F23" s="2">
        <f t="shared" si="7"/>
        <v>27683.511245129899</v>
      </c>
      <c r="G23" s="2">
        <v>0</v>
      </c>
      <c r="H23" s="2">
        <f t="shared" si="5"/>
        <v>27683.511245129899</v>
      </c>
      <c r="I23" s="2">
        <f t="shared" si="1"/>
        <v>600000</v>
      </c>
      <c r="J23" s="2">
        <f t="shared" si="2"/>
        <v>120000</v>
      </c>
      <c r="K23" s="2" t="str">
        <f t="shared" si="6"/>
        <v>Balance &lt; Downpayment</v>
      </c>
    </row>
    <row r="24" spans="2:11" x14ac:dyDescent="0.25">
      <c r="B24" s="1">
        <v>43465</v>
      </c>
      <c r="C24" s="2">
        <f t="shared" si="3"/>
        <v>2018</v>
      </c>
      <c r="D24" s="2">
        <f t="shared" si="0"/>
        <v>5000</v>
      </c>
      <c r="E24" s="2">
        <f t="shared" si="4"/>
        <v>2555.5533132370338</v>
      </c>
      <c r="F24" s="2">
        <f t="shared" si="7"/>
        <v>30220.236302709967</v>
      </c>
      <c r="G24" s="2">
        <v>0</v>
      </c>
      <c r="H24" s="2">
        <f t="shared" si="5"/>
        <v>30220.236302709967</v>
      </c>
      <c r="I24" s="2">
        <f t="shared" si="1"/>
        <v>600000</v>
      </c>
      <c r="J24" s="2">
        <f t="shared" si="2"/>
        <v>120000</v>
      </c>
      <c r="K24" s="2" t="str">
        <f t="shared" si="6"/>
        <v>Balance &lt; Downpayment</v>
      </c>
    </row>
    <row r="25" spans="2:11" x14ac:dyDescent="0.25">
      <c r="B25" s="1">
        <v>43496</v>
      </c>
      <c r="C25" s="2">
        <f t="shared" si="3"/>
        <v>2019</v>
      </c>
      <c r="D25" s="2">
        <f t="shared" si="0"/>
        <v>5200</v>
      </c>
      <c r="E25" s="2">
        <f t="shared" si="4"/>
        <v>2560.6644198635076</v>
      </c>
      <c r="F25" s="2">
        <f t="shared" si="7"/>
        <v>32960.306003855498</v>
      </c>
      <c r="G25" s="2">
        <v>0</v>
      </c>
      <c r="H25" s="2">
        <f t="shared" si="5"/>
        <v>32960.306003855498</v>
      </c>
      <c r="I25" s="2">
        <f t="shared" si="1"/>
        <v>630000</v>
      </c>
      <c r="J25" s="2">
        <f t="shared" si="2"/>
        <v>126000</v>
      </c>
      <c r="K25" s="2" t="str">
        <f t="shared" si="6"/>
        <v>Balance &lt; Downpayment</v>
      </c>
    </row>
    <row r="26" spans="2:11" x14ac:dyDescent="0.25">
      <c r="B26" s="1">
        <v>43524</v>
      </c>
      <c r="C26" s="2">
        <f t="shared" si="3"/>
        <v>2019</v>
      </c>
      <c r="D26" s="2">
        <f t="shared" si="0"/>
        <v>5200</v>
      </c>
      <c r="E26" s="2">
        <f t="shared" si="4"/>
        <v>2565.7857487032347</v>
      </c>
      <c r="F26" s="2">
        <f t="shared" si="7"/>
        <v>35704.387941831781</v>
      </c>
      <c r="G26" s="2">
        <v>0</v>
      </c>
      <c r="H26" s="2">
        <f t="shared" si="5"/>
        <v>35704.387941831781</v>
      </c>
      <c r="I26" s="2">
        <f t="shared" si="1"/>
        <v>630000</v>
      </c>
      <c r="J26" s="2">
        <f t="shared" si="2"/>
        <v>126000</v>
      </c>
      <c r="K26" s="2" t="str">
        <f t="shared" si="6"/>
        <v>Balance &lt; Downpayment</v>
      </c>
    </row>
    <row r="27" spans="2:11" x14ac:dyDescent="0.25">
      <c r="B27" s="1">
        <v>43555</v>
      </c>
      <c r="C27" s="2">
        <f t="shared" si="3"/>
        <v>2019</v>
      </c>
      <c r="D27" s="2">
        <f t="shared" si="0"/>
        <v>5200</v>
      </c>
      <c r="E27" s="2">
        <f t="shared" si="4"/>
        <v>2570.9173202006414</v>
      </c>
      <c r="F27" s="2">
        <f t="shared" si="7"/>
        <v>38452.485248103912</v>
      </c>
      <c r="G27" s="2">
        <v>0</v>
      </c>
      <c r="H27" s="2">
        <f t="shared" si="5"/>
        <v>38452.485248103912</v>
      </c>
      <c r="I27" s="2">
        <f t="shared" si="1"/>
        <v>630000</v>
      </c>
      <c r="J27" s="2">
        <f t="shared" si="2"/>
        <v>126000</v>
      </c>
      <c r="K27" s="2" t="str">
        <f t="shared" si="6"/>
        <v>Balance &lt; Downpayment</v>
      </c>
    </row>
    <row r="28" spans="2:11" x14ac:dyDescent="0.25">
      <c r="B28" s="1">
        <v>43585</v>
      </c>
      <c r="C28" s="2">
        <f t="shared" si="3"/>
        <v>2019</v>
      </c>
      <c r="D28" s="2">
        <f t="shared" si="0"/>
        <v>5200</v>
      </c>
      <c r="E28" s="2">
        <f t="shared" si="4"/>
        <v>2576.0591548410425</v>
      </c>
      <c r="F28" s="2">
        <f t="shared" si="7"/>
        <v>41204.601044089883</v>
      </c>
      <c r="G28" s="2">
        <v>0</v>
      </c>
      <c r="H28" s="2">
        <f t="shared" si="5"/>
        <v>41204.601044089883</v>
      </c>
      <c r="I28" s="2">
        <f t="shared" si="1"/>
        <v>630000</v>
      </c>
      <c r="J28" s="2">
        <f t="shared" si="2"/>
        <v>126000</v>
      </c>
      <c r="K28" s="2" t="str">
        <f t="shared" si="6"/>
        <v>Balance &lt; Downpayment</v>
      </c>
    </row>
    <row r="29" spans="2:11" x14ac:dyDescent="0.25">
      <c r="B29" s="1">
        <v>43616</v>
      </c>
      <c r="C29" s="2">
        <f t="shared" si="3"/>
        <v>2019</v>
      </c>
      <c r="D29" s="2">
        <f t="shared" si="0"/>
        <v>5200</v>
      </c>
      <c r="E29" s="2">
        <f t="shared" si="4"/>
        <v>2581.2112731507245</v>
      </c>
      <c r="F29" s="2">
        <f t="shared" si="7"/>
        <v>43960.738441086127</v>
      </c>
      <c r="G29" s="2">
        <v>0</v>
      </c>
      <c r="H29" s="2">
        <f t="shared" si="5"/>
        <v>43960.738441086127</v>
      </c>
      <c r="I29" s="2">
        <f t="shared" si="1"/>
        <v>630000</v>
      </c>
      <c r="J29" s="2">
        <f t="shared" si="2"/>
        <v>126000</v>
      </c>
      <c r="K29" s="2" t="str">
        <f t="shared" si="6"/>
        <v>Balance &lt; Downpayment</v>
      </c>
    </row>
    <row r="30" spans="2:11" x14ac:dyDescent="0.25">
      <c r="B30" s="1">
        <v>43646</v>
      </c>
      <c r="C30" s="2">
        <f t="shared" si="3"/>
        <v>2019</v>
      </c>
      <c r="D30" s="2">
        <f t="shared" si="0"/>
        <v>5200</v>
      </c>
      <c r="E30" s="2">
        <f t="shared" si="4"/>
        <v>2586.3736956970261</v>
      </c>
      <c r="F30" s="2">
        <f t="shared" si="7"/>
        <v>46720.900540192728</v>
      </c>
      <c r="G30" s="2">
        <v>0</v>
      </c>
      <c r="H30" s="2">
        <f t="shared" si="5"/>
        <v>46720.900540192728</v>
      </c>
      <c r="I30" s="2">
        <f t="shared" si="1"/>
        <v>630000</v>
      </c>
      <c r="J30" s="2">
        <f t="shared" si="2"/>
        <v>126000</v>
      </c>
      <c r="K30" s="2" t="str">
        <f t="shared" si="6"/>
        <v>Balance &lt; Downpayment</v>
      </c>
    </row>
    <row r="31" spans="2:11" x14ac:dyDescent="0.25">
      <c r="B31" s="1">
        <v>43677</v>
      </c>
      <c r="C31" s="2">
        <f t="shared" si="3"/>
        <v>2019</v>
      </c>
      <c r="D31" s="2">
        <f t="shared" si="0"/>
        <v>5200</v>
      </c>
      <c r="E31" s="2">
        <f t="shared" si="4"/>
        <v>2591.5464430884199</v>
      </c>
      <c r="F31" s="2">
        <f t="shared" si="7"/>
        <v>49485.090432238292</v>
      </c>
      <c r="G31" s="2">
        <v>0</v>
      </c>
      <c r="H31" s="2">
        <f t="shared" si="5"/>
        <v>49485.090432238292</v>
      </c>
      <c r="I31" s="2">
        <f t="shared" si="1"/>
        <v>630000</v>
      </c>
      <c r="J31" s="2">
        <f t="shared" si="2"/>
        <v>126000</v>
      </c>
      <c r="K31" s="2" t="str">
        <f t="shared" si="6"/>
        <v>Balance &lt; Downpayment</v>
      </c>
    </row>
    <row r="32" spans="2:11" x14ac:dyDescent="0.25">
      <c r="B32" s="1">
        <v>43708</v>
      </c>
      <c r="C32" s="2">
        <f t="shared" si="3"/>
        <v>2019</v>
      </c>
      <c r="D32" s="2">
        <f t="shared" si="0"/>
        <v>5200</v>
      </c>
      <c r="E32" s="2">
        <f t="shared" si="4"/>
        <v>2596.7295359745967</v>
      </c>
      <c r="F32" s="2">
        <f t="shared" si="7"/>
        <v>52253.31119770449</v>
      </c>
      <c r="G32" s="2">
        <v>0</v>
      </c>
      <c r="H32" s="2">
        <f t="shared" si="5"/>
        <v>52253.31119770449</v>
      </c>
      <c r="I32" s="2">
        <f t="shared" si="1"/>
        <v>630000</v>
      </c>
      <c r="J32" s="2">
        <f t="shared" si="2"/>
        <v>126000</v>
      </c>
      <c r="K32" s="2" t="str">
        <f t="shared" si="6"/>
        <v>Balance &lt; Downpayment</v>
      </c>
    </row>
    <row r="33" spans="1:12" x14ac:dyDescent="0.25">
      <c r="B33" s="1">
        <v>43738</v>
      </c>
      <c r="C33" s="2">
        <f t="shared" si="3"/>
        <v>2019</v>
      </c>
      <c r="D33" s="2">
        <f t="shared" si="0"/>
        <v>5200</v>
      </c>
      <c r="E33" s="2">
        <f t="shared" si="4"/>
        <v>2601.922995046546</v>
      </c>
      <c r="F33" s="2">
        <f t="shared" si="7"/>
        <v>55025.565906650299</v>
      </c>
      <c r="G33" s="2">
        <v>0</v>
      </c>
      <c r="H33" s="2">
        <f t="shared" si="5"/>
        <v>55025.565906650299</v>
      </c>
      <c r="I33" s="2">
        <f t="shared" si="1"/>
        <v>630000</v>
      </c>
      <c r="J33" s="2">
        <f t="shared" si="2"/>
        <v>126000</v>
      </c>
      <c r="K33" s="2" t="str">
        <f t="shared" si="6"/>
        <v>Balance &lt; Downpayment</v>
      </c>
    </row>
    <row r="34" spans="1:12" x14ac:dyDescent="0.25">
      <c r="B34" s="1">
        <v>43769</v>
      </c>
      <c r="C34" s="2">
        <f t="shared" si="3"/>
        <v>2019</v>
      </c>
      <c r="D34" s="2">
        <f t="shared" si="0"/>
        <v>5200</v>
      </c>
      <c r="E34" s="2">
        <f t="shared" si="4"/>
        <v>2607.1268410366392</v>
      </c>
      <c r="F34" s="2">
        <f t="shared" si="7"/>
        <v>57801.857618635833</v>
      </c>
      <c r="G34" s="2">
        <v>0</v>
      </c>
      <c r="H34" s="2">
        <f t="shared" si="5"/>
        <v>57801.857618635833</v>
      </c>
      <c r="I34" s="2">
        <f t="shared" si="1"/>
        <v>630000</v>
      </c>
      <c r="J34" s="2">
        <f t="shared" si="2"/>
        <v>126000</v>
      </c>
      <c r="K34" s="2" t="str">
        <f t="shared" si="6"/>
        <v>Balance &lt; Downpayment</v>
      </c>
    </row>
    <row r="35" spans="1:12" x14ac:dyDescent="0.25">
      <c r="B35" s="1">
        <v>43799</v>
      </c>
      <c r="C35" s="2">
        <f t="shared" si="3"/>
        <v>2019</v>
      </c>
      <c r="D35" s="2">
        <f t="shared" si="0"/>
        <v>5200</v>
      </c>
      <c r="E35" s="2">
        <f t="shared" si="4"/>
        <v>2612.3410947187126</v>
      </c>
      <c r="F35" s="2">
        <f t="shared" si="7"/>
        <v>60582.189382645905</v>
      </c>
      <c r="G35" s="2">
        <v>0</v>
      </c>
      <c r="H35" s="2">
        <f t="shared" si="5"/>
        <v>60582.189382645905</v>
      </c>
      <c r="I35" s="2">
        <f t="shared" si="1"/>
        <v>630000</v>
      </c>
      <c r="J35" s="2">
        <f t="shared" si="2"/>
        <v>126000</v>
      </c>
      <c r="K35" s="2" t="str">
        <f t="shared" si="6"/>
        <v>Balance &lt; Downpayment</v>
      </c>
    </row>
    <row r="36" spans="1:12" x14ac:dyDescent="0.25">
      <c r="B36" s="1">
        <v>43830</v>
      </c>
      <c r="C36" s="2">
        <f t="shared" si="3"/>
        <v>2019</v>
      </c>
      <c r="D36" s="2">
        <f t="shared" si="0"/>
        <v>5200</v>
      </c>
      <c r="E36" s="2">
        <f t="shared" si="4"/>
        <v>2617.5657769081499</v>
      </c>
      <c r="F36" s="2">
        <f t="shared" si="7"/>
        <v>63366.564237013248</v>
      </c>
      <c r="G36" s="2">
        <v>0</v>
      </c>
      <c r="H36" s="2">
        <f t="shared" si="5"/>
        <v>63366.564237013248</v>
      </c>
      <c r="I36" s="2">
        <f t="shared" si="1"/>
        <v>630000</v>
      </c>
      <c r="J36" s="2">
        <f t="shared" si="2"/>
        <v>126000</v>
      </c>
      <c r="K36" s="2" t="str">
        <f t="shared" si="6"/>
        <v>Balance &lt; Downpayment</v>
      </c>
    </row>
    <row r="37" spans="1:12" x14ac:dyDescent="0.25">
      <c r="B37" s="1">
        <v>43861</v>
      </c>
      <c r="C37" s="2">
        <f t="shared" si="3"/>
        <v>2020</v>
      </c>
      <c r="D37" s="2">
        <f t="shared" si="0"/>
        <v>5408.0000000000009</v>
      </c>
      <c r="E37" s="2">
        <f t="shared" si="4"/>
        <v>2622.8009084619662</v>
      </c>
      <c r="F37" s="2">
        <f t="shared" si="7"/>
        <v>66362.985209341336</v>
      </c>
      <c r="G37" s="2">
        <v>0</v>
      </c>
      <c r="H37" s="2">
        <f t="shared" si="5"/>
        <v>66362.985209341336</v>
      </c>
      <c r="I37" s="2">
        <f t="shared" si="1"/>
        <v>661500</v>
      </c>
      <c r="J37" s="2">
        <f t="shared" si="2"/>
        <v>132300</v>
      </c>
      <c r="K37" s="2" t="str">
        <f t="shared" si="6"/>
        <v>Balance &lt; Downpayment</v>
      </c>
    </row>
    <row r="38" spans="1:12" x14ac:dyDescent="0.25">
      <c r="B38" s="1">
        <v>43890</v>
      </c>
      <c r="C38" s="2">
        <f t="shared" si="3"/>
        <v>2020</v>
      </c>
      <c r="D38" s="2">
        <f t="shared" si="0"/>
        <v>5408.0000000000009</v>
      </c>
      <c r="E38" s="2">
        <f t="shared" si="4"/>
        <v>2628.0465102788903</v>
      </c>
      <c r="F38" s="2">
        <f t="shared" si="7"/>
        <v>69364.14864976026</v>
      </c>
      <c r="G38" s="2">
        <v>0</v>
      </c>
      <c r="H38" s="2">
        <f t="shared" si="5"/>
        <v>69364.14864976026</v>
      </c>
      <c r="I38" s="2">
        <f t="shared" si="1"/>
        <v>661500</v>
      </c>
      <c r="J38" s="2">
        <f t="shared" si="2"/>
        <v>132300</v>
      </c>
      <c r="K38" s="2" t="str">
        <f t="shared" si="6"/>
        <v>Balance &lt; Downpayment</v>
      </c>
    </row>
    <row r="39" spans="1:12" x14ac:dyDescent="0.25">
      <c r="B39" s="1">
        <v>43921</v>
      </c>
      <c r="C39" s="2">
        <f t="shared" si="3"/>
        <v>2020</v>
      </c>
      <c r="D39" s="2">
        <f t="shared" si="0"/>
        <v>5408.0000000000009</v>
      </c>
      <c r="E39" s="2">
        <f t="shared" si="4"/>
        <v>2633.302603299448</v>
      </c>
      <c r="F39" s="2">
        <f t="shared" si="7"/>
        <v>72370.059875293344</v>
      </c>
      <c r="G39" s="2">
        <v>0</v>
      </c>
      <c r="H39" s="2">
        <f t="shared" si="5"/>
        <v>72370.059875293344</v>
      </c>
      <c r="I39" s="2">
        <f t="shared" si="1"/>
        <v>661500</v>
      </c>
      <c r="J39" s="2">
        <f t="shared" si="2"/>
        <v>132300</v>
      </c>
      <c r="K39" s="2" t="str">
        <f t="shared" si="6"/>
        <v>Balance &lt; Downpayment</v>
      </c>
    </row>
    <row r="40" spans="1:12" x14ac:dyDescent="0.25">
      <c r="B40" s="1">
        <v>43951</v>
      </c>
      <c r="C40" s="2">
        <f t="shared" si="3"/>
        <v>2020</v>
      </c>
      <c r="D40" s="2">
        <f t="shared" si="0"/>
        <v>5408.0000000000009</v>
      </c>
      <c r="E40" s="2">
        <f t="shared" si="4"/>
        <v>2638.5692085060468</v>
      </c>
      <c r="F40" s="2">
        <f t="shared" si="7"/>
        <v>75380.724199704957</v>
      </c>
      <c r="G40" s="2">
        <v>0</v>
      </c>
      <c r="H40" s="2">
        <f t="shared" si="5"/>
        <v>75380.724199704957</v>
      </c>
      <c r="I40" s="2">
        <f t="shared" si="1"/>
        <v>661500</v>
      </c>
      <c r="J40" s="2">
        <f t="shared" si="2"/>
        <v>132300</v>
      </c>
      <c r="K40" s="2" t="str">
        <f t="shared" si="6"/>
        <v>Balance &lt; Downpayment</v>
      </c>
    </row>
    <row r="41" spans="1:12" x14ac:dyDescent="0.25">
      <c r="B41" s="1">
        <v>43982</v>
      </c>
      <c r="C41" s="2">
        <f t="shared" si="3"/>
        <v>2020</v>
      </c>
      <c r="D41" s="2">
        <f t="shared" si="0"/>
        <v>5408.0000000000009</v>
      </c>
      <c r="E41" s="2">
        <f t="shared" si="4"/>
        <v>2643.8463469230587</v>
      </c>
      <c r="F41" s="2">
        <f t="shared" si="7"/>
        <v>78396.146933447584</v>
      </c>
      <c r="G41" s="2">
        <v>0</v>
      </c>
      <c r="H41" s="2">
        <f t="shared" si="5"/>
        <v>78396.146933447584</v>
      </c>
      <c r="I41" s="2">
        <f t="shared" si="1"/>
        <v>661500</v>
      </c>
      <c r="J41" s="2">
        <f t="shared" si="2"/>
        <v>132300</v>
      </c>
      <c r="K41" s="2" t="str">
        <f t="shared" si="6"/>
        <v>Balance &lt; Downpayment</v>
      </c>
    </row>
    <row r="42" spans="1:12" x14ac:dyDescent="0.25">
      <c r="B42" s="1">
        <v>44012</v>
      </c>
      <c r="C42" s="2">
        <f t="shared" si="3"/>
        <v>2020</v>
      </c>
      <c r="D42" s="2">
        <f t="shared" si="0"/>
        <v>5408.0000000000009</v>
      </c>
      <c r="E42" s="2">
        <f t="shared" si="4"/>
        <v>2649.1340396169048</v>
      </c>
      <c r="F42" s="2">
        <f t="shared" si="7"/>
        <v>81416.333383608842</v>
      </c>
      <c r="G42" s="2">
        <v>0</v>
      </c>
      <c r="H42" s="2">
        <f t="shared" si="5"/>
        <v>81416.333383608842</v>
      </c>
      <c r="I42" s="2">
        <f t="shared" si="1"/>
        <v>661500</v>
      </c>
      <c r="J42" s="2">
        <f t="shared" si="2"/>
        <v>132300</v>
      </c>
      <c r="K42" s="2" t="str">
        <f t="shared" si="6"/>
        <v>Balance &lt; Downpayment</v>
      </c>
    </row>
    <row r="43" spans="1:12" x14ac:dyDescent="0.25">
      <c r="B43" s="1">
        <v>44043</v>
      </c>
      <c r="C43" s="2">
        <f t="shared" si="3"/>
        <v>2020</v>
      </c>
      <c r="D43" s="2">
        <f t="shared" si="0"/>
        <v>5408.0000000000009</v>
      </c>
      <c r="E43" s="2">
        <f t="shared" si="4"/>
        <v>2654.4323076961387</v>
      </c>
      <c r="F43" s="2">
        <f t="shared" si="7"/>
        <v>84441.288853858074</v>
      </c>
      <c r="G43" s="2">
        <v>0</v>
      </c>
      <c r="H43" s="2">
        <f t="shared" si="5"/>
        <v>84441.288853858074</v>
      </c>
      <c r="I43" s="2">
        <f t="shared" si="1"/>
        <v>661500</v>
      </c>
      <c r="J43" s="2">
        <f t="shared" si="2"/>
        <v>132300</v>
      </c>
      <c r="K43" s="2" t="str">
        <f t="shared" si="6"/>
        <v>Balance &lt; Downpayment</v>
      </c>
    </row>
    <row r="44" spans="1:12" x14ac:dyDescent="0.25">
      <c r="B44" s="1">
        <v>44074</v>
      </c>
      <c r="C44" s="2">
        <f t="shared" si="3"/>
        <v>2020</v>
      </c>
      <c r="D44" s="2">
        <f t="shared" si="0"/>
        <v>5408.0000000000009</v>
      </c>
      <c r="E44" s="2">
        <f t="shared" si="4"/>
        <v>2659.741172311531</v>
      </c>
      <c r="F44" s="2">
        <f t="shared" si="7"/>
        <v>87471.018644392738</v>
      </c>
      <c r="G44" s="2">
        <v>0</v>
      </c>
      <c r="H44" s="2">
        <f t="shared" si="5"/>
        <v>87471.018644392738</v>
      </c>
      <c r="I44" s="2">
        <f t="shared" si="1"/>
        <v>661500</v>
      </c>
      <c r="J44" s="2">
        <f t="shared" si="2"/>
        <v>132300</v>
      </c>
      <c r="K44" s="2" t="str">
        <f t="shared" si="6"/>
        <v>Balance &lt; Downpayment</v>
      </c>
    </row>
    <row r="45" spans="1:12" x14ac:dyDescent="0.25">
      <c r="B45" s="1">
        <v>44104</v>
      </c>
      <c r="C45" s="2">
        <f t="shared" si="3"/>
        <v>2020</v>
      </c>
      <c r="D45" s="2">
        <f t="shared" si="0"/>
        <v>5408.0000000000009</v>
      </c>
      <c r="E45" s="2">
        <f t="shared" si="4"/>
        <v>2665.0606546561539</v>
      </c>
      <c r="F45" s="2">
        <f t="shared" si="7"/>
        <v>90505.528051884568</v>
      </c>
      <c r="G45" s="2">
        <v>0</v>
      </c>
      <c r="H45" s="2">
        <f t="shared" si="5"/>
        <v>90505.528051884568</v>
      </c>
      <c r="I45" s="2">
        <f t="shared" si="1"/>
        <v>661500</v>
      </c>
      <c r="J45" s="2">
        <f t="shared" si="2"/>
        <v>132300</v>
      </c>
      <c r="K45" s="2" t="str">
        <f t="shared" si="6"/>
        <v>Balance &lt; Downpayment</v>
      </c>
      <c r="L45" s="4"/>
    </row>
    <row r="46" spans="1:12" x14ac:dyDescent="0.25">
      <c r="B46" s="1">
        <v>44135</v>
      </c>
      <c r="C46" s="2">
        <f t="shared" si="3"/>
        <v>2020</v>
      </c>
      <c r="D46" s="2">
        <f t="shared" si="0"/>
        <v>5408.0000000000009</v>
      </c>
      <c r="E46" s="2">
        <f t="shared" si="4"/>
        <v>2670.3907759654662</v>
      </c>
      <c r="F46" s="2">
        <f t="shared" si="7"/>
        <v>93544.822369425383</v>
      </c>
      <c r="G46" s="2">
        <v>0</v>
      </c>
      <c r="H46" s="2">
        <f t="shared" si="5"/>
        <v>93544.822369425383</v>
      </c>
      <c r="I46" s="2">
        <f t="shared" si="1"/>
        <v>661500</v>
      </c>
      <c r="J46" s="2">
        <f t="shared" si="2"/>
        <v>132300</v>
      </c>
      <c r="K46" s="2" t="str">
        <f t="shared" si="6"/>
        <v>Balance &lt; Downpayment</v>
      </c>
      <c r="L46" s="4"/>
    </row>
    <row r="47" spans="1:12" x14ac:dyDescent="0.25">
      <c r="A47" s="6"/>
      <c r="B47" s="1">
        <v>44165</v>
      </c>
      <c r="C47" s="2">
        <f t="shared" si="3"/>
        <v>2020</v>
      </c>
      <c r="D47" s="4">
        <f t="shared" si="0"/>
        <v>5408.0000000000009</v>
      </c>
      <c r="E47" s="4">
        <f t="shared" si="4"/>
        <v>2675.7315575173971</v>
      </c>
      <c r="F47" s="2">
        <f t="shared" si="7"/>
        <v>96588.906886472745</v>
      </c>
      <c r="G47" s="2">
        <v>0</v>
      </c>
      <c r="H47" s="2">
        <f t="shared" si="5"/>
        <v>96588.906886472745</v>
      </c>
      <c r="I47" s="4">
        <f t="shared" si="1"/>
        <v>661500</v>
      </c>
      <c r="J47" s="4">
        <f t="shared" si="2"/>
        <v>132300</v>
      </c>
      <c r="K47" s="2" t="str">
        <f t="shared" si="6"/>
        <v>Balance &lt; Downpayment</v>
      </c>
      <c r="L47" s="4"/>
    </row>
    <row r="48" spans="1:12" x14ac:dyDescent="0.25">
      <c r="B48" s="1">
        <v>44196</v>
      </c>
      <c r="C48" s="2">
        <f t="shared" si="3"/>
        <v>2020</v>
      </c>
      <c r="D48" s="2">
        <f t="shared" si="0"/>
        <v>5408.0000000000009</v>
      </c>
      <c r="E48" s="2">
        <f t="shared" si="4"/>
        <v>2681.0830206324317</v>
      </c>
      <c r="F48" s="2">
        <f t="shared" si="7"/>
        <v>99637.786888795235</v>
      </c>
      <c r="G48" s="2">
        <v>0</v>
      </c>
      <c r="H48" s="2">
        <f t="shared" si="5"/>
        <v>99637.786888795235</v>
      </c>
      <c r="I48" s="2">
        <f t="shared" si="1"/>
        <v>661500</v>
      </c>
      <c r="J48" s="2">
        <f t="shared" si="2"/>
        <v>132300</v>
      </c>
      <c r="K48" s="2" t="str">
        <f t="shared" si="6"/>
        <v>Balance &lt; Downpayment</v>
      </c>
    </row>
    <row r="49" spans="1:15" x14ac:dyDescent="0.25">
      <c r="B49" s="1">
        <v>44227</v>
      </c>
      <c r="C49" s="2">
        <f t="shared" si="3"/>
        <v>2021</v>
      </c>
      <c r="D49" s="2">
        <f t="shared" si="0"/>
        <v>5624.3200000000006</v>
      </c>
      <c r="E49" s="2">
        <f t="shared" si="4"/>
        <v>2686.4451866736968</v>
      </c>
      <c r="F49" s="2">
        <f t="shared" si="7"/>
        <v>102907.78765841752</v>
      </c>
      <c r="G49" s="2">
        <v>0</v>
      </c>
      <c r="H49" s="2">
        <f t="shared" si="5"/>
        <v>102907.78765841752</v>
      </c>
      <c r="I49" s="2">
        <f t="shared" si="1"/>
        <v>694575.00000000012</v>
      </c>
      <c r="J49" s="2">
        <f t="shared" si="2"/>
        <v>138915.00000000003</v>
      </c>
      <c r="K49" s="2" t="str">
        <f t="shared" si="6"/>
        <v>Balance &lt; Downpayment</v>
      </c>
    </row>
    <row r="50" spans="1:15" x14ac:dyDescent="0.25">
      <c r="B50" s="1">
        <v>44255</v>
      </c>
      <c r="C50" s="2">
        <f t="shared" si="3"/>
        <v>2021</v>
      </c>
      <c r="D50" s="2">
        <f t="shared" si="0"/>
        <v>5624.3200000000006</v>
      </c>
      <c r="E50" s="2">
        <f t="shared" si="4"/>
        <v>2691.818077047044</v>
      </c>
      <c r="F50" s="2">
        <f t="shared" si="7"/>
        <v>106183.31554023188</v>
      </c>
      <c r="G50" s="2">
        <v>0</v>
      </c>
      <c r="H50" s="2">
        <f t="shared" si="5"/>
        <v>106183.31554023188</v>
      </c>
      <c r="I50" s="2">
        <f t="shared" si="1"/>
        <v>694575.00000000012</v>
      </c>
      <c r="J50" s="2">
        <f t="shared" si="2"/>
        <v>138915.00000000003</v>
      </c>
      <c r="K50" s="2" t="str">
        <f t="shared" si="6"/>
        <v>Balance &lt; Downpayment</v>
      </c>
    </row>
    <row r="51" spans="1:15" x14ac:dyDescent="0.25">
      <c r="B51" s="1">
        <v>44286</v>
      </c>
      <c r="C51" s="2">
        <f t="shared" si="3"/>
        <v>2021</v>
      </c>
      <c r="D51" s="2">
        <f t="shared" si="0"/>
        <v>5624.3200000000006</v>
      </c>
      <c r="E51" s="2">
        <f t="shared" si="4"/>
        <v>2697.2017132011379</v>
      </c>
      <c r="F51" s="2">
        <f t="shared" si="7"/>
        <v>109464.37821216487</v>
      </c>
      <c r="G51" s="2">
        <v>0</v>
      </c>
      <c r="H51" s="2">
        <f t="shared" si="5"/>
        <v>109464.37821216487</v>
      </c>
      <c r="I51" s="2">
        <f t="shared" si="1"/>
        <v>694575.00000000012</v>
      </c>
      <c r="J51" s="2">
        <f t="shared" si="2"/>
        <v>138915.00000000003</v>
      </c>
      <c r="K51" s="2" t="str">
        <f t="shared" si="6"/>
        <v>Balance &lt; Downpayment</v>
      </c>
    </row>
    <row r="52" spans="1:15" x14ac:dyDescent="0.25">
      <c r="B52" s="1">
        <v>44316</v>
      </c>
      <c r="C52" s="2">
        <f t="shared" si="3"/>
        <v>2021</v>
      </c>
      <c r="D52" s="2">
        <f t="shared" si="0"/>
        <v>5624.3200000000006</v>
      </c>
      <c r="E52" s="2">
        <f t="shared" si="4"/>
        <v>2702.5961166275401</v>
      </c>
      <c r="F52" s="2">
        <f t="shared" si="7"/>
        <v>112750.98335624454</v>
      </c>
      <c r="G52" s="2">
        <v>0</v>
      </c>
      <c r="H52" s="2">
        <f t="shared" si="5"/>
        <v>112750.98335624454</v>
      </c>
      <c r="I52" s="2">
        <f t="shared" si="1"/>
        <v>694575.00000000012</v>
      </c>
      <c r="J52" s="2">
        <f t="shared" si="2"/>
        <v>138915.00000000003</v>
      </c>
      <c r="K52" s="2" t="str">
        <f t="shared" si="6"/>
        <v>Balance &lt; Downpayment</v>
      </c>
    </row>
    <row r="53" spans="1:15" x14ac:dyDescent="0.25">
      <c r="B53" s="1">
        <v>44347</v>
      </c>
      <c r="C53" s="2">
        <f t="shared" si="3"/>
        <v>2021</v>
      </c>
      <c r="D53" s="2">
        <f t="shared" si="0"/>
        <v>5624.3200000000006</v>
      </c>
      <c r="E53" s="2">
        <f t="shared" si="4"/>
        <v>2708.0013088607952</v>
      </c>
      <c r="F53" s="2">
        <f t="shared" si="7"/>
        <v>116043.13865857125</v>
      </c>
      <c r="G53" s="2">
        <v>0</v>
      </c>
      <c r="H53" s="2">
        <f t="shared" si="5"/>
        <v>116043.13865857125</v>
      </c>
      <c r="I53" s="2">
        <f t="shared" si="1"/>
        <v>694575.00000000012</v>
      </c>
      <c r="J53" s="2">
        <f t="shared" si="2"/>
        <v>138915.00000000003</v>
      </c>
      <c r="K53" s="2" t="str">
        <f t="shared" si="6"/>
        <v>Balance &lt; Downpayment</v>
      </c>
    </row>
    <row r="54" spans="1:15" x14ac:dyDescent="0.25">
      <c r="B54" s="1">
        <v>44377</v>
      </c>
      <c r="C54" s="2">
        <f t="shared" si="3"/>
        <v>2021</v>
      </c>
      <c r="D54" s="2">
        <f t="shared" si="0"/>
        <v>5624.3200000000006</v>
      </c>
      <c r="E54" s="2">
        <f t="shared" si="4"/>
        <v>2713.4173114785167</v>
      </c>
      <c r="F54" s="2">
        <f t="shared" si="7"/>
        <v>119340.85180928798</v>
      </c>
      <c r="G54" s="2">
        <v>0</v>
      </c>
      <c r="H54" s="2">
        <f t="shared" si="5"/>
        <v>119340.85180928798</v>
      </c>
      <c r="I54" s="2">
        <f t="shared" si="1"/>
        <v>694575.00000000012</v>
      </c>
      <c r="J54" s="2">
        <f t="shared" si="2"/>
        <v>138915.00000000003</v>
      </c>
      <c r="K54" s="2" t="str">
        <f t="shared" si="6"/>
        <v>Balance &lt; Downpayment</v>
      </c>
    </row>
    <row r="55" spans="1:15" x14ac:dyDescent="0.25">
      <c r="B55" s="1">
        <v>44408</v>
      </c>
      <c r="C55" s="2">
        <f t="shared" si="3"/>
        <v>2021</v>
      </c>
      <c r="D55" s="2">
        <f t="shared" si="0"/>
        <v>5624.3200000000006</v>
      </c>
      <c r="E55" s="2">
        <f t="shared" si="4"/>
        <v>2718.8441461014736</v>
      </c>
      <c r="F55" s="2">
        <f t="shared" si="7"/>
        <v>122644.13050255082</v>
      </c>
      <c r="G55" s="2">
        <v>0</v>
      </c>
      <c r="H55" s="2">
        <f t="shared" si="5"/>
        <v>122644.13050255082</v>
      </c>
      <c r="I55" s="2">
        <f t="shared" si="1"/>
        <v>694575.00000000012</v>
      </c>
      <c r="J55" s="2">
        <f t="shared" si="2"/>
        <v>138915.00000000003</v>
      </c>
      <c r="K55" s="2" t="str">
        <f t="shared" si="6"/>
        <v>Balance &lt; Downpayment</v>
      </c>
    </row>
    <row r="56" spans="1:15" x14ac:dyDescent="0.25">
      <c r="B56" s="1">
        <v>44439</v>
      </c>
      <c r="C56" s="2">
        <f t="shared" si="3"/>
        <v>2021</v>
      </c>
      <c r="D56" s="2">
        <f t="shared" si="0"/>
        <v>5624.3200000000006</v>
      </c>
      <c r="E56" s="2">
        <f t="shared" si="4"/>
        <v>2724.2818343936765</v>
      </c>
      <c r="F56" s="2">
        <f t="shared" si="7"/>
        <v>125952.98243649899</v>
      </c>
      <c r="G56" s="2">
        <v>0</v>
      </c>
      <c r="H56" s="2">
        <f t="shared" si="5"/>
        <v>125952.98243649899</v>
      </c>
      <c r="I56" s="2">
        <f t="shared" si="1"/>
        <v>694575.00000000012</v>
      </c>
      <c r="J56" s="2">
        <f t="shared" si="2"/>
        <v>138915.00000000003</v>
      </c>
      <c r="K56" s="2" t="str">
        <f t="shared" si="6"/>
        <v>Balance &lt; Downpayment</v>
      </c>
    </row>
    <row r="57" spans="1:15" s="11" customFormat="1" x14ac:dyDescent="0.25">
      <c r="A57" s="16"/>
      <c r="B57" s="1">
        <v>44469</v>
      </c>
      <c r="C57" s="2">
        <f t="shared" si="3"/>
        <v>2021</v>
      </c>
      <c r="D57" s="11">
        <f t="shared" si="0"/>
        <v>5624.3200000000006</v>
      </c>
      <c r="E57" s="11">
        <f t="shared" si="4"/>
        <v>2729.7303980624638</v>
      </c>
      <c r="F57" s="2">
        <f t="shared" si="7"/>
        <v>129267.41531322486</v>
      </c>
      <c r="G57" s="11">
        <v>0</v>
      </c>
      <c r="H57" s="2">
        <f t="shared" si="5"/>
        <v>129267.41531322486</v>
      </c>
      <c r="I57" s="11">
        <f t="shared" si="1"/>
        <v>694575.00000000012</v>
      </c>
      <c r="J57" s="11">
        <f t="shared" si="2"/>
        <v>138915.00000000003</v>
      </c>
      <c r="K57" s="2" t="str">
        <f t="shared" si="6"/>
        <v>Balance &lt; Downpayment</v>
      </c>
    </row>
    <row r="58" spans="1:15" s="18" customFormat="1" x14ac:dyDescent="0.25">
      <c r="A58" s="17"/>
      <c r="B58" s="25">
        <v>44500</v>
      </c>
      <c r="C58" s="2">
        <f t="shared" si="3"/>
        <v>2021</v>
      </c>
      <c r="D58" s="18">
        <f t="shared" si="0"/>
        <v>5624.3200000000006</v>
      </c>
      <c r="E58" s="18">
        <f t="shared" si="4"/>
        <v>2735.1898588585887</v>
      </c>
      <c r="F58" s="2">
        <f t="shared" si="7"/>
        <v>132587.43683874368</v>
      </c>
      <c r="G58" s="11">
        <v>0</v>
      </c>
      <c r="H58" s="2">
        <f t="shared" si="5"/>
        <v>132587.43683874368</v>
      </c>
      <c r="I58" s="18">
        <f t="shared" si="1"/>
        <v>694575.00000000012</v>
      </c>
      <c r="J58" s="18">
        <f t="shared" si="2"/>
        <v>138915.00000000003</v>
      </c>
      <c r="K58" s="19" t="str">
        <f t="shared" si="6"/>
        <v>Balance &lt; Downpayment</v>
      </c>
      <c r="L58" s="2" t="s">
        <v>51</v>
      </c>
      <c r="M58" s="2"/>
      <c r="N58" s="2"/>
      <c r="O58" s="2"/>
    </row>
    <row r="59" spans="1:15" s="11" customFormat="1" x14ac:dyDescent="0.25">
      <c r="A59" s="16"/>
      <c r="B59" s="1">
        <v>44530</v>
      </c>
      <c r="C59" s="2">
        <f t="shared" si="3"/>
        <v>2021</v>
      </c>
      <c r="D59" s="11">
        <f t="shared" si="0"/>
        <v>5624.3200000000006</v>
      </c>
      <c r="E59" s="11">
        <f t="shared" si="4"/>
        <v>2740.6602385763058</v>
      </c>
      <c r="F59" s="2">
        <f t="shared" si="7"/>
        <v>135913.05472296319</v>
      </c>
      <c r="G59" s="11">
        <v>0</v>
      </c>
      <c r="H59" s="2">
        <f t="shared" si="5"/>
        <v>135913.05472296319</v>
      </c>
      <c r="I59" s="11">
        <f t="shared" si="1"/>
        <v>694575.00000000012</v>
      </c>
      <c r="J59" s="11">
        <f t="shared" si="2"/>
        <v>138915.00000000003</v>
      </c>
      <c r="K59" s="2" t="str">
        <f t="shared" si="6"/>
        <v>Balance &lt; Downpayment</v>
      </c>
      <c r="L59" s="7" t="s">
        <v>26</v>
      </c>
      <c r="M59" s="8" t="s">
        <v>23</v>
      </c>
      <c r="N59" s="8" t="s">
        <v>24</v>
      </c>
      <c r="O59" s="9" t="s">
        <v>22</v>
      </c>
    </row>
    <row r="60" spans="1:15" x14ac:dyDescent="0.25">
      <c r="B60" s="5">
        <v>44561</v>
      </c>
      <c r="C60" s="2">
        <f t="shared" si="3"/>
        <v>2021</v>
      </c>
      <c r="D60" s="2">
        <f t="shared" si="0"/>
        <v>5624.3200000000006</v>
      </c>
      <c r="E60" s="2">
        <f t="shared" si="4"/>
        <v>2746.1415590534584</v>
      </c>
      <c r="F60" s="2">
        <f t="shared" si="7"/>
        <v>139244.27667965295</v>
      </c>
      <c r="G60" s="11">
        <f>F60</f>
        <v>139244.27667965295</v>
      </c>
      <c r="H60" s="2">
        <f t="shared" si="5"/>
        <v>0</v>
      </c>
      <c r="I60" s="2">
        <f t="shared" si="1"/>
        <v>694575.00000000012</v>
      </c>
      <c r="J60" s="2">
        <f t="shared" si="2"/>
        <v>138915.00000000003</v>
      </c>
      <c r="K60" s="3" t="str">
        <f t="shared" si="6"/>
        <v>Balance &gt; Downpayment</v>
      </c>
      <c r="L60" s="20"/>
      <c r="M60" s="18"/>
      <c r="N60" s="18"/>
      <c r="O60" s="21">
        <f>I60-G60</f>
        <v>555330.72332034714</v>
      </c>
    </row>
    <row r="61" spans="1:15" x14ac:dyDescent="0.25">
      <c r="B61" s="1">
        <v>44592</v>
      </c>
      <c r="C61" s="2">
        <f t="shared" si="3"/>
        <v>2022</v>
      </c>
      <c r="D61" s="2">
        <f t="shared" si="0"/>
        <v>5849.2928000000011</v>
      </c>
      <c r="E61" s="2">
        <f t="shared" si="4"/>
        <v>2751.6338421715654</v>
      </c>
      <c r="F61" s="2">
        <f t="shared" si="7"/>
        <v>3097.6589578284356</v>
      </c>
      <c r="G61" s="11">
        <f t="shared" ref="G61:G124" si="8">F61</f>
        <v>3097.6589578284356</v>
      </c>
      <c r="H61" s="2">
        <f t="shared" si="5"/>
        <v>0</v>
      </c>
      <c r="L61" s="10">
        <f>G61</f>
        <v>3097.6589578284356</v>
      </c>
      <c r="M61" s="11">
        <f t="shared" ref="M61:M124" si="9">O60*$E$9</f>
        <v>2082.4902124513019</v>
      </c>
      <c r="N61" s="11">
        <f>L61-M61</f>
        <v>1015.1687453771337</v>
      </c>
      <c r="O61" s="12">
        <f>O60-N61</f>
        <v>554315.55457497004</v>
      </c>
    </row>
    <row r="62" spans="1:15" s="19" customFormat="1" x14ac:dyDescent="0.25">
      <c r="A62" s="25"/>
      <c r="B62" s="1">
        <v>44620</v>
      </c>
      <c r="C62" s="2">
        <f t="shared" si="3"/>
        <v>2022</v>
      </c>
      <c r="D62" s="19">
        <f t="shared" si="0"/>
        <v>5849.2928000000011</v>
      </c>
      <c r="E62" s="19">
        <f t="shared" si="4"/>
        <v>2757.1371098559084</v>
      </c>
      <c r="F62" s="2">
        <f t="shared" si="7"/>
        <v>3092.1556901440927</v>
      </c>
      <c r="G62" s="11">
        <f t="shared" si="8"/>
        <v>3092.1556901440927</v>
      </c>
      <c r="H62" s="2">
        <f t="shared" si="5"/>
        <v>0</v>
      </c>
      <c r="K62" s="2"/>
      <c r="L62" s="10">
        <f t="shared" ref="L62:L125" si="10">G62</f>
        <v>3092.1556901440927</v>
      </c>
      <c r="M62" s="11">
        <f t="shared" si="9"/>
        <v>2078.6833296561376</v>
      </c>
      <c r="N62" s="11">
        <f t="shared" ref="N62:N125" si="11">L62-M62</f>
        <v>1013.472360487955</v>
      </c>
      <c r="O62" s="12">
        <f t="shared" ref="O62:O125" si="12">O61-N62</f>
        <v>553302.08221448213</v>
      </c>
    </row>
    <row r="63" spans="1:15" x14ac:dyDescent="0.25">
      <c r="B63" s="1">
        <v>44651</v>
      </c>
      <c r="C63" s="2">
        <f t="shared" si="3"/>
        <v>2022</v>
      </c>
      <c r="D63" s="2">
        <f t="shared" si="0"/>
        <v>5849.2928000000011</v>
      </c>
      <c r="E63" s="2">
        <f t="shared" si="4"/>
        <v>2762.6513840756202</v>
      </c>
      <c r="F63" s="2">
        <f t="shared" si="7"/>
        <v>3086.6414159243809</v>
      </c>
      <c r="G63" s="11">
        <f t="shared" si="8"/>
        <v>3086.6414159243809</v>
      </c>
      <c r="H63" s="2">
        <f t="shared" si="5"/>
        <v>0</v>
      </c>
      <c r="L63" s="10">
        <f t="shared" si="10"/>
        <v>3086.6414159243809</v>
      </c>
      <c r="M63" s="11">
        <f t="shared" si="9"/>
        <v>2074.8828083043081</v>
      </c>
      <c r="N63" s="11">
        <f t="shared" si="11"/>
        <v>1011.7586076200728</v>
      </c>
      <c r="O63" s="12">
        <f t="shared" si="12"/>
        <v>552290.3236068621</v>
      </c>
    </row>
    <row r="64" spans="1:15" x14ac:dyDescent="0.25">
      <c r="B64" s="1">
        <v>44681</v>
      </c>
      <c r="C64" s="2">
        <f t="shared" si="3"/>
        <v>2022</v>
      </c>
      <c r="D64" s="2">
        <f t="shared" si="0"/>
        <v>5849.2928000000011</v>
      </c>
      <c r="E64" s="2">
        <f t="shared" si="4"/>
        <v>2768.1766868437712</v>
      </c>
      <c r="F64" s="2">
        <f t="shared" si="7"/>
        <v>3081.1161131562299</v>
      </c>
      <c r="G64" s="11">
        <f t="shared" si="8"/>
        <v>3081.1161131562299</v>
      </c>
      <c r="H64" s="2">
        <f t="shared" si="5"/>
        <v>0</v>
      </c>
      <c r="L64" s="10">
        <f t="shared" si="10"/>
        <v>3081.1161131562299</v>
      </c>
      <c r="M64" s="11">
        <f t="shared" si="9"/>
        <v>2071.0887135257326</v>
      </c>
      <c r="N64" s="11">
        <f t="shared" si="11"/>
        <v>1010.0273996304973</v>
      </c>
      <c r="O64" s="12">
        <f t="shared" si="12"/>
        <v>551280.29620723159</v>
      </c>
    </row>
    <row r="65" spans="2:15" x14ac:dyDescent="0.25">
      <c r="B65" s="1">
        <v>44712</v>
      </c>
      <c r="C65" s="2">
        <f t="shared" si="3"/>
        <v>2022</v>
      </c>
      <c r="D65" s="2">
        <f t="shared" si="0"/>
        <v>5849.2928000000011</v>
      </c>
      <c r="E65" s="2">
        <f t="shared" si="4"/>
        <v>2773.7130402174589</v>
      </c>
      <c r="F65" s="2">
        <f t="shared" si="7"/>
        <v>3075.5797597825422</v>
      </c>
      <c r="G65" s="11">
        <f t="shared" si="8"/>
        <v>3075.5797597825422</v>
      </c>
      <c r="H65" s="2">
        <f t="shared" si="5"/>
        <v>0</v>
      </c>
      <c r="L65" s="10">
        <f t="shared" si="10"/>
        <v>3075.5797597825422</v>
      </c>
      <c r="M65" s="11">
        <f t="shared" si="9"/>
        <v>2067.3011107771185</v>
      </c>
      <c r="N65" s="11">
        <f t="shared" si="11"/>
        <v>1008.2786490054236</v>
      </c>
      <c r="O65" s="12">
        <f t="shared" si="12"/>
        <v>550272.01755822613</v>
      </c>
    </row>
    <row r="66" spans="2:15" x14ac:dyDescent="0.25">
      <c r="B66" s="1">
        <v>44742</v>
      </c>
      <c r="C66" s="2">
        <f t="shared" si="3"/>
        <v>2022</v>
      </c>
      <c r="D66" s="2">
        <f t="shared" si="0"/>
        <v>5849.2928000000011</v>
      </c>
      <c r="E66" s="2">
        <f t="shared" si="4"/>
        <v>2779.2604662978938</v>
      </c>
      <c r="F66" s="2">
        <f t="shared" si="7"/>
        <v>3070.0323337021073</v>
      </c>
      <c r="G66" s="11">
        <f t="shared" si="8"/>
        <v>3070.0323337021073</v>
      </c>
      <c r="H66" s="2">
        <f t="shared" si="5"/>
        <v>0</v>
      </c>
      <c r="L66" s="10">
        <f t="shared" si="10"/>
        <v>3070.0323337021073</v>
      </c>
      <c r="M66" s="11">
        <f t="shared" si="9"/>
        <v>2063.5200658433478</v>
      </c>
      <c r="N66" s="11">
        <f t="shared" si="11"/>
        <v>1006.5122678587595</v>
      </c>
      <c r="O66" s="12">
        <f t="shared" si="12"/>
        <v>549265.50529036741</v>
      </c>
    </row>
    <row r="67" spans="2:15" x14ac:dyDescent="0.25">
      <c r="B67" s="1">
        <v>44773</v>
      </c>
      <c r="C67" s="2">
        <f t="shared" si="3"/>
        <v>2022</v>
      </c>
      <c r="D67" s="2">
        <f t="shared" si="0"/>
        <v>5849.2928000000011</v>
      </c>
      <c r="E67" s="2">
        <f t="shared" si="4"/>
        <v>2784.8189872304897</v>
      </c>
      <c r="F67" s="2">
        <f t="shared" si="7"/>
        <v>3064.4738127695114</v>
      </c>
      <c r="G67" s="11">
        <f t="shared" si="8"/>
        <v>3064.4738127695114</v>
      </c>
      <c r="H67" s="2">
        <f t="shared" si="5"/>
        <v>0</v>
      </c>
      <c r="L67" s="10">
        <f t="shared" si="10"/>
        <v>3064.4738127695114</v>
      </c>
      <c r="M67" s="11">
        <f t="shared" si="9"/>
        <v>2059.7456448388775</v>
      </c>
      <c r="N67" s="11">
        <f t="shared" si="11"/>
        <v>1004.7281679306338</v>
      </c>
      <c r="O67" s="12">
        <f t="shared" si="12"/>
        <v>548260.77712243679</v>
      </c>
    </row>
    <row r="68" spans="2:15" x14ac:dyDescent="0.25">
      <c r="B68" s="1">
        <v>44804</v>
      </c>
      <c r="C68" s="2">
        <f t="shared" si="3"/>
        <v>2022</v>
      </c>
      <c r="D68" s="2">
        <f t="shared" si="0"/>
        <v>5849.2928000000011</v>
      </c>
      <c r="E68" s="2">
        <f t="shared" si="4"/>
        <v>2790.3886252049506</v>
      </c>
      <c r="F68" s="2">
        <f t="shared" si="7"/>
        <v>3058.9041747950505</v>
      </c>
      <c r="G68" s="11">
        <f t="shared" si="8"/>
        <v>3058.9041747950505</v>
      </c>
      <c r="H68" s="2">
        <f t="shared" si="5"/>
        <v>0</v>
      </c>
      <c r="L68" s="10">
        <f t="shared" si="10"/>
        <v>3058.9041747950505</v>
      </c>
      <c r="M68" s="11">
        <f t="shared" si="9"/>
        <v>2055.9779142091379</v>
      </c>
      <c r="N68" s="11">
        <f t="shared" si="11"/>
        <v>1002.9262605859126</v>
      </c>
      <c r="O68" s="12">
        <f t="shared" si="12"/>
        <v>547257.85086185089</v>
      </c>
    </row>
    <row r="69" spans="2:15" x14ac:dyDescent="0.25">
      <c r="B69" s="1">
        <v>44834</v>
      </c>
      <c r="C69" s="2">
        <f t="shared" si="3"/>
        <v>2022</v>
      </c>
      <c r="D69" s="2">
        <f t="shared" si="0"/>
        <v>5849.2928000000011</v>
      </c>
      <c r="E69" s="2">
        <f t="shared" si="4"/>
        <v>2795.9694024553605</v>
      </c>
      <c r="F69" s="2">
        <f t="shared" si="7"/>
        <v>3053.3233975446406</v>
      </c>
      <c r="G69" s="11">
        <f t="shared" si="8"/>
        <v>3053.3233975446406</v>
      </c>
      <c r="H69" s="2">
        <f t="shared" si="5"/>
        <v>0</v>
      </c>
      <c r="L69" s="10">
        <f t="shared" si="10"/>
        <v>3053.3233975446406</v>
      </c>
      <c r="M69" s="11">
        <f t="shared" si="9"/>
        <v>2052.2169407319407</v>
      </c>
      <c r="N69" s="11">
        <f t="shared" si="11"/>
        <v>1001.1064568126999</v>
      </c>
      <c r="O69" s="12">
        <f t="shared" si="12"/>
        <v>546256.74440503819</v>
      </c>
    </row>
    <row r="70" spans="2:15" x14ac:dyDescent="0.25">
      <c r="B70" s="1">
        <v>44865</v>
      </c>
      <c r="C70" s="2">
        <f t="shared" si="3"/>
        <v>2022</v>
      </c>
      <c r="D70" s="2">
        <f t="shared" si="0"/>
        <v>5849.2928000000011</v>
      </c>
      <c r="E70" s="2">
        <f t="shared" si="4"/>
        <v>2801.5613412602711</v>
      </c>
      <c r="F70" s="2">
        <f t="shared" si="7"/>
        <v>3047.73145873973</v>
      </c>
      <c r="G70" s="11">
        <f t="shared" si="8"/>
        <v>3047.73145873973</v>
      </c>
      <c r="H70" s="2">
        <f t="shared" si="5"/>
        <v>0</v>
      </c>
      <c r="L70" s="10">
        <f t="shared" si="10"/>
        <v>3047.73145873973</v>
      </c>
      <c r="M70" s="11">
        <f t="shared" si="9"/>
        <v>2048.462791518893</v>
      </c>
      <c r="N70" s="11">
        <f t="shared" si="11"/>
        <v>999.26866722083696</v>
      </c>
      <c r="O70" s="12">
        <f t="shared" si="12"/>
        <v>545257.47573781735</v>
      </c>
    </row>
    <row r="71" spans="2:15" x14ac:dyDescent="0.25">
      <c r="B71" s="1">
        <v>44895</v>
      </c>
      <c r="C71" s="2">
        <f t="shared" si="3"/>
        <v>2022</v>
      </c>
      <c r="D71" s="2">
        <f t="shared" si="0"/>
        <v>5849.2928000000011</v>
      </c>
      <c r="E71" s="2">
        <f t="shared" si="4"/>
        <v>2807.1644639427918</v>
      </c>
      <c r="F71" s="2">
        <f t="shared" si="7"/>
        <v>3042.1283360572093</v>
      </c>
      <c r="G71" s="11">
        <f t="shared" si="8"/>
        <v>3042.1283360572093</v>
      </c>
      <c r="H71" s="2">
        <f t="shared" si="5"/>
        <v>0</v>
      </c>
      <c r="L71" s="10">
        <f t="shared" si="10"/>
        <v>3042.1283360572093</v>
      </c>
      <c r="M71" s="11">
        <f t="shared" si="9"/>
        <v>2044.7155340168149</v>
      </c>
      <c r="N71" s="11">
        <f t="shared" si="11"/>
        <v>997.41280204039435</v>
      </c>
      <c r="O71" s="12">
        <f t="shared" si="12"/>
        <v>544260.06293577701</v>
      </c>
    </row>
    <row r="72" spans="2:15" x14ac:dyDescent="0.25">
      <c r="B72" s="1">
        <v>44926</v>
      </c>
      <c r="C72" s="2">
        <f t="shared" si="3"/>
        <v>2022</v>
      </c>
      <c r="D72" s="2">
        <f t="shared" si="0"/>
        <v>5849.2928000000011</v>
      </c>
      <c r="E72" s="2">
        <f t="shared" si="4"/>
        <v>2812.7787928706775</v>
      </c>
      <c r="F72" s="2">
        <f t="shared" si="7"/>
        <v>3036.5140071293235</v>
      </c>
      <c r="G72" s="11">
        <f t="shared" si="8"/>
        <v>3036.5140071293235</v>
      </c>
      <c r="H72" s="2">
        <f t="shared" si="5"/>
        <v>0</v>
      </c>
      <c r="L72" s="10">
        <f t="shared" si="10"/>
        <v>3036.5140071293235</v>
      </c>
      <c r="M72" s="11">
        <f t="shared" si="9"/>
        <v>2040.9752360091636</v>
      </c>
      <c r="N72" s="11">
        <f t="shared" si="11"/>
        <v>995.53877112015994</v>
      </c>
      <c r="O72" s="12">
        <f t="shared" si="12"/>
        <v>543264.52416465688</v>
      </c>
    </row>
    <row r="73" spans="2:15" x14ac:dyDescent="0.25">
      <c r="B73" s="1">
        <v>44957</v>
      </c>
      <c r="C73" s="2">
        <f t="shared" si="3"/>
        <v>2023</v>
      </c>
      <c r="D73" s="2">
        <f t="shared" si="0"/>
        <v>6083.2645120000016</v>
      </c>
      <c r="E73" s="2">
        <f t="shared" si="4"/>
        <v>2818.4043504564188</v>
      </c>
      <c r="F73" s="2">
        <f t="shared" si="7"/>
        <v>3264.8601615435828</v>
      </c>
      <c r="G73" s="11">
        <f t="shared" si="8"/>
        <v>3264.8601615435828</v>
      </c>
      <c r="H73" s="2">
        <f t="shared" si="5"/>
        <v>0</v>
      </c>
      <c r="L73" s="10">
        <f t="shared" si="10"/>
        <v>3264.8601615435828</v>
      </c>
      <c r="M73" s="11">
        <f t="shared" si="9"/>
        <v>2037.2419656174632</v>
      </c>
      <c r="N73" s="11">
        <f t="shared" si="11"/>
        <v>1227.6181959261196</v>
      </c>
      <c r="O73" s="12">
        <f t="shared" si="12"/>
        <v>542036.9059687308</v>
      </c>
    </row>
    <row r="74" spans="2:15" x14ac:dyDescent="0.25">
      <c r="B74" s="1">
        <v>44985</v>
      </c>
      <c r="C74" s="2">
        <f t="shared" si="3"/>
        <v>2023</v>
      </c>
      <c r="D74" s="2">
        <f t="shared" si="0"/>
        <v>6083.2645120000016</v>
      </c>
      <c r="E74" s="2">
        <f t="shared" si="4"/>
        <v>2824.0411591573315</v>
      </c>
      <c r="F74" s="2">
        <f t="shared" si="7"/>
        <v>3259.22335284267</v>
      </c>
      <c r="G74" s="11">
        <f t="shared" si="8"/>
        <v>3259.22335284267</v>
      </c>
      <c r="H74" s="2">
        <f t="shared" si="5"/>
        <v>0</v>
      </c>
      <c r="L74" s="10">
        <f t="shared" si="10"/>
        <v>3259.22335284267</v>
      </c>
      <c r="M74" s="11">
        <f t="shared" si="9"/>
        <v>2032.6383973827405</v>
      </c>
      <c r="N74" s="11">
        <f t="shared" si="11"/>
        <v>1226.5849554599295</v>
      </c>
      <c r="O74" s="12">
        <f t="shared" si="12"/>
        <v>540810.32101327088</v>
      </c>
    </row>
    <row r="75" spans="2:15" x14ac:dyDescent="0.25">
      <c r="B75" s="1">
        <v>45016</v>
      </c>
      <c r="C75" s="2">
        <f t="shared" si="3"/>
        <v>2023</v>
      </c>
      <c r="D75" s="2">
        <f t="shared" si="0"/>
        <v>6083.2645120000016</v>
      </c>
      <c r="E75" s="2">
        <f t="shared" si="4"/>
        <v>2829.6892414756462</v>
      </c>
      <c r="F75" s="2">
        <f t="shared" si="7"/>
        <v>3253.5752705243553</v>
      </c>
      <c r="G75" s="11">
        <f t="shared" si="8"/>
        <v>3253.5752705243553</v>
      </c>
      <c r="H75" s="2">
        <f t="shared" si="5"/>
        <v>0</v>
      </c>
      <c r="L75" s="10">
        <f t="shared" si="10"/>
        <v>3253.5752705243553</v>
      </c>
      <c r="M75" s="11">
        <f t="shared" si="9"/>
        <v>2028.0387037997657</v>
      </c>
      <c r="N75" s="11">
        <f t="shared" si="11"/>
        <v>1225.5365667245896</v>
      </c>
      <c r="O75" s="12">
        <f t="shared" si="12"/>
        <v>539584.78444654634</v>
      </c>
    </row>
    <row r="76" spans="2:15" x14ac:dyDescent="0.25">
      <c r="B76" s="1">
        <v>45046</v>
      </c>
      <c r="C76" s="2">
        <f t="shared" si="3"/>
        <v>2023</v>
      </c>
      <c r="D76" s="2">
        <f t="shared" si="0"/>
        <v>6083.2645120000016</v>
      </c>
      <c r="E76" s="2">
        <f t="shared" si="4"/>
        <v>2835.3486199585977</v>
      </c>
      <c r="F76" s="2">
        <f t="shared" si="7"/>
        <v>3247.9158920414038</v>
      </c>
      <c r="G76" s="11">
        <f t="shared" si="8"/>
        <v>3247.9158920414038</v>
      </c>
      <c r="H76" s="2">
        <f t="shared" si="5"/>
        <v>0</v>
      </c>
      <c r="L76" s="10">
        <f t="shared" si="10"/>
        <v>3247.9158920414038</v>
      </c>
      <c r="M76" s="11">
        <f t="shared" si="9"/>
        <v>2023.4429416745488</v>
      </c>
      <c r="N76" s="11">
        <f t="shared" si="11"/>
        <v>1224.472950366855</v>
      </c>
      <c r="O76" s="12">
        <f t="shared" si="12"/>
        <v>538360.31149617943</v>
      </c>
    </row>
    <row r="77" spans="2:15" x14ac:dyDescent="0.25">
      <c r="B77" s="1">
        <v>45077</v>
      </c>
      <c r="C77" s="2">
        <f t="shared" si="3"/>
        <v>2023</v>
      </c>
      <c r="D77" s="2">
        <f t="shared" ref="D77:D140" si="13">$C$5*(1+$E$5)^(C77-$C$2)</f>
        <v>6083.2645120000016</v>
      </c>
      <c r="E77" s="2">
        <f t="shared" si="4"/>
        <v>2841.0193171985147</v>
      </c>
      <c r="F77" s="2">
        <f t="shared" si="7"/>
        <v>3242.2451948014868</v>
      </c>
      <c r="G77" s="11">
        <f t="shared" si="8"/>
        <v>3242.2451948014868</v>
      </c>
      <c r="H77" s="2">
        <f t="shared" si="5"/>
        <v>0</v>
      </c>
      <c r="L77" s="10">
        <f t="shared" si="10"/>
        <v>3242.2451948014868</v>
      </c>
      <c r="M77" s="11">
        <f t="shared" si="9"/>
        <v>2018.8511681106729</v>
      </c>
      <c r="N77" s="11">
        <f t="shared" si="11"/>
        <v>1223.3940266908139</v>
      </c>
      <c r="O77" s="12">
        <f t="shared" si="12"/>
        <v>537136.91746948857</v>
      </c>
    </row>
    <row r="78" spans="2:15" x14ac:dyDescent="0.25">
      <c r="B78" s="1">
        <v>45107</v>
      </c>
      <c r="C78" s="2">
        <f t="shared" ref="C78:C141" si="14">YEAR(B78)</f>
        <v>2023</v>
      </c>
      <c r="D78" s="2">
        <f t="shared" si="13"/>
        <v>6083.2645120000016</v>
      </c>
      <c r="E78" s="2">
        <f t="shared" ref="E78:E141" si="15">E77*(1+$E$6)</f>
        <v>2846.7013558329118</v>
      </c>
      <c r="F78" s="2">
        <f t="shared" si="7"/>
        <v>3236.5631561670898</v>
      </c>
      <c r="G78" s="11">
        <f t="shared" si="8"/>
        <v>3236.5631561670898</v>
      </c>
      <c r="H78" s="2">
        <f t="shared" ref="H78:H141" si="16">F78-G78</f>
        <v>0</v>
      </c>
      <c r="L78" s="10">
        <f t="shared" si="10"/>
        <v>3236.5631561670898</v>
      </c>
      <c r="M78" s="11">
        <f t="shared" si="9"/>
        <v>2014.2634405105821</v>
      </c>
      <c r="N78" s="11">
        <f t="shared" si="11"/>
        <v>1222.2997156565077</v>
      </c>
      <c r="O78" s="12">
        <f t="shared" si="12"/>
        <v>535914.61775383202</v>
      </c>
    </row>
    <row r="79" spans="2:15" x14ac:dyDescent="0.25">
      <c r="B79" s="1">
        <v>45138</v>
      </c>
      <c r="C79" s="2">
        <f t="shared" si="14"/>
        <v>2023</v>
      </c>
      <c r="D79" s="2">
        <f t="shared" si="13"/>
        <v>6083.2645120000016</v>
      </c>
      <c r="E79" s="2">
        <f t="shared" si="15"/>
        <v>2852.3947585445776</v>
      </c>
      <c r="F79" s="2">
        <f t="shared" ref="F79:F142" si="17">D79-E79+H78*(1+$E$7)</f>
        <v>3230.869753455424</v>
      </c>
      <c r="G79" s="11">
        <f t="shared" si="8"/>
        <v>3230.869753455424</v>
      </c>
      <c r="H79" s="2">
        <f t="shared" si="16"/>
        <v>0</v>
      </c>
      <c r="L79" s="10">
        <f t="shared" si="10"/>
        <v>3230.869753455424</v>
      </c>
      <c r="M79" s="11">
        <f t="shared" si="9"/>
        <v>2009.6798165768701</v>
      </c>
      <c r="N79" s="11">
        <f t="shared" si="11"/>
        <v>1221.1899368785539</v>
      </c>
      <c r="O79" s="12">
        <f t="shared" si="12"/>
        <v>534693.42781695351</v>
      </c>
    </row>
    <row r="80" spans="2:15" x14ac:dyDescent="0.25">
      <c r="B80" s="1">
        <v>45169</v>
      </c>
      <c r="C80" s="2">
        <f t="shared" si="14"/>
        <v>2023</v>
      </c>
      <c r="D80" s="2">
        <f t="shared" si="13"/>
        <v>6083.2645120000016</v>
      </c>
      <c r="E80" s="2">
        <f t="shared" si="15"/>
        <v>2858.0995480616666</v>
      </c>
      <c r="F80" s="2">
        <f t="shared" si="17"/>
        <v>3225.1649639383349</v>
      </c>
      <c r="G80" s="11">
        <f t="shared" si="8"/>
        <v>3225.1649639383349</v>
      </c>
      <c r="H80" s="2">
        <f t="shared" si="16"/>
        <v>0</v>
      </c>
      <c r="L80" s="10">
        <f t="shared" si="10"/>
        <v>3225.1649639383349</v>
      </c>
      <c r="M80" s="11">
        <f t="shared" si="9"/>
        <v>2005.1003543135755</v>
      </c>
      <c r="N80" s="11">
        <f t="shared" si="11"/>
        <v>1220.0646096247594</v>
      </c>
      <c r="O80" s="12">
        <f t="shared" si="12"/>
        <v>533473.36320732872</v>
      </c>
    </row>
    <row r="81" spans="2:15" x14ac:dyDescent="0.25">
      <c r="B81" s="1">
        <v>45199</v>
      </c>
      <c r="C81" s="2">
        <f t="shared" si="14"/>
        <v>2023</v>
      </c>
      <c r="D81" s="2">
        <f t="shared" si="13"/>
        <v>6083.2645120000016</v>
      </c>
      <c r="E81" s="2">
        <f t="shared" si="15"/>
        <v>2863.8157471577902</v>
      </c>
      <c r="F81" s="2">
        <f t="shared" si="17"/>
        <v>3219.4487648422114</v>
      </c>
      <c r="G81" s="11">
        <f t="shared" si="8"/>
        <v>3219.4487648422114</v>
      </c>
      <c r="H81" s="2">
        <f t="shared" si="16"/>
        <v>0</v>
      </c>
      <c r="L81" s="10">
        <f t="shared" si="10"/>
        <v>3219.4487648422114</v>
      </c>
      <c r="M81" s="11">
        <f t="shared" si="9"/>
        <v>2000.5251120274827</v>
      </c>
      <c r="N81" s="11">
        <f t="shared" si="11"/>
        <v>1218.9236528147287</v>
      </c>
      <c r="O81" s="12">
        <f t="shared" si="12"/>
        <v>532254.43955451401</v>
      </c>
    </row>
    <row r="82" spans="2:15" x14ac:dyDescent="0.25">
      <c r="B82" s="1">
        <v>45230</v>
      </c>
      <c r="C82" s="2">
        <f t="shared" si="14"/>
        <v>2023</v>
      </c>
      <c r="D82" s="2">
        <f t="shared" si="13"/>
        <v>6083.2645120000016</v>
      </c>
      <c r="E82" s="2">
        <f t="shared" si="15"/>
        <v>2869.5433786521057</v>
      </c>
      <c r="F82" s="2">
        <f t="shared" si="17"/>
        <v>3213.7211333478958</v>
      </c>
      <c r="G82" s="11">
        <f t="shared" si="8"/>
        <v>3213.7211333478958</v>
      </c>
      <c r="H82" s="2">
        <f t="shared" si="16"/>
        <v>0</v>
      </c>
      <c r="L82" s="10">
        <f t="shared" si="10"/>
        <v>3213.7211333478958</v>
      </c>
      <c r="M82" s="11">
        <f t="shared" si="9"/>
        <v>1995.9541483294274</v>
      </c>
      <c r="N82" s="11">
        <f t="shared" si="11"/>
        <v>1217.7669850184684</v>
      </c>
      <c r="O82" s="12">
        <f t="shared" si="12"/>
        <v>531036.67256949551</v>
      </c>
    </row>
    <row r="83" spans="2:15" x14ac:dyDescent="0.25">
      <c r="B83" s="1">
        <v>45260</v>
      </c>
      <c r="C83" s="2">
        <f t="shared" si="14"/>
        <v>2023</v>
      </c>
      <c r="D83" s="2">
        <f t="shared" si="13"/>
        <v>6083.2645120000016</v>
      </c>
      <c r="E83" s="2">
        <f t="shared" si="15"/>
        <v>2875.2824654094097</v>
      </c>
      <c r="F83" s="2">
        <f t="shared" si="17"/>
        <v>3207.9820465905918</v>
      </c>
      <c r="G83" s="11">
        <f t="shared" si="8"/>
        <v>3207.9820465905918</v>
      </c>
      <c r="H83" s="2">
        <f t="shared" si="16"/>
        <v>0</v>
      </c>
      <c r="L83" s="10">
        <f t="shared" si="10"/>
        <v>3207.9820465905918</v>
      </c>
      <c r="M83" s="11">
        <f t="shared" si="9"/>
        <v>1991.3875221356082</v>
      </c>
      <c r="N83" s="11">
        <f t="shared" si="11"/>
        <v>1216.5945244549837</v>
      </c>
      <c r="O83" s="12">
        <f t="shared" si="12"/>
        <v>529820.07804504049</v>
      </c>
    </row>
    <row r="84" spans="2:15" x14ac:dyDescent="0.25">
      <c r="B84" s="1">
        <v>45291</v>
      </c>
      <c r="C84" s="2">
        <f t="shared" si="14"/>
        <v>2023</v>
      </c>
      <c r="D84" s="2">
        <f t="shared" si="13"/>
        <v>6083.2645120000016</v>
      </c>
      <c r="E84" s="2">
        <f t="shared" si="15"/>
        <v>2881.0330303402284</v>
      </c>
      <c r="F84" s="2">
        <f t="shared" si="17"/>
        <v>3202.2314816597732</v>
      </c>
      <c r="G84" s="11">
        <f t="shared" si="8"/>
        <v>3202.2314816597732</v>
      </c>
      <c r="H84" s="2">
        <f t="shared" si="16"/>
        <v>0</v>
      </c>
      <c r="L84" s="10">
        <f t="shared" si="10"/>
        <v>3202.2314816597732</v>
      </c>
      <c r="M84" s="11">
        <f t="shared" si="9"/>
        <v>1986.8252926689017</v>
      </c>
      <c r="N84" s="11">
        <f t="shared" si="11"/>
        <v>1215.4061889908714</v>
      </c>
      <c r="O84" s="12">
        <f t="shared" si="12"/>
        <v>528604.67185604956</v>
      </c>
    </row>
    <row r="85" spans="2:15" x14ac:dyDescent="0.25">
      <c r="B85" s="1">
        <v>45322</v>
      </c>
      <c r="C85" s="2">
        <f t="shared" si="14"/>
        <v>2024</v>
      </c>
      <c r="D85" s="2">
        <f t="shared" si="13"/>
        <v>6326.5950924800018</v>
      </c>
      <c r="E85" s="2">
        <f t="shared" si="15"/>
        <v>2886.7950964009087</v>
      </c>
      <c r="F85" s="2">
        <f t="shared" si="17"/>
        <v>3439.799996079093</v>
      </c>
      <c r="G85" s="11">
        <f t="shared" si="8"/>
        <v>3439.799996079093</v>
      </c>
      <c r="H85" s="2">
        <f t="shared" si="16"/>
        <v>0</v>
      </c>
      <c r="L85" s="10">
        <f t="shared" si="10"/>
        <v>3439.799996079093</v>
      </c>
      <c r="M85" s="11">
        <f t="shared" si="9"/>
        <v>1982.2675194601859</v>
      </c>
      <c r="N85" s="11">
        <f t="shared" si="11"/>
        <v>1457.5324766189071</v>
      </c>
      <c r="O85" s="12">
        <f t="shared" si="12"/>
        <v>527147.13937943068</v>
      </c>
    </row>
    <row r="86" spans="2:15" x14ac:dyDescent="0.25">
      <c r="B86" s="1">
        <v>45351</v>
      </c>
      <c r="C86" s="2">
        <f t="shared" si="14"/>
        <v>2024</v>
      </c>
      <c r="D86" s="2">
        <f t="shared" si="13"/>
        <v>6326.5950924800018</v>
      </c>
      <c r="E86" s="2">
        <f t="shared" si="15"/>
        <v>2892.5686865937105</v>
      </c>
      <c r="F86" s="2">
        <f t="shared" si="17"/>
        <v>3434.0264058862913</v>
      </c>
      <c r="G86" s="11">
        <f t="shared" si="8"/>
        <v>3434.0264058862913</v>
      </c>
      <c r="H86" s="2">
        <f t="shared" si="16"/>
        <v>0</v>
      </c>
      <c r="L86" s="10">
        <f t="shared" si="10"/>
        <v>3434.0264058862913</v>
      </c>
      <c r="M86" s="11">
        <f t="shared" si="9"/>
        <v>1976.8017726728649</v>
      </c>
      <c r="N86" s="11">
        <f t="shared" si="11"/>
        <v>1457.2246332134264</v>
      </c>
      <c r="O86" s="12">
        <f t="shared" si="12"/>
        <v>525689.9147462172</v>
      </c>
    </row>
    <row r="87" spans="2:15" x14ac:dyDescent="0.25">
      <c r="B87" s="1">
        <v>45382</v>
      </c>
      <c r="C87" s="2">
        <f t="shared" si="14"/>
        <v>2024</v>
      </c>
      <c r="D87" s="2">
        <f t="shared" si="13"/>
        <v>6326.5950924800018</v>
      </c>
      <c r="E87" s="2">
        <f t="shared" si="15"/>
        <v>2898.3538239668978</v>
      </c>
      <c r="F87" s="2">
        <f t="shared" si="17"/>
        <v>3428.2412685131039</v>
      </c>
      <c r="G87" s="11">
        <f t="shared" si="8"/>
        <v>3428.2412685131039</v>
      </c>
      <c r="H87" s="2">
        <f t="shared" si="16"/>
        <v>0</v>
      </c>
      <c r="L87" s="10">
        <f t="shared" si="10"/>
        <v>3428.2412685131039</v>
      </c>
      <c r="M87" s="11">
        <f t="shared" si="9"/>
        <v>1971.3371802983145</v>
      </c>
      <c r="N87" s="11">
        <f t="shared" si="11"/>
        <v>1456.9040882147895</v>
      </c>
      <c r="O87" s="12">
        <f t="shared" si="12"/>
        <v>524233.0106580024</v>
      </c>
    </row>
    <row r="88" spans="2:15" x14ac:dyDescent="0.25">
      <c r="B88" s="1">
        <v>45412</v>
      </c>
      <c r="C88" s="2">
        <f t="shared" si="14"/>
        <v>2024</v>
      </c>
      <c r="D88" s="2">
        <f t="shared" si="13"/>
        <v>6326.5950924800018</v>
      </c>
      <c r="E88" s="2">
        <f t="shared" si="15"/>
        <v>2904.1505316148318</v>
      </c>
      <c r="F88" s="2">
        <f t="shared" si="17"/>
        <v>3422.4445608651699</v>
      </c>
      <c r="G88" s="11">
        <f t="shared" si="8"/>
        <v>3422.4445608651699</v>
      </c>
      <c r="H88" s="2">
        <f t="shared" si="16"/>
        <v>0</v>
      </c>
      <c r="L88" s="10">
        <f t="shared" si="10"/>
        <v>3422.4445608651699</v>
      </c>
      <c r="M88" s="11">
        <f t="shared" si="9"/>
        <v>1965.8737899675089</v>
      </c>
      <c r="N88" s="11">
        <f t="shared" si="11"/>
        <v>1456.5707708976611</v>
      </c>
      <c r="O88" s="12">
        <f t="shared" si="12"/>
        <v>522776.43988710473</v>
      </c>
    </row>
    <row r="89" spans="2:15" x14ac:dyDescent="0.25">
      <c r="B89" s="1">
        <v>45443</v>
      </c>
      <c r="C89" s="2">
        <f t="shared" si="14"/>
        <v>2024</v>
      </c>
      <c r="D89" s="2">
        <f t="shared" si="13"/>
        <v>6326.5950924800018</v>
      </c>
      <c r="E89" s="2">
        <f t="shared" si="15"/>
        <v>2909.9588326780613</v>
      </c>
      <c r="F89" s="2">
        <f t="shared" si="17"/>
        <v>3416.6362598019405</v>
      </c>
      <c r="G89" s="11">
        <f t="shared" si="8"/>
        <v>3416.6362598019405</v>
      </c>
      <c r="H89" s="2">
        <f t="shared" si="16"/>
        <v>0</v>
      </c>
      <c r="L89" s="10">
        <f t="shared" si="10"/>
        <v>3416.6362598019405</v>
      </c>
      <c r="M89" s="11">
        <f t="shared" si="9"/>
        <v>1960.4116495766427</v>
      </c>
      <c r="N89" s="11">
        <f t="shared" si="11"/>
        <v>1456.2246102252977</v>
      </c>
      <c r="O89" s="12">
        <f t="shared" si="12"/>
        <v>521320.21527687943</v>
      </c>
    </row>
    <row r="90" spans="2:15" x14ac:dyDescent="0.25">
      <c r="B90" s="1">
        <v>45473</v>
      </c>
      <c r="C90" s="2">
        <f t="shared" si="14"/>
        <v>2024</v>
      </c>
      <c r="D90" s="2">
        <f t="shared" si="13"/>
        <v>6326.5950924800018</v>
      </c>
      <c r="E90" s="2">
        <f t="shared" si="15"/>
        <v>2915.7787503434174</v>
      </c>
      <c r="F90" s="2">
        <f t="shared" si="17"/>
        <v>3410.8163421365844</v>
      </c>
      <c r="G90" s="11">
        <f t="shared" si="8"/>
        <v>3410.8163421365844</v>
      </c>
      <c r="H90" s="2">
        <f t="shared" si="16"/>
        <v>0</v>
      </c>
      <c r="L90" s="10">
        <f t="shared" si="10"/>
        <v>3410.8163421365844</v>
      </c>
      <c r="M90" s="11">
        <f t="shared" si="9"/>
        <v>1954.9508072882977</v>
      </c>
      <c r="N90" s="11">
        <f t="shared" si="11"/>
        <v>1455.8655348482866</v>
      </c>
      <c r="O90" s="12">
        <f t="shared" si="12"/>
        <v>519864.34974203113</v>
      </c>
    </row>
    <row r="91" spans="2:15" x14ac:dyDescent="0.25">
      <c r="B91" s="1">
        <v>45504</v>
      </c>
      <c r="C91" s="2">
        <f t="shared" si="14"/>
        <v>2024</v>
      </c>
      <c r="D91" s="2">
        <f t="shared" si="13"/>
        <v>6326.5950924800018</v>
      </c>
      <c r="E91" s="2">
        <f t="shared" si="15"/>
        <v>2921.6103078441042</v>
      </c>
      <c r="F91" s="2">
        <f t="shared" si="17"/>
        <v>3404.9847846358975</v>
      </c>
      <c r="G91" s="11">
        <f t="shared" si="8"/>
        <v>3404.9847846358975</v>
      </c>
      <c r="H91" s="2">
        <f t="shared" si="16"/>
        <v>0</v>
      </c>
      <c r="L91" s="10">
        <f t="shared" si="10"/>
        <v>3404.9847846358975</v>
      </c>
      <c r="M91" s="11">
        <f t="shared" si="9"/>
        <v>1949.4913115326167</v>
      </c>
      <c r="N91" s="11">
        <f t="shared" si="11"/>
        <v>1455.4934731032808</v>
      </c>
      <c r="O91" s="12">
        <f t="shared" si="12"/>
        <v>518408.85626892786</v>
      </c>
    </row>
    <row r="92" spans="2:15" x14ac:dyDescent="0.25">
      <c r="B92" s="1">
        <v>45535</v>
      </c>
      <c r="C92" s="2">
        <f t="shared" si="14"/>
        <v>2024</v>
      </c>
      <c r="D92" s="2">
        <f t="shared" si="13"/>
        <v>6326.5950924800018</v>
      </c>
      <c r="E92" s="2">
        <f t="shared" si="15"/>
        <v>2927.4535284597923</v>
      </c>
      <c r="F92" s="2">
        <f t="shared" si="17"/>
        <v>3399.1415640202094</v>
      </c>
      <c r="G92" s="11">
        <f t="shared" si="8"/>
        <v>3399.1415640202094</v>
      </c>
      <c r="H92" s="2">
        <f t="shared" si="16"/>
        <v>0</v>
      </c>
      <c r="L92" s="10">
        <f t="shared" si="10"/>
        <v>3399.1415640202094</v>
      </c>
      <c r="M92" s="11">
        <f t="shared" si="9"/>
        <v>1944.0332110084794</v>
      </c>
      <c r="N92" s="11">
        <f t="shared" si="11"/>
        <v>1455.1083530117301</v>
      </c>
      <c r="O92" s="12">
        <f t="shared" si="12"/>
        <v>516953.74791591614</v>
      </c>
    </row>
    <row r="93" spans="2:15" x14ac:dyDescent="0.25">
      <c r="B93" s="1">
        <v>45565</v>
      </c>
      <c r="C93" s="2">
        <f t="shared" si="14"/>
        <v>2024</v>
      </c>
      <c r="D93" s="2">
        <f t="shared" si="13"/>
        <v>6326.5950924800018</v>
      </c>
      <c r="E93" s="2">
        <f t="shared" si="15"/>
        <v>2933.3084355167121</v>
      </c>
      <c r="F93" s="2">
        <f t="shared" si="17"/>
        <v>3393.2866569632897</v>
      </c>
      <c r="G93" s="11">
        <f t="shared" si="8"/>
        <v>3393.2866569632897</v>
      </c>
      <c r="H93" s="2">
        <f t="shared" si="16"/>
        <v>0</v>
      </c>
      <c r="L93" s="10">
        <f t="shared" si="10"/>
        <v>3393.2866569632897</v>
      </c>
      <c r="M93" s="11">
        <f t="shared" si="9"/>
        <v>1938.5765546846856</v>
      </c>
      <c r="N93" s="11">
        <f t="shared" si="11"/>
        <v>1454.7101022786042</v>
      </c>
      <c r="O93" s="12">
        <f t="shared" si="12"/>
        <v>515499.03781363752</v>
      </c>
    </row>
    <row r="94" spans="2:15" x14ac:dyDescent="0.25">
      <c r="B94" s="1">
        <v>45596</v>
      </c>
      <c r="C94" s="2">
        <f t="shared" si="14"/>
        <v>2024</v>
      </c>
      <c r="D94" s="2">
        <f t="shared" si="13"/>
        <v>6326.5950924800018</v>
      </c>
      <c r="E94" s="2">
        <f t="shared" si="15"/>
        <v>2939.1750523877454</v>
      </c>
      <c r="F94" s="2">
        <f t="shared" si="17"/>
        <v>3387.4200400922564</v>
      </c>
      <c r="G94" s="11">
        <f t="shared" si="8"/>
        <v>3387.4200400922564</v>
      </c>
      <c r="H94" s="2">
        <f t="shared" si="16"/>
        <v>0</v>
      </c>
      <c r="L94" s="10">
        <f t="shared" si="10"/>
        <v>3387.4200400922564</v>
      </c>
      <c r="M94" s="11">
        <f t="shared" si="9"/>
        <v>1933.1213918011406</v>
      </c>
      <c r="N94" s="11">
        <f t="shared" si="11"/>
        <v>1454.2986482911158</v>
      </c>
      <c r="O94" s="12">
        <f t="shared" si="12"/>
        <v>514044.73916534643</v>
      </c>
    </row>
    <row r="95" spans="2:15" x14ac:dyDescent="0.25">
      <c r="B95" s="1">
        <v>45626</v>
      </c>
      <c r="C95" s="2">
        <f t="shared" si="14"/>
        <v>2024</v>
      </c>
      <c r="D95" s="2">
        <f t="shared" si="13"/>
        <v>6326.5950924800018</v>
      </c>
      <c r="E95" s="2">
        <f t="shared" si="15"/>
        <v>2945.0534024925209</v>
      </c>
      <c r="F95" s="2">
        <f t="shared" si="17"/>
        <v>3381.5416899874808</v>
      </c>
      <c r="G95" s="11">
        <f t="shared" si="8"/>
        <v>3381.5416899874808</v>
      </c>
      <c r="H95" s="2">
        <f t="shared" si="16"/>
        <v>0</v>
      </c>
      <c r="L95" s="10">
        <f t="shared" si="10"/>
        <v>3381.5416899874808</v>
      </c>
      <c r="M95" s="11">
        <f t="shared" si="9"/>
        <v>1927.6677718700491</v>
      </c>
      <c r="N95" s="11">
        <f t="shared" si="11"/>
        <v>1453.8739181174317</v>
      </c>
      <c r="O95" s="12">
        <f t="shared" si="12"/>
        <v>512590.865247229</v>
      </c>
    </row>
    <row r="96" spans="2:15" x14ac:dyDescent="0.25">
      <c r="B96" s="1">
        <v>45657</v>
      </c>
      <c r="C96" s="2">
        <f t="shared" si="14"/>
        <v>2024</v>
      </c>
      <c r="D96" s="2">
        <f t="shared" si="13"/>
        <v>6326.5950924800018</v>
      </c>
      <c r="E96" s="2">
        <f t="shared" si="15"/>
        <v>2950.9435092975059</v>
      </c>
      <c r="F96" s="2">
        <f t="shared" si="17"/>
        <v>3375.6515831824959</v>
      </c>
      <c r="G96" s="11">
        <f t="shared" si="8"/>
        <v>3375.6515831824959</v>
      </c>
      <c r="H96" s="2">
        <f t="shared" si="16"/>
        <v>0</v>
      </c>
      <c r="L96" s="10">
        <f t="shared" si="10"/>
        <v>3375.6515831824959</v>
      </c>
      <c r="M96" s="11">
        <f t="shared" si="9"/>
        <v>1922.2157446771087</v>
      </c>
      <c r="N96" s="11">
        <f t="shared" si="11"/>
        <v>1453.4358385053872</v>
      </c>
      <c r="O96" s="12">
        <f t="shared" si="12"/>
        <v>511137.4294087236</v>
      </c>
    </row>
    <row r="97" spans="1:15" x14ac:dyDescent="0.25">
      <c r="B97" s="1">
        <v>45688</v>
      </c>
      <c r="C97" s="2">
        <f t="shared" si="14"/>
        <v>2025</v>
      </c>
      <c r="D97" s="2">
        <f t="shared" si="13"/>
        <v>6579.6588961792013</v>
      </c>
      <c r="E97" s="2">
        <f t="shared" si="15"/>
        <v>2956.845396316101</v>
      </c>
      <c r="F97" s="2">
        <f t="shared" si="17"/>
        <v>3622.8134998631003</v>
      </c>
      <c r="G97" s="11">
        <f t="shared" si="8"/>
        <v>3622.8134998631003</v>
      </c>
      <c r="H97" s="2">
        <f t="shared" si="16"/>
        <v>0</v>
      </c>
      <c r="L97" s="10">
        <f t="shared" si="10"/>
        <v>3622.8134998631003</v>
      </c>
      <c r="M97" s="11">
        <f t="shared" si="9"/>
        <v>1916.7653602827133</v>
      </c>
      <c r="N97" s="11">
        <f t="shared" si="11"/>
        <v>1706.048139580387</v>
      </c>
      <c r="O97" s="12">
        <f t="shared" si="12"/>
        <v>509431.3812691432</v>
      </c>
    </row>
    <row r="98" spans="1:15" x14ac:dyDescent="0.25">
      <c r="B98" s="5">
        <v>45716</v>
      </c>
      <c r="C98" s="2">
        <f t="shared" si="14"/>
        <v>2025</v>
      </c>
      <c r="D98" s="2">
        <f t="shared" si="13"/>
        <v>6579.6588961792013</v>
      </c>
      <c r="E98" s="2">
        <f t="shared" si="15"/>
        <v>2962.7590871087332</v>
      </c>
      <c r="F98" s="2">
        <f t="shared" si="17"/>
        <v>3616.8998090704681</v>
      </c>
      <c r="G98" s="11">
        <f t="shared" si="8"/>
        <v>3616.8998090704681</v>
      </c>
      <c r="H98" s="2">
        <f t="shared" si="16"/>
        <v>0</v>
      </c>
      <c r="L98" s="10">
        <f t="shared" si="10"/>
        <v>3616.8998090704681</v>
      </c>
      <c r="M98" s="11">
        <f t="shared" si="9"/>
        <v>1910.3676797592868</v>
      </c>
      <c r="N98" s="11">
        <f t="shared" si="11"/>
        <v>1706.5321293111813</v>
      </c>
      <c r="O98" s="12">
        <f t="shared" si="12"/>
        <v>507724.84913983202</v>
      </c>
    </row>
    <row r="99" spans="1:15" x14ac:dyDescent="0.25">
      <c r="B99" s="1">
        <v>45747</v>
      </c>
      <c r="C99" s="2">
        <f t="shared" si="14"/>
        <v>2025</v>
      </c>
      <c r="D99" s="2">
        <f t="shared" si="13"/>
        <v>6579.6588961792013</v>
      </c>
      <c r="E99" s="2">
        <f t="shared" si="15"/>
        <v>2968.6846052829505</v>
      </c>
      <c r="F99" s="2">
        <f t="shared" si="17"/>
        <v>3610.9742908962507</v>
      </c>
      <c r="G99" s="11">
        <f t="shared" si="8"/>
        <v>3610.9742908962507</v>
      </c>
      <c r="H99" s="2">
        <f t="shared" si="16"/>
        <v>0</v>
      </c>
      <c r="L99" s="10">
        <f t="shared" si="10"/>
        <v>3610.9742908962507</v>
      </c>
      <c r="M99" s="11">
        <f t="shared" si="9"/>
        <v>1903.9681842743701</v>
      </c>
      <c r="N99" s="11">
        <f t="shared" si="11"/>
        <v>1707.0061066218807</v>
      </c>
      <c r="O99" s="12">
        <f t="shared" si="12"/>
        <v>506017.84303321014</v>
      </c>
    </row>
    <row r="100" spans="1:15" s="19" customFormat="1" x14ac:dyDescent="0.25">
      <c r="A100" s="25"/>
      <c r="B100" s="25">
        <v>45777</v>
      </c>
      <c r="C100" s="19">
        <f t="shared" si="14"/>
        <v>2025</v>
      </c>
      <c r="D100" s="19">
        <f t="shared" si="13"/>
        <v>6579.6588961792013</v>
      </c>
      <c r="E100" s="19">
        <f t="shared" si="15"/>
        <v>2974.6219744935165</v>
      </c>
      <c r="F100" s="2">
        <f t="shared" si="17"/>
        <v>3605.0369216856848</v>
      </c>
      <c r="G100" s="11">
        <f t="shared" si="8"/>
        <v>3605.0369216856848</v>
      </c>
      <c r="H100" s="2">
        <f t="shared" si="16"/>
        <v>0</v>
      </c>
      <c r="K100" s="2"/>
      <c r="L100" s="10">
        <f t="shared" si="10"/>
        <v>3605.0369216856848</v>
      </c>
      <c r="M100" s="11">
        <f t="shared" si="9"/>
        <v>1897.566911374538</v>
      </c>
      <c r="N100" s="11">
        <f t="shared" si="11"/>
        <v>1707.4700103111468</v>
      </c>
      <c r="O100" s="12">
        <f t="shared" si="12"/>
        <v>504310.37302289897</v>
      </c>
    </row>
    <row r="101" spans="1:15" x14ac:dyDescent="0.25">
      <c r="B101" s="1">
        <v>45808</v>
      </c>
      <c r="C101" s="2">
        <f t="shared" si="14"/>
        <v>2025</v>
      </c>
      <c r="D101" s="2">
        <f t="shared" si="13"/>
        <v>6579.6588961792013</v>
      </c>
      <c r="E101" s="2">
        <f t="shared" si="15"/>
        <v>2980.5712184425038</v>
      </c>
      <c r="F101" s="2">
        <f t="shared" si="17"/>
        <v>3599.0876777366975</v>
      </c>
      <c r="G101" s="11">
        <f t="shared" si="8"/>
        <v>3599.0876777366975</v>
      </c>
      <c r="H101" s="2">
        <f t="shared" si="16"/>
        <v>0</v>
      </c>
      <c r="L101" s="10">
        <f t="shared" si="10"/>
        <v>3599.0876777366975</v>
      </c>
      <c r="M101" s="11">
        <f t="shared" si="9"/>
        <v>1891.1638988358711</v>
      </c>
      <c r="N101" s="11">
        <f t="shared" si="11"/>
        <v>1707.9237789008264</v>
      </c>
      <c r="O101" s="12">
        <f t="shared" si="12"/>
        <v>502602.44924399815</v>
      </c>
    </row>
    <row r="102" spans="1:15" x14ac:dyDescent="0.25">
      <c r="B102" s="1">
        <v>45838</v>
      </c>
      <c r="C102" s="2">
        <f t="shared" si="14"/>
        <v>2025</v>
      </c>
      <c r="D102" s="2">
        <f t="shared" si="13"/>
        <v>6579.6588961792013</v>
      </c>
      <c r="E102" s="2">
        <f t="shared" si="15"/>
        <v>2986.5323608793888</v>
      </c>
      <c r="F102" s="2">
        <f t="shared" si="17"/>
        <v>3593.1265352998125</v>
      </c>
      <c r="G102" s="11">
        <f t="shared" si="8"/>
        <v>3593.1265352998125</v>
      </c>
      <c r="H102" s="2">
        <f t="shared" si="16"/>
        <v>0</v>
      </c>
      <c r="L102" s="10">
        <f t="shared" si="10"/>
        <v>3593.1265352998125</v>
      </c>
      <c r="M102" s="11">
        <f t="shared" si="9"/>
        <v>1884.759184664993</v>
      </c>
      <c r="N102" s="11">
        <f t="shared" si="11"/>
        <v>1708.3673506348196</v>
      </c>
      <c r="O102" s="12">
        <f t="shared" si="12"/>
        <v>500894.08189336333</v>
      </c>
    </row>
    <row r="103" spans="1:15" x14ac:dyDescent="0.25">
      <c r="B103" s="1">
        <v>45869</v>
      </c>
      <c r="C103" s="2">
        <f t="shared" si="14"/>
        <v>2025</v>
      </c>
      <c r="D103" s="2">
        <f t="shared" si="13"/>
        <v>6579.6588961792013</v>
      </c>
      <c r="E103" s="2">
        <f t="shared" si="15"/>
        <v>2992.5054256011476</v>
      </c>
      <c r="F103" s="2">
        <f t="shared" si="17"/>
        <v>3587.1534705780537</v>
      </c>
      <c r="G103" s="11">
        <f t="shared" si="8"/>
        <v>3587.1534705780537</v>
      </c>
      <c r="H103" s="2">
        <f t="shared" si="16"/>
        <v>0</v>
      </c>
      <c r="L103" s="10">
        <f t="shared" si="10"/>
        <v>3587.1534705780537</v>
      </c>
      <c r="M103" s="11">
        <f t="shared" si="9"/>
        <v>1878.3528071001124</v>
      </c>
      <c r="N103" s="11">
        <f t="shared" si="11"/>
        <v>1708.8006634779413</v>
      </c>
      <c r="O103" s="12">
        <f t="shared" si="12"/>
        <v>499185.28122988541</v>
      </c>
    </row>
    <row r="104" spans="1:15" x14ac:dyDescent="0.25">
      <c r="B104" s="1">
        <v>45900</v>
      </c>
      <c r="C104" s="2">
        <f t="shared" si="14"/>
        <v>2025</v>
      </c>
      <c r="D104" s="2">
        <f t="shared" si="13"/>
        <v>6579.6588961792013</v>
      </c>
      <c r="E104" s="2">
        <f t="shared" si="15"/>
        <v>2998.49043645235</v>
      </c>
      <c r="F104" s="2">
        <f t="shared" si="17"/>
        <v>3581.1684597268513</v>
      </c>
      <c r="G104" s="11">
        <f t="shared" si="8"/>
        <v>3581.1684597268513</v>
      </c>
      <c r="H104" s="2">
        <f t="shared" si="16"/>
        <v>0</v>
      </c>
      <c r="L104" s="10">
        <f t="shared" si="10"/>
        <v>3581.1684597268513</v>
      </c>
      <c r="M104" s="11">
        <f t="shared" si="9"/>
        <v>1871.9448046120701</v>
      </c>
      <c r="N104" s="11">
        <f t="shared" si="11"/>
        <v>1709.2236551147812</v>
      </c>
      <c r="O104" s="12">
        <f t="shared" si="12"/>
        <v>497476.05757477065</v>
      </c>
    </row>
    <row r="105" spans="1:15" x14ac:dyDescent="0.25">
      <c r="B105" s="1">
        <v>45930</v>
      </c>
      <c r="C105" s="2">
        <f t="shared" si="14"/>
        <v>2025</v>
      </c>
      <c r="D105" s="2">
        <f t="shared" si="13"/>
        <v>6579.6588961792013</v>
      </c>
      <c r="E105" s="2">
        <f t="shared" si="15"/>
        <v>3004.4874173252547</v>
      </c>
      <c r="F105" s="2">
        <f t="shared" si="17"/>
        <v>3575.1714788539466</v>
      </c>
      <c r="G105" s="11">
        <f t="shared" si="8"/>
        <v>3575.1714788539466</v>
      </c>
      <c r="H105" s="2">
        <f t="shared" si="16"/>
        <v>0</v>
      </c>
      <c r="L105" s="10">
        <f t="shared" si="10"/>
        <v>3575.1714788539466</v>
      </c>
      <c r="M105" s="11">
        <f t="shared" si="9"/>
        <v>1865.5352159053898</v>
      </c>
      <c r="N105" s="11">
        <f t="shared" si="11"/>
        <v>1709.6362629485568</v>
      </c>
      <c r="O105" s="12">
        <f t="shared" si="12"/>
        <v>495766.42131182208</v>
      </c>
    </row>
    <row r="106" spans="1:15" x14ac:dyDescent="0.25">
      <c r="B106" s="1">
        <v>45961</v>
      </c>
      <c r="C106" s="2">
        <f t="shared" si="14"/>
        <v>2025</v>
      </c>
      <c r="D106" s="2">
        <f t="shared" si="13"/>
        <v>6579.6588961792013</v>
      </c>
      <c r="E106" s="2">
        <f t="shared" si="15"/>
        <v>3010.4963921599051</v>
      </c>
      <c r="F106" s="2">
        <f t="shared" si="17"/>
        <v>3569.1625040192962</v>
      </c>
      <c r="G106" s="11">
        <f t="shared" si="8"/>
        <v>3569.1625040192962</v>
      </c>
      <c r="H106" s="2">
        <f t="shared" si="16"/>
        <v>0</v>
      </c>
      <c r="L106" s="10">
        <f t="shared" si="10"/>
        <v>3569.1625040192962</v>
      </c>
      <c r="M106" s="11">
        <f t="shared" si="9"/>
        <v>1859.1240799193326</v>
      </c>
      <c r="N106" s="11">
        <f t="shared" si="11"/>
        <v>1710.0384240999635</v>
      </c>
      <c r="O106" s="12">
        <f t="shared" si="12"/>
        <v>494056.38288772211</v>
      </c>
    </row>
    <row r="107" spans="1:15" x14ac:dyDescent="0.25">
      <c r="B107" s="1">
        <v>45991</v>
      </c>
      <c r="C107" s="2">
        <f t="shared" si="14"/>
        <v>2025</v>
      </c>
      <c r="D107" s="2">
        <f t="shared" si="13"/>
        <v>6579.6588961792013</v>
      </c>
      <c r="E107" s="2">
        <f t="shared" si="15"/>
        <v>3016.5173849442249</v>
      </c>
      <c r="F107" s="2">
        <f t="shared" si="17"/>
        <v>3563.1415112349764</v>
      </c>
      <c r="G107" s="11">
        <f t="shared" si="8"/>
        <v>3563.1415112349764</v>
      </c>
      <c r="H107" s="2">
        <f t="shared" si="16"/>
        <v>0</v>
      </c>
      <c r="L107" s="10">
        <f t="shared" si="10"/>
        <v>3563.1415112349764</v>
      </c>
      <c r="M107" s="11">
        <f t="shared" si="9"/>
        <v>1852.7114358289577</v>
      </c>
      <c r="N107" s="11">
        <f t="shared" si="11"/>
        <v>1710.4300754060187</v>
      </c>
      <c r="O107" s="12">
        <f t="shared" si="12"/>
        <v>492345.95281231607</v>
      </c>
    </row>
    <row r="108" spans="1:15" x14ac:dyDescent="0.25">
      <c r="B108" s="1">
        <v>46022</v>
      </c>
      <c r="C108" s="2">
        <f t="shared" si="14"/>
        <v>2025</v>
      </c>
      <c r="D108" s="2">
        <f t="shared" si="13"/>
        <v>6579.6588961792013</v>
      </c>
      <c r="E108" s="2">
        <f t="shared" si="15"/>
        <v>3022.5504197141136</v>
      </c>
      <c r="F108" s="2">
        <f t="shared" si="17"/>
        <v>3557.1084764650877</v>
      </c>
      <c r="G108" s="11">
        <f t="shared" si="8"/>
        <v>3557.1084764650877</v>
      </c>
      <c r="H108" s="2">
        <f t="shared" si="16"/>
        <v>0</v>
      </c>
      <c r="L108" s="10">
        <f t="shared" si="10"/>
        <v>3557.1084764650877</v>
      </c>
      <c r="M108" s="11">
        <f t="shared" si="9"/>
        <v>1846.2973230461853</v>
      </c>
      <c r="N108" s="11">
        <f t="shared" si="11"/>
        <v>1710.8111534189024</v>
      </c>
      <c r="O108" s="12">
        <f t="shared" si="12"/>
        <v>490635.14165889716</v>
      </c>
    </row>
    <row r="109" spans="1:15" x14ac:dyDescent="0.25">
      <c r="B109" s="1">
        <v>46053</v>
      </c>
      <c r="C109" s="2">
        <f t="shared" si="14"/>
        <v>2026</v>
      </c>
      <c r="D109" s="2">
        <f t="shared" si="13"/>
        <v>6842.8452520263709</v>
      </c>
      <c r="E109" s="2">
        <f t="shared" si="15"/>
        <v>3028.595520553542</v>
      </c>
      <c r="F109" s="2">
        <f t="shared" si="17"/>
        <v>3814.2497314728289</v>
      </c>
      <c r="G109" s="11">
        <f t="shared" si="8"/>
        <v>3814.2497314728289</v>
      </c>
      <c r="H109" s="2">
        <f t="shared" si="16"/>
        <v>0</v>
      </c>
      <c r="L109" s="10">
        <f t="shared" si="10"/>
        <v>3814.2497314728289</v>
      </c>
      <c r="M109" s="11">
        <f t="shared" si="9"/>
        <v>1839.8817812208642</v>
      </c>
      <c r="N109" s="11">
        <f t="shared" si="11"/>
        <v>1974.3679502519647</v>
      </c>
      <c r="O109" s="12">
        <f t="shared" si="12"/>
        <v>488660.7737086452</v>
      </c>
    </row>
    <row r="110" spans="1:15" x14ac:dyDescent="0.25">
      <c r="B110" s="1">
        <v>46081</v>
      </c>
      <c r="C110" s="2">
        <f t="shared" si="14"/>
        <v>2026</v>
      </c>
      <c r="D110" s="2">
        <f t="shared" si="13"/>
        <v>6842.8452520263709</v>
      </c>
      <c r="E110" s="2">
        <f t="shared" si="15"/>
        <v>3034.6527115946492</v>
      </c>
      <c r="F110" s="2">
        <f t="shared" si="17"/>
        <v>3808.1925404317217</v>
      </c>
      <c r="G110" s="11">
        <f t="shared" si="8"/>
        <v>3808.1925404317217</v>
      </c>
      <c r="H110" s="2">
        <f t="shared" si="16"/>
        <v>0</v>
      </c>
      <c r="L110" s="10">
        <f t="shared" si="10"/>
        <v>3808.1925404317217</v>
      </c>
      <c r="M110" s="11">
        <f t="shared" si="9"/>
        <v>1832.4779014074195</v>
      </c>
      <c r="N110" s="11">
        <f t="shared" si="11"/>
        <v>1975.7146390243022</v>
      </c>
      <c r="O110" s="12">
        <f t="shared" si="12"/>
        <v>486685.05906962091</v>
      </c>
    </row>
    <row r="111" spans="1:15" x14ac:dyDescent="0.25">
      <c r="B111" s="1">
        <v>46112</v>
      </c>
      <c r="C111" s="2">
        <f t="shared" si="14"/>
        <v>2026</v>
      </c>
      <c r="D111" s="2">
        <f t="shared" si="13"/>
        <v>6842.8452520263709</v>
      </c>
      <c r="E111" s="2">
        <f t="shared" si="15"/>
        <v>3040.7220170178384</v>
      </c>
      <c r="F111" s="2">
        <f t="shared" si="17"/>
        <v>3802.1232350085324</v>
      </c>
      <c r="G111" s="11">
        <f t="shared" si="8"/>
        <v>3802.1232350085324</v>
      </c>
      <c r="H111" s="2">
        <f t="shared" si="16"/>
        <v>0</v>
      </c>
      <c r="L111" s="10">
        <f t="shared" si="10"/>
        <v>3802.1232350085324</v>
      </c>
      <c r="M111" s="11">
        <f t="shared" si="9"/>
        <v>1825.0689715110784</v>
      </c>
      <c r="N111" s="11">
        <f t="shared" si="11"/>
        <v>1977.054263497454</v>
      </c>
      <c r="O111" s="12">
        <f t="shared" si="12"/>
        <v>484708.00480612344</v>
      </c>
    </row>
    <row r="112" spans="1:15" x14ac:dyDescent="0.25">
      <c r="B112" s="1">
        <v>46142</v>
      </c>
      <c r="C112" s="2">
        <f t="shared" si="14"/>
        <v>2026</v>
      </c>
      <c r="D112" s="2">
        <f t="shared" si="13"/>
        <v>6842.8452520263709</v>
      </c>
      <c r="E112" s="2">
        <f t="shared" si="15"/>
        <v>3046.8034610518739</v>
      </c>
      <c r="F112" s="2">
        <f t="shared" si="17"/>
        <v>3796.041790974497</v>
      </c>
      <c r="G112" s="11">
        <f t="shared" si="8"/>
        <v>3796.041790974497</v>
      </c>
      <c r="H112" s="2">
        <f t="shared" si="16"/>
        <v>0</v>
      </c>
      <c r="L112" s="10">
        <f t="shared" si="10"/>
        <v>3796.041790974497</v>
      </c>
      <c r="M112" s="11">
        <f t="shared" si="9"/>
        <v>1817.6550180229628</v>
      </c>
      <c r="N112" s="11">
        <f t="shared" si="11"/>
        <v>1978.3867729515341</v>
      </c>
      <c r="O112" s="12">
        <f t="shared" si="12"/>
        <v>482729.61803317192</v>
      </c>
    </row>
    <row r="113" spans="2:15" x14ac:dyDescent="0.25">
      <c r="B113" s="1">
        <v>46173</v>
      </c>
      <c r="C113" s="2">
        <f t="shared" si="14"/>
        <v>2026</v>
      </c>
      <c r="D113" s="2">
        <f t="shared" si="13"/>
        <v>6842.8452520263709</v>
      </c>
      <c r="E113" s="2">
        <f t="shared" si="15"/>
        <v>3052.8970679739778</v>
      </c>
      <c r="F113" s="2">
        <f t="shared" si="17"/>
        <v>3789.9481840523931</v>
      </c>
      <c r="G113" s="11">
        <f t="shared" si="8"/>
        <v>3789.9481840523931</v>
      </c>
      <c r="H113" s="2">
        <f t="shared" si="16"/>
        <v>0</v>
      </c>
      <c r="L113" s="10">
        <f t="shared" si="10"/>
        <v>3789.9481840523931</v>
      </c>
      <c r="M113" s="11">
        <f t="shared" si="9"/>
        <v>1810.2360676243945</v>
      </c>
      <c r="N113" s="11">
        <f t="shared" si="11"/>
        <v>1979.7121164279986</v>
      </c>
      <c r="O113" s="12">
        <f t="shared" si="12"/>
        <v>480749.90591674391</v>
      </c>
    </row>
    <row r="114" spans="2:15" x14ac:dyDescent="0.25">
      <c r="B114" s="1">
        <v>46203</v>
      </c>
      <c r="C114" s="2">
        <f t="shared" si="14"/>
        <v>2026</v>
      </c>
      <c r="D114" s="2">
        <f t="shared" si="13"/>
        <v>6842.8452520263709</v>
      </c>
      <c r="E114" s="2">
        <f t="shared" si="15"/>
        <v>3059.0028621099259</v>
      </c>
      <c r="F114" s="2">
        <f t="shared" si="17"/>
        <v>3783.842389916445</v>
      </c>
      <c r="G114" s="11">
        <f t="shared" si="8"/>
        <v>3783.842389916445</v>
      </c>
      <c r="H114" s="2">
        <f t="shared" si="16"/>
        <v>0</v>
      </c>
      <c r="L114" s="10">
        <f t="shared" si="10"/>
        <v>3783.842389916445</v>
      </c>
      <c r="M114" s="11">
        <f t="shared" si="9"/>
        <v>1802.8121471877896</v>
      </c>
      <c r="N114" s="11">
        <f t="shared" si="11"/>
        <v>1981.0302427286554</v>
      </c>
      <c r="O114" s="12">
        <f t="shared" si="12"/>
        <v>478768.87567401526</v>
      </c>
    </row>
    <row r="115" spans="2:15" x14ac:dyDescent="0.25">
      <c r="B115" s="1">
        <v>46234</v>
      </c>
      <c r="C115" s="2">
        <f t="shared" si="14"/>
        <v>2026</v>
      </c>
      <c r="D115" s="2">
        <f t="shared" si="13"/>
        <v>6842.8452520263709</v>
      </c>
      <c r="E115" s="2">
        <f t="shared" si="15"/>
        <v>3065.1208678341459</v>
      </c>
      <c r="F115" s="2">
        <f t="shared" si="17"/>
        <v>3777.724384192225</v>
      </c>
      <c r="G115" s="11">
        <f t="shared" si="8"/>
        <v>3777.724384192225</v>
      </c>
      <c r="H115" s="2">
        <f t="shared" si="16"/>
        <v>0</v>
      </c>
      <c r="L115" s="10">
        <f t="shared" si="10"/>
        <v>3777.724384192225</v>
      </c>
      <c r="M115" s="11">
        <f t="shared" si="9"/>
        <v>1795.3832837775572</v>
      </c>
      <c r="N115" s="11">
        <f t="shared" si="11"/>
        <v>1982.3411004146678</v>
      </c>
      <c r="O115" s="12">
        <f t="shared" si="12"/>
        <v>476786.53457360057</v>
      </c>
    </row>
    <row r="116" spans="2:15" x14ac:dyDescent="0.25">
      <c r="B116" s="1">
        <v>46265</v>
      </c>
      <c r="C116" s="2">
        <f t="shared" si="14"/>
        <v>2026</v>
      </c>
      <c r="D116" s="2">
        <f t="shared" si="13"/>
        <v>6842.8452520263709</v>
      </c>
      <c r="E116" s="2">
        <f t="shared" si="15"/>
        <v>3071.2511095698142</v>
      </c>
      <c r="F116" s="2">
        <f t="shared" si="17"/>
        <v>3771.5941424565567</v>
      </c>
      <c r="G116" s="11">
        <f t="shared" si="8"/>
        <v>3771.5941424565567</v>
      </c>
      <c r="H116" s="2">
        <f t="shared" si="16"/>
        <v>0</v>
      </c>
      <c r="L116" s="10">
        <f t="shared" si="10"/>
        <v>3771.5941424565567</v>
      </c>
      <c r="M116" s="11">
        <f t="shared" si="9"/>
        <v>1787.9495046510021</v>
      </c>
      <c r="N116" s="11">
        <f t="shared" si="11"/>
        <v>1983.6446378055546</v>
      </c>
      <c r="O116" s="12">
        <f t="shared" si="12"/>
        <v>474802.88993579504</v>
      </c>
    </row>
    <row r="117" spans="2:15" x14ac:dyDescent="0.25">
      <c r="B117" s="1">
        <v>46295</v>
      </c>
      <c r="C117" s="2">
        <f t="shared" si="14"/>
        <v>2026</v>
      </c>
      <c r="D117" s="2">
        <f t="shared" si="13"/>
        <v>6842.8452520263709</v>
      </c>
      <c r="E117" s="2">
        <f t="shared" si="15"/>
        <v>3077.3936117889539</v>
      </c>
      <c r="F117" s="2">
        <f t="shared" si="17"/>
        <v>3765.451640237417</v>
      </c>
      <c r="G117" s="11">
        <f t="shared" si="8"/>
        <v>3765.451640237417</v>
      </c>
      <c r="H117" s="2">
        <f t="shared" si="16"/>
        <v>0</v>
      </c>
      <c r="L117" s="10">
        <f t="shared" si="10"/>
        <v>3765.451640237417</v>
      </c>
      <c r="M117" s="11">
        <f t="shared" si="9"/>
        <v>1780.5108372592313</v>
      </c>
      <c r="N117" s="11">
        <f t="shared" si="11"/>
        <v>1984.9408029781857</v>
      </c>
      <c r="O117" s="12">
        <f t="shared" si="12"/>
        <v>472817.94913281687</v>
      </c>
    </row>
    <row r="118" spans="2:15" x14ac:dyDescent="0.25">
      <c r="B118" s="1">
        <v>46326</v>
      </c>
      <c r="C118" s="2">
        <f t="shared" si="14"/>
        <v>2026</v>
      </c>
      <c r="D118" s="2">
        <f t="shared" si="13"/>
        <v>6842.8452520263709</v>
      </c>
      <c r="E118" s="2">
        <f t="shared" si="15"/>
        <v>3083.5483990125317</v>
      </c>
      <c r="F118" s="2">
        <f t="shared" si="17"/>
        <v>3759.2968530138392</v>
      </c>
      <c r="G118" s="11">
        <f t="shared" si="8"/>
        <v>3759.2968530138392</v>
      </c>
      <c r="H118" s="2">
        <f t="shared" si="16"/>
        <v>0</v>
      </c>
      <c r="L118" s="10">
        <f t="shared" si="10"/>
        <v>3759.2968530138392</v>
      </c>
      <c r="M118" s="11">
        <f t="shared" si="9"/>
        <v>1773.0673092480631</v>
      </c>
      <c r="N118" s="11">
        <f t="shared" si="11"/>
        <v>1986.229543765776</v>
      </c>
      <c r="O118" s="12">
        <f t="shared" si="12"/>
        <v>470831.71958905109</v>
      </c>
    </row>
    <row r="119" spans="2:15" x14ac:dyDescent="0.25">
      <c r="B119" s="1">
        <v>46356</v>
      </c>
      <c r="C119" s="2">
        <f t="shared" si="14"/>
        <v>2026</v>
      </c>
      <c r="D119" s="2">
        <f t="shared" si="13"/>
        <v>6842.8452520263709</v>
      </c>
      <c r="E119" s="2">
        <f t="shared" si="15"/>
        <v>3089.7154958105566</v>
      </c>
      <c r="F119" s="2">
        <f t="shared" si="17"/>
        <v>3753.1297562158143</v>
      </c>
      <c r="G119" s="11">
        <f t="shared" si="8"/>
        <v>3753.1297562158143</v>
      </c>
      <c r="H119" s="2">
        <f t="shared" si="16"/>
        <v>0</v>
      </c>
      <c r="L119" s="10">
        <f t="shared" si="10"/>
        <v>3753.1297562158143</v>
      </c>
      <c r="M119" s="11">
        <f t="shared" si="9"/>
        <v>1765.6189484589415</v>
      </c>
      <c r="N119" s="11">
        <f t="shared" si="11"/>
        <v>1987.5108077568727</v>
      </c>
      <c r="O119" s="12">
        <f t="shared" si="12"/>
        <v>468844.20878129423</v>
      </c>
    </row>
    <row r="120" spans="2:15" x14ac:dyDescent="0.25">
      <c r="B120" s="1">
        <v>46387</v>
      </c>
      <c r="C120" s="2">
        <f t="shared" si="14"/>
        <v>2026</v>
      </c>
      <c r="D120" s="2">
        <f t="shared" si="13"/>
        <v>6842.8452520263709</v>
      </c>
      <c r="E120" s="2">
        <f t="shared" si="15"/>
        <v>3095.8949268021779</v>
      </c>
      <c r="F120" s="2">
        <f t="shared" si="17"/>
        <v>3746.950325224193</v>
      </c>
      <c r="G120" s="11">
        <f t="shared" si="8"/>
        <v>3746.950325224193</v>
      </c>
      <c r="H120" s="2">
        <f t="shared" si="16"/>
        <v>0</v>
      </c>
      <c r="L120" s="10">
        <f t="shared" si="10"/>
        <v>3746.950325224193</v>
      </c>
      <c r="M120" s="11">
        <f t="shared" si="9"/>
        <v>1758.1657829298533</v>
      </c>
      <c r="N120" s="11">
        <f t="shared" si="11"/>
        <v>1988.7845422943396</v>
      </c>
      <c r="O120" s="12">
        <f t="shared" si="12"/>
        <v>466855.4242389999</v>
      </c>
    </row>
    <row r="121" spans="2:15" x14ac:dyDescent="0.25">
      <c r="B121" s="1">
        <v>46418</v>
      </c>
      <c r="C121" s="2">
        <f t="shared" si="14"/>
        <v>2027</v>
      </c>
      <c r="D121" s="2">
        <f t="shared" si="13"/>
        <v>7116.5590621074261</v>
      </c>
      <c r="E121" s="2">
        <f t="shared" si="15"/>
        <v>3102.0867166557823</v>
      </c>
      <c r="F121" s="2">
        <f t="shared" si="17"/>
        <v>4014.4723454516438</v>
      </c>
      <c r="G121" s="11">
        <f t="shared" si="8"/>
        <v>4014.4723454516438</v>
      </c>
      <c r="H121" s="2">
        <f t="shared" si="16"/>
        <v>0</v>
      </c>
      <c r="L121" s="10">
        <f t="shared" si="10"/>
        <v>4014.4723454516438</v>
      </c>
      <c r="M121" s="11">
        <f t="shared" si="9"/>
        <v>1750.7078408962495</v>
      </c>
      <c r="N121" s="11">
        <f t="shared" si="11"/>
        <v>2263.7645045553945</v>
      </c>
      <c r="O121" s="12">
        <f t="shared" si="12"/>
        <v>464591.65973444452</v>
      </c>
    </row>
    <row r="122" spans="2:15" x14ac:dyDescent="0.25">
      <c r="B122" s="1">
        <v>46446</v>
      </c>
      <c r="C122" s="2">
        <f t="shared" si="14"/>
        <v>2027</v>
      </c>
      <c r="D122" s="2">
        <f t="shared" si="13"/>
        <v>7116.5590621074261</v>
      </c>
      <c r="E122" s="2">
        <f t="shared" si="15"/>
        <v>3108.2908900890939</v>
      </c>
      <c r="F122" s="2">
        <f t="shared" si="17"/>
        <v>4008.2681720183323</v>
      </c>
      <c r="G122" s="11">
        <f t="shared" si="8"/>
        <v>4008.2681720183323</v>
      </c>
      <c r="H122" s="2">
        <f t="shared" si="16"/>
        <v>0</v>
      </c>
      <c r="L122" s="10">
        <f t="shared" si="10"/>
        <v>4008.2681720183323</v>
      </c>
      <c r="M122" s="11">
        <f t="shared" si="9"/>
        <v>1742.2187240041669</v>
      </c>
      <c r="N122" s="11">
        <f t="shared" si="11"/>
        <v>2266.0494480141651</v>
      </c>
      <c r="O122" s="12">
        <f t="shared" si="12"/>
        <v>462325.61028643034</v>
      </c>
    </row>
    <row r="123" spans="2:15" x14ac:dyDescent="0.25">
      <c r="B123" s="1">
        <v>46477</v>
      </c>
      <c r="C123" s="2">
        <f t="shared" si="14"/>
        <v>2027</v>
      </c>
      <c r="D123" s="2">
        <f t="shared" si="13"/>
        <v>7116.5590621074261</v>
      </c>
      <c r="E123" s="2">
        <f t="shared" si="15"/>
        <v>3114.5074718692722</v>
      </c>
      <c r="F123" s="2">
        <f t="shared" si="17"/>
        <v>4002.0515902381539</v>
      </c>
      <c r="G123" s="11">
        <f t="shared" si="8"/>
        <v>4002.0515902381539</v>
      </c>
      <c r="H123" s="2">
        <f t="shared" si="16"/>
        <v>0</v>
      </c>
      <c r="L123" s="10">
        <f t="shared" si="10"/>
        <v>4002.0515902381539</v>
      </c>
      <c r="M123" s="11">
        <f t="shared" si="9"/>
        <v>1733.7210385741137</v>
      </c>
      <c r="N123" s="11">
        <f t="shared" si="11"/>
        <v>2268.3305516640403</v>
      </c>
      <c r="O123" s="12">
        <f t="shared" si="12"/>
        <v>460057.27973476629</v>
      </c>
    </row>
    <row r="124" spans="2:15" x14ac:dyDescent="0.25">
      <c r="B124" s="1">
        <v>46507</v>
      </c>
      <c r="C124" s="2">
        <f t="shared" si="14"/>
        <v>2027</v>
      </c>
      <c r="D124" s="2">
        <f t="shared" si="13"/>
        <v>7116.5590621074261</v>
      </c>
      <c r="E124" s="2">
        <f t="shared" si="15"/>
        <v>3120.7364868130107</v>
      </c>
      <c r="F124" s="2">
        <f t="shared" si="17"/>
        <v>3995.8225752944154</v>
      </c>
      <c r="G124" s="11">
        <f t="shared" si="8"/>
        <v>3995.8225752944154</v>
      </c>
      <c r="H124" s="2">
        <f t="shared" si="16"/>
        <v>0</v>
      </c>
      <c r="L124" s="10">
        <f t="shared" si="10"/>
        <v>3995.8225752944154</v>
      </c>
      <c r="M124" s="11">
        <f t="shared" si="9"/>
        <v>1725.2147990053736</v>
      </c>
      <c r="N124" s="11">
        <f t="shared" si="11"/>
        <v>2270.6077762890418</v>
      </c>
      <c r="O124" s="12">
        <f t="shared" si="12"/>
        <v>457786.67195847724</v>
      </c>
    </row>
    <row r="125" spans="2:15" x14ac:dyDescent="0.25">
      <c r="B125" s="1">
        <v>46538</v>
      </c>
      <c r="C125" s="2">
        <f t="shared" si="14"/>
        <v>2027</v>
      </c>
      <c r="D125" s="2">
        <f t="shared" si="13"/>
        <v>7116.5590621074261</v>
      </c>
      <c r="E125" s="2">
        <f t="shared" si="15"/>
        <v>3126.9779597866368</v>
      </c>
      <c r="F125" s="2">
        <f t="shared" si="17"/>
        <v>3989.5811023207893</v>
      </c>
      <c r="G125" s="11">
        <f t="shared" ref="G125:G188" si="18">F125</f>
        <v>3989.5811023207893</v>
      </c>
      <c r="H125" s="2">
        <f t="shared" si="16"/>
        <v>0</v>
      </c>
      <c r="L125" s="10">
        <f t="shared" si="10"/>
        <v>3989.5811023207893</v>
      </c>
      <c r="M125" s="11">
        <f t="shared" ref="M125:M188" si="19">O124*$E$9</f>
        <v>1716.7000198442895</v>
      </c>
      <c r="N125" s="11">
        <f t="shared" si="11"/>
        <v>2272.8810824764996</v>
      </c>
      <c r="O125" s="12">
        <f t="shared" si="12"/>
        <v>455513.79087600071</v>
      </c>
    </row>
    <row r="126" spans="2:15" x14ac:dyDescent="0.25">
      <c r="B126" s="1">
        <v>46568</v>
      </c>
      <c r="C126" s="2">
        <f t="shared" si="14"/>
        <v>2027</v>
      </c>
      <c r="D126" s="2">
        <f t="shared" si="13"/>
        <v>7116.5590621074261</v>
      </c>
      <c r="E126" s="2">
        <f t="shared" si="15"/>
        <v>3133.2319157062102</v>
      </c>
      <c r="F126" s="2">
        <f t="shared" si="17"/>
        <v>3983.3271464012159</v>
      </c>
      <c r="G126" s="11">
        <f t="shared" si="18"/>
        <v>3983.3271464012159</v>
      </c>
      <c r="H126" s="2">
        <f t="shared" si="16"/>
        <v>0</v>
      </c>
      <c r="L126" s="10">
        <f t="shared" ref="L126:L189" si="20">G126</f>
        <v>3983.3271464012159</v>
      </c>
      <c r="M126" s="11">
        <f t="shared" si="19"/>
        <v>1708.1767157850027</v>
      </c>
      <c r="N126" s="11">
        <f t="shared" ref="N126:N189" si="21">L126-M126</f>
        <v>2275.1504306162133</v>
      </c>
      <c r="O126" s="12">
        <f t="shared" ref="O126:O189" si="22">O125-N126</f>
        <v>453238.64044538449</v>
      </c>
    </row>
    <row r="127" spans="2:15" x14ac:dyDescent="0.25">
      <c r="B127" s="1">
        <v>46599</v>
      </c>
      <c r="C127" s="2">
        <f t="shared" si="14"/>
        <v>2027</v>
      </c>
      <c r="D127" s="2">
        <f t="shared" si="13"/>
        <v>7116.5590621074261</v>
      </c>
      <c r="E127" s="2">
        <f t="shared" si="15"/>
        <v>3139.4983795376224</v>
      </c>
      <c r="F127" s="2">
        <f t="shared" si="17"/>
        <v>3977.0606825698037</v>
      </c>
      <c r="G127" s="11">
        <f t="shared" si="18"/>
        <v>3977.0606825698037</v>
      </c>
      <c r="H127" s="2">
        <f t="shared" si="16"/>
        <v>0</v>
      </c>
      <c r="L127" s="10">
        <f t="shared" si="20"/>
        <v>3977.0606825698037</v>
      </c>
      <c r="M127" s="11">
        <f t="shared" si="19"/>
        <v>1699.6449016701918</v>
      </c>
      <c r="N127" s="11">
        <f t="shared" si="21"/>
        <v>2277.4157808996119</v>
      </c>
      <c r="O127" s="12">
        <f t="shared" si="22"/>
        <v>450961.22466448485</v>
      </c>
    </row>
    <row r="128" spans="2:15" x14ac:dyDescent="0.25">
      <c r="B128" s="1">
        <v>46630</v>
      </c>
      <c r="C128" s="2">
        <f t="shared" si="14"/>
        <v>2027</v>
      </c>
      <c r="D128" s="2">
        <f t="shared" si="13"/>
        <v>7116.5590621074261</v>
      </c>
      <c r="E128" s="2">
        <f t="shared" si="15"/>
        <v>3145.7773762966976</v>
      </c>
      <c r="F128" s="2">
        <f t="shared" si="17"/>
        <v>3970.7816858107285</v>
      </c>
      <c r="G128" s="11">
        <f t="shared" si="18"/>
        <v>3970.7816858107285</v>
      </c>
      <c r="H128" s="2">
        <f t="shared" si="16"/>
        <v>0</v>
      </c>
      <c r="L128" s="10">
        <f t="shared" si="20"/>
        <v>3970.7816858107285</v>
      </c>
      <c r="M128" s="11">
        <f t="shared" si="19"/>
        <v>1691.104592491818</v>
      </c>
      <c r="N128" s="11">
        <f t="shared" si="21"/>
        <v>2279.6770933189105</v>
      </c>
      <c r="O128" s="12">
        <f t="shared" si="22"/>
        <v>448681.54757116595</v>
      </c>
    </row>
    <row r="129" spans="2:15" x14ac:dyDescent="0.25">
      <c r="B129" s="1">
        <v>46660</v>
      </c>
      <c r="C129" s="2">
        <f t="shared" si="14"/>
        <v>2027</v>
      </c>
      <c r="D129" s="2">
        <f t="shared" si="13"/>
        <v>7116.5590621074261</v>
      </c>
      <c r="E129" s="2">
        <f t="shared" si="15"/>
        <v>3152.0689310492912</v>
      </c>
      <c r="F129" s="2">
        <f t="shared" si="17"/>
        <v>3964.4901310581349</v>
      </c>
      <c r="G129" s="11">
        <f t="shared" si="18"/>
        <v>3964.4901310581349</v>
      </c>
      <c r="H129" s="2">
        <f t="shared" si="16"/>
        <v>0</v>
      </c>
      <c r="L129" s="10">
        <f t="shared" si="20"/>
        <v>3964.4901310581349</v>
      </c>
      <c r="M129" s="11">
        <f t="shared" si="19"/>
        <v>1682.5558033918724</v>
      </c>
      <c r="N129" s="11">
        <f t="shared" si="21"/>
        <v>2281.9343276662626</v>
      </c>
      <c r="O129" s="12">
        <f t="shared" si="22"/>
        <v>446399.61324349971</v>
      </c>
    </row>
    <row r="130" spans="2:15" x14ac:dyDescent="0.25">
      <c r="B130" s="1">
        <v>46691</v>
      </c>
      <c r="C130" s="2">
        <f t="shared" si="14"/>
        <v>2027</v>
      </c>
      <c r="D130" s="2">
        <f t="shared" si="13"/>
        <v>7116.5590621074261</v>
      </c>
      <c r="E130" s="2">
        <f t="shared" si="15"/>
        <v>3158.37306891139</v>
      </c>
      <c r="F130" s="2">
        <f t="shared" si="17"/>
        <v>3958.1859931960362</v>
      </c>
      <c r="G130" s="11">
        <f t="shared" si="18"/>
        <v>3958.1859931960362</v>
      </c>
      <c r="H130" s="2">
        <f t="shared" si="16"/>
        <v>0</v>
      </c>
      <c r="L130" s="10">
        <f t="shared" si="20"/>
        <v>3958.1859931960362</v>
      </c>
      <c r="M130" s="11">
        <f t="shared" si="19"/>
        <v>1673.9985496631239</v>
      </c>
      <c r="N130" s="11">
        <f t="shared" si="21"/>
        <v>2284.1874435329123</v>
      </c>
      <c r="O130" s="12">
        <f t="shared" si="22"/>
        <v>444115.42579996679</v>
      </c>
    </row>
    <row r="131" spans="2:15" x14ac:dyDescent="0.25">
      <c r="B131" s="1">
        <v>46721</v>
      </c>
      <c r="C131" s="2">
        <f t="shared" si="14"/>
        <v>2027</v>
      </c>
      <c r="D131" s="2">
        <f t="shared" si="13"/>
        <v>7116.5590621074261</v>
      </c>
      <c r="E131" s="2">
        <f t="shared" si="15"/>
        <v>3164.6898150492129</v>
      </c>
      <c r="F131" s="2">
        <f t="shared" si="17"/>
        <v>3951.8692470582132</v>
      </c>
      <c r="G131" s="11">
        <f t="shared" si="18"/>
        <v>3951.8692470582132</v>
      </c>
      <c r="H131" s="2">
        <f t="shared" si="16"/>
        <v>0</v>
      </c>
      <c r="L131" s="10">
        <f t="shared" si="20"/>
        <v>3951.8692470582132</v>
      </c>
      <c r="M131" s="11">
        <f t="shared" si="19"/>
        <v>1665.4328467498754</v>
      </c>
      <c r="N131" s="11">
        <f t="shared" si="21"/>
        <v>2286.4364003083379</v>
      </c>
      <c r="O131" s="12">
        <f t="shared" si="22"/>
        <v>441828.98939965846</v>
      </c>
    </row>
    <row r="132" spans="2:15" x14ac:dyDescent="0.25">
      <c r="B132" s="1">
        <v>46752</v>
      </c>
      <c r="C132" s="2">
        <f t="shared" si="14"/>
        <v>2027</v>
      </c>
      <c r="D132" s="2">
        <f t="shared" si="13"/>
        <v>7116.5590621074261</v>
      </c>
      <c r="E132" s="2">
        <f t="shared" si="15"/>
        <v>3171.0191946793116</v>
      </c>
      <c r="F132" s="2">
        <f t="shared" si="17"/>
        <v>3945.5398674281146</v>
      </c>
      <c r="G132" s="11">
        <f t="shared" si="18"/>
        <v>3945.5398674281146</v>
      </c>
      <c r="H132" s="2">
        <f t="shared" si="16"/>
        <v>0</v>
      </c>
      <c r="L132" s="10">
        <f t="shared" si="20"/>
        <v>3945.5398674281146</v>
      </c>
      <c r="M132" s="11">
        <f t="shared" si="19"/>
        <v>1656.8587102487193</v>
      </c>
      <c r="N132" s="11">
        <f t="shared" si="21"/>
        <v>2288.6811571793951</v>
      </c>
      <c r="O132" s="12">
        <f t="shared" si="22"/>
        <v>439540.30824247905</v>
      </c>
    </row>
    <row r="133" spans="2:15" x14ac:dyDescent="0.25">
      <c r="B133" s="1">
        <v>46783</v>
      </c>
      <c r="C133" s="2">
        <f t="shared" si="14"/>
        <v>2028</v>
      </c>
      <c r="D133" s="2">
        <f t="shared" si="13"/>
        <v>7401.221424591723</v>
      </c>
      <c r="E133" s="2">
        <f t="shared" si="15"/>
        <v>3177.3612330686701</v>
      </c>
      <c r="F133" s="2">
        <f t="shared" si="17"/>
        <v>4223.8601915230529</v>
      </c>
      <c r="G133" s="11">
        <f t="shared" si="18"/>
        <v>4223.8601915230529</v>
      </c>
      <c r="H133" s="2">
        <f t="shared" si="16"/>
        <v>0</v>
      </c>
      <c r="L133" s="10">
        <f t="shared" si="20"/>
        <v>4223.8601915230529</v>
      </c>
      <c r="M133" s="11">
        <f t="shared" si="19"/>
        <v>1648.2761559092964</v>
      </c>
      <c r="N133" s="11">
        <f t="shared" si="21"/>
        <v>2575.5840356137564</v>
      </c>
      <c r="O133" s="12">
        <f t="shared" si="22"/>
        <v>436964.7242068653</v>
      </c>
    </row>
    <row r="134" spans="2:15" x14ac:dyDescent="0.25">
      <c r="B134" s="1">
        <v>46812</v>
      </c>
      <c r="C134" s="2">
        <f t="shared" si="14"/>
        <v>2028</v>
      </c>
      <c r="D134" s="2">
        <f t="shared" si="13"/>
        <v>7401.221424591723</v>
      </c>
      <c r="E134" s="2">
        <f t="shared" si="15"/>
        <v>3183.7159555348076</v>
      </c>
      <c r="F134" s="2">
        <f t="shared" si="17"/>
        <v>4217.5054690569159</v>
      </c>
      <c r="G134" s="11">
        <f t="shared" si="18"/>
        <v>4217.5054690569159</v>
      </c>
      <c r="H134" s="2">
        <f t="shared" si="16"/>
        <v>0</v>
      </c>
      <c r="L134" s="10">
        <f t="shared" si="20"/>
        <v>4217.5054690569159</v>
      </c>
      <c r="M134" s="11">
        <f t="shared" si="19"/>
        <v>1638.6177157757447</v>
      </c>
      <c r="N134" s="11">
        <f t="shared" si="21"/>
        <v>2578.8877532811712</v>
      </c>
      <c r="O134" s="12">
        <f t="shared" si="22"/>
        <v>434385.83645358414</v>
      </c>
    </row>
    <row r="135" spans="2:15" x14ac:dyDescent="0.25">
      <c r="B135" s="1">
        <v>46843</v>
      </c>
      <c r="C135" s="2">
        <f t="shared" si="14"/>
        <v>2028</v>
      </c>
      <c r="D135" s="2">
        <f t="shared" si="13"/>
        <v>7401.221424591723</v>
      </c>
      <c r="E135" s="2">
        <f t="shared" si="15"/>
        <v>3190.0833874458772</v>
      </c>
      <c r="F135" s="2">
        <f t="shared" si="17"/>
        <v>4211.1380371458454</v>
      </c>
      <c r="G135" s="11">
        <f t="shared" si="18"/>
        <v>4211.1380371458454</v>
      </c>
      <c r="H135" s="2">
        <f t="shared" si="16"/>
        <v>0</v>
      </c>
      <c r="L135" s="10">
        <f t="shared" si="20"/>
        <v>4211.1380371458454</v>
      </c>
      <c r="M135" s="11">
        <f t="shared" si="19"/>
        <v>1628.9468867009405</v>
      </c>
      <c r="N135" s="11">
        <f t="shared" si="21"/>
        <v>2582.1911504449049</v>
      </c>
      <c r="O135" s="12">
        <f t="shared" si="22"/>
        <v>431803.64530313923</v>
      </c>
    </row>
    <row r="136" spans="2:15" x14ac:dyDescent="0.25">
      <c r="B136" s="1">
        <v>46873</v>
      </c>
      <c r="C136" s="2">
        <f t="shared" si="14"/>
        <v>2028</v>
      </c>
      <c r="D136" s="2">
        <f t="shared" si="13"/>
        <v>7401.221424591723</v>
      </c>
      <c r="E136" s="2">
        <f t="shared" si="15"/>
        <v>3196.4635542207689</v>
      </c>
      <c r="F136" s="2">
        <f t="shared" si="17"/>
        <v>4204.7578703709542</v>
      </c>
      <c r="G136" s="11">
        <f t="shared" si="18"/>
        <v>4204.7578703709542</v>
      </c>
      <c r="H136" s="2">
        <f t="shared" si="16"/>
        <v>0</v>
      </c>
      <c r="L136" s="10">
        <f t="shared" si="20"/>
        <v>4204.7578703709542</v>
      </c>
      <c r="M136" s="11">
        <f t="shared" si="19"/>
        <v>1619.263669886772</v>
      </c>
      <c r="N136" s="11">
        <f t="shared" si="21"/>
        <v>2585.4942004841823</v>
      </c>
      <c r="O136" s="12">
        <f t="shared" si="22"/>
        <v>429218.15110265504</v>
      </c>
    </row>
    <row r="137" spans="2:15" x14ac:dyDescent="0.25">
      <c r="B137" s="1">
        <v>46904</v>
      </c>
      <c r="C137" s="2">
        <f t="shared" si="14"/>
        <v>2028</v>
      </c>
      <c r="D137" s="2">
        <f t="shared" si="13"/>
        <v>7401.221424591723</v>
      </c>
      <c r="E137" s="2">
        <f t="shared" si="15"/>
        <v>3202.8564813292105</v>
      </c>
      <c r="F137" s="2">
        <f t="shared" si="17"/>
        <v>4198.3649432625125</v>
      </c>
      <c r="G137" s="11">
        <f t="shared" si="18"/>
        <v>4198.3649432625125</v>
      </c>
      <c r="H137" s="2">
        <f t="shared" si="16"/>
        <v>0</v>
      </c>
      <c r="L137" s="10">
        <f t="shared" si="20"/>
        <v>4198.3649432625125</v>
      </c>
      <c r="M137" s="11">
        <f t="shared" si="19"/>
        <v>1609.5680666349563</v>
      </c>
      <c r="N137" s="11">
        <f t="shared" si="21"/>
        <v>2588.7968766275562</v>
      </c>
      <c r="O137" s="12">
        <f t="shared" si="22"/>
        <v>426629.3542260275</v>
      </c>
    </row>
    <row r="138" spans="2:15" x14ac:dyDescent="0.25">
      <c r="B138" s="1">
        <v>46934</v>
      </c>
      <c r="C138" s="2">
        <f t="shared" si="14"/>
        <v>2028</v>
      </c>
      <c r="D138" s="2">
        <f t="shared" si="13"/>
        <v>7401.221424591723</v>
      </c>
      <c r="E138" s="2">
        <f t="shared" si="15"/>
        <v>3209.262194291869</v>
      </c>
      <c r="F138" s="2">
        <f t="shared" si="17"/>
        <v>4191.9592302998535</v>
      </c>
      <c r="G138" s="11">
        <f t="shared" si="18"/>
        <v>4191.9592302998535</v>
      </c>
      <c r="H138" s="2">
        <f t="shared" si="16"/>
        <v>0</v>
      </c>
      <c r="L138" s="10">
        <f t="shared" si="20"/>
        <v>4191.9592302998535</v>
      </c>
      <c r="M138" s="11">
        <f t="shared" si="19"/>
        <v>1599.8600783476031</v>
      </c>
      <c r="N138" s="11">
        <f t="shared" si="21"/>
        <v>2592.0991519522504</v>
      </c>
      <c r="O138" s="12">
        <f t="shared" si="22"/>
        <v>424037.25507407525</v>
      </c>
    </row>
    <row r="139" spans="2:15" x14ac:dyDescent="0.25">
      <c r="B139" s="1">
        <v>46965</v>
      </c>
      <c r="C139" s="2">
        <f t="shared" si="14"/>
        <v>2028</v>
      </c>
      <c r="D139" s="2">
        <f t="shared" si="13"/>
        <v>7401.221424591723</v>
      </c>
      <c r="E139" s="2">
        <f t="shared" si="15"/>
        <v>3215.6807186804526</v>
      </c>
      <c r="F139" s="2">
        <f t="shared" si="17"/>
        <v>4185.5407059112704</v>
      </c>
      <c r="G139" s="11">
        <f t="shared" si="18"/>
        <v>4185.5407059112704</v>
      </c>
      <c r="H139" s="2">
        <f t="shared" si="16"/>
        <v>0</v>
      </c>
      <c r="L139" s="10">
        <f t="shared" si="20"/>
        <v>4185.5407059112704</v>
      </c>
      <c r="M139" s="11">
        <f t="shared" si="19"/>
        <v>1590.1397065277822</v>
      </c>
      <c r="N139" s="11">
        <f t="shared" si="21"/>
        <v>2595.4009993834879</v>
      </c>
      <c r="O139" s="12">
        <f t="shared" si="22"/>
        <v>421441.85407469177</v>
      </c>
    </row>
    <row r="140" spans="2:15" x14ac:dyDescent="0.25">
      <c r="B140" s="1">
        <v>46996</v>
      </c>
      <c r="C140" s="2">
        <f t="shared" si="14"/>
        <v>2028</v>
      </c>
      <c r="D140" s="2">
        <f t="shared" si="13"/>
        <v>7401.221424591723</v>
      </c>
      <c r="E140" s="2">
        <f t="shared" si="15"/>
        <v>3222.1120801178135</v>
      </c>
      <c r="F140" s="2">
        <f t="shared" si="17"/>
        <v>4179.109344473909</v>
      </c>
      <c r="G140" s="11">
        <f t="shared" si="18"/>
        <v>4179.109344473909</v>
      </c>
      <c r="H140" s="2">
        <f t="shared" si="16"/>
        <v>0</v>
      </c>
      <c r="L140" s="10">
        <f t="shared" si="20"/>
        <v>4179.109344473909</v>
      </c>
      <c r="M140" s="11">
        <f t="shared" si="19"/>
        <v>1580.4069527800941</v>
      </c>
      <c r="N140" s="11">
        <f t="shared" si="21"/>
        <v>2598.7023916938151</v>
      </c>
      <c r="O140" s="12">
        <f t="shared" si="22"/>
        <v>418843.15168299794</v>
      </c>
    </row>
    <row r="141" spans="2:15" x14ac:dyDescent="0.25">
      <c r="B141" s="1">
        <v>47026</v>
      </c>
      <c r="C141" s="2">
        <f t="shared" si="14"/>
        <v>2028</v>
      </c>
      <c r="D141" s="2">
        <f t="shared" ref="D141:D204" si="23">$C$5*(1+$E$5)^(C141-$C$2)</f>
        <v>7401.221424591723</v>
      </c>
      <c r="E141" s="2">
        <f t="shared" si="15"/>
        <v>3228.5563042780491</v>
      </c>
      <c r="F141" s="2">
        <f t="shared" si="17"/>
        <v>4172.6651203136735</v>
      </c>
      <c r="G141" s="11">
        <f t="shared" si="18"/>
        <v>4172.6651203136735</v>
      </c>
      <c r="H141" s="2">
        <f t="shared" si="16"/>
        <v>0</v>
      </c>
      <c r="L141" s="10">
        <f t="shared" si="20"/>
        <v>4172.6651203136735</v>
      </c>
      <c r="M141" s="11">
        <f t="shared" si="19"/>
        <v>1570.6618188112423</v>
      </c>
      <c r="N141" s="11">
        <f t="shared" si="21"/>
        <v>2602.003301502431</v>
      </c>
      <c r="O141" s="12">
        <f t="shared" si="22"/>
        <v>416241.1483814955</v>
      </c>
    </row>
    <row r="142" spans="2:15" x14ac:dyDescent="0.25">
      <c r="B142" s="1">
        <v>47057</v>
      </c>
      <c r="C142" s="2">
        <f t="shared" ref="C142:C205" si="24">YEAR(B142)</f>
        <v>2028</v>
      </c>
      <c r="D142" s="2">
        <f t="shared" si="23"/>
        <v>7401.221424591723</v>
      </c>
      <c r="E142" s="2">
        <f t="shared" ref="E142:E205" si="25">E141*(1+$E$6)</f>
        <v>3235.0134168866052</v>
      </c>
      <c r="F142" s="2">
        <f t="shared" si="17"/>
        <v>4166.2080077051178</v>
      </c>
      <c r="G142" s="11">
        <f t="shared" si="18"/>
        <v>4166.2080077051178</v>
      </c>
      <c r="H142" s="2">
        <f t="shared" ref="H142:H205" si="26">F142-G142</f>
        <v>0</v>
      </c>
      <c r="L142" s="10">
        <f t="shared" si="20"/>
        <v>4166.2080077051178</v>
      </c>
      <c r="M142" s="11">
        <f t="shared" si="19"/>
        <v>1560.9043064306081</v>
      </c>
      <c r="N142" s="11">
        <f t="shared" si="21"/>
        <v>2605.3037012745099</v>
      </c>
      <c r="O142" s="12">
        <f t="shared" si="22"/>
        <v>413635.84468022099</v>
      </c>
    </row>
    <row r="143" spans="2:15" x14ac:dyDescent="0.25">
      <c r="B143" s="1">
        <v>47087</v>
      </c>
      <c r="C143" s="2">
        <f t="shared" si="24"/>
        <v>2028</v>
      </c>
      <c r="D143" s="2">
        <f t="shared" si="23"/>
        <v>7401.221424591723</v>
      </c>
      <c r="E143" s="2">
        <f t="shared" si="25"/>
        <v>3241.4834437203785</v>
      </c>
      <c r="F143" s="2">
        <f t="shared" ref="F143:F206" si="27">D143-E143+H142*(1+$E$7)</f>
        <v>4159.7379808713449</v>
      </c>
      <c r="G143" s="11">
        <f t="shared" si="18"/>
        <v>4159.7379808713449</v>
      </c>
      <c r="H143" s="2">
        <f t="shared" si="26"/>
        <v>0</v>
      </c>
      <c r="L143" s="10">
        <f t="shared" si="20"/>
        <v>4159.7379808713449</v>
      </c>
      <c r="M143" s="11">
        <f t="shared" si="19"/>
        <v>1551.1344175508286</v>
      </c>
      <c r="N143" s="11">
        <f t="shared" si="21"/>
        <v>2608.6035633205165</v>
      </c>
      <c r="O143" s="12">
        <f t="shared" si="22"/>
        <v>411027.24111690046</v>
      </c>
    </row>
    <row r="144" spans="2:15" x14ac:dyDescent="0.25">
      <c r="B144" s="1">
        <v>47118</v>
      </c>
      <c r="C144" s="2">
        <f t="shared" si="24"/>
        <v>2028</v>
      </c>
      <c r="D144" s="2">
        <f t="shared" si="23"/>
        <v>7401.221424591723</v>
      </c>
      <c r="E144" s="2">
        <f t="shared" si="25"/>
        <v>3247.9664106078194</v>
      </c>
      <c r="F144" s="2">
        <f t="shared" si="27"/>
        <v>4153.2550139839041</v>
      </c>
      <c r="G144" s="11">
        <f t="shared" si="18"/>
        <v>4153.2550139839041</v>
      </c>
      <c r="H144" s="2">
        <f t="shared" si="26"/>
        <v>0</v>
      </c>
      <c r="L144" s="10">
        <f t="shared" si="20"/>
        <v>4153.2550139839041</v>
      </c>
      <c r="M144" s="11">
        <f t="shared" si="19"/>
        <v>1541.3521541883767</v>
      </c>
      <c r="N144" s="11">
        <f t="shared" si="21"/>
        <v>2611.9028597955275</v>
      </c>
      <c r="O144" s="12">
        <f t="shared" si="22"/>
        <v>408415.33825710492</v>
      </c>
    </row>
    <row r="145" spans="2:15" x14ac:dyDescent="0.25">
      <c r="B145" s="1">
        <v>47149</v>
      </c>
      <c r="C145" s="2">
        <f t="shared" si="24"/>
        <v>2029</v>
      </c>
      <c r="D145" s="2">
        <f t="shared" si="23"/>
        <v>7697.270281575391</v>
      </c>
      <c r="E145" s="2">
        <f t="shared" si="25"/>
        <v>3254.4623434290352</v>
      </c>
      <c r="F145" s="2">
        <f t="shared" si="27"/>
        <v>4442.8079381463558</v>
      </c>
      <c r="G145" s="11">
        <f t="shared" si="18"/>
        <v>4442.8079381463558</v>
      </c>
      <c r="H145" s="2">
        <f t="shared" si="26"/>
        <v>0</v>
      </c>
      <c r="L145" s="10">
        <f t="shared" si="20"/>
        <v>4442.8079381463558</v>
      </c>
      <c r="M145" s="11">
        <f t="shared" si="19"/>
        <v>1531.5575184641434</v>
      </c>
      <c r="N145" s="11">
        <f t="shared" si="21"/>
        <v>2911.2504196822124</v>
      </c>
      <c r="O145" s="12">
        <f t="shared" si="22"/>
        <v>405504.08783742267</v>
      </c>
    </row>
    <row r="146" spans="2:15" x14ac:dyDescent="0.25">
      <c r="B146" s="1">
        <v>47177</v>
      </c>
      <c r="C146" s="2">
        <f t="shared" si="24"/>
        <v>2029</v>
      </c>
      <c r="D146" s="2">
        <f t="shared" si="23"/>
        <v>7697.270281575391</v>
      </c>
      <c r="E146" s="2">
        <f t="shared" si="25"/>
        <v>3260.9712681158931</v>
      </c>
      <c r="F146" s="2">
        <f t="shared" si="27"/>
        <v>4436.2990134594984</v>
      </c>
      <c r="G146" s="11">
        <f t="shared" si="18"/>
        <v>4436.2990134594984</v>
      </c>
      <c r="H146" s="2">
        <f t="shared" si="26"/>
        <v>0</v>
      </c>
      <c r="L146" s="10">
        <f t="shared" si="20"/>
        <v>4436.2990134594984</v>
      </c>
      <c r="M146" s="11">
        <f t="shared" si="19"/>
        <v>1520.640329390335</v>
      </c>
      <c r="N146" s="11">
        <f t="shared" si="21"/>
        <v>2915.6586840691634</v>
      </c>
      <c r="O146" s="12">
        <f t="shared" si="22"/>
        <v>402588.4291533535</v>
      </c>
    </row>
    <row r="147" spans="2:15" x14ac:dyDescent="0.25">
      <c r="B147" s="1">
        <v>47208</v>
      </c>
      <c r="C147" s="2">
        <f t="shared" si="24"/>
        <v>2029</v>
      </c>
      <c r="D147" s="2">
        <f t="shared" si="23"/>
        <v>7697.270281575391</v>
      </c>
      <c r="E147" s="2">
        <f t="shared" si="25"/>
        <v>3267.4932106521251</v>
      </c>
      <c r="F147" s="2">
        <f t="shared" si="27"/>
        <v>4429.7770709232664</v>
      </c>
      <c r="G147" s="11">
        <f t="shared" si="18"/>
        <v>4429.7770709232664</v>
      </c>
      <c r="H147" s="2">
        <f t="shared" si="26"/>
        <v>0</v>
      </c>
      <c r="L147" s="10">
        <f t="shared" si="20"/>
        <v>4429.7770709232664</v>
      </c>
      <c r="M147" s="11">
        <f t="shared" si="19"/>
        <v>1509.7066093250755</v>
      </c>
      <c r="N147" s="11">
        <f t="shared" si="21"/>
        <v>2920.0704615981908</v>
      </c>
      <c r="O147" s="12">
        <f t="shared" si="22"/>
        <v>399668.35869175533</v>
      </c>
    </row>
    <row r="148" spans="2:15" x14ac:dyDescent="0.25">
      <c r="B148" s="1">
        <v>47238</v>
      </c>
      <c r="C148" s="2">
        <f t="shared" si="24"/>
        <v>2029</v>
      </c>
      <c r="D148" s="2">
        <f t="shared" si="23"/>
        <v>7697.270281575391</v>
      </c>
      <c r="E148" s="2">
        <f t="shared" si="25"/>
        <v>3274.0281970734295</v>
      </c>
      <c r="F148" s="2">
        <f t="shared" si="27"/>
        <v>4423.2420845019615</v>
      </c>
      <c r="G148" s="11">
        <f t="shared" si="18"/>
        <v>4423.2420845019615</v>
      </c>
      <c r="H148" s="2">
        <f t="shared" si="26"/>
        <v>0</v>
      </c>
      <c r="L148" s="10">
        <f t="shared" si="20"/>
        <v>4423.2420845019615</v>
      </c>
      <c r="M148" s="11">
        <f t="shared" si="19"/>
        <v>1498.7563450940825</v>
      </c>
      <c r="N148" s="11">
        <f t="shared" si="21"/>
        <v>2924.485739407879</v>
      </c>
      <c r="O148" s="12">
        <f t="shared" si="22"/>
        <v>396743.87295234745</v>
      </c>
    </row>
    <row r="149" spans="2:15" x14ac:dyDescent="0.25">
      <c r="B149" s="1">
        <v>47269</v>
      </c>
      <c r="C149" s="2">
        <f t="shared" si="24"/>
        <v>2029</v>
      </c>
      <c r="D149" s="2">
        <f t="shared" si="23"/>
        <v>7697.270281575391</v>
      </c>
      <c r="E149" s="2">
        <f t="shared" si="25"/>
        <v>3280.5762534675764</v>
      </c>
      <c r="F149" s="2">
        <f t="shared" si="27"/>
        <v>4416.694028107815</v>
      </c>
      <c r="G149" s="11">
        <f t="shared" si="18"/>
        <v>4416.694028107815</v>
      </c>
      <c r="H149" s="2">
        <f t="shared" si="26"/>
        <v>0</v>
      </c>
      <c r="L149" s="10">
        <f t="shared" si="20"/>
        <v>4416.694028107815</v>
      </c>
      <c r="M149" s="11">
        <f t="shared" si="19"/>
        <v>1487.7895235713029</v>
      </c>
      <c r="N149" s="11">
        <f t="shared" si="21"/>
        <v>2928.9045045365119</v>
      </c>
      <c r="O149" s="12">
        <f t="shared" si="22"/>
        <v>393814.96844781091</v>
      </c>
    </row>
    <row r="150" spans="2:15" x14ac:dyDescent="0.25">
      <c r="B150" s="1">
        <v>47299</v>
      </c>
      <c r="C150" s="2">
        <f t="shared" si="24"/>
        <v>2029</v>
      </c>
      <c r="D150" s="2">
        <f t="shared" si="23"/>
        <v>7697.270281575391</v>
      </c>
      <c r="E150" s="2">
        <f t="shared" si="25"/>
        <v>3287.1374059745117</v>
      </c>
      <c r="F150" s="2">
        <f t="shared" si="27"/>
        <v>4410.1328756008788</v>
      </c>
      <c r="G150" s="11">
        <f t="shared" si="18"/>
        <v>4410.1328756008788</v>
      </c>
      <c r="H150" s="2">
        <f t="shared" si="26"/>
        <v>0</v>
      </c>
      <c r="L150" s="10">
        <f t="shared" si="20"/>
        <v>4410.1328756008788</v>
      </c>
      <c r="M150" s="11">
        <f t="shared" si="19"/>
        <v>1476.806131679291</v>
      </c>
      <c r="N150" s="11">
        <f t="shared" si="21"/>
        <v>2933.3267439215879</v>
      </c>
      <c r="O150" s="12">
        <f t="shared" si="22"/>
        <v>390881.6417038893</v>
      </c>
    </row>
    <row r="151" spans="2:15" x14ac:dyDescent="0.25">
      <c r="B151" s="1">
        <v>47330</v>
      </c>
      <c r="C151" s="2">
        <f t="shared" si="24"/>
        <v>2029</v>
      </c>
      <c r="D151" s="2">
        <f t="shared" si="23"/>
        <v>7697.270281575391</v>
      </c>
      <c r="E151" s="2">
        <f t="shared" si="25"/>
        <v>3293.7116807864609</v>
      </c>
      <c r="F151" s="2">
        <f t="shared" si="27"/>
        <v>4403.5586007889306</v>
      </c>
      <c r="G151" s="11">
        <f t="shared" si="18"/>
        <v>4403.5586007889306</v>
      </c>
      <c r="H151" s="2">
        <f t="shared" si="26"/>
        <v>0</v>
      </c>
      <c r="L151" s="10">
        <f t="shared" si="20"/>
        <v>4403.5586007889306</v>
      </c>
      <c r="M151" s="11">
        <f t="shared" si="19"/>
        <v>1465.8061563895849</v>
      </c>
      <c r="N151" s="11">
        <f t="shared" si="21"/>
        <v>2937.7524443993457</v>
      </c>
      <c r="O151" s="12">
        <f t="shared" si="22"/>
        <v>387943.88925948995</v>
      </c>
    </row>
    <row r="152" spans="2:15" x14ac:dyDescent="0.25">
      <c r="B152" s="1">
        <v>47361</v>
      </c>
      <c r="C152" s="2">
        <f t="shared" si="24"/>
        <v>2029</v>
      </c>
      <c r="D152" s="2">
        <f t="shared" si="23"/>
        <v>7697.270281575391</v>
      </c>
      <c r="E152" s="2">
        <f t="shared" si="25"/>
        <v>3300.2991041480336</v>
      </c>
      <c r="F152" s="2">
        <f t="shared" si="27"/>
        <v>4396.9711774273574</v>
      </c>
      <c r="G152" s="11">
        <f t="shared" si="18"/>
        <v>4396.9711774273574</v>
      </c>
      <c r="H152" s="2">
        <f t="shared" si="26"/>
        <v>0</v>
      </c>
      <c r="L152" s="10">
        <f t="shared" si="20"/>
        <v>4396.9711774273574</v>
      </c>
      <c r="M152" s="11">
        <f t="shared" si="19"/>
        <v>1454.7895847230873</v>
      </c>
      <c r="N152" s="11">
        <f t="shared" si="21"/>
        <v>2942.1815927042699</v>
      </c>
      <c r="O152" s="12">
        <f t="shared" si="22"/>
        <v>385001.70766678569</v>
      </c>
    </row>
    <row r="153" spans="2:15" x14ac:dyDescent="0.25">
      <c r="B153" s="1">
        <v>47391</v>
      </c>
      <c r="C153" s="2">
        <f t="shared" si="24"/>
        <v>2029</v>
      </c>
      <c r="D153" s="2">
        <f t="shared" si="23"/>
        <v>7697.270281575391</v>
      </c>
      <c r="E153" s="2">
        <f t="shared" si="25"/>
        <v>3306.8997023563297</v>
      </c>
      <c r="F153" s="2">
        <f t="shared" si="27"/>
        <v>4390.3705792190613</v>
      </c>
      <c r="G153" s="11">
        <f t="shared" si="18"/>
        <v>4390.3705792190613</v>
      </c>
      <c r="H153" s="2">
        <f t="shared" si="26"/>
        <v>0</v>
      </c>
      <c r="L153" s="10">
        <f t="shared" si="20"/>
        <v>4390.3705792190613</v>
      </c>
      <c r="M153" s="11">
        <f t="shared" si="19"/>
        <v>1443.7564037504462</v>
      </c>
      <c r="N153" s="11">
        <f t="shared" si="21"/>
        <v>2946.614175468615</v>
      </c>
      <c r="O153" s="12">
        <f t="shared" si="22"/>
        <v>382055.09349131706</v>
      </c>
    </row>
    <row r="154" spans="2:15" x14ac:dyDescent="0.25">
      <c r="B154" s="1">
        <v>47422</v>
      </c>
      <c r="C154" s="2">
        <f t="shared" si="24"/>
        <v>2029</v>
      </c>
      <c r="D154" s="2">
        <f t="shared" si="23"/>
        <v>7697.270281575391</v>
      </c>
      <c r="E154" s="2">
        <f t="shared" si="25"/>
        <v>3313.5135017610423</v>
      </c>
      <c r="F154" s="2">
        <f t="shared" si="27"/>
        <v>4383.7567798143482</v>
      </c>
      <c r="G154" s="11">
        <f t="shared" si="18"/>
        <v>4383.7567798143482</v>
      </c>
      <c r="H154" s="2">
        <f t="shared" si="26"/>
        <v>0</v>
      </c>
      <c r="L154" s="10">
        <f t="shared" si="20"/>
        <v>4383.7567798143482</v>
      </c>
      <c r="M154" s="11">
        <f t="shared" si="19"/>
        <v>1432.7066005924389</v>
      </c>
      <c r="N154" s="11">
        <f t="shared" si="21"/>
        <v>2951.0501792219093</v>
      </c>
      <c r="O154" s="12">
        <f t="shared" si="22"/>
        <v>379104.04331209516</v>
      </c>
    </row>
    <row r="155" spans="2:15" x14ac:dyDescent="0.25">
      <c r="B155" s="1">
        <v>47452</v>
      </c>
      <c r="C155" s="2">
        <f t="shared" si="24"/>
        <v>2029</v>
      </c>
      <c r="D155" s="2">
        <f t="shared" si="23"/>
        <v>7697.270281575391</v>
      </c>
      <c r="E155" s="2">
        <f t="shared" si="25"/>
        <v>3320.1405287645644</v>
      </c>
      <c r="F155" s="2">
        <f t="shared" si="27"/>
        <v>4377.1297528108262</v>
      </c>
      <c r="G155" s="11">
        <f t="shared" si="18"/>
        <v>4377.1297528108262</v>
      </c>
      <c r="H155" s="2">
        <f t="shared" si="26"/>
        <v>0</v>
      </c>
      <c r="L155" s="10">
        <f t="shared" si="20"/>
        <v>4377.1297528108262</v>
      </c>
      <c r="M155" s="11">
        <f t="shared" si="19"/>
        <v>1421.6401624203568</v>
      </c>
      <c r="N155" s="11">
        <f t="shared" si="21"/>
        <v>2955.4895903904694</v>
      </c>
      <c r="O155" s="12">
        <f t="shared" si="22"/>
        <v>376148.55372170469</v>
      </c>
    </row>
    <row r="156" spans="2:15" x14ac:dyDescent="0.25">
      <c r="B156" s="1">
        <v>47483</v>
      </c>
      <c r="C156" s="2">
        <f t="shared" si="24"/>
        <v>2029</v>
      </c>
      <c r="D156" s="2">
        <f t="shared" si="23"/>
        <v>7697.270281575391</v>
      </c>
      <c r="E156" s="2">
        <f t="shared" si="25"/>
        <v>3326.7808098220935</v>
      </c>
      <c r="F156" s="2">
        <f t="shared" si="27"/>
        <v>4370.489471753297</v>
      </c>
      <c r="G156" s="11">
        <f t="shared" si="18"/>
        <v>4370.489471753297</v>
      </c>
      <c r="H156" s="2">
        <f t="shared" si="26"/>
        <v>0</v>
      </c>
      <c r="L156" s="10">
        <f t="shared" si="20"/>
        <v>4370.489471753297</v>
      </c>
      <c r="M156" s="11">
        <f t="shared" si="19"/>
        <v>1410.5570764563925</v>
      </c>
      <c r="N156" s="11">
        <f t="shared" si="21"/>
        <v>2959.9323952969044</v>
      </c>
      <c r="O156" s="12">
        <f t="shared" si="22"/>
        <v>373188.62132640777</v>
      </c>
    </row>
    <row r="157" spans="2:15" x14ac:dyDescent="0.25">
      <c r="B157" s="1">
        <v>47514</v>
      </c>
      <c r="C157" s="2">
        <f t="shared" si="24"/>
        <v>2030</v>
      </c>
      <c r="D157" s="2">
        <f t="shared" si="23"/>
        <v>8005.1610928384089</v>
      </c>
      <c r="E157" s="2">
        <f t="shared" si="25"/>
        <v>3333.4343714417378</v>
      </c>
      <c r="F157" s="2">
        <f t="shared" si="27"/>
        <v>4671.7267213966716</v>
      </c>
      <c r="G157" s="11">
        <f t="shared" si="18"/>
        <v>4671.7267213966716</v>
      </c>
      <c r="H157" s="2">
        <f t="shared" si="26"/>
        <v>0</v>
      </c>
      <c r="L157" s="10">
        <f t="shared" si="20"/>
        <v>4671.7267213966716</v>
      </c>
      <c r="M157" s="11">
        <f t="shared" si="19"/>
        <v>1399.4573299740291</v>
      </c>
      <c r="N157" s="11">
        <f t="shared" si="21"/>
        <v>3272.2693914226425</v>
      </c>
      <c r="O157" s="12">
        <f t="shared" si="22"/>
        <v>369916.35193498514</v>
      </c>
    </row>
    <row r="158" spans="2:15" x14ac:dyDescent="0.25">
      <c r="B158" s="1">
        <v>47542</v>
      </c>
      <c r="C158" s="2">
        <f t="shared" si="24"/>
        <v>2030</v>
      </c>
      <c r="D158" s="2">
        <f t="shared" si="23"/>
        <v>8005.1610928384089</v>
      </c>
      <c r="E158" s="2">
        <f t="shared" si="25"/>
        <v>3340.1012401846215</v>
      </c>
      <c r="F158" s="2">
        <f t="shared" si="27"/>
        <v>4665.0598526537869</v>
      </c>
      <c r="G158" s="11">
        <f t="shared" si="18"/>
        <v>4665.0598526537869</v>
      </c>
      <c r="H158" s="2">
        <f t="shared" si="26"/>
        <v>0</v>
      </c>
      <c r="L158" s="10">
        <f t="shared" si="20"/>
        <v>4665.0598526537869</v>
      </c>
      <c r="M158" s="11">
        <f t="shared" si="19"/>
        <v>1387.1863197561943</v>
      </c>
      <c r="N158" s="11">
        <f t="shared" si="21"/>
        <v>3277.8735328975927</v>
      </c>
      <c r="O158" s="12">
        <f t="shared" si="22"/>
        <v>366638.47840208752</v>
      </c>
    </row>
    <row r="159" spans="2:15" x14ac:dyDescent="0.25">
      <c r="B159" s="1">
        <v>47573</v>
      </c>
      <c r="C159" s="2">
        <f t="shared" si="24"/>
        <v>2030</v>
      </c>
      <c r="D159" s="2">
        <f t="shared" si="23"/>
        <v>8005.1610928384089</v>
      </c>
      <c r="E159" s="2">
        <f t="shared" si="25"/>
        <v>3346.7814426649907</v>
      </c>
      <c r="F159" s="2">
        <f t="shared" si="27"/>
        <v>4658.3796501734178</v>
      </c>
      <c r="G159" s="11">
        <f t="shared" si="18"/>
        <v>4658.3796501734178</v>
      </c>
      <c r="H159" s="2">
        <f t="shared" si="26"/>
        <v>0</v>
      </c>
      <c r="L159" s="10">
        <f t="shared" si="20"/>
        <v>4658.3796501734178</v>
      </c>
      <c r="M159" s="11">
        <f t="shared" si="19"/>
        <v>1374.8942940078282</v>
      </c>
      <c r="N159" s="11">
        <f t="shared" si="21"/>
        <v>3283.4853561655896</v>
      </c>
      <c r="O159" s="12">
        <f t="shared" si="22"/>
        <v>363354.99304592196</v>
      </c>
    </row>
    <row r="160" spans="2:15" x14ac:dyDescent="0.25">
      <c r="B160" s="1">
        <v>47603</v>
      </c>
      <c r="C160" s="2">
        <f t="shared" si="24"/>
        <v>2030</v>
      </c>
      <c r="D160" s="2">
        <f t="shared" si="23"/>
        <v>8005.1610928384089</v>
      </c>
      <c r="E160" s="2">
        <f t="shared" si="25"/>
        <v>3353.4750055503205</v>
      </c>
      <c r="F160" s="2">
        <f t="shared" si="27"/>
        <v>4651.6860872880879</v>
      </c>
      <c r="G160" s="11">
        <f t="shared" si="18"/>
        <v>4651.6860872880879</v>
      </c>
      <c r="H160" s="2">
        <f t="shared" si="26"/>
        <v>0</v>
      </c>
      <c r="L160" s="10">
        <f t="shared" si="20"/>
        <v>4651.6860872880879</v>
      </c>
      <c r="M160" s="11">
        <f t="shared" si="19"/>
        <v>1362.5812239222073</v>
      </c>
      <c r="N160" s="11">
        <f t="shared" si="21"/>
        <v>3289.1048633658806</v>
      </c>
      <c r="O160" s="12">
        <f t="shared" si="22"/>
        <v>360065.88818255608</v>
      </c>
    </row>
    <row r="161" spans="2:15" x14ac:dyDescent="0.25">
      <c r="B161" s="1">
        <v>47634</v>
      </c>
      <c r="C161" s="2">
        <f t="shared" si="24"/>
        <v>2030</v>
      </c>
      <c r="D161" s="2">
        <f t="shared" si="23"/>
        <v>8005.1610928384089</v>
      </c>
      <c r="E161" s="2">
        <f t="shared" si="25"/>
        <v>3360.1819555614211</v>
      </c>
      <c r="F161" s="2">
        <f t="shared" si="27"/>
        <v>4644.9791372769878</v>
      </c>
      <c r="G161" s="11">
        <f t="shared" si="18"/>
        <v>4644.9791372769878</v>
      </c>
      <c r="H161" s="2">
        <f t="shared" si="26"/>
        <v>0</v>
      </c>
      <c r="L161" s="10">
        <f t="shared" si="20"/>
        <v>4644.9791372769878</v>
      </c>
      <c r="M161" s="11">
        <f t="shared" si="19"/>
        <v>1350.2470806845852</v>
      </c>
      <c r="N161" s="11">
        <f t="shared" si="21"/>
        <v>3294.7320565924028</v>
      </c>
      <c r="O161" s="12">
        <f t="shared" si="22"/>
        <v>356771.15612596367</v>
      </c>
    </row>
    <row r="162" spans="2:15" x14ac:dyDescent="0.25">
      <c r="B162" s="1">
        <v>47664</v>
      </c>
      <c r="C162" s="2">
        <f t="shared" si="24"/>
        <v>2030</v>
      </c>
      <c r="D162" s="2">
        <f t="shared" si="23"/>
        <v>8005.1610928384089</v>
      </c>
      <c r="E162" s="2">
        <f t="shared" si="25"/>
        <v>3366.9023194725441</v>
      </c>
      <c r="F162" s="2">
        <f t="shared" si="27"/>
        <v>4638.2587733658647</v>
      </c>
      <c r="G162" s="11">
        <f t="shared" si="18"/>
        <v>4638.2587733658647</v>
      </c>
      <c r="H162" s="2">
        <f t="shared" si="26"/>
        <v>0</v>
      </c>
      <c r="L162" s="10">
        <f t="shared" si="20"/>
        <v>4638.2587733658647</v>
      </c>
      <c r="M162" s="11">
        <f t="shared" si="19"/>
        <v>1337.8918354723637</v>
      </c>
      <c r="N162" s="11">
        <f t="shared" si="21"/>
        <v>3300.366937893501</v>
      </c>
      <c r="O162" s="12">
        <f t="shared" si="22"/>
        <v>353470.78918807016</v>
      </c>
    </row>
    <row r="163" spans="2:15" x14ac:dyDescent="0.25">
      <c r="B163" s="1">
        <v>47695</v>
      </c>
      <c r="C163" s="2">
        <f t="shared" si="24"/>
        <v>2030</v>
      </c>
      <c r="D163" s="2">
        <f t="shared" si="23"/>
        <v>8005.1610928384089</v>
      </c>
      <c r="E163" s="2">
        <f t="shared" si="25"/>
        <v>3373.6361241114892</v>
      </c>
      <c r="F163" s="2">
        <f t="shared" si="27"/>
        <v>4631.5249687269197</v>
      </c>
      <c r="G163" s="11">
        <f t="shared" si="18"/>
        <v>4631.5249687269197</v>
      </c>
      <c r="H163" s="2">
        <f t="shared" si="26"/>
        <v>0</v>
      </c>
      <c r="L163" s="10">
        <f t="shared" si="20"/>
        <v>4631.5249687269197</v>
      </c>
      <c r="M163" s="11">
        <f t="shared" si="19"/>
        <v>1325.515459455263</v>
      </c>
      <c r="N163" s="11">
        <f t="shared" si="21"/>
        <v>3306.0095092716565</v>
      </c>
      <c r="O163" s="12">
        <f t="shared" si="22"/>
        <v>350164.77967879851</v>
      </c>
    </row>
    <row r="164" spans="2:15" x14ac:dyDescent="0.25">
      <c r="B164" s="1">
        <v>47726</v>
      </c>
      <c r="C164" s="2">
        <f t="shared" si="24"/>
        <v>2030</v>
      </c>
      <c r="D164" s="2">
        <f t="shared" si="23"/>
        <v>8005.1610928384089</v>
      </c>
      <c r="E164" s="2">
        <f t="shared" si="25"/>
        <v>3380.3833963597122</v>
      </c>
      <c r="F164" s="2">
        <f t="shared" si="27"/>
        <v>4624.7776964786972</v>
      </c>
      <c r="G164" s="11">
        <f t="shared" si="18"/>
        <v>4624.7776964786972</v>
      </c>
      <c r="H164" s="2">
        <f t="shared" si="26"/>
        <v>0</v>
      </c>
      <c r="L164" s="10">
        <f t="shared" si="20"/>
        <v>4624.7776964786972</v>
      </c>
      <c r="M164" s="11">
        <f t="shared" si="19"/>
        <v>1313.1179237954943</v>
      </c>
      <c r="N164" s="11">
        <f t="shared" si="21"/>
        <v>3311.6597726832028</v>
      </c>
      <c r="O164" s="12">
        <f t="shared" si="22"/>
        <v>346853.11990611529</v>
      </c>
    </row>
    <row r="165" spans="2:15" x14ac:dyDescent="0.25">
      <c r="B165" s="1">
        <v>47756</v>
      </c>
      <c r="C165" s="2">
        <f t="shared" si="24"/>
        <v>2030</v>
      </c>
      <c r="D165" s="2">
        <f t="shared" si="23"/>
        <v>8005.1610928384089</v>
      </c>
      <c r="E165" s="2">
        <f t="shared" si="25"/>
        <v>3387.1441631524317</v>
      </c>
      <c r="F165" s="2">
        <f t="shared" si="27"/>
        <v>4618.0169296859767</v>
      </c>
      <c r="G165" s="11">
        <f t="shared" si="18"/>
        <v>4618.0169296859767</v>
      </c>
      <c r="H165" s="2">
        <f t="shared" si="26"/>
        <v>0</v>
      </c>
      <c r="L165" s="10">
        <f t="shared" si="20"/>
        <v>4618.0169296859767</v>
      </c>
      <c r="M165" s="11">
        <f t="shared" si="19"/>
        <v>1300.6991996479323</v>
      </c>
      <c r="N165" s="11">
        <f t="shared" si="21"/>
        <v>3317.3177300380444</v>
      </c>
      <c r="O165" s="12">
        <f t="shared" si="22"/>
        <v>343535.80217607727</v>
      </c>
    </row>
    <row r="166" spans="2:15" x14ac:dyDescent="0.25">
      <c r="B166" s="1">
        <v>47787</v>
      </c>
      <c r="C166" s="2">
        <f t="shared" si="24"/>
        <v>2030</v>
      </c>
      <c r="D166" s="2">
        <f t="shared" si="23"/>
        <v>8005.1610928384089</v>
      </c>
      <c r="E166" s="2">
        <f t="shared" si="25"/>
        <v>3393.9184514787366</v>
      </c>
      <c r="F166" s="2">
        <f t="shared" si="27"/>
        <v>4611.2426413596722</v>
      </c>
      <c r="G166" s="11">
        <f t="shared" si="18"/>
        <v>4611.2426413596722</v>
      </c>
      <c r="H166" s="2">
        <f t="shared" si="26"/>
        <v>0</v>
      </c>
      <c r="L166" s="10">
        <f t="shared" si="20"/>
        <v>4611.2426413596722</v>
      </c>
      <c r="M166" s="11">
        <f t="shared" si="19"/>
        <v>1288.2592581602896</v>
      </c>
      <c r="N166" s="11">
        <f t="shared" si="21"/>
        <v>3322.9833831993828</v>
      </c>
      <c r="O166" s="12">
        <f t="shared" si="22"/>
        <v>340212.81879287789</v>
      </c>
    </row>
    <row r="167" spans="2:15" x14ac:dyDescent="0.25">
      <c r="B167" s="1">
        <v>47817</v>
      </c>
      <c r="C167" s="2">
        <f t="shared" si="24"/>
        <v>2030</v>
      </c>
      <c r="D167" s="2">
        <f t="shared" si="23"/>
        <v>8005.1610928384089</v>
      </c>
      <c r="E167" s="2">
        <f t="shared" si="25"/>
        <v>3400.7062883816943</v>
      </c>
      <c r="F167" s="2">
        <f t="shared" si="27"/>
        <v>4604.4548044567146</v>
      </c>
      <c r="G167" s="11">
        <f t="shared" si="18"/>
        <v>4604.4548044567146</v>
      </c>
      <c r="H167" s="2">
        <f t="shared" si="26"/>
        <v>0</v>
      </c>
      <c r="L167" s="10">
        <f t="shared" si="20"/>
        <v>4604.4548044567146</v>
      </c>
      <c r="M167" s="11">
        <f t="shared" si="19"/>
        <v>1275.798070473292</v>
      </c>
      <c r="N167" s="11">
        <f t="shared" si="21"/>
        <v>3328.6567339834228</v>
      </c>
      <c r="O167" s="12">
        <f t="shared" si="22"/>
        <v>336884.16205889446</v>
      </c>
    </row>
    <row r="168" spans="2:15" x14ac:dyDescent="0.25">
      <c r="B168" s="1">
        <v>47848</v>
      </c>
      <c r="C168" s="2">
        <f t="shared" si="24"/>
        <v>2030</v>
      </c>
      <c r="D168" s="2">
        <f t="shared" si="23"/>
        <v>8005.1610928384089</v>
      </c>
      <c r="E168" s="2">
        <f t="shared" si="25"/>
        <v>3407.5077009584579</v>
      </c>
      <c r="F168" s="2">
        <f t="shared" si="27"/>
        <v>4597.6533918799505</v>
      </c>
      <c r="G168" s="11">
        <f t="shared" si="18"/>
        <v>4597.6533918799505</v>
      </c>
      <c r="H168" s="2">
        <f t="shared" si="26"/>
        <v>0</v>
      </c>
      <c r="L168" s="10">
        <f t="shared" si="20"/>
        <v>4597.6533918799505</v>
      </c>
      <c r="M168" s="11">
        <f t="shared" si="19"/>
        <v>1263.3156077208541</v>
      </c>
      <c r="N168" s="11">
        <f t="shared" si="21"/>
        <v>3334.3377841590964</v>
      </c>
      <c r="O168" s="12">
        <f t="shared" si="22"/>
        <v>333549.82427473535</v>
      </c>
    </row>
    <row r="169" spans="2:15" x14ac:dyDescent="0.25">
      <c r="B169" s="1">
        <v>47879</v>
      </c>
      <c r="C169" s="2">
        <f t="shared" si="24"/>
        <v>2031</v>
      </c>
      <c r="D169" s="2">
        <f t="shared" si="23"/>
        <v>8325.3675365519448</v>
      </c>
      <c r="E169" s="2">
        <f t="shared" si="25"/>
        <v>3414.3227163603747</v>
      </c>
      <c r="F169" s="2">
        <f t="shared" si="27"/>
        <v>4911.0448201915697</v>
      </c>
      <c r="G169" s="11">
        <f t="shared" si="18"/>
        <v>4911.0448201915697</v>
      </c>
      <c r="H169" s="2">
        <f t="shared" si="26"/>
        <v>0</v>
      </c>
      <c r="L169" s="10">
        <f t="shared" si="20"/>
        <v>4911.0448201915697</v>
      </c>
      <c r="M169" s="11">
        <f t="shared" si="19"/>
        <v>1250.8118410302575</v>
      </c>
      <c r="N169" s="11">
        <f t="shared" si="21"/>
        <v>3660.232979161312</v>
      </c>
      <c r="O169" s="12">
        <f t="shared" si="22"/>
        <v>329889.59129557404</v>
      </c>
    </row>
    <row r="170" spans="2:15" x14ac:dyDescent="0.25">
      <c r="B170" s="1">
        <v>47907</v>
      </c>
      <c r="C170" s="2">
        <f t="shared" si="24"/>
        <v>2031</v>
      </c>
      <c r="D170" s="2">
        <f t="shared" si="23"/>
        <v>8325.3675365519448</v>
      </c>
      <c r="E170" s="2">
        <f t="shared" si="25"/>
        <v>3421.1513617930955</v>
      </c>
      <c r="F170" s="2">
        <f t="shared" si="27"/>
        <v>4904.2161747588489</v>
      </c>
      <c r="G170" s="11">
        <f t="shared" si="18"/>
        <v>4904.2161747588489</v>
      </c>
      <c r="H170" s="2">
        <f t="shared" si="26"/>
        <v>0</v>
      </c>
      <c r="L170" s="10">
        <f t="shared" si="20"/>
        <v>4904.2161747588489</v>
      </c>
      <c r="M170" s="11">
        <f t="shared" si="19"/>
        <v>1237.0859673584025</v>
      </c>
      <c r="N170" s="11">
        <f t="shared" si="21"/>
        <v>3667.1302074004461</v>
      </c>
      <c r="O170" s="12">
        <f t="shared" si="22"/>
        <v>326222.46108817362</v>
      </c>
    </row>
    <row r="171" spans="2:15" x14ac:dyDescent="0.25">
      <c r="B171" s="1">
        <v>47938</v>
      </c>
      <c r="C171" s="2">
        <f t="shared" si="24"/>
        <v>2031</v>
      </c>
      <c r="D171" s="2">
        <f t="shared" si="23"/>
        <v>8325.3675365519448</v>
      </c>
      <c r="E171" s="2">
        <f t="shared" si="25"/>
        <v>3427.9936645166817</v>
      </c>
      <c r="F171" s="2">
        <f t="shared" si="27"/>
        <v>4897.373872035263</v>
      </c>
      <c r="G171" s="11">
        <f t="shared" si="18"/>
        <v>4897.373872035263</v>
      </c>
      <c r="H171" s="2">
        <f t="shared" si="26"/>
        <v>0</v>
      </c>
      <c r="L171" s="10">
        <f t="shared" si="20"/>
        <v>4897.373872035263</v>
      </c>
      <c r="M171" s="11">
        <f t="shared" si="19"/>
        <v>1223.3342290806511</v>
      </c>
      <c r="N171" s="11">
        <f t="shared" si="21"/>
        <v>3674.0396429546117</v>
      </c>
      <c r="O171" s="12">
        <f t="shared" si="22"/>
        <v>322548.42144521902</v>
      </c>
    </row>
    <row r="172" spans="2:15" x14ac:dyDescent="0.25">
      <c r="B172" s="1">
        <v>47968</v>
      </c>
      <c r="C172" s="2">
        <f t="shared" si="24"/>
        <v>2031</v>
      </c>
      <c r="D172" s="2">
        <f t="shared" si="23"/>
        <v>8325.3675365519448</v>
      </c>
      <c r="E172" s="2">
        <f t="shared" si="25"/>
        <v>3434.849651845715</v>
      </c>
      <c r="F172" s="2">
        <f t="shared" si="27"/>
        <v>4890.5178847062298</v>
      </c>
      <c r="G172" s="11">
        <f t="shared" si="18"/>
        <v>4890.5178847062298</v>
      </c>
      <c r="H172" s="2">
        <f t="shared" si="26"/>
        <v>0</v>
      </c>
      <c r="L172" s="10">
        <f t="shared" si="20"/>
        <v>4890.5178847062298</v>
      </c>
      <c r="M172" s="11">
        <f t="shared" si="19"/>
        <v>1209.5565804195712</v>
      </c>
      <c r="N172" s="11">
        <f t="shared" si="21"/>
        <v>3680.9613042866586</v>
      </c>
      <c r="O172" s="12">
        <f t="shared" si="22"/>
        <v>318867.46014093235</v>
      </c>
    </row>
    <row r="173" spans="2:15" x14ac:dyDescent="0.25">
      <c r="B173" s="1">
        <v>47999</v>
      </c>
      <c r="C173" s="2">
        <f t="shared" si="24"/>
        <v>2031</v>
      </c>
      <c r="D173" s="2">
        <f t="shared" si="23"/>
        <v>8325.3675365519448</v>
      </c>
      <c r="E173" s="2">
        <f t="shared" si="25"/>
        <v>3441.7193511494065</v>
      </c>
      <c r="F173" s="2">
        <f t="shared" si="27"/>
        <v>4883.6481854025387</v>
      </c>
      <c r="G173" s="11">
        <f t="shared" si="18"/>
        <v>4883.6481854025387</v>
      </c>
      <c r="H173" s="2">
        <f t="shared" si="26"/>
        <v>0</v>
      </c>
      <c r="L173" s="10">
        <f t="shared" si="20"/>
        <v>4883.6481854025387</v>
      </c>
      <c r="M173" s="11">
        <f t="shared" si="19"/>
        <v>1195.7529755284963</v>
      </c>
      <c r="N173" s="11">
        <f t="shared" si="21"/>
        <v>3687.8952098740424</v>
      </c>
      <c r="O173" s="12">
        <f t="shared" si="22"/>
        <v>315179.56493105832</v>
      </c>
    </row>
    <row r="174" spans="2:15" x14ac:dyDescent="0.25">
      <c r="B174" s="1">
        <v>48029</v>
      </c>
      <c r="C174" s="2">
        <f t="shared" si="24"/>
        <v>2031</v>
      </c>
      <c r="D174" s="2">
        <f t="shared" si="23"/>
        <v>8325.3675365519448</v>
      </c>
      <c r="E174" s="2">
        <f t="shared" si="25"/>
        <v>3448.6027898517054</v>
      </c>
      <c r="F174" s="2">
        <f t="shared" si="27"/>
        <v>4876.7647467002389</v>
      </c>
      <c r="G174" s="11">
        <f t="shared" si="18"/>
        <v>4876.7647467002389</v>
      </c>
      <c r="H174" s="2">
        <f t="shared" si="26"/>
        <v>0</v>
      </c>
      <c r="L174" s="10">
        <f t="shared" si="20"/>
        <v>4876.7647467002389</v>
      </c>
      <c r="M174" s="11">
        <f t="shared" si="19"/>
        <v>1181.9233684914686</v>
      </c>
      <c r="N174" s="11">
        <f t="shared" si="21"/>
        <v>3694.84137820877</v>
      </c>
      <c r="O174" s="12">
        <f t="shared" si="22"/>
        <v>311484.72355284955</v>
      </c>
    </row>
    <row r="175" spans="2:15" x14ac:dyDescent="0.25">
      <c r="B175" s="1">
        <v>48060</v>
      </c>
      <c r="C175" s="2">
        <f t="shared" si="24"/>
        <v>2031</v>
      </c>
      <c r="D175" s="2">
        <f t="shared" si="23"/>
        <v>8325.3675365519448</v>
      </c>
      <c r="E175" s="2">
        <f t="shared" si="25"/>
        <v>3455.4999954314089</v>
      </c>
      <c r="F175" s="2">
        <f t="shared" si="27"/>
        <v>4869.8675411205359</v>
      </c>
      <c r="G175" s="11">
        <f t="shared" si="18"/>
        <v>4869.8675411205359</v>
      </c>
      <c r="H175" s="2">
        <f t="shared" si="26"/>
        <v>0</v>
      </c>
      <c r="L175" s="10">
        <f t="shared" si="20"/>
        <v>4869.8675411205359</v>
      </c>
      <c r="M175" s="11">
        <f t="shared" si="19"/>
        <v>1168.0677133231857</v>
      </c>
      <c r="N175" s="11">
        <f t="shared" si="21"/>
        <v>3701.7998277973502</v>
      </c>
      <c r="O175" s="12">
        <f t="shared" si="22"/>
        <v>307782.92372505221</v>
      </c>
    </row>
    <row r="176" spans="2:15" x14ac:dyDescent="0.25">
      <c r="B176" s="1">
        <v>48091</v>
      </c>
      <c r="C176" s="2">
        <f t="shared" si="24"/>
        <v>2031</v>
      </c>
      <c r="D176" s="2">
        <f t="shared" si="23"/>
        <v>8325.3675365519448</v>
      </c>
      <c r="E176" s="2">
        <f t="shared" si="25"/>
        <v>3462.4109954222718</v>
      </c>
      <c r="F176" s="2">
        <f t="shared" si="27"/>
        <v>4862.9565411296735</v>
      </c>
      <c r="G176" s="11">
        <f t="shared" si="18"/>
        <v>4862.9565411296735</v>
      </c>
      <c r="H176" s="2">
        <f t="shared" si="26"/>
        <v>0</v>
      </c>
      <c r="L176" s="10">
        <f t="shared" si="20"/>
        <v>4862.9565411296735</v>
      </c>
      <c r="M176" s="11">
        <f t="shared" si="19"/>
        <v>1154.1859639689458</v>
      </c>
      <c r="N176" s="11">
        <f t="shared" si="21"/>
        <v>3708.770577160728</v>
      </c>
      <c r="O176" s="12">
        <f t="shared" si="22"/>
        <v>304074.15314789151</v>
      </c>
    </row>
    <row r="177" spans="2:15" x14ac:dyDescent="0.25">
      <c r="B177" s="1">
        <v>48121</v>
      </c>
      <c r="C177" s="2">
        <f t="shared" si="24"/>
        <v>2031</v>
      </c>
      <c r="D177" s="2">
        <f t="shared" si="23"/>
        <v>8325.3675365519448</v>
      </c>
      <c r="E177" s="2">
        <f t="shared" si="25"/>
        <v>3469.3358174131163</v>
      </c>
      <c r="F177" s="2">
        <f t="shared" si="27"/>
        <v>4856.0317191388285</v>
      </c>
      <c r="G177" s="11">
        <f t="shared" si="18"/>
        <v>4856.0317191388285</v>
      </c>
      <c r="H177" s="2">
        <f t="shared" si="26"/>
        <v>0</v>
      </c>
      <c r="L177" s="10">
        <f t="shared" si="20"/>
        <v>4856.0317191388285</v>
      </c>
      <c r="M177" s="11">
        <f t="shared" si="19"/>
        <v>1140.278074304593</v>
      </c>
      <c r="N177" s="11">
        <f t="shared" si="21"/>
        <v>3715.7536448342353</v>
      </c>
      <c r="O177" s="12">
        <f t="shared" si="22"/>
        <v>300358.3995030573</v>
      </c>
    </row>
    <row r="178" spans="2:15" x14ac:dyDescent="0.25">
      <c r="B178" s="1">
        <v>48152</v>
      </c>
      <c r="C178" s="2">
        <f t="shared" si="24"/>
        <v>2031</v>
      </c>
      <c r="D178" s="2">
        <f t="shared" si="23"/>
        <v>8325.3675365519448</v>
      </c>
      <c r="E178" s="2">
        <f t="shared" si="25"/>
        <v>3476.2744890479426</v>
      </c>
      <c r="F178" s="2">
        <f t="shared" si="27"/>
        <v>4849.0930475040022</v>
      </c>
      <c r="G178" s="11">
        <f t="shared" si="18"/>
        <v>4849.0930475040022</v>
      </c>
      <c r="H178" s="2">
        <f t="shared" si="26"/>
        <v>0</v>
      </c>
      <c r="L178" s="10">
        <f t="shared" si="20"/>
        <v>4849.0930475040022</v>
      </c>
      <c r="M178" s="11">
        <f t="shared" si="19"/>
        <v>1126.3439981364647</v>
      </c>
      <c r="N178" s="11">
        <f t="shared" si="21"/>
        <v>3722.7490493675377</v>
      </c>
      <c r="O178" s="12">
        <f t="shared" si="22"/>
        <v>296635.65045368974</v>
      </c>
    </row>
    <row r="179" spans="2:15" x14ac:dyDescent="0.25">
      <c r="B179" s="1">
        <v>48182</v>
      </c>
      <c r="C179" s="2">
        <f t="shared" si="24"/>
        <v>2031</v>
      </c>
      <c r="D179" s="2">
        <f t="shared" si="23"/>
        <v>8325.3675365519448</v>
      </c>
      <c r="E179" s="2">
        <f t="shared" si="25"/>
        <v>3483.2270380260384</v>
      </c>
      <c r="F179" s="2">
        <f t="shared" si="27"/>
        <v>4842.1404985259069</v>
      </c>
      <c r="G179" s="11">
        <f t="shared" si="18"/>
        <v>4842.1404985259069</v>
      </c>
      <c r="H179" s="2">
        <f t="shared" si="26"/>
        <v>0</v>
      </c>
      <c r="L179" s="10">
        <f t="shared" si="20"/>
        <v>4842.1404985259069</v>
      </c>
      <c r="M179" s="11">
        <f t="shared" si="19"/>
        <v>1112.3836892013364</v>
      </c>
      <c r="N179" s="11">
        <f t="shared" si="21"/>
        <v>3729.7568093245704</v>
      </c>
      <c r="O179" s="12">
        <f t="shared" si="22"/>
        <v>292905.89364436519</v>
      </c>
    </row>
    <row r="180" spans="2:15" x14ac:dyDescent="0.25">
      <c r="B180" s="1">
        <v>48213</v>
      </c>
      <c r="C180" s="2">
        <f t="shared" si="24"/>
        <v>2031</v>
      </c>
      <c r="D180" s="2">
        <f t="shared" si="23"/>
        <v>8325.3675365519448</v>
      </c>
      <c r="E180" s="2">
        <f t="shared" si="25"/>
        <v>3490.1934921020907</v>
      </c>
      <c r="F180" s="2">
        <f t="shared" si="27"/>
        <v>4835.1740444498537</v>
      </c>
      <c r="G180" s="11">
        <f t="shared" si="18"/>
        <v>4835.1740444498537</v>
      </c>
      <c r="H180" s="2">
        <f t="shared" si="26"/>
        <v>0</v>
      </c>
      <c r="L180" s="10">
        <f t="shared" si="20"/>
        <v>4835.1740444498537</v>
      </c>
      <c r="M180" s="11">
        <f t="shared" si="19"/>
        <v>1098.3971011663693</v>
      </c>
      <c r="N180" s="11">
        <f t="shared" si="21"/>
        <v>3736.7769432834843</v>
      </c>
      <c r="O180" s="12">
        <f t="shared" si="22"/>
        <v>289169.11670108169</v>
      </c>
    </row>
    <row r="181" spans="2:15" x14ac:dyDescent="0.25">
      <c r="B181" s="1">
        <v>48244</v>
      </c>
      <c r="C181" s="2">
        <f t="shared" si="24"/>
        <v>2032</v>
      </c>
      <c r="D181" s="2">
        <f t="shared" si="23"/>
        <v>8658.3822380140227</v>
      </c>
      <c r="E181" s="2">
        <f t="shared" si="25"/>
        <v>3497.1738790862946</v>
      </c>
      <c r="F181" s="2">
        <f t="shared" si="27"/>
        <v>5161.2083589277281</v>
      </c>
      <c r="G181" s="11">
        <f t="shared" si="18"/>
        <v>5161.2083589277281</v>
      </c>
      <c r="H181" s="2">
        <f t="shared" si="26"/>
        <v>0</v>
      </c>
      <c r="L181" s="10">
        <f t="shared" si="20"/>
        <v>5161.2083589277281</v>
      </c>
      <c r="M181" s="11">
        <f t="shared" si="19"/>
        <v>1084.3841876290562</v>
      </c>
      <c r="N181" s="11">
        <f t="shared" si="21"/>
        <v>4076.8241712986719</v>
      </c>
      <c r="O181" s="12">
        <f t="shared" si="22"/>
        <v>285092.29252978304</v>
      </c>
    </row>
    <row r="182" spans="2:15" x14ac:dyDescent="0.25">
      <c r="B182" s="1">
        <v>48273</v>
      </c>
      <c r="C182" s="2">
        <f t="shared" si="24"/>
        <v>2032</v>
      </c>
      <c r="D182" s="2">
        <f t="shared" si="23"/>
        <v>8658.3822380140227</v>
      </c>
      <c r="E182" s="2">
        <f t="shared" si="25"/>
        <v>3504.1682268444674</v>
      </c>
      <c r="F182" s="2">
        <f t="shared" si="27"/>
        <v>5154.2140111695553</v>
      </c>
      <c r="G182" s="11">
        <f t="shared" si="18"/>
        <v>5154.2140111695553</v>
      </c>
      <c r="H182" s="2">
        <f t="shared" si="26"/>
        <v>0</v>
      </c>
      <c r="L182" s="10">
        <f t="shared" si="20"/>
        <v>5154.2140111695553</v>
      </c>
      <c r="M182" s="11">
        <f t="shared" si="19"/>
        <v>1069.0960969866865</v>
      </c>
      <c r="N182" s="11">
        <f t="shared" si="21"/>
        <v>4085.1179141828688</v>
      </c>
      <c r="O182" s="12">
        <f t="shared" si="22"/>
        <v>281007.17461560015</v>
      </c>
    </row>
    <row r="183" spans="2:15" x14ac:dyDescent="0.25">
      <c r="B183" s="1">
        <v>48304</v>
      </c>
      <c r="C183" s="2">
        <f t="shared" si="24"/>
        <v>2032</v>
      </c>
      <c r="D183" s="2">
        <f t="shared" si="23"/>
        <v>8658.3822380140227</v>
      </c>
      <c r="E183" s="2">
        <f t="shared" si="25"/>
        <v>3511.1765632981565</v>
      </c>
      <c r="F183" s="2">
        <f t="shared" si="27"/>
        <v>5147.2056747158658</v>
      </c>
      <c r="G183" s="11">
        <f t="shared" si="18"/>
        <v>5147.2056747158658</v>
      </c>
      <c r="H183" s="2">
        <f t="shared" si="26"/>
        <v>0</v>
      </c>
      <c r="L183" s="10">
        <f t="shared" si="20"/>
        <v>5147.2056747158658</v>
      </c>
      <c r="M183" s="11">
        <f t="shared" si="19"/>
        <v>1053.7769048085006</v>
      </c>
      <c r="N183" s="11">
        <f t="shared" si="21"/>
        <v>4093.4287699073652</v>
      </c>
      <c r="O183" s="12">
        <f t="shared" si="22"/>
        <v>276913.74584569276</v>
      </c>
    </row>
    <row r="184" spans="2:15" x14ac:dyDescent="0.25">
      <c r="B184" s="1">
        <v>48334</v>
      </c>
      <c r="C184" s="2">
        <f t="shared" si="24"/>
        <v>2032</v>
      </c>
      <c r="D184" s="2">
        <f t="shared" si="23"/>
        <v>8658.3822380140227</v>
      </c>
      <c r="E184" s="2">
        <f t="shared" si="25"/>
        <v>3518.198916424753</v>
      </c>
      <c r="F184" s="2">
        <f t="shared" si="27"/>
        <v>5140.1833215892693</v>
      </c>
      <c r="G184" s="11">
        <f t="shared" si="18"/>
        <v>5140.1833215892693</v>
      </c>
      <c r="H184" s="2">
        <f t="shared" si="26"/>
        <v>0</v>
      </c>
      <c r="L184" s="10">
        <f t="shared" si="20"/>
        <v>5140.1833215892693</v>
      </c>
      <c r="M184" s="11">
        <f t="shared" si="19"/>
        <v>1038.4265469213478</v>
      </c>
      <c r="N184" s="11">
        <f t="shared" si="21"/>
        <v>4101.7567746679215</v>
      </c>
      <c r="O184" s="12">
        <f t="shared" si="22"/>
        <v>272811.98907102481</v>
      </c>
    </row>
    <row r="185" spans="2:15" x14ac:dyDescent="0.25">
      <c r="B185" s="1">
        <v>48365</v>
      </c>
      <c r="C185" s="2">
        <f t="shared" si="24"/>
        <v>2032</v>
      </c>
      <c r="D185" s="2">
        <f t="shared" si="23"/>
        <v>8658.3822380140227</v>
      </c>
      <c r="E185" s="2">
        <f t="shared" si="25"/>
        <v>3525.2353142576026</v>
      </c>
      <c r="F185" s="2">
        <f t="shared" si="27"/>
        <v>5133.1469237564197</v>
      </c>
      <c r="G185" s="11">
        <f t="shared" si="18"/>
        <v>5133.1469237564197</v>
      </c>
      <c r="H185" s="2">
        <f t="shared" si="26"/>
        <v>0</v>
      </c>
      <c r="L185" s="10">
        <f t="shared" si="20"/>
        <v>5133.1469237564197</v>
      </c>
      <c r="M185" s="11">
        <f t="shared" si="19"/>
        <v>1023.044959016343</v>
      </c>
      <c r="N185" s="11">
        <f t="shared" si="21"/>
        <v>4110.1019647400772</v>
      </c>
      <c r="O185" s="12">
        <f t="shared" si="22"/>
        <v>268701.88710628473</v>
      </c>
    </row>
    <row r="186" spans="2:15" x14ac:dyDescent="0.25">
      <c r="B186" s="1">
        <v>48395</v>
      </c>
      <c r="C186" s="2">
        <f t="shared" si="24"/>
        <v>2032</v>
      </c>
      <c r="D186" s="2">
        <f t="shared" si="23"/>
        <v>8658.3822380140227</v>
      </c>
      <c r="E186" s="2">
        <f t="shared" si="25"/>
        <v>3532.2857848861177</v>
      </c>
      <c r="F186" s="2">
        <f t="shared" si="27"/>
        <v>5126.0964531279051</v>
      </c>
      <c r="G186" s="11">
        <f t="shared" si="18"/>
        <v>5126.0964531279051</v>
      </c>
      <c r="H186" s="2">
        <f t="shared" si="26"/>
        <v>0</v>
      </c>
      <c r="L186" s="10">
        <f t="shared" si="20"/>
        <v>5126.0964531279051</v>
      </c>
      <c r="M186" s="11">
        <f t="shared" si="19"/>
        <v>1007.6320766485677</v>
      </c>
      <c r="N186" s="11">
        <f t="shared" si="21"/>
        <v>4118.4643764793373</v>
      </c>
      <c r="O186" s="12">
        <f t="shared" si="22"/>
        <v>264583.4227298054</v>
      </c>
    </row>
    <row r="187" spans="2:15" x14ac:dyDescent="0.25">
      <c r="B187" s="1">
        <v>48426</v>
      </c>
      <c r="C187" s="2">
        <f t="shared" si="24"/>
        <v>2032</v>
      </c>
      <c r="D187" s="2">
        <f t="shared" si="23"/>
        <v>8658.3822380140227</v>
      </c>
      <c r="E187" s="2">
        <f t="shared" si="25"/>
        <v>3539.3503564558901</v>
      </c>
      <c r="F187" s="2">
        <f t="shared" si="27"/>
        <v>5119.0318815581322</v>
      </c>
      <c r="G187" s="11">
        <f t="shared" si="18"/>
        <v>5119.0318815581322</v>
      </c>
      <c r="H187" s="2">
        <f t="shared" si="26"/>
        <v>0</v>
      </c>
      <c r="L187" s="10">
        <f t="shared" si="20"/>
        <v>5119.0318815581322</v>
      </c>
      <c r="M187" s="11">
        <f t="shared" si="19"/>
        <v>992.18783523677018</v>
      </c>
      <c r="N187" s="11">
        <f t="shared" si="21"/>
        <v>4126.8440463213619</v>
      </c>
      <c r="O187" s="12">
        <f t="shared" si="22"/>
        <v>260456.57868348405</v>
      </c>
    </row>
    <row r="188" spans="2:15" x14ac:dyDescent="0.25">
      <c r="B188" s="1">
        <v>48457</v>
      </c>
      <c r="C188" s="2">
        <f t="shared" si="24"/>
        <v>2032</v>
      </c>
      <c r="D188" s="2">
        <f t="shared" si="23"/>
        <v>8658.3822380140227</v>
      </c>
      <c r="E188" s="2">
        <f t="shared" si="25"/>
        <v>3546.429057168802</v>
      </c>
      <c r="F188" s="2">
        <f t="shared" si="27"/>
        <v>5111.9531808452211</v>
      </c>
      <c r="G188" s="11">
        <f t="shared" si="18"/>
        <v>5111.9531808452211</v>
      </c>
      <c r="H188" s="2">
        <f t="shared" si="26"/>
        <v>0</v>
      </c>
      <c r="L188" s="10">
        <f t="shared" si="20"/>
        <v>5111.9531808452211</v>
      </c>
      <c r="M188" s="11">
        <f t="shared" si="19"/>
        <v>976.71217006306517</v>
      </c>
      <c r="N188" s="11">
        <f t="shared" si="21"/>
        <v>4135.2410107821561</v>
      </c>
      <c r="O188" s="12">
        <f t="shared" si="22"/>
        <v>256321.33767270189</v>
      </c>
    </row>
    <row r="189" spans="2:15" x14ac:dyDescent="0.25">
      <c r="B189" s="1">
        <v>48487</v>
      </c>
      <c r="C189" s="2">
        <f t="shared" si="24"/>
        <v>2032</v>
      </c>
      <c r="D189" s="2">
        <f t="shared" si="23"/>
        <v>8658.3822380140227</v>
      </c>
      <c r="E189" s="2">
        <f t="shared" si="25"/>
        <v>3553.5219152831396</v>
      </c>
      <c r="F189" s="2">
        <f t="shared" si="27"/>
        <v>5104.8603227308831</v>
      </c>
      <c r="G189" s="11">
        <f t="shared" ref="G189:G237" si="28">F189</f>
        <v>5104.8603227308831</v>
      </c>
      <c r="H189" s="2">
        <f t="shared" si="26"/>
        <v>0</v>
      </c>
      <c r="L189" s="10">
        <f t="shared" si="20"/>
        <v>5104.8603227308831</v>
      </c>
      <c r="M189" s="11">
        <f t="shared" ref="M189:M238" si="29">O188*$E$9</f>
        <v>961.20501627263207</v>
      </c>
      <c r="N189" s="11">
        <f t="shared" si="21"/>
        <v>4143.6553064582513</v>
      </c>
      <c r="O189" s="12">
        <f t="shared" si="22"/>
        <v>252177.68236624365</v>
      </c>
    </row>
    <row r="190" spans="2:15" x14ac:dyDescent="0.25">
      <c r="B190" s="1">
        <v>48518</v>
      </c>
      <c r="C190" s="2">
        <f t="shared" si="24"/>
        <v>2032</v>
      </c>
      <c r="D190" s="2">
        <f t="shared" si="23"/>
        <v>8658.3822380140227</v>
      </c>
      <c r="E190" s="2">
        <f t="shared" si="25"/>
        <v>3560.6289591137061</v>
      </c>
      <c r="F190" s="2">
        <f t="shared" si="27"/>
        <v>5097.7532789003162</v>
      </c>
      <c r="G190" s="11">
        <f t="shared" si="28"/>
        <v>5097.7532789003162</v>
      </c>
      <c r="H190" s="2">
        <f t="shared" si="26"/>
        <v>0</v>
      </c>
      <c r="L190" s="10">
        <f t="shared" ref="L190:L237" si="30">G190</f>
        <v>5097.7532789003162</v>
      </c>
      <c r="M190" s="11">
        <f t="shared" si="29"/>
        <v>945.66630887341364</v>
      </c>
      <c r="N190" s="11">
        <f t="shared" ref="N190:N237" si="31">L190-M190</f>
        <v>4152.0869700269022</v>
      </c>
      <c r="O190" s="12">
        <f t="shared" ref="O190:O238" si="32">O189-N190</f>
        <v>248025.59539621676</v>
      </c>
    </row>
    <row r="191" spans="2:15" x14ac:dyDescent="0.25">
      <c r="B191" s="1">
        <v>48548</v>
      </c>
      <c r="C191" s="2">
        <f t="shared" si="24"/>
        <v>2032</v>
      </c>
      <c r="D191" s="2">
        <f t="shared" si="23"/>
        <v>8658.3822380140227</v>
      </c>
      <c r="E191" s="2">
        <f t="shared" si="25"/>
        <v>3567.7502170319335</v>
      </c>
      <c r="F191" s="2">
        <f t="shared" si="27"/>
        <v>5090.6320209820897</v>
      </c>
      <c r="G191" s="11">
        <f t="shared" si="28"/>
        <v>5090.6320209820897</v>
      </c>
      <c r="H191" s="2">
        <f t="shared" si="26"/>
        <v>0</v>
      </c>
      <c r="L191" s="10">
        <f t="shared" si="30"/>
        <v>5090.6320209820897</v>
      </c>
      <c r="M191" s="11">
        <f t="shared" si="29"/>
        <v>930.09598273581275</v>
      </c>
      <c r="N191" s="11">
        <f t="shared" si="31"/>
        <v>4160.5360382462768</v>
      </c>
      <c r="O191" s="12">
        <f t="shared" si="32"/>
        <v>243865.05935797049</v>
      </c>
    </row>
    <row r="192" spans="2:15" x14ac:dyDescent="0.25">
      <c r="B192" s="1">
        <v>48579</v>
      </c>
      <c r="C192" s="2">
        <f t="shared" si="24"/>
        <v>2032</v>
      </c>
      <c r="D192" s="2">
        <f t="shared" si="23"/>
        <v>8658.3822380140227</v>
      </c>
      <c r="E192" s="2">
        <f t="shared" si="25"/>
        <v>3574.8857174659975</v>
      </c>
      <c r="F192" s="2">
        <f t="shared" si="27"/>
        <v>5083.4965205480257</v>
      </c>
      <c r="G192" s="11">
        <f t="shared" si="28"/>
        <v>5083.4965205480257</v>
      </c>
      <c r="H192" s="2">
        <f t="shared" si="26"/>
        <v>0</v>
      </c>
      <c r="L192" s="10">
        <f t="shared" si="30"/>
        <v>5083.4965205480257</v>
      </c>
      <c r="M192" s="11">
        <f t="shared" si="29"/>
        <v>914.49397259238924</v>
      </c>
      <c r="N192" s="11">
        <f t="shared" si="31"/>
        <v>4169.0025479556361</v>
      </c>
      <c r="O192" s="12">
        <f t="shared" si="32"/>
        <v>239696.05681001485</v>
      </c>
    </row>
    <row r="193" spans="2:15" x14ac:dyDescent="0.25">
      <c r="B193" s="1">
        <v>48610</v>
      </c>
      <c r="C193" s="2">
        <f t="shared" si="24"/>
        <v>2033</v>
      </c>
      <c r="D193" s="2">
        <f t="shared" si="23"/>
        <v>9004.7175275345835</v>
      </c>
      <c r="E193" s="2">
        <f t="shared" si="25"/>
        <v>3582.0354889009295</v>
      </c>
      <c r="F193" s="2">
        <f t="shared" si="27"/>
        <v>5422.682038633654</v>
      </c>
      <c r="G193" s="11">
        <f t="shared" si="28"/>
        <v>5422.682038633654</v>
      </c>
      <c r="H193" s="2">
        <f t="shared" si="26"/>
        <v>0</v>
      </c>
      <c r="L193" s="10">
        <f t="shared" si="30"/>
        <v>5422.682038633654</v>
      </c>
      <c r="M193" s="11">
        <f t="shared" si="29"/>
        <v>898.8602130375557</v>
      </c>
      <c r="N193" s="11">
        <f t="shared" si="31"/>
        <v>4523.8218255960983</v>
      </c>
      <c r="O193" s="12">
        <f t="shared" si="32"/>
        <v>235172.23498441876</v>
      </c>
    </row>
    <row r="194" spans="2:15" x14ac:dyDescent="0.25">
      <c r="B194" s="1">
        <v>48638</v>
      </c>
      <c r="C194" s="2">
        <f t="shared" si="24"/>
        <v>2033</v>
      </c>
      <c r="D194" s="2">
        <f t="shared" si="23"/>
        <v>9004.7175275345835</v>
      </c>
      <c r="E194" s="2">
        <f t="shared" si="25"/>
        <v>3589.1995598787312</v>
      </c>
      <c r="F194" s="2">
        <f t="shared" si="27"/>
        <v>5415.5179676558528</v>
      </c>
      <c r="G194" s="11">
        <f t="shared" si="28"/>
        <v>5415.5179676558528</v>
      </c>
      <c r="H194" s="2">
        <f t="shared" si="26"/>
        <v>0</v>
      </c>
      <c r="L194" s="10">
        <f t="shared" si="30"/>
        <v>5415.5179676558528</v>
      </c>
      <c r="M194" s="11">
        <f t="shared" si="29"/>
        <v>881.89588119157031</v>
      </c>
      <c r="N194" s="11">
        <f t="shared" si="31"/>
        <v>4533.6220864642828</v>
      </c>
      <c r="O194" s="12">
        <f t="shared" si="32"/>
        <v>230638.61289795447</v>
      </c>
    </row>
    <row r="195" spans="2:15" x14ac:dyDescent="0.25">
      <c r="B195" s="1">
        <v>48669</v>
      </c>
      <c r="C195" s="2">
        <f t="shared" si="24"/>
        <v>2033</v>
      </c>
      <c r="D195" s="2">
        <f t="shared" si="23"/>
        <v>9004.7175275345835</v>
      </c>
      <c r="E195" s="2">
        <f t="shared" si="25"/>
        <v>3596.3779589984888</v>
      </c>
      <c r="F195" s="2">
        <f t="shared" si="27"/>
        <v>5408.3395685360947</v>
      </c>
      <c r="G195" s="11">
        <f t="shared" si="28"/>
        <v>5408.3395685360947</v>
      </c>
      <c r="H195" s="2">
        <f t="shared" si="26"/>
        <v>0</v>
      </c>
      <c r="L195" s="10">
        <f t="shared" si="30"/>
        <v>5408.3395685360947</v>
      </c>
      <c r="M195" s="11">
        <f t="shared" si="29"/>
        <v>864.89479836732926</v>
      </c>
      <c r="N195" s="11">
        <f t="shared" si="31"/>
        <v>4543.4447701687659</v>
      </c>
      <c r="O195" s="12">
        <f t="shared" si="32"/>
        <v>226095.1681277857</v>
      </c>
    </row>
    <row r="196" spans="2:15" x14ac:dyDescent="0.25">
      <c r="B196" s="1">
        <v>48699</v>
      </c>
      <c r="C196" s="2">
        <f t="shared" si="24"/>
        <v>2033</v>
      </c>
      <c r="D196" s="2">
        <f t="shared" si="23"/>
        <v>9004.7175275345835</v>
      </c>
      <c r="E196" s="2">
        <f t="shared" si="25"/>
        <v>3603.5707149164859</v>
      </c>
      <c r="F196" s="2">
        <f t="shared" si="27"/>
        <v>5401.1468126180971</v>
      </c>
      <c r="G196" s="11">
        <f t="shared" si="28"/>
        <v>5401.1468126180971</v>
      </c>
      <c r="H196" s="2">
        <f t="shared" si="26"/>
        <v>0</v>
      </c>
      <c r="L196" s="10">
        <f t="shared" si="30"/>
        <v>5401.1468126180971</v>
      </c>
      <c r="M196" s="11">
        <f t="shared" si="29"/>
        <v>847.85688047919632</v>
      </c>
      <c r="N196" s="11">
        <f t="shared" si="31"/>
        <v>4553.2899321389004</v>
      </c>
      <c r="O196" s="12">
        <f t="shared" si="32"/>
        <v>221541.8781956468</v>
      </c>
    </row>
    <row r="197" spans="2:15" x14ac:dyDescent="0.25">
      <c r="B197" s="1">
        <v>48730</v>
      </c>
      <c r="C197" s="2">
        <f t="shared" si="24"/>
        <v>2033</v>
      </c>
      <c r="D197" s="2">
        <f t="shared" si="23"/>
        <v>9004.7175275345835</v>
      </c>
      <c r="E197" s="2">
        <f t="shared" si="25"/>
        <v>3610.7778563463189</v>
      </c>
      <c r="F197" s="2">
        <f t="shared" si="27"/>
        <v>5393.9396711882646</v>
      </c>
      <c r="G197" s="11">
        <f t="shared" si="28"/>
        <v>5393.9396711882646</v>
      </c>
      <c r="H197" s="2">
        <f t="shared" si="26"/>
        <v>0</v>
      </c>
      <c r="L197" s="10">
        <f t="shared" si="30"/>
        <v>5393.9396711882646</v>
      </c>
      <c r="M197" s="11">
        <f t="shared" si="29"/>
        <v>830.78204323367549</v>
      </c>
      <c r="N197" s="11">
        <f t="shared" si="31"/>
        <v>4563.1576279545889</v>
      </c>
      <c r="O197" s="12">
        <f t="shared" si="32"/>
        <v>216978.72056769222</v>
      </c>
    </row>
    <row r="198" spans="2:15" x14ac:dyDescent="0.25">
      <c r="B198" s="1">
        <v>48760</v>
      </c>
      <c r="C198" s="2">
        <f t="shared" si="24"/>
        <v>2033</v>
      </c>
      <c r="D198" s="2">
        <f t="shared" si="23"/>
        <v>9004.7175275345835</v>
      </c>
      <c r="E198" s="2">
        <f t="shared" si="25"/>
        <v>3617.9994120590118</v>
      </c>
      <c r="F198" s="2">
        <f t="shared" si="27"/>
        <v>5386.7181154755717</v>
      </c>
      <c r="G198" s="11">
        <f t="shared" si="28"/>
        <v>5386.7181154755717</v>
      </c>
      <c r="H198" s="2">
        <f t="shared" si="26"/>
        <v>0</v>
      </c>
      <c r="L198" s="10">
        <f t="shared" si="30"/>
        <v>5386.7181154755717</v>
      </c>
      <c r="M198" s="11">
        <f t="shared" si="29"/>
        <v>813.67020212884574</v>
      </c>
      <c r="N198" s="11">
        <f t="shared" si="31"/>
        <v>4573.0479133467261</v>
      </c>
      <c r="O198" s="12">
        <f t="shared" si="32"/>
        <v>212405.67265434549</v>
      </c>
    </row>
    <row r="199" spans="2:15" x14ac:dyDescent="0.25">
      <c r="B199" s="1">
        <v>48791</v>
      </c>
      <c r="C199" s="2">
        <f t="shared" si="24"/>
        <v>2033</v>
      </c>
      <c r="D199" s="2">
        <f t="shared" si="23"/>
        <v>9004.7175275345835</v>
      </c>
      <c r="E199" s="2">
        <f t="shared" si="25"/>
        <v>3625.2354108831296</v>
      </c>
      <c r="F199" s="2">
        <f t="shared" si="27"/>
        <v>5379.4821166514539</v>
      </c>
      <c r="G199" s="11">
        <f t="shared" si="28"/>
        <v>5379.4821166514539</v>
      </c>
      <c r="H199" s="2">
        <f t="shared" si="26"/>
        <v>0</v>
      </c>
      <c r="L199" s="10">
        <f t="shared" si="30"/>
        <v>5379.4821166514539</v>
      </c>
      <c r="M199" s="11">
        <f t="shared" si="29"/>
        <v>796.52127245379552</v>
      </c>
      <c r="N199" s="11">
        <f t="shared" si="31"/>
        <v>4582.9608441976579</v>
      </c>
      <c r="O199" s="12">
        <f t="shared" si="32"/>
        <v>207822.71181014783</v>
      </c>
    </row>
    <row r="200" spans="2:15" x14ac:dyDescent="0.25">
      <c r="B200" s="1">
        <v>48822</v>
      </c>
      <c r="C200" s="2">
        <f t="shared" si="24"/>
        <v>2033</v>
      </c>
      <c r="D200" s="2">
        <f t="shared" si="23"/>
        <v>9004.7175275345835</v>
      </c>
      <c r="E200" s="2">
        <f t="shared" si="25"/>
        <v>3632.4858817048957</v>
      </c>
      <c r="F200" s="2">
        <f t="shared" si="27"/>
        <v>5372.2316458296882</v>
      </c>
      <c r="G200" s="11">
        <f t="shared" si="28"/>
        <v>5372.2316458296882</v>
      </c>
      <c r="H200" s="2">
        <f t="shared" si="26"/>
        <v>0</v>
      </c>
      <c r="L200" s="10">
        <f t="shared" si="30"/>
        <v>5372.2316458296882</v>
      </c>
      <c r="M200" s="11">
        <f t="shared" si="29"/>
        <v>779.33516928805432</v>
      </c>
      <c r="N200" s="11">
        <f t="shared" si="31"/>
        <v>4592.896476541634</v>
      </c>
      <c r="O200" s="12">
        <f t="shared" si="32"/>
        <v>203229.81533360618</v>
      </c>
    </row>
    <row r="201" spans="2:15" x14ac:dyDescent="0.25">
      <c r="B201" s="1">
        <v>48852</v>
      </c>
      <c r="C201" s="2">
        <f t="shared" si="24"/>
        <v>2033</v>
      </c>
      <c r="D201" s="2">
        <f t="shared" si="23"/>
        <v>9004.7175275345835</v>
      </c>
      <c r="E201" s="2">
        <f t="shared" si="25"/>
        <v>3639.7508534683056</v>
      </c>
      <c r="F201" s="2">
        <f t="shared" si="27"/>
        <v>5364.9666740662778</v>
      </c>
      <c r="G201" s="11">
        <f t="shared" si="28"/>
        <v>5364.9666740662778</v>
      </c>
      <c r="H201" s="2">
        <f t="shared" si="26"/>
        <v>0</v>
      </c>
      <c r="L201" s="10">
        <f t="shared" si="30"/>
        <v>5364.9666740662778</v>
      </c>
      <c r="M201" s="11">
        <f t="shared" si="29"/>
        <v>762.11180750102312</v>
      </c>
      <c r="N201" s="11">
        <f t="shared" si="31"/>
        <v>4602.8548665652543</v>
      </c>
      <c r="O201" s="12">
        <f t="shared" si="32"/>
        <v>198626.96046704092</v>
      </c>
    </row>
    <row r="202" spans="2:15" x14ac:dyDescent="0.25">
      <c r="B202" s="1">
        <v>48883</v>
      </c>
      <c r="C202" s="2">
        <f t="shared" si="24"/>
        <v>2033</v>
      </c>
      <c r="D202" s="2">
        <f t="shared" si="23"/>
        <v>9004.7175275345835</v>
      </c>
      <c r="E202" s="2">
        <f t="shared" si="25"/>
        <v>3647.0303551752422</v>
      </c>
      <c r="F202" s="2">
        <f t="shared" si="27"/>
        <v>5357.6871723593413</v>
      </c>
      <c r="G202" s="11">
        <f t="shared" si="28"/>
        <v>5357.6871723593413</v>
      </c>
      <c r="H202" s="2">
        <f t="shared" si="26"/>
        <v>0</v>
      </c>
      <c r="L202" s="10">
        <f t="shared" si="30"/>
        <v>5357.6871723593413</v>
      </c>
      <c r="M202" s="11">
        <f t="shared" si="29"/>
        <v>744.85110175140346</v>
      </c>
      <c r="N202" s="11">
        <f t="shared" si="31"/>
        <v>4612.8360706079375</v>
      </c>
      <c r="O202" s="12">
        <f t="shared" si="32"/>
        <v>194014.12439643298</v>
      </c>
    </row>
    <row r="203" spans="2:15" x14ac:dyDescent="0.25">
      <c r="B203" s="1">
        <v>48913</v>
      </c>
      <c r="C203" s="2">
        <f t="shared" si="24"/>
        <v>2033</v>
      </c>
      <c r="D203" s="2">
        <f t="shared" si="23"/>
        <v>9004.7175275345835</v>
      </c>
      <c r="E203" s="2">
        <f t="shared" si="25"/>
        <v>3654.3244158855928</v>
      </c>
      <c r="F203" s="2">
        <f t="shared" si="27"/>
        <v>5350.3931116489912</v>
      </c>
      <c r="G203" s="11">
        <f t="shared" si="28"/>
        <v>5350.3931116489912</v>
      </c>
      <c r="H203" s="2">
        <f t="shared" si="26"/>
        <v>0</v>
      </c>
      <c r="L203" s="10">
        <f t="shared" si="30"/>
        <v>5350.3931116489912</v>
      </c>
      <c r="M203" s="11">
        <f t="shared" si="29"/>
        <v>727.55296648662363</v>
      </c>
      <c r="N203" s="11">
        <f t="shared" si="31"/>
        <v>4622.8401451623677</v>
      </c>
      <c r="O203" s="12">
        <f t="shared" si="32"/>
        <v>189391.28425127061</v>
      </c>
    </row>
    <row r="204" spans="2:15" x14ac:dyDescent="0.25">
      <c r="B204" s="1">
        <v>48944</v>
      </c>
      <c r="C204" s="2">
        <f t="shared" si="24"/>
        <v>2033</v>
      </c>
      <c r="D204" s="2">
        <f t="shared" si="23"/>
        <v>9004.7175275345835</v>
      </c>
      <c r="E204" s="2">
        <f t="shared" si="25"/>
        <v>3661.6330647173641</v>
      </c>
      <c r="F204" s="2">
        <f t="shared" si="27"/>
        <v>5343.0844628172199</v>
      </c>
      <c r="G204" s="11">
        <f t="shared" si="28"/>
        <v>5343.0844628172199</v>
      </c>
      <c r="H204" s="2">
        <f t="shared" si="26"/>
        <v>0</v>
      </c>
      <c r="L204" s="10">
        <f t="shared" si="30"/>
        <v>5343.0844628172199</v>
      </c>
      <c r="M204" s="11">
        <f t="shared" si="29"/>
        <v>710.2173159422648</v>
      </c>
      <c r="N204" s="11">
        <f t="shared" si="31"/>
        <v>4632.8671468749553</v>
      </c>
      <c r="O204" s="12">
        <f t="shared" si="32"/>
        <v>184758.41710439566</v>
      </c>
    </row>
    <row r="205" spans="2:15" x14ac:dyDescent="0.25">
      <c r="B205" s="1">
        <v>48975</v>
      </c>
      <c r="C205" s="2">
        <f t="shared" si="24"/>
        <v>2034</v>
      </c>
      <c r="D205" s="2">
        <f t="shared" ref="D205:D238" si="33">$C$5*(1+$E$5)^(C205-$C$2)</f>
        <v>9364.9062286359695</v>
      </c>
      <c r="E205" s="2">
        <f t="shared" si="25"/>
        <v>3668.9563308467987</v>
      </c>
      <c r="F205" s="2">
        <f t="shared" si="27"/>
        <v>5695.9498977891708</v>
      </c>
      <c r="G205" s="11">
        <f t="shared" si="28"/>
        <v>5695.9498977891708</v>
      </c>
      <c r="H205" s="2">
        <f t="shared" si="26"/>
        <v>0</v>
      </c>
      <c r="L205" s="10">
        <f t="shared" si="30"/>
        <v>5695.9498977891708</v>
      </c>
      <c r="M205" s="11">
        <f t="shared" si="29"/>
        <v>692.84406414148373</v>
      </c>
      <c r="N205" s="11">
        <f t="shared" si="31"/>
        <v>5003.1058336476872</v>
      </c>
      <c r="O205" s="12">
        <f t="shared" si="32"/>
        <v>179755.31127074797</v>
      </c>
    </row>
    <row r="206" spans="2:15" x14ac:dyDescent="0.25">
      <c r="B206" s="1">
        <v>49003</v>
      </c>
      <c r="C206" s="2">
        <f t="shared" ref="C206:C238" si="34">YEAR(B206)</f>
        <v>2034</v>
      </c>
      <c r="D206" s="2">
        <f t="shared" si="33"/>
        <v>9364.9062286359695</v>
      </c>
      <c r="E206" s="2">
        <f t="shared" ref="E206:E238" si="35">E205*(1+$E$6)</f>
        <v>3676.2942435084924</v>
      </c>
      <c r="F206" s="2">
        <f t="shared" si="27"/>
        <v>5688.6119851274771</v>
      </c>
      <c r="G206" s="11">
        <f t="shared" si="28"/>
        <v>5688.6119851274771</v>
      </c>
      <c r="H206" s="2">
        <f t="shared" ref="H206:H238" si="36">F206-G206</f>
        <v>0</v>
      </c>
      <c r="L206" s="10">
        <f t="shared" si="30"/>
        <v>5688.6119851274771</v>
      </c>
      <c r="M206" s="11">
        <f t="shared" si="29"/>
        <v>674.08241726530491</v>
      </c>
      <c r="N206" s="11">
        <f t="shared" si="31"/>
        <v>5014.5295678621724</v>
      </c>
      <c r="O206" s="12">
        <f t="shared" si="32"/>
        <v>174740.78170288581</v>
      </c>
    </row>
    <row r="207" spans="2:15" x14ac:dyDescent="0.25">
      <c r="B207" s="1">
        <v>49034</v>
      </c>
      <c r="C207" s="2">
        <f t="shared" si="34"/>
        <v>2034</v>
      </c>
      <c r="D207" s="2">
        <f t="shared" si="33"/>
        <v>9364.9062286359695</v>
      </c>
      <c r="E207" s="2">
        <f t="shared" si="35"/>
        <v>3683.6468319955093</v>
      </c>
      <c r="F207" s="2">
        <f t="shared" ref="F207:F238" si="37">D207-E207+H206*(1+$E$7)</f>
        <v>5681.2593966404602</v>
      </c>
      <c r="G207" s="11">
        <f t="shared" si="28"/>
        <v>5681.2593966404602</v>
      </c>
      <c r="H207" s="2">
        <f t="shared" si="36"/>
        <v>0</v>
      </c>
      <c r="L207" s="10">
        <f t="shared" si="30"/>
        <v>5681.2593966404602</v>
      </c>
      <c r="M207" s="11">
        <f t="shared" si="29"/>
        <v>655.27793138582172</v>
      </c>
      <c r="N207" s="11">
        <f t="shared" si="31"/>
        <v>5025.9814652546384</v>
      </c>
      <c r="O207" s="12">
        <f t="shared" si="32"/>
        <v>169714.80023763116</v>
      </c>
    </row>
    <row r="208" spans="2:15" x14ac:dyDescent="0.25">
      <c r="B208" s="1">
        <v>49064</v>
      </c>
      <c r="C208" s="2">
        <f t="shared" si="34"/>
        <v>2034</v>
      </c>
      <c r="D208" s="2">
        <f t="shared" si="33"/>
        <v>9364.9062286359695</v>
      </c>
      <c r="E208" s="2">
        <f t="shared" si="35"/>
        <v>3691.0141256595002</v>
      </c>
      <c r="F208" s="2">
        <f t="shared" si="37"/>
        <v>5673.8921029764697</v>
      </c>
      <c r="G208" s="11">
        <f t="shared" si="28"/>
        <v>5673.8921029764697</v>
      </c>
      <c r="H208" s="2">
        <f t="shared" si="36"/>
        <v>0</v>
      </c>
      <c r="L208" s="10">
        <f t="shared" si="30"/>
        <v>5673.8921029764697</v>
      </c>
      <c r="M208" s="11">
        <f t="shared" si="29"/>
        <v>636.43050089111682</v>
      </c>
      <c r="N208" s="11">
        <f t="shared" si="31"/>
        <v>5037.4616020853528</v>
      </c>
      <c r="O208" s="12">
        <f t="shared" si="32"/>
        <v>164677.33863554581</v>
      </c>
    </row>
    <row r="209" spans="2:15" x14ac:dyDescent="0.25">
      <c r="B209" s="1">
        <v>49095</v>
      </c>
      <c r="C209" s="2">
        <f t="shared" si="34"/>
        <v>2034</v>
      </c>
      <c r="D209" s="2">
        <f t="shared" si="33"/>
        <v>9364.9062286359695</v>
      </c>
      <c r="E209" s="2">
        <f t="shared" si="35"/>
        <v>3698.3961539108191</v>
      </c>
      <c r="F209" s="2">
        <f t="shared" si="37"/>
        <v>5666.5100747251508</v>
      </c>
      <c r="G209" s="11">
        <f t="shared" si="28"/>
        <v>5666.5100747251508</v>
      </c>
      <c r="H209" s="2">
        <f t="shared" si="36"/>
        <v>0</v>
      </c>
      <c r="L209" s="10">
        <f t="shared" si="30"/>
        <v>5666.5100747251508</v>
      </c>
      <c r="M209" s="11">
        <f t="shared" si="29"/>
        <v>617.54001988329674</v>
      </c>
      <c r="N209" s="11">
        <f t="shared" si="31"/>
        <v>5048.9700548418541</v>
      </c>
      <c r="O209" s="12">
        <f t="shared" si="32"/>
        <v>159628.36858070394</v>
      </c>
    </row>
    <row r="210" spans="2:15" x14ac:dyDescent="0.25">
      <c r="B210" s="1">
        <v>49125</v>
      </c>
      <c r="C210" s="2">
        <f t="shared" si="34"/>
        <v>2034</v>
      </c>
      <c r="D210" s="2">
        <f t="shared" si="33"/>
        <v>9364.9062286359695</v>
      </c>
      <c r="E210" s="2">
        <f t="shared" si="35"/>
        <v>3705.7929462186407</v>
      </c>
      <c r="F210" s="2">
        <f t="shared" si="37"/>
        <v>5659.1132824173292</v>
      </c>
      <c r="G210" s="11">
        <f t="shared" si="28"/>
        <v>5659.1132824173292</v>
      </c>
      <c r="H210" s="2">
        <f t="shared" si="36"/>
        <v>0</v>
      </c>
      <c r="L210" s="10">
        <f t="shared" si="30"/>
        <v>5659.1132824173292</v>
      </c>
      <c r="M210" s="11">
        <f t="shared" si="29"/>
        <v>598.60638217763972</v>
      </c>
      <c r="N210" s="11">
        <f t="shared" si="31"/>
        <v>5060.5069002396895</v>
      </c>
      <c r="O210" s="12">
        <f t="shared" si="32"/>
        <v>154567.86168046427</v>
      </c>
    </row>
    <row r="211" spans="2:15" x14ac:dyDescent="0.25">
      <c r="B211" s="1">
        <v>49156</v>
      </c>
      <c r="C211" s="2">
        <f t="shared" si="34"/>
        <v>2034</v>
      </c>
      <c r="D211" s="2">
        <f t="shared" si="33"/>
        <v>9364.9062286359695</v>
      </c>
      <c r="E211" s="2">
        <f t="shared" si="35"/>
        <v>3713.2045321110782</v>
      </c>
      <c r="F211" s="2">
        <f t="shared" si="37"/>
        <v>5651.7016965248913</v>
      </c>
      <c r="G211" s="11">
        <f t="shared" si="28"/>
        <v>5651.7016965248913</v>
      </c>
      <c r="H211" s="2">
        <f t="shared" si="36"/>
        <v>0</v>
      </c>
      <c r="L211" s="10">
        <f t="shared" si="30"/>
        <v>5651.7016965248913</v>
      </c>
      <c r="M211" s="11">
        <f t="shared" si="29"/>
        <v>579.62948130174095</v>
      </c>
      <c r="N211" s="11">
        <f t="shared" si="31"/>
        <v>5072.0722152231501</v>
      </c>
      <c r="O211" s="12">
        <f t="shared" si="32"/>
        <v>149495.78946524111</v>
      </c>
    </row>
    <row r="212" spans="2:15" x14ac:dyDescent="0.25">
      <c r="B212" s="1">
        <v>49187</v>
      </c>
      <c r="C212" s="2">
        <f t="shared" si="34"/>
        <v>2034</v>
      </c>
      <c r="D212" s="2">
        <f t="shared" si="33"/>
        <v>9364.9062286359695</v>
      </c>
      <c r="E212" s="2">
        <f t="shared" si="35"/>
        <v>3720.6309411753004</v>
      </c>
      <c r="F212" s="2">
        <f t="shared" si="37"/>
        <v>5644.2752874606686</v>
      </c>
      <c r="G212" s="11">
        <f t="shared" si="28"/>
        <v>5644.2752874606686</v>
      </c>
      <c r="H212" s="2">
        <f t="shared" si="36"/>
        <v>0</v>
      </c>
      <c r="L212" s="10">
        <f t="shared" si="30"/>
        <v>5644.2752874606686</v>
      </c>
      <c r="M212" s="11">
        <f t="shared" si="29"/>
        <v>560.60921049465412</v>
      </c>
      <c r="N212" s="11">
        <f t="shared" si="31"/>
        <v>5083.6660769660148</v>
      </c>
      <c r="O212" s="12">
        <f t="shared" si="32"/>
        <v>144412.1233882751</v>
      </c>
    </row>
    <row r="213" spans="2:15" x14ac:dyDescent="0.25">
      <c r="B213" s="1">
        <v>49217</v>
      </c>
      <c r="C213" s="2">
        <f t="shared" si="34"/>
        <v>2034</v>
      </c>
      <c r="D213" s="2">
        <f t="shared" si="33"/>
        <v>9364.9062286359695</v>
      </c>
      <c r="E213" s="2">
        <f t="shared" si="35"/>
        <v>3728.0722030576512</v>
      </c>
      <c r="F213" s="2">
        <f t="shared" si="37"/>
        <v>5636.8340255783187</v>
      </c>
      <c r="G213" s="11">
        <f t="shared" si="28"/>
        <v>5636.8340255783187</v>
      </c>
      <c r="H213" s="2">
        <f t="shared" si="36"/>
        <v>0</v>
      </c>
      <c r="L213" s="10">
        <f t="shared" si="30"/>
        <v>5636.8340255783187</v>
      </c>
      <c r="M213" s="11">
        <f t="shared" si="29"/>
        <v>541.54546270603157</v>
      </c>
      <c r="N213" s="11">
        <f t="shared" si="31"/>
        <v>5095.288562872287</v>
      </c>
      <c r="O213" s="12">
        <f t="shared" si="32"/>
        <v>139316.83482540282</v>
      </c>
    </row>
    <row r="214" spans="2:15" x14ac:dyDescent="0.25">
      <c r="B214" s="1">
        <v>49248</v>
      </c>
      <c r="C214" s="2">
        <f t="shared" si="34"/>
        <v>2034</v>
      </c>
      <c r="D214" s="2">
        <f t="shared" si="33"/>
        <v>9364.9062286359695</v>
      </c>
      <c r="E214" s="2">
        <f t="shared" si="35"/>
        <v>3735.5283474637667</v>
      </c>
      <c r="F214" s="2">
        <f t="shared" si="37"/>
        <v>5629.3778811722023</v>
      </c>
      <c r="G214" s="11">
        <f t="shared" si="28"/>
        <v>5629.3778811722023</v>
      </c>
      <c r="H214" s="2">
        <f t="shared" si="36"/>
        <v>0</v>
      </c>
      <c r="L214" s="10">
        <f t="shared" si="30"/>
        <v>5629.3778811722023</v>
      </c>
      <c r="M214" s="11">
        <f t="shared" si="29"/>
        <v>522.43813059526053</v>
      </c>
      <c r="N214" s="11">
        <f t="shared" si="31"/>
        <v>5106.9397505769421</v>
      </c>
      <c r="O214" s="12">
        <f t="shared" si="32"/>
        <v>134209.89507482588</v>
      </c>
    </row>
    <row r="215" spans="2:15" x14ac:dyDescent="0.25">
      <c r="B215" s="1">
        <v>49278</v>
      </c>
      <c r="C215" s="2">
        <f t="shared" si="34"/>
        <v>2034</v>
      </c>
      <c r="D215" s="2">
        <f t="shared" si="33"/>
        <v>9364.9062286359695</v>
      </c>
      <c r="E215" s="2">
        <f t="shared" si="35"/>
        <v>3742.9994041586942</v>
      </c>
      <c r="F215" s="2">
        <f t="shared" si="37"/>
        <v>5621.9068244772752</v>
      </c>
      <c r="G215" s="11">
        <f t="shared" si="28"/>
        <v>5621.9068244772752</v>
      </c>
      <c r="H215" s="2">
        <f t="shared" si="36"/>
        <v>0</v>
      </c>
      <c r="L215" s="10">
        <f t="shared" si="30"/>
        <v>5621.9068244772752</v>
      </c>
      <c r="M215" s="11">
        <f t="shared" si="29"/>
        <v>503.28710653059704</v>
      </c>
      <c r="N215" s="11">
        <f t="shared" si="31"/>
        <v>5118.6197179466781</v>
      </c>
      <c r="O215" s="12">
        <f t="shared" si="32"/>
        <v>129091.2753568792</v>
      </c>
    </row>
    <row r="216" spans="2:15" x14ac:dyDescent="0.25">
      <c r="B216" s="1">
        <v>49309</v>
      </c>
      <c r="C216" s="2">
        <f t="shared" si="34"/>
        <v>2034</v>
      </c>
      <c r="D216" s="2">
        <f t="shared" si="33"/>
        <v>9364.9062286359695</v>
      </c>
      <c r="E216" s="2">
        <f t="shared" si="35"/>
        <v>3750.4854029670119</v>
      </c>
      <c r="F216" s="2">
        <f t="shared" si="37"/>
        <v>5614.4208256689581</v>
      </c>
      <c r="G216" s="11">
        <f t="shared" si="28"/>
        <v>5614.4208256689581</v>
      </c>
      <c r="H216" s="2">
        <f t="shared" si="36"/>
        <v>0</v>
      </c>
      <c r="L216" s="10">
        <f t="shared" si="30"/>
        <v>5614.4208256689581</v>
      </c>
      <c r="M216" s="11">
        <f t="shared" si="29"/>
        <v>484.09228258829694</v>
      </c>
      <c r="N216" s="11">
        <f t="shared" si="31"/>
        <v>5130.3285430806609</v>
      </c>
      <c r="O216" s="12">
        <f t="shared" si="32"/>
        <v>123960.94681379854</v>
      </c>
    </row>
    <row r="217" spans="2:15" x14ac:dyDescent="0.25">
      <c r="B217" s="1">
        <v>49340</v>
      </c>
      <c r="C217" s="2">
        <f t="shared" si="34"/>
        <v>2035</v>
      </c>
      <c r="D217" s="2">
        <f t="shared" si="33"/>
        <v>9739.5024777814069</v>
      </c>
      <c r="E217" s="2">
        <f t="shared" si="35"/>
        <v>3757.9863737729461</v>
      </c>
      <c r="F217" s="2">
        <f t="shared" si="37"/>
        <v>5981.5161040084604</v>
      </c>
      <c r="G217" s="11">
        <f t="shared" si="28"/>
        <v>5981.5161040084604</v>
      </c>
      <c r="H217" s="2">
        <f t="shared" si="36"/>
        <v>0</v>
      </c>
      <c r="L217" s="10">
        <f t="shared" si="30"/>
        <v>5981.5161040084604</v>
      </c>
      <c r="M217" s="11">
        <f t="shared" si="29"/>
        <v>464.85355055174449</v>
      </c>
      <c r="N217" s="11">
        <f t="shared" si="31"/>
        <v>5516.6625534567156</v>
      </c>
      <c r="O217" s="12">
        <f t="shared" si="32"/>
        <v>118444.28426034182</v>
      </c>
    </row>
    <row r="218" spans="2:15" x14ac:dyDescent="0.25">
      <c r="B218" s="1">
        <v>49368</v>
      </c>
      <c r="C218" s="2">
        <f t="shared" si="34"/>
        <v>2035</v>
      </c>
      <c r="D218" s="2">
        <f t="shared" si="33"/>
        <v>9739.5024777814069</v>
      </c>
      <c r="E218" s="2">
        <f t="shared" si="35"/>
        <v>3765.5023465204918</v>
      </c>
      <c r="F218" s="2">
        <f t="shared" si="37"/>
        <v>5974.0001312609147</v>
      </c>
      <c r="G218" s="11">
        <f t="shared" si="28"/>
        <v>5974.0001312609147</v>
      </c>
      <c r="H218" s="2">
        <f t="shared" si="36"/>
        <v>0</v>
      </c>
      <c r="L218" s="10">
        <f t="shared" si="30"/>
        <v>5974.0001312609147</v>
      </c>
      <c r="M218" s="11">
        <f t="shared" si="29"/>
        <v>444.1660659762818</v>
      </c>
      <c r="N218" s="11">
        <f t="shared" si="31"/>
        <v>5529.8340652846327</v>
      </c>
      <c r="O218" s="12">
        <f t="shared" si="32"/>
        <v>112914.45019505719</v>
      </c>
    </row>
    <row r="219" spans="2:15" x14ac:dyDescent="0.25">
      <c r="B219" s="1">
        <v>49399</v>
      </c>
      <c r="C219" s="2">
        <f t="shared" si="34"/>
        <v>2035</v>
      </c>
      <c r="D219" s="2">
        <f t="shared" si="33"/>
        <v>9739.5024777814069</v>
      </c>
      <c r="E219" s="2">
        <f t="shared" si="35"/>
        <v>3773.0333512135326</v>
      </c>
      <c r="F219" s="2">
        <f t="shared" si="37"/>
        <v>5966.4691265678739</v>
      </c>
      <c r="G219" s="11">
        <f t="shared" si="28"/>
        <v>5966.4691265678739</v>
      </c>
      <c r="H219" s="2">
        <f t="shared" si="36"/>
        <v>0</v>
      </c>
      <c r="L219" s="10">
        <f t="shared" si="30"/>
        <v>5966.4691265678739</v>
      </c>
      <c r="M219" s="11">
        <f t="shared" si="29"/>
        <v>423.42918823146442</v>
      </c>
      <c r="N219" s="11">
        <f t="shared" si="31"/>
        <v>5543.0399383364093</v>
      </c>
      <c r="O219" s="12">
        <f t="shared" si="32"/>
        <v>107371.41025672077</v>
      </c>
    </row>
    <row r="220" spans="2:15" x14ac:dyDescent="0.25">
      <c r="B220" s="1">
        <v>49429</v>
      </c>
      <c r="C220" s="2">
        <f t="shared" si="34"/>
        <v>2035</v>
      </c>
      <c r="D220" s="2">
        <f t="shared" si="33"/>
        <v>9739.5024777814069</v>
      </c>
      <c r="E220" s="2">
        <f t="shared" si="35"/>
        <v>3780.5794179159598</v>
      </c>
      <c r="F220" s="2">
        <f t="shared" si="37"/>
        <v>5958.9230598654467</v>
      </c>
      <c r="G220" s="11">
        <f t="shared" si="28"/>
        <v>5958.9230598654467</v>
      </c>
      <c r="H220" s="2">
        <f t="shared" si="36"/>
        <v>0</v>
      </c>
      <c r="L220" s="10">
        <f t="shared" si="30"/>
        <v>5958.9230598654467</v>
      </c>
      <c r="M220" s="11">
        <f t="shared" si="29"/>
        <v>402.64278846270287</v>
      </c>
      <c r="N220" s="11">
        <f t="shared" si="31"/>
        <v>5556.2802714027439</v>
      </c>
      <c r="O220" s="12">
        <f t="shared" si="32"/>
        <v>101815.12998531802</v>
      </c>
    </row>
    <row r="221" spans="2:15" x14ac:dyDescent="0.25">
      <c r="B221" s="1">
        <v>49460</v>
      </c>
      <c r="C221" s="2">
        <f t="shared" si="34"/>
        <v>2035</v>
      </c>
      <c r="D221" s="2">
        <f t="shared" si="33"/>
        <v>9739.5024777814069</v>
      </c>
      <c r="E221" s="2">
        <f t="shared" si="35"/>
        <v>3788.1405767517917</v>
      </c>
      <c r="F221" s="2">
        <f t="shared" si="37"/>
        <v>5951.3619010296152</v>
      </c>
      <c r="G221" s="11">
        <f t="shared" si="28"/>
        <v>5951.3619010296152</v>
      </c>
      <c r="H221" s="2">
        <f t="shared" si="36"/>
        <v>0</v>
      </c>
      <c r="L221" s="10">
        <f t="shared" si="30"/>
        <v>5951.3619010296152</v>
      </c>
      <c r="M221" s="11">
        <f t="shared" si="29"/>
        <v>381.8067374449426</v>
      </c>
      <c r="N221" s="11">
        <f t="shared" si="31"/>
        <v>5569.5551635846723</v>
      </c>
      <c r="O221" s="12">
        <f t="shared" si="32"/>
        <v>96245.574821733346</v>
      </c>
    </row>
    <row r="222" spans="2:15" x14ac:dyDescent="0.25">
      <c r="B222" s="1">
        <v>49490</v>
      </c>
      <c r="C222" s="2">
        <f t="shared" si="34"/>
        <v>2035</v>
      </c>
      <c r="D222" s="2">
        <f t="shared" si="33"/>
        <v>9739.5024777814069</v>
      </c>
      <c r="E222" s="2">
        <f t="shared" si="35"/>
        <v>3795.7168579052955</v>
      </c>
      <c r="F222" s="2">
        <f t="shared" si="37"/>
        <v>5943.785619876111</v>
      </c>
      <c r="G222" s="11">
        <f t="shared" si="28"/>
        <v>5943.785619876111</v>
      </c>
      <c r="H222" s="2">
        <f t="shared" si="36"/>
        <v>0</v>
      </c>
      <c r="L222" s="10">
        <f t="shared" si="30"/>
        <v>5943.785619876111</v>
      </c>
      <c r="M222" s="11">
        <f t="shared" si="29"/>
        <v>360.92090558150005</v>
      </c>
      <c r="N222" s="11">
        <f t="shared" si="31"/>
        <v>5582.8647142946111</v>
      </c>
      <c r="O222" s="12">
        <f t="shared" si="32"/>
        <v>90662.710107438732</v>
      </c>
    </row>
    <row r="223" spans="2:15" x14ac:dyDescent="0.25">
      <c r="B223" s="1">
        <v>49521</v>
      </c>
      <c r="C223" s="2">
        <f t="shared" si="34"/>
        <v>2035</v>
      </c>
      <c r="D223" s="2">
        <f t="shared" si="33"/>
        <v>9739.5024777814069</v>
      </c>
      <c r="E223" s="2">
        <f t="shared" si="35"/>
        <v>3803.308291621106</v>
      </c>
      <c r="F223" s="2">
        <f t="shared" si="37"/>
        <v>5936.1941861603009</v>
      </c>
      <c r="G223" s="11">
        <f t="shared" si="28"/>
        <v>5936.1941861603009</v>
      </c>
      <c r="H223" s="2">
        <f t="shared" si="36"/>
        <v>0</v>
      </c>
      <c r="L223" s="10">
        <f t="shared" si="30"/>
        <v>5936.1941861603009</v>
      </c>
      <c r="M223" s="11">
        <f t="shared" si="29"/>
        <v>339.98516290289524</v>
      </c>
      <c r="N223" s="11">
        <f t="shared" si="31"/>
        <v>5596.2090232574055</v>
      </c>
      <c r="O223" s="12">
        <f t="shared" si="32"/>
        <v>85066.50108418132</v>
      </c>
    </row>
    <row r="224" spans="2:15" x14ac:dyDescent="0.25">
      <c r="B224" s="1">
        <v>49552</v>
      </c>
      <c r="C224" s="2">
        <f t="shared" si="34"/>
        <v>2035</v>
      </c>
      <c r="D224" s="2">
        <f t="shared" si="33"/>
        <v>9739.5024777814069</v>
      </c>
      <c r="E224" s="2">
        <f t="shared" si="35"/>
        <v>3810.9149082043482</v>
      </c>
      <c r="F224" s="2">
        <f t="shared" si="37"/>
        <v>5928.5875695770592</v>
      </c>
      <c r="G224" s="11">
        <f t="shared" si="28"/>
        <v>5928.5875695770592</v>
      </c>
      <c r="H224" s="2">
        <f t="shared" si="36"/>
        <v>0</v>
      </c>
      <c r="L224" s="10">
        <f t="shared" si="30"/>
        <v>5928.5875695770592</v>
      </c>
      <c r="M224" s="11">
        <f t="shared" si="29"/>
        <v>318.99937906567993</v>
      </c>
      <c r="N224" s="11">
        <f t="shared" si="31"/>
        <v>5609.5881905113793</v>
      </c>
      <c r="O224" s="12">
        <f t="shared" si="32"/>
        <v>79456.912893669942</v>
      </c>
    </row>
    <row r="225" spans="2:17" x14ac:dyDescent="0.25">
      <c r="B225" s="1">
        <v>49582</v>
      </c>
      <c r="C225" s="2">
        <f t="shared" si="34"/>
        <v>2035</v>
      </c>
      <c r="D225" s="2">
        <f t="shared" si="33"/>
        <v>9739.5024777814069</v>
      </c>
      <c r="E225" s="2">
        <f t="shared" si="35"/>
        <v>3818.5367380207567</v>
      </c>
      <c r="F225" s="2">
        <f t="shared" si="37"/>
        <v>5920.9657397606497</v>
      </c>
      <c r="G225" s="11">
        <f t="shared" si="28"/>
        <v>5920.9657397606497</v>
      </c>
      <c r="H225" s="2">
        <f t="shared" si="36"/>
        <v>0</v>
      </c>
      <c r="L225" s="10">
        <f t="shared" si="30"/>
        <v>5920.9657397606497</v>
      </c>
      <c r="M225" s="11">
        <f t="shared" si="29"/>
        <v>297.96342335126229</v>
      </c>
      <c r="N225" s="11">
        <f t="shared" si="31"/>
        <v>5623.0023164093873</v>
      </c>
      <c r="O225" s="12">
        <f t="shared" si="32"/>
        <v>73833.910577260554</v>
      </c>
    </row>
    <row r="226" spans="2:17" x14ac:dyDescent="0.25">
      <c r="B226" s="1">
        <v>49613</v>
      </c>
      <c r="C226" s="2">
        <f t="shared" si="34"/>
        <v>2035</v>
      </c>
      <c r="D226" s="2">
        <f t="shared" si="33"/>
        <v>9739.5024777814069</v>
      </c>
      <c r="E226" s="2">
        <f t="shared" si="35"/>
        <v>3826.1738114967984</v>
      </c>
      <c r="F226" s="2">
        <f t="shared" si="37"/>
        <v>5913.3286662846085</v>
      </c>
      <c r="G226" s="11">
        <f t="shared" si="28"/>
        <v>5913.3286662846085</v>
      </c>
      <c r="H226" s="2">
        <f t="shared" si="36"/>
        <v>0</v>
      </c>
      <c r="L226" s="10">
        <f t="shared" si="30"/>
        <v>5913.3286662846085</v>
      </c>
      <c r="M226" s="11">
        <f t="shared" si="29"/>
        <v>276.87716466472705</v>
      </c>
      <c r="N226" s="11">
        <f t="shared" si="31"/>
        <v>5636.4515016198811</v>
      </c>
      <c r="O226" s="12">
        <f t="shared" si="32"/>
        <v>68197.459075640669</v>
      </c>
    </row>
    <row r="227" spans="2:17" x14ac:dyDescent="0.25">
      <c r="B227" s="25">
        <v>49643</v>
      </c>
      <c r="C227" s="2">
        <f t="shared" si="34"/>
        <v>2035</v>
      </c>
      <c r="D227" s="2">
        <f t="shared" si="33"/>
        <v>9739.5024777814069</v>
      </c>
      <c r="E227" s="2">
        <f t="shared" si="35"/>
        <v>3833.826159119792</v>
      </c>
      <c r="F227" s="2">
        <f t="shared" si="37"/>
        <v>5905.6763186616154</v>
      </c>
      <c r="G227" s="11">
        <f t="shared" si="28"/>
        <v>5905.6763186616154</v>
      </c>
      <c r="H227" s="2">
        <f t="shared" si="36"/>
        <v>0</v>
      </c>
      <c r="L227" s="10">
        <f t="shared" si="30"/>
        <v>5905.6763186616154</v>
      </c>
      <c r="M227" s="11">
        <f t="shared" si="29"/>
        <v>255.74047153365251</v>
      </c>
      <c r="N227" s="11">
        <f t="shared" si="31"/>
        <v>5649.9358471279629</v>
      </c>
      <c r="O227" s="12">
        <f t="shared" si="32"/>
        <v>62547.523228512706</v>
      </c>
      <c r="P227" s="11"/>
      <c r="Q227" s="11"/>
    </row>
    <row r="228" spans="2:17" x14ac:dyDescent="0.25">
      <c r="B228" s="1">
        <v>49674</v>
      </c>
      <c r="C228" s="2">
        <f t="shared" si="34"/>
        <v>2035</v>
      </c>
      <c r="D228" s="2">
        <f t="shared" si="33"/>
        <v>9739.5024777814069</v>
      </c>
      <c r="E228" s="2">
        <f t="shared" si="35"/>
        <v>3841.4938114380316</v>
      </c>
      <c r="F228" s="2">
        <f t="shared" si="37"/>
        <v>5898.0086663433758</v>
      </c>
      <c r="G228" s="11">
        <f t="shared" si="28"/>
        <v>5898.0086663433758</v>
      </c>
      <c r="H228" s="2">
        <f t="shared" si="36"/>
        <v>0</v>
      </c>
      <c r="L228" s="10">
        <f t="shared" si="30"/>
        <v>5898.0086663433758</v>
      </c>
      <c r="M228" s="11">
        <f t="shared" si="29"/>
        <v>234.55321210692264</v>
      </c>
      <c r="N228" s="11">
        <f t="shared" si="31"/>
        <v>5663.4554542364531</v>
      </c>
      <c r="O228" s="12">
        <f t="shared" si="32"/>
        <v>56884.067774276249</v>
      </c>
      <c r="P228" s="11"/>
      <c r="Q228" s="11"/>
    </row>
    <row r="229" spans="2:17" x14ac:dyDescent="0.25">
      <c r="B229" s="25">
        <v>49705</v>
      </c>
      <c r="C229" s="2">
        <f t="shared" si="34"/>
        <v>2036</v>
      </c>
      <c r="D229" s="2">
        <f t="shared" si="33"/>
        <v>10129.082576892664</v>
      </c>
      <c r="E229" s="2">
        <f t="shared" si="35"/>
        <v>3849.1767990609078</v>
      </c>
      <c r="F229" s="2">
        <f t="shared" si="37"/>
        <v>6279.9057778317565</v>
      </c>
      <c r="G229" s="11">
        <f t="shared" si="28"/>
        <v>6279.9057778317565</v>
      </c>
      <c r="H229" s="2">
        <f t="shared" si="36"/>
        <v>0</v>
      </c>
      <c r="L229" s="10">
        <f t="shared" si="30"/>
        <v>6279.9057778317565</v>
      </c>
      <c r="M229" s="11">
        <f t="shared" si="29"/>
        <v>213.31525415353593</v>
      </c>
      <c r="N229" s="11">
        <f t="shared" si="31"/>
        <v>6066.590523678221</v>
      </c>
      <c r="O229" s="12">
        <f t="shared" si="32"/>
        <v>50817.477250598029</v>
      </c>
      <c r="P229" s="11"/>
      <c r="Q229" s="11"/>
    </row>
    <row r="230" spans="2:17" x14ac:dyDescent="0.25">
      <c r="B230" s="1">
        <v>49733</v>
      </c>
      <c r="C230" s="2">
        <f t="shared" si="34"/>
        <v>2036</v>
      </c>
      <c r="D230" s="2">
        <f t="shared" si="33"/>
        <v>10129.082576892664</v>
      </c>
      <c r="E230" s="2">
        <f t="shared" si="35"/>
        <v>3856.8751526590295</v>
      </c>
      <c r="F230" s="2">
        <f t="shared" si="37"/>
        <v>6272.2074242336348</v>
      </c>
      <c r="G230" s="11">
        <f t="shared" si="28"/>
        <v>6272.2074242336348</v>
      </c>
      <c r="H230" s="2">
        <f t="shared" si="36"/>
        <v>0</v>
      </c>
      <c r="L230" s="10">
        <f t="shared" si="30"/>
        <v>6272.2074242336348</v>
      </c>
      <c r="M230" s="11">
        <f t="shared" si="29"/>
        <v>190.56553968974259</v>
      </c>
      <c r="N230" s="11">
        <f t="shared" si="31"/>
        <v>6081.641884543892</v>
      </c>
      <c r="O230" s="12">
        <f t="shared" si="32"/>
        <v>44735.83536605414</v>
      </c>
      <c r="P230" s="11"/>
      <c r="Q230" s="11"/>
    </row>
    <row r="231" spans="2:17" x14ac:dyDescent="0.25">
      <c r="B231" s="1">
        <v>49765</v>
      </c>
      <c r="C231" s="2">
        <f t="shared" si="34"/>
        <v>2036</v>
      </c>
      <c r="D231" s="2">
        <f t="shared" si="33"/>
        <v>10129.082576892664</v>
      </c>
      <c r="E231" s="2">
        <f t="shared" si="35"/>
        <v>3864.5889029643477</v>
      </c>
      <c r="F231" s="2">
        <f t="shared" si="37"/>
        <v>6264.4936739283166</v>
      </c>
      <c r="G231" s="11">
        <f t="shared" si="28"/>
        <v>6264.4936739283166</v>
      </c>
      <c r="H231" s="2">
        <f t="shared" si="36"/>
        <v>0</v>
      </c>
      <c r="L231" s="10">
        <f t="shared" si="30"/>
        <v>6264.4936739283166</v>
      </c>
      <c r="M231" s="11">
        <f t="shared" si="29"/>
        <v>167.75938262270301</v>
      </c>
      <c r="N231" s="11">
        <f t="shared" si="31"/>
        <v>6096.7342913056136</v>
      </c>
      <c r="O231" s="12">
        <f t="shared" si="32"/>
        <v>38639.101074748527</v>
      </c>
      <c r="P231" s="11"/>
      <c r="Q231" s="11"/>
    </row>
    <row r="232" spans="2:17" x14ac:dyDescent="0.25">
      <c r="B232" s="1">
        <v>49795</v>
      </c>
      <c r="C232" s="2">
        <f t="shared" si="34"/>
        <v>2036</v>
      </c>
      <c r="D232" s="2">
        <f t="shared" si="33"/>
        <v>10129.082576892664</v>
      </c>
      <c r="E232" s="2">
        <f t="shared" si="35"/>
        <v>3872.3180807702765</v>
      </c>
      <c r="F232" s="2">
        <f t="shared" si="37"/>
        <v>6256.7644961223878</v>
      </c>
      <c r="G232" s="11">
        <f t="shared" si="28"/>
        <v>6256.7644961223878</v>
      </c>
      <c r="H232" s="2">
        <f t="shared" si="36"/>
        <v>0</v>
      </c>
      <c r="L232" s="10">
        <f t="shared" si="30"/>
        <v>6256.7644961223878</v>
      </c>
      <c r="M232" s="11">
        <f t="shared" si="29"/>
        <v>144.89662903030697</v>
      </c>
      <c r="N232" s="11">
        <f t="shared" si="31"/>
        <v>6111.8678670920808</v>
      </c>
      <c r="O232" s="12">
        <f t="shared" si="32"/>
        <v>32527.233207656445</v>
      </c>
      <c r="P232" s="11"/>
      <c r="Q232" s="11"/>
    </row>
    <row r="233" spans="2:17" x14ac:dyDescent="0.25">
      <c r="B233" s="1">
        <v>49826</v>
      </c>
      <c r="C233" s="2">
        <f t="shared" si="34"/>
        <v>2036</v>
      </c>
      <c r="D233" s="2">
        <f t="shared" si="33"/>
        <v>10129.082576892664</v>
      </c>
      <c r="E233" s="2">
        <f t="shared" si="35"/>
        <v>3880.0627169318172</v>
      </c>
      <c r="F233" s="2">
        <f t="shared" si="37"/>
        <v>6249.0198599608466</v>
      </c>
      <c r="G233" s="11">
        <f t="shared" si="28"/>
        <v>6249.0198599608466</v>
      </c>
      <c r="H233" s="2">
        <f t="shared" si="36"/>
        <v>0</v>
      </c>
      <c r="L233" s="10">
        <f t="shared" si="30"/>
        <v>6249.0198599608466</v>
      </c>
      <c r="M233" s="11">
        <f t="shared" si="29"/>
        <v>121.97712452871167</v>
      </c>
      <c r="N233" s="11">
        <f t="shared" si="31"/>
        <v>6127.0427354321346</v>
      </c>
      <c r="O233" s="12">
        <f t="shared" si="32"/>
        <v>26400.190472224313</v>
      </c>
      <c r="P233" s="11"/>
      <c r="Q233" s="11"/>
    </row>
    <row r="234" spans="2:17" x14ac:dyDescent="0.25">
      <c r="B234" s="1">
        <v>49856</v>
      </c>
      <c r="C234" s="2">
        <f t="shared" si="34"/>
        <v>2036</v>
      </c>
      <c r="D234" s="2">
        <f t="shared" si="33"/>
        <v>10129.082576892664</v>
      </c>
      <c r="E234" s="2">
        <f t="shared" si="35"/>
        <v>3887.822842365681</v>
      </c>
      <c r="F234" s="2">
        <f t="shared" si="37"/>
        <v>6241.2597345269833</v>
      </c>
      <c r="G234" s="11">
        <f t="shared" si="28"/>
        <v>6241.2597345269833</v>
      </c>
      <c r="H234" s="2">
        <f t="shared" si="36"/>
        <v>0</v>
      </c>
      <c r="L234" s="10">
        <f t="shared" si="30"/>
        <v>6241.2597345269833</v>
      </c>
      <c r="M234" s="11">
        <f t="shared" si="29"/>
        <v>99.000714270841172</v>
      </c>
      <c r="N234" s="11">
        <f t="shared" si="31"/>
        <v>6142.2590202561423</v>
      </c>
      <c r="O234" s="12">
        <f t="shared" si="32"/>
        <v>20257.931451968172</v>
      </c>
      <c r="P234" s="11"/>
      <c r="Q234" s="11"/>
    </row>
    <row r="235" spans="2:17" x14ac:dyDescent="0.25">
      <c r="B235" s="1">
        <v>49887</v>
      </c>
      <c r="C235" s="2">
        <f t="shared" si="34"/>
        <v>2036</v>
      </c>
      <c r="D235" s="2">
        <f t="shared" si="33"/>
        <v>10129.082576892664</v>
      </c>
      <c r="E235" s="2">
        <f t="shared" si="35"/>
        <v>3895.5984880504125</v>
      </c>
      <c r="F235" s="2">
        <f t="shared" si="37"/>
        <v>6233.4840888422514</v>
      </c>
      <c r="G235" s="11">
        <f t="shared" si="28"/>
        <v>6233.4840888422514</v>
      </c>
      <c r="H235" s="2">
        <f t="shared" si="36"/>
        <v>0</v>
      </c>
      <c r="L235" s="10">
        <f t="shared" si="30"/>
        <v>6233.4840888422514</v>
      </c>
      <c r="M235" s="11">
        <f t="shared" si="29"/>
        <v>75.967242944880638</v>
      </c>
      <c r="N235" s="11">
        <f t="shared" si="31"/>
        <v>6157.5168458973703</v>
      </c>
      <c r="O235" s="12">
        <f t="shared" si="32"/>
        <v>14100.414606070801</v>
      </c>
      <c r="P235" s="11"/>
      <c r="Q235" s="11"/>
    </row>
    <row r="236" spans="2:17" x14ac:dyDescent="0.25">
      <c r="B236" s="1">
        <v>49918</v>
      </c>
      <c r="C236" s="2">
        <f t="shared" si="34"/>
        <v>2036</v>
      </c>
      <c r="D236" s="2">
        <f t="shared" si="33"/>
        <v>10129.082576892664</v>
      </c>
      <c r="E236" s="2">
        <f t="shared" si="35"/>
        <v>3903.3896850265132</v>
      </c>
      <c r="F236" s="2">
        <f t="shared" si="37"/>
        <v>6225.6928918661506</v>
      </c>
      <c r="G236" s="11">
        <f t="shared" si="28"/>
        <v>6225.6928918661506</v>
      </c>
      <c r="H236" s="2">
        <f t="shared" si="36"/>
        <v>0</v>
      </c>
      <c r="L236" s="10">
        <f t="shared" si="30"/>
        <v>6225.6928918661506</v>
      </c>
      <c r="M236" s="11">
        <f t="shared" si="29"/>
        <v>52.876554772765502</v>
      </c>
      <c r="N236" s="11">
        <f t="shared" si="31"/>
        <v>6172.8163370933853</v>
      </c>
      <c r="O236" s="12">
        <f t="shared" si="32"/>
        <v>7927.5982689774155</v>
      </c>
      <c r="P236" s="11"/>
      <c r="Q236" s="11"/>
    </row>
    <row r="237" spans="2:17" x14ac:dyDescent="0.25">
      <c r="B237" s="1">
        <v>49948</v>
      </c>
      <c r="C237" s="2">
        <f t="shared" si="34"/>
        <v>2036</v>
      </c>
      <c r="D237" s="2">
        <f t="shared" si="33"/>
        <v>10129.082576892664</v>
      </c>
      <c r="E237" s="2">
        <f t="shared" si="35"/>
        <v>3911.1964643965662</v>
      </c>
      <c r="F237" s="2">
        <f t="shared" si="37"/>
        <v>6217.8861124960986</v>
      </c>
      <c r="G237" s="11">
        <f t="shared" si="28"/>
        <v>6217.8861124960986</v>
      </c>
      <c r="H237" s="2">
        <f t="shared" si="36"/>
        <v>0</v>
      </c>
      <c r="L237" s="10">
        <f t="shared" si="30"/>
        <v>6217.8861124960986</v>
      </c>
      <c r="M237" s="11">
        <f t="shared" si="29"/>
        <v>29.728493508665306</v>
      </c>
      <c r="N237" s="11">
        <f t="shared" si="31"/>
        <v>6188.1576189874331</v>
      </c>
      <c r="O237" s="12">
        <f t="shared" si="32"/>
        <v>1739.4406499899824</v>
      </c>
      <c r="P237" s="11"/>
      <c r="Q237" s="11"/>
    </row>
    <row r="238" spans="2:17" x14ac:dyDescent="0.25">
      <c r="B238" s="5">
        <v>49979</v>
      </c>
      <c r="C238" s="2">
        <f t="shared" si="34"/>
        <v>2036</v>
      </c>
      <c r="D238" s="2">
        <f t="shared" si="33"/>
        <v>10129.082576892664</v>
      </c>
      <c r="E238" s="2">
        <f t="shared" si="35"/>
        <v>3919.0188573253595</v>
      </c>
      <c r="F238" s="2">
        <f t="shared" si="37"/>
        <v>6210.0637195673044</v>
      </c>
      <c r="G238" s="41">
        <f>L238</f>
        <v>1745.9635524274447</v>
      </c>
      <c r="H238" s="32">
        <f t="shared" si="36"/>
        <v>4464.1001671398599</v>
      </c>
      <c r="L238" s="40">
        <f>N238+M238</f>
        <v>1745.9635524274447</v>
      </c>
      <c r="M238" s="18">
        <f t="shared" si="29"/>
        <v>6.5229024374624336</v>
      </c>
      <c r="N238" s="18">
        <f>O237</f>
        <v>1739.4406499899824</v>
      </c>
      <c r="O238" s="21">
        <f t="shared" si="32"/>
        <v>0</v>
      </c>
      <c r="P238" s="11"/>
      <c r="Q238" s="11"/>
    </row>
    <row r="239" spans="2:17" x14ac:dyDescent="0.25">
      <c r="B239" s="2"/>
      <c r="E239" s="11"/>
      <c r="F239" s="23"/>
      <c r="G239" s="11"/>
      <c r="H239" s="18"/>
      <c r="I239" s="11"/>
      <c r="J239" s="11"/>
    </row>
    <row r="240" spans="2:17" x14ac:dyDescent="0.25">
      <c r="B240" s="2"/>
      <c r="E240" s="11"/>
      <c r="F240" s="23"/>
      <c r="G240" s="11"/>
      <c r="H240" s="18"/>
      <c r="I240" s="11"/>
      <c r="J240" s="11"/>
    </row>
    <row r="241" spans="2:17" x14ac:dyDescent="0.25">
      <c r="B241" s="2"/>
      <c r="E241" s="11"/>
      <c r="F241" s="23"/>
      <c r="G241" s="11"/>
      <c r="H241" s="18"/>
      <c r="I241" s="11"/>
      <c r="J241" s="11"/>
    </row>
    <row r="242" spans="2:17" x14ac:dyDescent="0.25">
      <c r="B242" s="2"/>
      <c r="E242" s="11"/>
      <c r="F242" s="23"/>
      <c r="G242" s="11"/>
      <c r="H242" s="18"/>
      <c r="I242" s="11"/>
      <c r="J242" s="11"/>
    </row>
    <row r="243" spans="2:17" x14ac:dyDescent="0.25">
      <c r="B243" s="2"/>
      <c r="E243" s="11"/>
      <c r="F243" s="23"/>
      <c r="G243" s="11"/>
      <c r="H243" s="18"/>
      <c r="I243" s="11"/>
      <c r="J243" s="11"/>
    </row>
    <row r="244" spans="2:17" x14ac:dyDescent="0.25">
      <c r="B244" s="2"/>
      <c r="E244" s="11"/>
      <c r="F244" s="23"/>
      <c r="G244" s="11"/>
      <c r="H244" s="18"/>
      <c r="I244" s="11"/>
      <c r="J244" s="11"/>
    </row>
    <row r="245" spans="2:17" x14ac:dyDescent="0.25">
      <c r="B245" s="2"/>
      <c r="E245" s="11"/>
      <c r="F245" s="23"/>
      <c r="G245" s="11"/>
      <c r="H245" s="18"/>
      <c r="I245" s="11"/>
      <c r="J245" s="11"/>
    </row>
    <row r="246" spans="2:17" x14ac:dyDescent="0.25">
      <c r="B246" s="2"/>
      <c r="E246" s="11"/>
      <c r="F246" s="23"/>
      <c r="G246" s="11"/>
      <c r="H246" s="18"/>
      <c r="I246" s="11"/>
      <c r="J246" s="11"/>
    </row>
    <row r="247" spans="2:17" x14ac:dyDescent="0.25">
      <c r="F247" s="11"/>
      <c r="G247" s="23"/>
      <c r="H247" s="11"/>
      <c r="I247" s="18"/>
      <c r="J247" s="11"/>
      <c r="K247" s="11"/>
    </row>
    <row r="248" spans="2:17" x14ac:dyDescent="0.25">
      <c r="F248" s="11"/>
      <c r="G248" s="23"/>
      <c r="H248" s="11"/>
      <c r="I248" s="18"/>
      <c r="J248" s="11"/>
      <c r="K248" s="11"/>
    </row>
    <row r="249" spans="2:17" x14ac:dyDescent="0.25">
      <c r="G249" s="11"/>
      <c r="L249" s="11"/>
      <c r="M249" s="11"/>
      <c r="N249" s="11"/>
      <c r="O249" s="11"/>
      <c r="P249" s="11"/>
      <c r="Q249" s="11"/>
    </row>
    <row r="250" spans="2:17" x14ac:dyDescent="0.25">
      <c r="G250" s="11"/>
      <c r="L250" s="11"/>
      <c r="M250" s="11"/>
      <c r="N250" s="11"/>
      <c r="O250" s="11"/>
      <c r="P250" s="11"/>
      <c r="Q250" s="11"/>
    </row>
    <row r="251" spans="2:17" x14ac:dyDescent="0.25">
      <c r="G251" s="11"/>
      <c r="L251" s="11"/>
      <c r="M251" s="11"/>
      <c r="N251" s="11"/>
      <c r="O251" s="11"/>
      <c r="P251" s="11"/>
      <c r="Q251" s="11"/>
    </row>
    <row r="252" spans="2:17" x14ac:dyDescent="0.25">
      <c r="G252" s="11"/>
      <c r="P252" s="11"/>
      <c r="Q252" s="11"/>
    </row>
    <row r="253" spans="2:17" x14ac:dyDescent="0.25">
      <c r="G253" s="11"/>
      <c r="P253" s="11"/>
      <c r="Q253" s="11"/>
    </row>
    <row r="254" spans="2:17" x14ac:dyDescent="0.25">
      <c r="G254" s="11"/>
      <c r="P254" s="11"/>
      <c r="Q254" s="11"/>
    </row>
    <row r="255" spans="2:17" x14ac:dyDescent="0.25">
      <c r="G255" s="11"/>
      <c r="P255" s="11"/>
      <c r="Q255" s="11"/>
    </row>
    <row r="256" spans="2:17" x14ac:dyDescent="0.25">
      <c r="G256" s="11"/>
      <c r="P256" s="11"/>
      <c r="Q256" s="11"/>
    </row>
    <row r="257" spans="7:17" x14ac:dyDescent="0.25">
      <c r="G257" s="11"/>
      <c r="P257" s="11"/>
      <c r="Q257" s="11"/>
    </row>
    <row r="258" spans="7:17" x14ac:dyDescent="0.25">
      <c r="G258" s="11"/>
      <c r="P258" s="11"/>
      <c r="Q258" s="11"/>
    </row>
    <row r="259" spans="7:17" x14ac:dyDescent="0.25">
      <c r="G259" s="11"/>
    </row>
    <row r="260" spans="7:17" x14ac:dyDescent="0.25">
      <c r="G260" s="11"/>
    </row>
    <row r="261" spans="7:17" x14ac:dyDescent="0.25">
      <c r="G261" s="11"/>
    </row>
    <row r="262" spans="7:17" x14ac:dyDescent="0.25">
      <c r="G262" s="11"/>
    </row>
    <row r="263" spans="7:17" x14ac:dyDescent="0.25">
      <c r="G263" s="11"/>
    </row>
    <row r="264" spans="7:17" x14ac:dyDescent="0.25">
      <c r="G264" s="11"/>
    </row>
    <row r="265" spans="7:17" x14ac:dyDescent="0.25">
      <c r="G265" s="11"/>
    </row>
    <row r="266" spans="7:17" x14ac:dyDescent="0.25">
      <c r="G266" s="11"/>
    </row>
    <row r="267" spans="7:17" x14ac:dyDescent="0.25">
      <c r="G267" s="11"/>
    </row>
    <row r="268" spans="7:17" x14ac:dyDescent="0.25">
      <c r="G268" s="11"/>
    </row>
    <row r="269" spans="7:17" x14ac:dyDescent="0.25">
      <c r="G269" s="11"/>
    </row>
    <row r="270" spans="7:17" x14ac:dyDescent="0.25">
      <c r="G270" s="11"/>
    </row>
    <row r="271" spans="7:17" x14ac:dyDescent="0.25">
      <c r="G271" s="11"/>
    </row>
    <row r="272" spans="7:17" x14ac:dyDescent="0.25">
      <c r="G272" s="11"/>
    </row>
    <row r="273" spans="7:7" x14ac:dyDescent="0.25">
      <c r="G273" s="11"/>
    </row>
    <row r="274" spans="7:7" x14ac:dyDescent="0.25">
      <c r="G274" s="11"/>
    </row>
    <row r="275" spans="7:7" x14ac:dyDescent="0.25">
      <c r="G275" s="11"/>
    </row>
    <row r="276" spans="7:7" x14ac:dyDescent="0.25">
      <c r="G276" s="11"/>
    </row>
    <row r="277" spans="7:7" x14ac:dyDescent="0.25">
      <c r="G277" s="11"/>
    </row>
    <row r="278" spans="7:7" x14ac:dyDescent="0.25">
      <c r="G278" s="11"/>
    </row>
    <row r="279" spans="7:7" x14ac:dyDescent="0.25">
      <c r="G279" s="11"/>
    </row>
    <row r="280" spans="7:7" x14ac:dyDescent="0.25">
      <c r="G280" s="11"/>
    </row>
    <row r="281" spans="7:7" x14ac:dyDescent="0.25">
      <c r="G281" s="11"/>
    </row>
    <row r="282" spans="7:7" x14ac:dyDescent="0.25">
      <c r="G282" s="11"/>
    </row>
    <row r="283" spans="7:7" x14ac:dyDescent="0.25">
      <c r="G283" s="11"/>
    </row>
    <row r="284" spans="7:7" x14ac:dyDescent="0.25">
      <c r="G284" s="11"/>
    </row>
    <row r="285" spans="7:7" x14ac:dyDescent="0.25">
      <c r="G285" s="11"/>
    </row>
    <row r="286" spans="7:7" x14ac:dyDescent="0.25">
      <c r="G286" s="11"/>
    </row>
    <row r="287" spans="7:7" x14ac:dyDescent="0.25">
      <c r="G287" s="11"/>
    </row>
    <row r="288" spans="7:7" x14ac:dyDescent="0.25">
      <c r="G288" s="11"/>
    </row>
    <row r="289" spans="7:7" x14ac:dyDescent="0.25">
      <c r="G289" s="11"/>
    </row>
    <row r="290" spans="7:7" x14ac:dyDescent="0.25">
      <c r="G290" s="11"/>
    </row>
    <row r="291" spans="7:7" x14ac:dyDescent="0.25">
      <c r="G291" s="11"/>
    </row>
    <row r="292" spans="7:7" x14ac:dyDescent="0.25">
      <c r="G292" s="11"/>
    </row>
    <row r="293" spans="7:7" x14ac:dyDescent="0.25">
      <c r="G293" s="11"/>
    </row>
    <row r="294" spans="7:7" x14ac:dyDescent="0.25">
      <c r="G294" s="11"/>
    </row>
    <row r="295" spans="7:7" x14ac:dyDescent="0.25">
      <c r="G295" s="11"/>
    </row>
    <row r="296" spans="7:7" x14ac:dyDescent="0.25">
      <c r="G296" s="11"/>
    </row>
    <row r="297" spans="7:7" x14ac:dyDescent="0.25">
      <c r="G297" s="11"/>
    </row>
    <row r="298" spans="7:7" x14ac:dyDescent="0.25">
      <c r="G298" s="11"/>
    </row>
    <row r="299" spans="7:7" x14ac:dyDescent="0.25">
      <c r="G299" s="11"/>
    </row>
    <row r="300" spans="7:7" x14ac:dyDescent="0.25">
      <c r="G300" s="11"/>
    </row>
    <row r="301" spans="7:7" x14ac:dyDescent="0.25">
      <c r="G301" s="11"/>
    </row>
    <row r="302" spans="7:7" x14ac:dyDescent="0.25">
      <c r="G302" s="11"/>
    </row>
    <row r="303" spans="7:7" x14ac:dyDescent="0.25">
      <c r="G303" s="11"/>
    </row>
    <row r="304" spans="7:7" x14ac:dyDescent="0.25">
      <c r="G304" s="11"/>
    </row>
    <row r="305" spans="7:7" x14ac:dyDescent="0.25">
      <c r="G305" s="11"/>
    </row>
    <row r="306" spans="7:7" x14ac:dyDescent="0.25">
      <c r="G306" s="11"/>
    </row>
    <row r="307" spans="7:7" x14ac:dyDescent="0.25">
      <c r="G307" s="11"/>
    </row>
    <row r="308" spans="7:7" x14ac:dyDescent="0.25">
      <c r="G308" s="11"/>
    </row>
    <row r="309" spans="7:7" x14ac:dyDescent="0.25">
      <c r="G309" s="11"/>
    </row>
    <row r="310" spans="7:7" x14ac:dyDescent="0.25">
      <c r="G310" s="11"/>
    </row>
    <row r="311" spans="7:7" x14ac:dyDescent="0.25">
      <c r="G311" s="11"/>
    </row>
    <row r="312" spans="7:7" x14ac:dyDescent="0.25">
      <c r="G312" s="11"/>
    </row>
    <row r="313" spans="7:7" x14ac:dyDescent="0.25">
      <c r="G313" s="11"/>
    </row>
    <row r="314" spans="7:7" x14ac:dyDescent="0.25">
      <c r="G314" s="11"/>
    </row>
    <row r="315" spans="7:7" x14ac:dyDescent="0.25">
      <c r="G315" s="11"/>
    </row>
    <row r="316" spans="7:7" x14ac:dyDescent="0.25">
      <c r="G316" s="11"/>
    </row>
    <row r="317" spans="7:7" x14ac:dyDescent="0.25">
      <c r="G317" s="11"/>
    </row>
    <row r="318" spans="7:7" x14ac:dyDescent="0.25">
      <c r="G318" s="11"/>
    </row>
    <row r="319" spans="7:7" x14ac:dyDescent="0.25">
      <c r="G319" s="11"/>
    </row>
    <row r="320" spans="7:7" x14ac:dyDescent="0.25">
      <c r="G320" s="11"/>
    </row>
    <row r="321" spans="7:13" x14ac:dyDescent="0.25">
      <c r="G321" s="11"/>
    </row>
    <row r="322" spans="7:13" x14ac:dyDescent="0.25">
      <c r="G322" s="11"/>
    </row>
    <row r="323" spans="7:13" x14ac:dyDescent="0.25">
      <c r="G323" s="11"/>
    </row>
    <row r="324" spans="7:13" x14ac:dyDescent="0.25">
      <c r="G324" s="11"/>
    </row>
    <row r="325" spans="7:13" x14ac:dyDescent="0.25">
      <c r="G325" s="11"/>
    </row>
    <row r="326" spans="7:13" x14ac:dyDescent="0.25">
      <c r="G326" s="11"/>
    </row>
    <row r="327" spans="7:13" x14ac:dyDescent="0.25">
      <c r="G327" s="11"/>
    </row>
    <row r="328" spans="7:13" x14ac:dyDescent="0.25">
      <c r="G328" s="11"/>
    </row>
    <row r="329" spans="7:13" x14ac:dyDescent="0.25">
      <c r="G329" s="11"/>
    </row>
    <row r="330" spans="7:13" x14ac:dyDescent="0.25">
      <c r="G330" s="11"/>
    </row>
    <row r="331" spans="7:13" x14ac:dyDescent="0.25">
      <c r="G331" s="11"/>
    </row>
    <row r="332" spans="7:13" x14ac:dyDescent="0.25">
      <c r="G332" s="11"/>
    </row>
    <row r="333" spans="7:13" x14ac:dyDescent="0.25">
      <c r="G333" s="11"/>
    </row>
    <row r="334" spans="7:13" x14ac:dyDescent="0.25">
      <c r="G334" s="11"/>
    </row>
    <row r="335" spans="7:13" x14ac:dyDescent="0.25">
      <c r="G335" s="11"/>
      <c r="M335" s="4"/>
    </row>
    <row r="336" spans="7:13" x14ac:dyDescent="0.25">
      <c r="G336" s="11"/>
    </row>
    <row r="337" spans="1:15" x14ac:dyDescent="0.25">
      <c r="G337" s="11"/>
    </row>
    <row r="338" spans="1:15" x14ac:dyDescent="0.25">
      <c r="G338" s="11"/>
    </row>
    <row r="339" spans="1:15" x14ac:dyDescent="0.25">
      <c r="G339" s="11"/>
    </row>
    <row r="340" spans="1:15" x14ac:dyDescent="0.25">
      <c r="G340" s="11"/>
    </row>
    <row r="341" spans="1:15" x14ac:dyDescent="0.25">
      <c r="G341" s="11"/>
      <c r="L341" s="19"/>
      <c r="M341" s="19"/>
      <c r="N341" s="19"/>
      <c r="O341" s="19"/>
    </row>
    <row r="342" spans="1:15" x14ac:dyDescent="0.25">
      <c r="G342" s="11"/>
    </row>
    <row r="343" spans="1:15" x14ac:dyDescent="0.25">
      <c r="G343" s="11"/>
    </row>
    <row r="344" spans="1:15" x14ac:dyDescent="0.25">
      <c r="G344" s="11"/>
    </row>
    <row r="345" spans="1:15" x14ac:dyDescent="0.25">
      <c r="G345" s="11"/>
    </row>
    <row r="346" spans="1:15" x14ac:dyDescent="0.25">
      <c r="G346" s="11"/>
    </row>
    <row r="347" spans="1:15" x14ac:dyDescent="0.25">
      <c r="G347" s="11"/>
    </row>
    <row r="348" spans="1:15" s="19" customFormat="1" x14ac:dyDescent="0.25">
      <c r="A348" s="25"/>
      <c r="B348" s="25"/>
      <c r="G348" s="11"/>
      <c r="L348" s="2"/>
      <c r="M348" s="2"/>
      <c r="N348" s="2"/>
      <c r="O348" s="2"/>
    </row>
    <row r="349" spans="1:15" x14ac:dyDescent="0.25">
      <c r="G349" s="11"/>
    </row>
    <row r="350" spans="1:15" x14ac:dyDescent="0.25">
      <c r="G350" s="11"/>
    </row>
    <row r="351" spans="1:15" x14ac:dyDescent="0.25">
      <c r="G351" s="11"/>
    </row>
    <row r="352" spans="1:15" x14ac:dyDescent="0.25">
      <c r="G352" s="11"/>
    </row>
    <row r="353" spans="7:7" x14ac:dyDescent="0.25">
      <c r="G353" s="11"/>
    </row>
    <row r="354" spans="7:7" x14ac:dyDescent="0.25">
      <c r="G354" s="11"/>
    </row>
    <row r="355" spans="7:7" x14ac:dyDescent="0.25">
      <c r="G355" s="11"/>
    </row>
    <row r="356" spans="7:7" x14ac:dyDescent="0.25">
      <c r="G356" s="11"/>
    </row>
    <row r="357" spans="7:7" x14ac:dyDescent="0.25">
      <c r="G357" s="11"/>
    </row>
    <row r="358" spans="7:7" x14ac:dyDescent="0.25">
      <c r="G358" s="11"/>
    </row>
    <row r="359" spans="7:7" x14ac:dyDescent="0.25">
      <c r="G359" s="11"/>
    </row>
    <row r="360" spans="7:7" x14ac:dyDescent="0.25">
      <c r="G360" s="11"/>
    </row>
    <row r="361" spans="7:7" x14ac:dyDescent="0.25">
      <c r="G361" s="11"/>
    </row>
    <row r="362" spans="7:7" x14ac:dyDescent="0.25">
      <c r="G362" s="11"/>
    </row>
    <row r="363" spans="7:7" x14ac:dyDescent="0.25">
      <c r="G363" s="11"/>
    </row>
    <row r="364" spans="7:7" x14ac:dyDescent="0.25">
      <c r="G364" s="11"/>
    </row>
    <row r="365" spans="7:7" x14ac:dyDescent="0.25">
      <c r="G365" s="11"/>
    </row>
    <row r="366" spans="7:7" x14ac:dyDescent="0.25">
      <c r="G366" s="11"/>
    </row>
    <row r="367" spans="7:7" x14ac:dyDescent="0.25">
      <c r="G367" s="11"/>
    </row>
    <row r="368" spans="7:7" x14ac:dyDescent="0.25">
      <c r="G368" s="11"/>
    </row>
    <row r="369" spans="7:7" x14ac:dyDescent="0.25">
      <c r="G369" s="11"/>
    </row>
    <row r="370" spans="7:7" x14ac:dyDescent="0.25">
      <c r="G370" s="11"/>
    </row>
    <row r="371" spans="7:7" x14ac:dyDescent="0.25">
      <c r="G371" s="11"/>
    </row>
    <row r="372" spans="7:7" x14ac:dyDescent="0.25">
      <c r="G372" s="11"/>
    </row>
    <row r="373" spans="7:7" x14ac:dyDescent="0.25">
      <c r="G373" s="11"/>
    </row>
    <row r="374" spans="7:7" x14ac:dyDescent="0.25">
      <c r="G374" s="11"/>
    </row>
    <row r="375" spans="7:7" x14ac:dyDescent="0.25">
      <c r="G375" s="11"/>
    </row>
    <row r="376" spans="7:7" x14ac:dyDescent="0.25">
      <c r="G376" s="11"/>
    </row>
    <row r="377" spans="7:7" x14ac:dyDescent="0.25">
      <c r="G377" s="11"/>
    </row>
    <row r="378" spans="7:7" x14ac:dyDescent="0.25">
      <c r="G378" s="11"/>
    </row>
    <row r="379" spans="7:7" x14ac:dyDescent="0.25">
      <c r="G379" s="11"/>
    </row>
    <row r="380" spans="7:7" x14ac:dyDescent="0.25">
      <c r="G380" s="11"/>
    </row>
    <row r="381" spans="7:7" x14ac:dyDescent="0.25">
      <c r="G381" s="11"/>
    </row>
    <row r="382" spans="7:7" x14ac:dyDescent="0.25">
      <c r="G382" s="11"/>
    </row>
    <row r="383" spans="7:7" x14ac:dyDescent="0.25">
      <c r="G383" s="11"/>
    </row>
    <row r="384" spans="7:7" x14ac:dyDescent="0.25">
      <c r="G384" s="11"/>
    </row>
    <row r="385" spans="7:7" x14ac:dyDescent="0.25">
      <c r="G385" s="11"/>
    </row>
    <row r="386" spans="7:7" x14ac:dyDescent="0.25">
      <c r="G386" s="11"/>
    </row>
    <row r="387" spans="7:7" x14ac:dyDescent="0.25">
      <c r="G387" s="11"/>
    </row>
    <row r="388" spans="7:7" x14ac:dyDescent="0.25">
      <c r="G388" s="11"/>
    </row>
    <row r="389" spans="7:7" x14ac:dyDescent="0.25">
      <c r="G389" s="11"/>
    </row>
    <row r="390" spans="7:7" x14ac:dyDescent="0.25">
      <c r="G390" s="11"/>
    </row>
    <row r="391" spans="7:7" x14ac:dyDescent="0.25">
      <c r="G391" s="11"/>
    </row>
    <row r="392" spans="7:7" x14ac:dyDescent="0.25">
      <c r="G392" s="11"/>
    </row>
    <row r="393" spans="7:7" x14ac:dyDescent="0.25">
      <c r="G393" s="11"/>
    </row>
    <row r="394" spans="7:7" x14ac:dyDescent="0.25">
      <c r="G394" s="11"/>
    </row>
    <row r="395" spans="7:7" x14ac:dyDescent="0.25">
      <c r="G395" s="11"/>
    </row>
    <row r="396" spans="7:7" x14ac:dyDescent="0.25">
      <c r="G396" s="11"/>
    </row>
    <row r="397" spans="7:7" x14ac:dyDescent="0.25">
      <c r="G397" s="11"/>
    </row>
    <row r="398" spans="7:7" x14ac:dyDescent="0.25">
      <c r="G398" s="11"/>
    </row>
    <row r="399" spans="7:7" x14ac:dyDescent="0.25">
      <c r="G399" s="11"/>
    </row>
    <row r="400" spans="7:7" x14ac:dyDescent="0.25">
      <c r="G400" s="11"/>
    </row>
    <row r="401" spans="7:7" x14ac:dyDescent="0.25">
      <c r="G401" s="11"/>
    </row>
    <row r="402" spans="7:7" x14ac:dyDescent="0.25">
      <c r="G402" s="11"/>
    </row>
    <row r="403" spans="7:7" x14ac:dyDescent="0.25">
      <c r="G403" s="11"/>
    </row>
    <row r="404" spans="7:7" x14ac:dyDescent="0.25">
      <c r="G404" s="11"/>
    </row>
    <row r="405" spans="7:7" x14ac:dyDescent="0.25">
      <c r="G405" s="11"/>
    </row>
    <row r="406" spans="7:7" x14ac:dyDescent="0.25">
      <c r="G406" s="11"/>
    </row>
    <row r="407" spans="7:7" x14ac:dyDescent="0.25">
      <c r="G407" s="11"/>
    </row>
    <row r="408" spans="7:7" x14ac:dyDescent="0.25">
      <c r="G408" s="11"/>
    </row>
    <row r="409" spans="7:7" x14ac:dyDescent="0.25">
      <c r="G409" s="11"/>
    </row>
    <row r="410" spans="7:7" x14ac:dyDescent="0.25">
      <c r="G410" s="11"/>
    </row>
    <row r="411" spans="7:7" x14ac:dyDescent="0.25">
      <c r="G411" s="11"/>
    </row>
    <row r="412" spans="7:7" x14ac:dyDescent="0.25">
      <c r="G412" s="11"/>
    </row>
    <row r="413" spans="7:7" x14ac:dyDescent="0.25">
      <c r="G413" s="11"/>
    </row>
    <row r="414" spans="7:7" x14ac:dyDescent="0.25">
      <c r="G414" s="11"/>
    </row>
    <row r="415" spans="7:7" x14ac:dyDescent="0.25">
      <c r="G415" s="11"/>
    </row>
    <row r="416" spans="7:7" x14ac:dyDescent="0.25">
      <c r="G416" s="11"/>
    </row>
    <row r="417" spans="7:7" x14ac:dyDescent="0.25">
      <c r="G417" s="11"/>
    </row>
    <row r="418" spans="7:7" x14ac:dyDescent="0.25">
      <c r="G418" s="1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3" sqref="B13"/>
    </sheetView>
  </sheetViews>
  <sheetFormatPr defaultColWidth="11.42578125" defaultRowHeight="15" x14ac:dyDescent="0.25"/>
  <cols>
    <col min="5" max="5" width="15.28515625" style="27" customWidth="1"/>
    <col min="7" max="7" width="14.28515625" customWidth="1"/>
  </cols>
  <sheetData>
    <row r="1" spans="1:9" x14ac:dyDescent="0.25">
      <c r="A1" t="s">
        <v>27</v>
      </c>
      <c r="E1" s="27" t="s">
        <v>28</v>
      </c>
    </row>
    <row r="2" spans="1:9" x14ac:dyDescent="0.25">
      <c r="A2" t="s">
        <v>29</v>
      </c>
      <c r="B2">
        <v>15</v>
      </c>
      <c r="C2" t="s">
        <v>30</v>
      </c>
      <c r="E2" s="27" t="s">
        <v>32</v>
      </c>
      <c r="F2">
        <v>10</v>
      </c>
      <c r="G2" t="s">
        <v>30</v>
      </c>
      <c r="H2" t="s">
        <v>44</v>
      </c>
      <c r="I2" s="26">
        <v>0.3</v>
      </c>
    </row>
    <row r="3" spans="1:9" x14ac:dyDescent="0.25">
      <c r="A3" t="s">
        <v>31</v>
      </c>
      <c r="B3" s="26">
        <v>0.06</v>
      </c>
      <c r="C3" t="s">
        <v>34</v>
      </c>
      <c r="E3" s="27" t="s">
        <v>31</v>
      </c>
      <c r="F3" s="26">
        <v>0.09</v>
      </c>
      <c r="G3" t="s">
        <v>34</v>
      </c>
      <c r="H3" t="s">
        <v>45</v>
      </c>
      <c r="I3" s="26">
        <v>0.2</v>
      </c>
    </row>
    <row r="4" spans="1:9" x14ac:dyDescent="0.25">
      <c r="E4" s="27" t="s">
        <v>33</v>
      </c>
      <c r="F4" s="26">
        <v>0.04</v>
      </c>
      <c r="G4" t="s">
        <v>34</v>
      </c>
    </row>
    <row r="5" spans="1:9" x14ac:dyDescent="0.25">
      <c r="A5" t="s">
        <v>35</v>
      </c>
      <c r="B5">
        <f>'Q1(1)(2)'!H84</f>
        <v>8675.9302855216556</v>
      </c>
      <c r="E5" s="27" t="s">
        <v>35</v>
      </c>
      <c r="F5">
        <f>B5</f>
        <v>8675.9302855216556</v>
      </c>
    </row>
    <row r="7" spans="1:9" x14ac:dyDescent="0.25">
      <c r="A7" t="s">
        <v>36</v>
      </c>
      <c r="B7" s="30">
        <f>B5*(B3+1)^B2</f>
        <v>20792.371808528678</v>
      </c>
      <c r="E7" s="27" t="s">
        <v>37</v>
      </c>
      <c r="F7" s="30">
        <v>14362.602898955731</v>
      </c>
      <c r="G7" t="s">
        <v>43</v>
      </c>
    </row>
    <row r="9" spans="1:9" x14ac:dyDescent="0.25">
      <c r="E9" s="27" t="s">
        <v>41</v>
      </c>
      <c r="F9" t="s">
        <v>38</v>
      </c>
      <c r="G9" t="s">
        <v>40</v>
      </c>
      <c r="H9" t="s">
        <v>39</v>
      </c>
    </row>
    <row r="10" spans="1:9" x14ac:dyDescent="0.25">
      <c r="E10" s="27">
        <v>0</v>
      </c>
    </row>
    <row r="11" spans="1:9" x14ac:dyDescent="0.25">
      <c r="E11" s="29">
        <f>6/12</f>
        <v>0.5</v>
      </c>
      <c r="F11">
        <f>$F$7*($F$4/2)*(1+$F$3)^(-E11)</f>
        <v>275.13757161626614</v>
      </c>
    </row>
    <row r="12" spans="1:9" x14ac:dyDescent="0.25">
      <c r="E12" s="29">
        <f>E11+0.5</f>
        <v>1</v>
      </c>
      <c r="F12">
        <f t="shared" ref="F12:F40" si="0">$F$7*($F$4/2)*(1+$F$3)^(-E12)</f>
        <v>263.53399814597668</v>
      </c>
    </row>
    <row r="13" spans="1:9" x14ac:dyDescent="0.25">
      <c r="E13" s="29">
        <f t="shared" ref="E13:E40" si="1">E12+0.5</f>
        <v>1.5</v>
      </c>
      <c r="F13">
        <f t="shared" si="0"/>
        <v>252.41979047363864</v>
      </c>
    </row>
    <row r="14" spans="1:9" x14ac:dyDescent="0.25">
      <c r="E14" s="29">
        <f t="shared" si="1"/>
        <v>2</v>
      </c>
      <c r="F14">
        <f t="shared" si="0"/>
        <v>241.77431022566668</v>
      </c>
    </row>
    <row r="15" spans="1:9" x14ac:dyDescent="0.25">
      <c r="E15" s="29">
        <f t="shared" si="1"/>
        <v>2.5</v>
      </c>
      <c r="F15">
        <f t="shared" si="0"/>
        <v>231.57778942535651</v>
      </c>
    </row>
    <row r="16" spans="1:9" x14ac:dyDescent="0.25">
      <c r="E16" s="29">
        <f t="shared" si="1"/>
        <v>3</v>
      </c>
      <c r="F16">
        <f t="shared" si="0"/>
        <v>221.81129378501532</v>
      </c>
    </row>
    <row r="17" spans="5:8" x14ac:dyDescent="0.25">
      <c r="E17" s="29">
        <f t="shared" si="1"/>
        <v>3.5</v>
      </c>
      <c r="F17">
        <f t="shared" si="0"/>
        <v>212.45668754619868</v>
      </c>
    </row>
    <row r="18" spans="5:8" x14ac:dyDescent="0.25">
      <c r="E18" s="29">
        <f t="shared" si="1"/>
        <v>4</v>
      </c>
      <c r="F18">
        <f t="shared" si="0"/>
        <v>203.49659980276633</v>
      </c>
    </row>
    <row r="19" spans="5:8" x14ac:dyDescent="0.25">
      <c r="E19" s="29">
        <f t="shared" si="1"/>
        <v>4.5</v>
      </c>
      <c r="F19">
        <f t="shared" si="0"/>
        <v>194.91439224421893</v>
      </c>
    </row>
    <row r="20" spans="5:8" x14ac:dyDescent="0.25">
      <c r="E20" s="29">
        <f t="shared" si="1"/>
        <v>5</v>
      </c>
      <c r="F20">
        <f t="shared" si="0"/>
        <v>186.69412825941862</v>
      </c>
    </row>
    <row r="21" spans="5:8" x14ac:dyDescent="0.25">
      <c r="E21" s="29">
        <f t="shared" si="1"/>
        <v>5.5</v>
      </c>
      <c r="F21">
        <f t="shared" si="0"/>
        <v>178.82054334332011</v>
      </c>
    </row>
    <row r="22" spans="5:8" x14ac:dyDescent="0.25">
      <c r="E22" s="29">
        <f t="shared" si="1"/>
        <v>6</v>
      </c>
      <c r="F22">
        <f t="shared" si="0"/>
        <v>171.2790167517602</v>
      </c>
    </row>
    <row r="23" spans="5:8" x14ac:dyDescent="0.25">
      <c r="E23" s="29">
        <f t="shared" si="1"/>
        <v>6.5</v>
      </c>
      <c r="F23">
        <f t="shared" si="0"/>
        <v>164.05554435166979</v>
      </c>
    </row>
    <row r="24" spans="5:8" x14ac:dyDescent="0.25">
      <c r="E24" s="29">
        <f t="shared" si="1"/>
        <v>7</v>
      </c>
      <c r="F24">
        <f t="shared" si="0"/>
        <v>157.13671261629378</v>
      </c>
    </row>
    <row r="25" spans="5:8" x14ac:dyDescent="0.25">
      <c r="E25" s="29">
        <f t="shared" si="1"/>
        <v>7.5</v>
      </c>
      <c r="F25">
        <f t="shared" si="0"/>
        <v>150.50967371712824</v>
      </c>
    </row>
    <row r="26" spans="5:8" x14ac:dyDescent="0.25">
      <c r="E26" s="29">
        <f t="shared" si="1"/>
        <v>8</v>
      </c>
      <c r="F26">
        <f t="shared" si="0"/>
        <v>144.16212166632454</v>
      </c>
    </row>
    <row r="27" spans="5:8" x14ac:dyDescent="0.25">
      <c r="E27" s="29">
        <f t="shared" si="1"/>
        <v>8.5</v>
      </c>
      <c r="F27">
        <f t="shared" si="0"/>
        <v>138.08226946525528</v>
      </c>
    </row>
    <row r="28" spans="5:8" x14ac:dyDescent="0.25">
      <c r="E28" s="29">
        <f t="shared" si="1"/>
        <v>9</v>
      </c>
      <c r="F28">
        <f t="shared" si="0"/>
        <v>132.25882721681148</v>
      </c>
    </row>
    <row r="29" spans="5:8" x14ac:dyDescent="0.25">
      <c r="E29" s="29">
        <f t="shared" si="1"/>
        <v>9.5</v>
      </c>
      <c r="F29">
        <f t="shared" si="0"/>
        <v>126.68098116078465</v>
      </c>
    </row>
    <row r="30" spans="5:8" x14ac:dyDescent="0.25">
      <c r="E30" s="29">
        <f t="shared" si="1"/>
        <v>10</v>
      </c>
      <c r="F30">
        <f t="shared" si="0"/>
        <v>121.33837359340504</v>
      </c>
      <c r="G30">
        <f>$F$7*(1+$F$3)^(-E30)</f>
        <v>6066.9186796702515</v>
      </c>
      <c r="H30">
        <f>SUM(F$11:F30)+G30</f>
        <v>9835.059305077526</v>
      </c>
    </row>
    <row r="31" spans="5:8" x14ac:dyDescent="0.25">
      <c r="E31" s="31">
        <f t="shared" si="1"/>
        <v>10.5</v>
      </c>
      <c r="F31">
        <f t="shared" si="0"/>
        <v>116.22108363374737</v>
      </c>
      <c r="G31">
        <f>$F$7*(1+$F$3)^(-E31)</f>
        <v>5811.0541816873683</v>
      </c>
      <c r="H31">
        <f>SUM(F$11:F31)+G31</f>
        <v>9695.4158907283891</v>
      </c>
    </row>
    <row r="32" spans="5:8" x14ac:dyDescent="0.25">
      <c r="E32" s="31">
        <f t="shared" si="1"/>
        <v>11</v>
      </c>
      <c r="F32">
        <f t="shared" si="0"/>
        <v>111.31960880128902</v>
      </c>
      <c r="G32">
        <f t="shared" ref="G32:G40" si="2">$F$7*(1+$F$3)^(-E32)</f>
        <v>5565.9804400644507</v>
      </c>
      <c r="H32">
        <f>SUM(F$11:F32)+G32</f>
        <v>9561.6617579067606</v>
      </c>
    </row>
    <row r="33" spans="5:8" x14ac:dyDescent="0.25">
      <c r="E33" s="31">
        <f t="shared" si="1"/>
        <v>11.5</v>
      </c>
      <c r="F33">
        <f t="shared" si="0"/>
        <v>106.62484737041041</v>
      </c>
      <c r="G33">
        <f t="shared" si="2"/>
        <v>5331.2423685205204</v>
      </c>
      <c r="H33">
        <f>SUM(F$11:F33)+G33</f>
        <v>9433.5485337332429</v>
      </c>
    </row>
    <row r="34" spans="5:8" x14ac:dyDescent="0.25">
      <c r="E34" s="31">
        <f t="shared" si="1"/>
        <v>12</v>
      </c>
      <c r="F34">
        <f t="shared" si="0"/>
        <v>102.1280814690725</v>
      </c>
      <c r="G34">
        <f t="shared" si="2"/>
        <v>5106.4040734536247</v>
      </c>
      <c r="H34">
        <f>SUM(F$11:F34)+G34</f>
        <v>9310.8383201354191</v>
      </c>
    </row>
    <row r="35" spans="5:8" x14ac:dyDescent="0.25">
      <c r="E35" s="31">
        <f t="shared" si="1"/>
        <v>12.5</v>
      </c>
      <c r="F35">
        <f t="shared" si="0"/>
        <v>97.82096089028478</v>
      </c>
      <c r="G35">
        <f t="shared" si="2"/>
        <v>4891.0480445142384</v>
      </c>
      <c r="H35">
        <f>SUM(F$11:F35)+G35</f>
        <v>9193.3032520863162</v>
      </c>
    </row>
    <row r="36" spans="5:8" x14ac:dyDescent="0.25">
      <c r="E36" s="31">
        <f t="shared" si="1"/>
        <v>13</v>
      </c>
      <c r="F36">
        <f t="shared" si="0"/>
        <v>93.69548758630502</v>
      </c>
      <c r="G36">
        <f t="shared" si="2"/>
        <v>4684.7743793152513</v>
      </c>
      <c r="H36">
        <f>SUM(F$11:F36)+G36</f>
        <v>9080.7250744736339</v>
      </c>
    </row>
    <row r="37" spans="5:8" x14ac:dyDescent="0.25">
      <c r="E37" s="31">
        <f t="shared" si="1"/>
        <v>13.5</v>
      </c>
      <c r="F37">
        <f t="shared" si="0"/>
        <v>89.744000816775028</v>
      </c>
      <c r="G37">
        <f t="shared" si="2"/>
        <v>4487.2000408387512</v>
      </c>
      <c r="H37">
        <f>SUM(F$11:F37)+G37</f>
        <v>8972.8947368139088</v>
      </c>
    </row>
    <row r="38" spans="5:8" x14ac:dyDescent="0.25">
      <c r="E38" s="31">
        <f t="shared" si="1"/>
        <v>14</v>
      </c>
      <c r="F38">
        <f t="shared" si="0"/>
        <v>85.959162923215615</v>
      </c>
      <c r="G38">
        <f t="shared" si="2"/>
        <v>4297.9581461607804</v>
      </c>
      <c r="H38">
        <f>SUM(F$11:F38)+G38</f>
        <v>8869.6120050591544</v>
      </c>
    </row>
    <row r="39" spans="5:8" x14ac:dyDescent="0.25">
      <c r="E39" s="31">
        <f t="shared" si="1"/>
        <v>14.5</v>
      </c>
      <c r="F39">
        <f t="shared" si="0"/>
        <v>82.3339457034633</v>
      </c>
      <c r="G39">
        <f t="shared" si="2"/>
        <v>4116.6972851731653</v>
      </c>
      <c r="H39">
        <f>SUM(F$11:F39)+G39</f>
        <v>8770.6850897750028</v>
      </c>
    </row>
    <row r="40" spans="5:8" x14ac:dyDescent="0.25">
      <c r="E40" s="31">
        <f t="shared" si="1"/>
        <v>15</v>
      </c>
      <c r="F40">
        <f t="shared" si="0"/>
        <v>78.861617360748269</v>
      </c>
      <c r="G40">
        <f t="shared" si="2"/>
        <v>3943.0808680374134</v>
      </c>
      <c r="H40">
        <f>SUM(F$11:F40)+G40</f>
        <v>8675.9302899999984</v>
      </c>
    </row>
    <row r="41" spans="5:8" x14ac:dyDescent="0.25">
      <c r="E41" s="29"/>
    </row>
    <row r="42" spans="5:8" x14ac:dyDescent="0.25">
      <c r="E42" s="29"/>
      <c r="G42" t="s">
        <v>42</v>
      </c>
      <c r="H42">
        <f>MIN(H30:H40)</f>
        <v>8675.9302899999984</v>
      </c>
    </row>
    <row r="43" spans="5:8" x14ac:dyDescent="0.25">
      <c r="E43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3"/>
  <sheetViews>
    <sheetView tabSelected="1" topLeftCell="B388" workbookViewId="0">
      <selection activeCell="K266" sqref="K266"/>
    </sheetView>
  </sheetViews>
  <sheetFormatPr defaultColWidth="8.85546875" defaultRowHeight="15" x14ac:dyDescent="0.25"/>
  <cols>
    <col min="1" max="2" width="25.42578125" style="1" customWidth="1"/>
    <col min="3" max="3" width="12.85546875" style="2" customWidth="1"/>
    <col min="4" max="4" width="36" style="2" customWidth="1"/>
    <col min="5" max="7" width="15.42578125" style="2" customWidth="1"/>
    <col min="8" max="8" width="13.85546875" style="2" customWidth="1"/>
    <col min="9" max="9" width="15.42578125" style="2" customWidth="1"/>
    <col min="10" max="10" width="27.85546875" style="2" customWidth="1"/>
    <col min="11" max="11" width="19.7109375" style="2" customWidth="1"/>
    <col min="12" max="12" width="21.85546875" style="2" customWidth="1"/>
    <col min="13" max="13" width="14.28515625" style="2" customWidth="1"/>
    <col min="14" max="14" width="18.7109375" style="2" customWidth="1"/>
    <col min="15" max="16" width="13.42578125" style="2" customWidth="1"/>
    <col min="17" max="17" width="8.85546875" style="2"/>
    <col min="18" max="18" width="12.85546875" style="2" customWidth="1"/>
    <col min="19" max="19" width="8.85546875" style="2"/>
    <col min="20" max="20" width="13" style="2" customWidth="1"/>
    <col min="21" max="21" width="14.28515625" style="2" customWidth="1"/>
    <col min="22" max="16384" width="8.85546875" style="2"/>
  </cols>
  <sheetData>
    <row r="2" spans="1:12" x14ac:dyDescent="0.25">
      <c r="A2" s="7" t="s">
        <v>6</v>
      </c>
      <c r="B2" s="8"/>
      <c r="C2" s="8">
        <v>2018</v>
      </c>
      <c r="D2" s="8"/>
      <c r="E2" s="9"/>
      <c r="F2" s="11"/>
      <c r="G2" s="11"/>
      <c r="H2" s="11"/>
      <c r="I2" s="11"/>
      <c r="J2" s="7" t="s">
        <v>18</v>
      </c>
      <c r="K2" s="9">
        <f>J60*(1-C4)</f>
        <v>555660.00000000012</v>
      </c>
    </row>
    <row r="3" spans="1:12" x14ac:dyDescent="0.25">
      <c r="A3" s="10" t="s">
        <v>3</v>
      </c>
      <c r="B3" s="11"/>
      <c r="C3" s="11">
        <v>600000</v>
      </c>
      <c r="D3" s="11" t="s">
        <v>2</v>
      </c>
      <c r="E3" s="12">
        <v>0.05</v>
      </c>
      <c r="F3" s="11"/>
      <c r="G3" s="11"/>
      <c r="H3" s="11"/>
      <c r="I3" s="11"/>
      <c r="J3" s="10" t="s">
        <v>19</v>
      </c>
      <c r="K3" s="12">
        <v>30</v>
      </c>
    </row>
    <row r="4" spans="1:12" x14ac:dyDescent="0.25">
      <c r="A4" s="10" t="s">
        <v>13</v>
      </c>
      <c r="B4" s="11"/>
      <c r="C4" s="11">
        <v>0.2</v>
      </c>
      <c r="D4" s="11"/>
      <c r="E4" s="12"/>
      <c r="F4" s="11"/>
      <c r="J4" s="13" t="s">
        <v>20</v>
      </c>
      <c r="K4" s="24">
        <f>K2/((1-(1+E9)^(-K3*12))/E9)</f>
        <v>2815.4475925785164</v>
      </c>
    </row>
    <row r="5" spans="1:12" x14ac:dyDescent="0.25">
      <c r="A5" s="10" t="s">
        <v>1</v>
      </c>
      <c r="B5" s="11"/>
      <c r="C5" s="11">
        <v>5000</v>
      </c>
      <c r="D5" s="11" t="s">
        <v>5</v>
      </c>
      <c r="E5" s="12">
        <v>0.04</v>
      </c>
      <c r="F5" s="11"/>
    </row>
    <row r="6" spans="1:12" x14ac:dyDescent="0.25">
      <c r="A6" s="10" t="s">
        <v>4</v>
      </c>
      <c r="B6" s="11"/>
      <c r="C6" s="11">
        <v>2500</v>
      </c>
      <c r="D6" s="11" t="s">
        <v>16</v>
      </c>
      <c r="E6" s="12">
        <v>2E-3</v>
      </c>
      <c r="F6" s="11"/>
    </row>
    <row r="7" spans="1:12" x14ac:dyDescent="0.25">
      <c r="A7" s="10" t="s">
        <v>14</v>
      </c>
      <c r="B7" s="11"/>
      <c r="C7" s="11">
        <v>0.04</v>
      </c>
      <c r="D7" s="11" t="s">
        <v>17</v>
      </c>
      <c r="E7" s="12">
        <f>C7/12</f>
        <v>3.3333333333333335E-3</v>
      </c>
      <c r="F7" s="11"/>
    </row>
    <row r="8" spans="1:12" x14ac:dyDescent="0.25">
      <c r="A8" s="10"/>
      <c r="B8" s="11"/>
      <c r="C8" s="11"/>
      <c r="D8" s="11"/>
      <c r="E8" s="12"/>
      <c r="F8" s="11"/>
    </row>
    <row r="9" spans="1:12" x14ac:dyDescent="0.25">
      <c r="A9" s="13" t="s">
        <v>21</v>
      </c>
      <c r="B9" s="14"/>
      <c r="C9" s="14">
        <v>4.4999999999999998E-2</v>
      </c>
      <c r="D9" s="14" t="s">
        <v>25</v>
      </c>
      <c r="E9" s="15">
        <f>C9/12</f>
        <v>3.7499999999999999E-3</v>
      </c>
      <c r="F9" s="11"/>
    </row>
    <row r="10" spans="1:12" x14ac:dyDescent="0.25">
      <c r="A10" s="11"/>
      <c r="B10" s="11"/>
      <c r="C10" s="11"/>
      <c r="D10" s="11"/>
      <c r="E10" s="11"/>
      <c r="F10" s="11"/>
    </row>
    <row r="12" spans="1:12" x14ac:dyDescent="0.25">
      <c r="B12" s="1" t="s">
        <v>7</v>
      </c>
      <c r="C12" s="2" t="s">
        <v>8</v>
      </c>
      <c r="D12" s="2" t="s">
        <v>9</v>
      </c>
      <c r="E12" s="2" t="s">
        <v>10</v>
      </c>
      <c r="F12" s="2" t="s">
        <v>53</v>
      </c>
      <c r="G12" s="2" t="s">
        <v>11</v>
      </c>
      <c r="H12" s="2" t="s">
        <v>27</v>
      </c>
      <c r="I12" s="2" t="s">
        <v>54</v>
      </c>
      <c r="J12" s="2" t="s">
        <v>0</v>
      </c>
      <c r="K12" s="2" t="s">
        <v>12</v>
      </c>
      <c r="L12" s="2" t="s">
        <v>15</v>
      </c>
    </row>
    <row r="13" spans="1:12" x14ac:dyDescent="0.25">
      <c r="B13" s="1">
        <v>43131</v>
      </c>
      <c r="C13" s="2">
        <f>YEAR(B13)</f>
        <v>2018</v>
      </c>
      <c r="D13" s="2">
        <f t="shared" ref="D13:D76" si="0">$C$5*(1+$E$5)^(C13-$C$2)</f>
        <v>5000</v>
      </c>
      <c r="E13" s="2">
        <f>C6</f>
        <v>2500</v>
      </c>
      <c r="F13" s="2">
        <f>D13-E13</f>
        <v>2500</v>
      </c>
      <c r="G13" s="2">
        <v>0</v>
      </c>
      <c r="I13" s="2">
        <f>F13-G13+H13</f>
        <v>2500</v>
      </c>
      <c r="J13" s="2">
        <f t="shared" ref="J13:J60" si="1">$C$3*(1+$E$3)^(C13-$C$2)</f>
        <v>600000</v>
      </c>
      <c r="K13" s="2">
        <f t="shared" ref="K13:K60" si="2">J13*$C$4</f>
        <v>120000</v>
      </c>
      <c r="L13" s="2" t="str">
        <f t="shared" ref="L13:L60" si="3">IF(F13&gt;K13,"Balance &gt; Downpayment", "Balance &lt; Downpayment")</f>
        <v>Balance &lt; Downpayment</v>
      </c>
    </row>
    <row r="14" spans="1:12" x14ac:dyDescent="0.25">
      <c r="B14" s="1">
        <v>43159</v>
      </c>
      <c r="C14" s="2">
        <f t="shared" ref="C14:C77" si="4">YEAR(B14)</f>
        <v>2018</v>
      </c>
      <c r="D14" s="2">
        <f t="shared" si="0"/>
        <v>5000</v>
      </c>
      <c r="E14" s="2">
        <f t="shared" ref="E14:E77" si="5">E13*(1+$E$6)</f>
        <v>2505</v>
      </c>
      <c r="F14" s="2">
        <f>D14-E14+I13*(1+$E$7)</f>
        <v>5003.3333333333339</v>
      </c>
      <c r="G14" s="2">
        <v>0</v>
      </c>
      <c r="I14" s="2">
        <f t="shared" ref="I14:I77" si="6">F14-G14+H14</f>
        <v>5003.3333333333339</v>
      </c>
      <c r="J14" s="2">
        <f t="shared" si="1"/>
        <v>600000</v>
      </c>
      <c r="K14" s="2">
        <f t="shared" si="2"/>
        <v>120000</v>
      </c>
      <c r="L14" s="2" t="str">
        <f t="shared" si="3"/>
        <v>Balance &lt; Downpayment</v>
      </c>
    </row>
    <row r="15" spans="1:12" x14ac:dyDescent="0.25">
      <c r="B15" s="1">
        <v>43190</v>
      </c>
      <c r="C15" s="2">
        <f t="shared" si="4"/>
        <v>2018</v>
      </c>
      <c r="D15" s="2">
        <f t="shared" si="0"/>
        <v>5000</v>
      </c>
      <c r="E15" s="2">
        <f t="shared" si="5"/>
        <v>2510.0100000000002</v>
      </c>
      <c r="F15" s="2">
        <f t="shared" ref="F15:F78" si="7">D15-E15+I14*(1+$E$7)</f>
        <v>7510.0011111111116</v>
      </c>
      <c r="G15" s="2">
        <v>0</v>
      </c>
      <c r="I15" s="2">
        <f t="shared" si="6"/>
        <v>7510.0011111111116</v>
      </c>
      <c r="J15" s="2">
        <f t="shared" si="1"/>
        <v>600000</v>
      </c>
      <c r="K15" s="2">
        <f t="shared" si="2"/>
        <v>120000</v>
      </c>
      <c r="L15" s="2" t="str">
        <f t="shared" si="3"/>
        <v>Balance &lt; Downpayment</v>
      </c>
    </row>
    <row r="16" spans="1:12" x14ac:dyDescent="0.25">
      <c r="B16" s="1">
        <v>43220</v>
      </c>
      <c r="C16" s="2">
        <f t="shared" si="4"/>
        <v>2018</v>
      </c>
      <c r="D16" s="2">
        <f t="shared" si="0"/>
        <v>5000</v>
      </c>
      <c r="E16" s="2">
        <f t="shared" si="5"/>
        <v>2515.0300200000001</v>
      </c>
      <c r="F16" s="2">
        <f t="shared" si="7"/>
        <v>10020.00442814815</v>
      </c>
      <c r="G16" s="2">
        <v>0</v>
      </c>
      <c r="I16" s="2">
        <f t="shared" si="6"/>
        <v>10020.00442814815</v>
      </c>
      <c r="J16" s="2">
        <f t="shared" si="1"/>
        <v>600000</v>
      </c>
      <c r="K16" s="2">
        <f t="shared" si="2"/>
        <v>120000</v>
      </c>
      <c r="L16" s="2" t="str">
        <f t="shared" si="3"/>
        <v>Balance &lt; Downpayment</v>
      </c>
    </row>
    <row r="17" spans="2:12" x14ac:dyDescent="0.25">
      <c r="B17" s="1">
        <v>43251</v>
      </c>
      <c r="C17" s="2">
        <f t="shared" si="4"/>
        <v>2018</v>
      </c>
      <c r="D17" s="2">
        <f t="shared" si="0"/>
        <v>5000</v>
      </c>
      <c r="E17" s="2">
        <f t="shared" si="5"/>
        <v>2520.0600800400002</v>
      </c>
      <c r="F17" s="2">
        <f t="shared" si="7"/>
        <v>12533.344362868644</v>
      </c>
      <c r="G17" s="2">
        <v>0</v>
      </c>
      <c r="I17" s="2">
        <f t="shared" si="6"/>
        <v>12533.344362868644</v>
      </c>
      <c r="J17" s="2">
        <f t="shared" si="1"/>
        <v>600000</v>
      </c>
      <c r="K17" s="2">
        <f t="shared" si="2"/>
        <v>120000</v>
      </c>
      <c r="L17" s="2" t="str">
        <f t="shared" si="3"/>
        <v>Balance &lt; Downpayment</v>
      </c>
    </row>
    <row r="18" spans="2:12" x14ac:dyDescent="0.25">
      <c r="B18" s="1">
        <v>43281</v>
      </c>
      <c r="C18" s="2">
        <f t="shared" si="4"/>
        <v>2018</v>
      </c>
      <c r="D18" s="2">
        <f t="shared" si="0"/>
        <v>5000</v>
      </c>
      <c r="E18" s="2">
        <f t="shared" si="5"/>
        <v>2525.1002002000801</v>
      </c>
      <c r="F18" s="2">
        <f t="shared" si="7"/>
        <v>15050.02197721146</v>
      </c>
      <c r="G18" s="2">
        <v>0</v>
      </c>
      <c r="I18" s="2">
        <f t="shared" si="6"/>
        <v>15050.02197721146</v>
      </c>
      <c r="J18" s="2">
        <f t="shared" si="1"/>
        <v>600000</v>
      </c>
      <c r="K18" s="2">
        <f t="shared" si="2"/>
        <v>120000</v>
      </c>
      <c r="L18" s="2" t="str">
        <f t="shared" si="3"/>
        <v>Balance &lt; Downpayment</v>
      </c>
    </row>
    <row r="19" spans="2:12" x14ac:dyDescent="0.25">
      <c r="B19" s="1">
        <v>43312</v>
      </c>
      <c r="C19" s="2">
        <f t="shared" si="4"/>
        <v>2018</v>
      </c>
      <c r="D19" s="2">
        <f t="shared" si="0"/>
        <v>5000</v>
      </c>
      <c r="E19" s="2">
        <f t="shared" si="5"/>
        <v>2530.1504006004802</v>
      </c>
      <c r="F19" s="2">
        <f t="shared" si="7"/>
        <v>17570.038316535018</v>
      </c>
      <c r="G19" s="2">
        <v>0</v>
      </c>
      <c r="I19" s="2">
        <f t="shared" si="6"/>
        <v>17570.038316535018</v>
      </c>
      <c r="J19" s="2">
        <f t="shared" si="1"/>
        <v>600000</v>
      </c>
      <c r="K19" s="2">
        <f t="shared" si="2"/>
        <v>120000</v>
      </c>
      <c r="L19" s="2" t="str">
        <f t="shared" si="3"/>
        <v>Balance &lt; Downpayment</v>
      </c>
    </row>
    <row r="20" spans="2:12" x14ac:dyDescent="0.25">
      <c r="B20" s="1">
        <v>43343</v>
      </c>
      <c r="C20" s="2">
        <f t="shared" si="4"/>
        <v>2018</v>
      </c>
      <c r="D20" s="2">
        <f t="shared" si="0"/>
        <v>5000</v>
      </c>
      <c r="E20" s="2">
        <f t="shared" si="5"/>
        <v>2535.210701401681</v>
      </c>
      <c r="F20" s="2">
        <f t="shared" si="7"/>
        <v>20093.394409521788</v>
      </c>
      <c r="G20" s="2">
        <v>0</v>
      </c>
      <c r="I20" s="2">
        <f t="shared" si="6"/>
        <v>20093.394409521788</v>
      </c>
      <c r="J20" s="2">
        <f t="shared" si="1"/>
        <v>600000</v>
      </c>
      <c r="K20" s="2">
        <f t="shared" si="2"/>
        <v>120000</v>
      </c>
      <c r="L20" s="2" t="str">
        <f t="shared" si="3"/>
        <v>Balance &lt; Downpayment</v>
      </c>
    </row>
    <row r="21" spans="2:12" x14ac:dyDescent="0.25">
      <c r="B21" s="1">
        <v>43373</v>
      </c>
      <c r="C21" s="2">
        <f t="shared" si="4"/>
        <v>2018</v>
      </c>
      <c r="D21" s="2">
        <f t="shared" si="0"/>
        <v>5000</v>
      </c>
      <c r="E21" s="2">
        <f t="shared" si="5"/>
        <v>2540.2811228044843</v>
      </c>
      <c r="F21" s="2">
        <f t="shared" si="7"/>
        <v>22620.091268082379</v>
      </c>
      <c r="G21" s="2">
        <v>0</v>
      </c>
      <c r="I21" s="2">
        <f t="shared" si="6"/>
        <v>22620.091268082379</v>
      </c>
      <c r="J21" s="2">
        <f t="shared" si="1"/>
        <v>600000</v>
      </c>
      <c r="K21" s="2">
        <f t="shared" si="2"/>
        <v>120000</v>
      </c>
      <c r="L21" s="2" t="str">
        <f t="shared" si="3"/>
        <v>Balance &lt; Downpayment</v>
      </c>
    </row>
    <row r="22" spans="2:12" x14ac:dyDescent="0.25">
      <c r="B22" s="1">
        <v>43404</v>
      </c>
      <c r="C22" s="2">
        <f t="shared" si="4"/>
        <v>2018</v>
      </c>
      <c r="D22" s="2">
        <f t="shared" si="0"/>
        <v>5000</v>
      </c>
      <c r="E22" s="2">
        <f t="shared" si="5"/>
        <v>2545.3616850500935</v>
      </c>
      <c r="F22" s="2">
        <f t="shared" si="7"/>
        <v>25150.129887259227</v>
      </c>
      <c r="G22" s="2">
        <v>0</v>
      </c>
      <c r="I22" s="2">
        <f t="shared" si="6"/>
        <v>25150.129887259227</v>
      </c>
      <c r="J22" s="2">
        <f t="shared" si="1"/>
        <v>600000</v>
      </c>
      <c r="K22" s="2">
        <f t="shared" si="2"/>
        <v>120000</v>
      </c>
      <c r="L22" s="2" t="str">
        <f t="shared" si="3"/>
        <v>Balance &lt; Downpayment</v>
      </c>
    </row>
    <row r="23" spans="2:12" x14ac:dyDescent="0.25">
      <c r="B23" s="1">
        <v>43434</v>
      </c>
      <c r="C23" s="2">
        <f t="shared" si="4"/>
        <v>2018</v>
      </c>
      <c r="D23" s="2">
        <f t="shared" si="0"/>
        <v>5000</v>
      </c>
      <c r="E23" s="2">
        <f t="shared" si="5"/>
        <v>2550.4524084201935</v>
      </c>
      <c r="F23" s="2">
        <f t="shared" si="7"/>
        <v>27683.511245129899</v>
      </c>
      <c r="G23" s="2">
        <v>0</v>
      </c>
      <c r="I23" s="2">
        <f t="shared" si="6"/>
        <v>27683.511245129899</v>
      </c>
      <c r="J23" s="2">
        <f t="shared" si="1"/>
        <v>600000</v>
      </c>
      <c r="K23" s="2">
        <f t="shared" si="2"/>
        <v>120000</v>
      </c>
      <c r="L23" s="2" t="str">
        <f t="shared" si="3"/>
        <v>Balance &lt; Downpayment</v>
      </c>
    </row>
    <row r="24" spans="2:12" x14ac:dyDescent="0.25">
      <c r="B24" s="1">
        <v>43465</v>
      </c>
      <c r="C24" s="2">
        <f t="shared" si="4"/>
        <v>2018</v>
      </c>
      <c r="D24" s="2">
        <f t="shared" si="0"/>
        <v>5000</v>
      </c>
      <c r="E24" s="2">
        <f t="shared" si="5"/>
        <v>2555.5533132370338</v>
      </c>
      <c r="F24" s="2">
        <f t="shared" si="7"/>
        <v>30220.236302709967</v>
      </c>
      <c r="G24" s="2">
        <v>0</v>
      </c>
      <c r="I24" s="2">
        <f t="shared" si="6"/>
        <v>30220.236302709967</v>
      </c>
      <c r="J24" s="2">
        <f t="shared" si="1"/>
        <v>600000</v>
      </c>
      <c r="K24" s="2">
        <f t="shared" si="2"/>
        <v>120000</v>
      </c>
      <c r="L24" s="2" t="str">
        <f t="shared" si="3"/>
        <v>Balance &lt; Downpayment</v>
      </c>
    </row>
    <row r="25" spans="2:12" x14ac:dyDescent="0.25">
      <c r="B25" s="1">
        <v>43496</v>
      </c>
      <c r="C25" s="2">
        <f t="shared" si="4"/>
        <v>2019</v>
      </c>
      <c r="D25" s="2">
        <f t="shared" si="0"/>
        <v>5200</v>
      </c>
      <c r="E25" s="2">
        <f t="shared" si="5"/>
        <v>2560.6644198635076</v>
      </c>
      <c r="F25" s="2">
        <f t="shared" si="7"/>
        <v>32960.306003855498</v>
      </c>
      <c r="G25" s="2">
        <v>0</v>
      </c>
      <c r="I25" s="2">
        <f t="shared" si="6"/>
        <v>32960.306003855498</v>
      </c>
      <c r="J25" s="2">
        <f t="shared" si="1"/>
        <v>630000</v>
      </c>
      <c r="K25" s="2">
        <f t="shared" si="2"/>
        <v>126000</v>
      </c>
      <c r="L25" s="2" t="str">
        <f t="shared" si="3"/>
        <v>Balance &lt; Downpayment</v>
      </c>
    </row>
    <row r="26" spans="2:12" x14ac:dyDescent="0.25">
      <c r="B26" s="1">
        <v>43524</v>
      </c>
      <c r="C26" s="2">
        <f t="shared" si="4"/>
        <v>2019</v>
      </c>
      <c r="D26" s="2">
        <f t="shared" si="0"/>
        <v>5200</v>
      </c>
      <c r="E26" s="2">
        <f t="shared" si="5"/>
        <v>2565.7857487032347</v>
      </c>
      <c r="F26" s="2">
        <f t="shared" si="7"/>
        <v>35704.387941831781</v>
      </c>
      <c r="G26" s="2">
        <v>0</v>
      </c>
      <c r="I26" s="2">
        <f t="shared" si="6"/>
        <v>35704.387941831781</v>
      </c>
      <c r="J26" s="2">
        <f t="shared" si="1"/>
        <v>630000</v>
      </c>
      <c r="K26" s="2">
        <f t="shared" si="2"/>
        <v>126000</v>
      </c>
      <c r="L26" s="2" t="str">
        <f t="shared" si="3"/>
        <v>Balance &lt; Downpayment</v>
      </c>
    </row>
    <row r="27" spans="2:12" x14ac:dyDescent="0.25">
      <c r="B27" s="1">
        <v>43555</v>
      </c>
      <c r="C27" s="2">
        <f t="shared" si="4"/>
        <v>2019</v>
      </c>
      <c r="D27" s="2">
        <f t="shared" si="0"/>
        <v>5200</v>
      </c>
      <c r="E27" s="2">
        <f t="shared" si="5"/>
        <v>2570.9173202006414</v>
      </c>
      <c r="F27" s="2">
        <f t="shared" si="7"/>
        <v>38452.485248103912</v>
      </c>
      <c r="G27" s="2">
        <v>0</v>
      </c>
      <c r="I27" s="2">
        <f t="shared" si="6"/>
        <v>38452.485248103912</v>
      </c>
      <c r="J27" s="2">
        <f t="shared" si="1"/>
        <v>630000</v>
      </c>
      <c r="K27" s="2">
        <f t="shared" si="2"/>
        <v>126000</v>
      </c>
      <c r="L27" s="2" t="str">
        <f t="shared" si="3"/>
        <v>Balance &lt; Downpayment</v>
      </c>
    </row>
    <row r="28" spans="2:12" x14ac:dyDescent="0.25">
      <c r="B28" s="1">
        <v>43585</v>
      </c>
      <c r="C28" s="2">
        <f t="shared" si="4"/>
        <v>2019</v>
      </c>
      <c r="D28" s="2">
        <f t="shared" si="0"/>
        <v>5200</v>
      </c>
      <c r="E28" s="2">
        <f t="shared" si="5"/>
        <v>2576.0591548410425</v>
      </c>
      <c r="F28" s="2">
        <f t="shared" si="7"/>
        <v>41204.601044089883</v>
      </c>
      <c r="G28" s="2">
        <v>0</v>
      </c>
      <c r="I28" s="2">
        <f t="shared" si="6"/>
        <v>41204.601044089883</v>
      </c>
      <c r="J28" s="2">
        <f t="shared" si="1"/>
        <v>630000</v>
      </c>
      <c r="K28" s="2">
        <f t="shared" si="2"/>
        <v>126000</v>
      </c>
      <c r="L28" s="2" t="str">
        <f t="shared" si="3"/>
        <v>Balance &lt; Downpayment</v>
      </c>
    </row>
    <row r="29" spans="2:12" x14ac:dyDescent="0.25">
      <c r="B29" s="1">
        <v>43616</v>
      </c>
      <c r="C29" s="2">
        <f t="shared" si="4"/>
        <v>2019</v>
      </c>
      <c r="D29" s="2">
        <f t="shared" si="0"/>
        <v>5200</v>
      </c>
      <c r="E29" s="2">
        <f t="shared" si="5"/>
        <v>2581.2112731507245</v>
      </c>
      <c r="F29" s="2">
        <f t="shared" si="7"/>
        <v>43960.738441086127</v>
      </c>
      <c r="G29" s="2">
        <v>0</v>
      </c>
      <c r="I29" s="2">
        <f t="shared" si="6"/>
        <v>43960.738441086127</v>
      </c>
      <c r="J29" s="2">
        <f t="shared" si="1"/>
        <v>630000</v>
      </c>
      <c r="K29" s="2">
        <f t="shared" si="2"/>
        <v>126000</v>
      </c>
      <c r="L29" s="2" t="str">
        <f t="shared" si="3"/>
        <v>Balance &lt; Downpayment</v>
      </c>
    </row>
    <row r="30" spans="2:12" x14ac:dyDescent="0.25">
      <c r="B30" s="1">
        <v>43646</v>
      </c>
      <c r="C30" s="2">
        <f t="shared" si="4"/>
        <v>2019</v>
      </c>
      <c r="D30" s="2">
        <f t="shared" si="0"/>
        <v>5200</v>
      </c>
      <c r="E30" s="2">
        <f t="shared" si="5"/>
        <v>2586.3736956970261</v>
      </c>
      <c r="F30" s="2">
        <f t="shared" si="7"/>
        <v>46720.900540192728</v>
      </c>
      <c r="G30" s="2">
        <v>0</v>
      </c>
      <c r="I30" s="2">
        <f t="shared" si="6"/>
        <v>46720.900540192728</v>
      </c>
      <c r="J30" s="2">
        <f t="shared" si="1"/>
        <v>630000</v>
      </c>
      <c r="K30" s="2">
        <f t="shared" si="2"/>
        <v>126000</v>
      </c>
      <c r="L30" s="2" t="str">
        <f t="shared" si="3"/>
        <v>Balance &lt; Downpayment</v>
      </c>
    </row>
    <row r="31" spans="2:12" x14ac:dyDescent="0.25">
      <c r="B31" s="1">
        <v>43677</v>
      </c>
      <c r="C31" s="2">
        <f t="shared" si="4"/>
        <v>2019</v>
      </c>
      <c r="D31" s="2">
        <f t="shared" si="0"/>
        <v>5200</v>
      </c>
      <c r="E31" s="2">
        <f t="shared" si="5"/>
        <v>2591.5464430884199</v>
      </c>
      <c r="F31" s="2">
        <f t="shared" si="7"/>
        <v>49485.090432238292</v>
      </c>
      <c r="G31" s="2">
        <v>0</v>
      </c>
      <c r="I31" s="2">
        <f t="shared" si="6"/>
        <v>49485.090432238292</v>
      </c>
      <c r="J31" s="2">
        <f t="shared" si="1"/>
        <v>630000</v>
      </c>
      <c r="K31" s="2">
        <f t="shared" si="2"/>
        <v>126000</v>
      </c>
      <c r="L31" s="2" t="str">
        <f t="shared" si="3"/>
        <v>Balance &lt; Downpayment</v>
      </c>
    </row>
    <row r="32" spans="2:12" x14ac:dyDescent="0.25">
      <c r="B32" s="1">
        <v>43708</v>
      </c>
      <c r="C32" s="2">
        <f t="shared" si="4"/>
        <v>2019</v>
      </c>
      <c r="D32" s="2">
        <f t="shared" si="0"/>
        <v>5200</v>
      </c>
      <c r="E32" s="2">
        <f t="shared" si="5"/>
        <v>2596.7295359745967</v>
      </c>
      <c r="F32" s="2">
        <f t="shared" si="7"/>
        <v>52253.31119770449</v>
      </c>
      <c r="G32" s="2">
        <v>0</v>
      </c>
      <c r="I32" s="2">
        <f t="shared" si="6"/>
        <v>52253.31119770449</v>
      </c>
      <c r="J32" s="2">
        <f t="shared" si="1"/>
        <v>630000</v>
      </c>
      <c r="K32" s="2">
        <f t="shared" si="2"/>
        <v>126000</v>
      </c>
      <c r="L32" s="2" t="str">
        <f t="shared" si="3"/>
        <v>Balance &lt; Downpayment</v>
      </c>
    </row>
    <row r="33" spans="1:13" x14ac:dyDescent="0.25">
      <c r="B33" s="1">
        <v>43738</v>
      </c>
      <c r="C33" s="2">
        <f t="shared" si="4"/>
        <v>2019</v>
      </c>
      <c r="D33" s="2">
        <f t="shared" si="0"/>
        <v>5200</v>
      </c>
      <c r="E33" s="2">
        <f t="shared" si="5"/>
        <v>2601.922995046546</v>
      </c>
      <c r="F33" s="2">
        <f t="shared" si="7"/>
        <v>55025.565906650299</v>
      </c>
      <c r="G33" s="2">
        <v>0</v>
      </c>
      <c r="I33" s="2">
        <f t="shared" si="6"/>
        <v>55025.565906650299</v>
      </c>
      <c r="J33" s="2">
        <f t="shared" si="1"/>
        <v>630000</v>
      </c>
      <c r="K33" s="2">
        <f t="shared" si="2"/>
        <v>126000</v>
      </c>
      <c r="L33" s="2" t="str">
        <f t="shared" si="3"/>
        <v>Balance &lt; Downpayment</v>
      </c>
    </row>
    <row r="34" spans="1:13" x14ac:dyDescent="0.25">
      <c r="B34" s="1">
        <v>43769</v>
      </c>
      <c r="C34" s="2">
        <f t="shared" si="4"/>
        <v>2019</v>
      </c>
      <c r="D34" s="2">
        <f t="shared" si="0"/>
        <v>5200</v>
      </c>
      <c r="E34" s="2">
        <f t="shared" si="5"/>
        <v>2607.1268410366392</v>
      </c>
      <c r="F34" s="2">
        <f t="shared" si="7"/>
        <v>57801.857618635833</v>
      </c>
      <c r="G34" s="2">
        <v>0</v>
      </c>
      <c r="I34" s="2">
        <f t="shared" si="6"/>
        <v>57801.857618635833</v>
      </c>
      <c r="J34" s="2">
        <f t="shared" si="1"/>
        <v>630000</v>
      </c>
      <c r="K34" s="2">
        <f t="shared" si="2"/>
        <v>126000</v>
      </c>
      <c r="L34" s="2" t="str">
        <f t="shared" si="3"/>
        <v>Balance &lt; Downpayment</v>
      </c>
    </row>
    <row r="35" spans="1:13" x14ac:dyDescent="0.25">
      <c r="B35" s="1">
        <v>43799</v>
      </c>
      <c r="C35" s="2">
        <f t="shared" si="4"/>
        <v>2019</v>
      </c>
      <c r="D35" s="2">
        <f t="shared" si="0"/>
        <v>5200</v>
      </c>
      <c r="E35" s="2">
        <f t="shared" si="5"/>
        <v>2612.3410947187126</v>
      </c>
      <c r="F35" s="2">
        <f t="shared" si="7"/>
        <v>60582.189382645905</v>
      </c>
      <c r="G35" s="2">
        <v>0</v>
      </c>
      <c r="I35" s="2">
        <f t="shared" si="6"/>
        <v>60582.189382645905</v>
      </c>
      <c r="J35" s="2">
        <f t="shared" si="1"/>
        <v>630000</v>
      </c>
      <c r="K35" s="2">
        <f t="shared" si="2"/>
        <v>126000</v>
      </c>
      <c r="L35" s="2" t="str">
        <f t="shared" si="3"/>
        <v>Balance &lt; Downpayment</v>
      </c>
    </row>
    <row r="36" spans="1:13" x14ac:dyDescent="0.25">
      <c r="B36" s="1">
        <v>43830</v>
      </c>
      <c r="C36" s="2">
        <f t="shared" si="4"/>
        <v>2019</v>
      </c>
      <c r="D36" s="2">
        <f t="shared" si="0"/>
        <v>5200</v>
      </c>
      <c r="E36" s="2">
        <f t="shared" si="5"/>
        <v>2617.5657769081499</v>
      </c>
      <c r="F36" s="2">
        <f t="shared" si="7"/>
        <v>63366.564237013248</v>
      </c>
      <c r="G36" s="2">
        <v>0</v>
      </c>
      <c r="I36" s="2">
        <f t="shared" si="6"/>
        <v>63366.564237013248</v>
      </c>
      <c r="J36" s="2">
        <f t="shared" si="1"/>
        <v>630000</v>
      </c>
      <c r="K36" s="2">
        <f t="shared" si="2"/>
        <v>126000</v>
      </c>
      <c r="L36" s="2" t="str">
        <f t="shared" si="3"/>
        <v>Balance &lt; Downpayment</v>
      </c>
    </row>
    <row r="37" spans="1:13" x14ac:dyDescent="0.25">
      <c r="B37" s="1">
        <v>43861</v>
      </c>
      <c r="C37" s="2">
        <f t="shared" si="4"/>
        <v>2020</v>
      </c>
      <c r="D37" s="2">
        <f t="shared" si="0"/>
        <v>5408.0000000000009</v>
      </c>
      <c r="E37" s="2">
        <f t="shared" si="5"/>
        <v>2622.8009084619662</v>
      </c>
      <c r="F37" s="2">
        <f t="shared" si="7"/>
        <v>66362.985209341336</v>
      </c>
      <c r="G37" s="2">
        <v>0</v>
      </c>
      <c r="I37" s="2">
        <f t="shared" si="6"/>
        <v>66362.985209341336</v>
      </c>
      <c r="J37" s="2">
        <f t="shared" si="1"/>
        <v>661500</v>
      </c>
      <c r="K37" s="2">
        <f t="shared" si="2"/>
        <v>132300</v>
      </c>
      <c r="L37" s="2" t="str">
        <f t="shared" si="3"/>
        <v>Balance &lt; Downpayment</v>
      </c>
    </row>
    <row r="38" spans="1:13" x14ac:dyDescent="0.25">
      <c r="B38" s="1">
        <v>43890</v>
      </c>
      <c r="C38" s="2">
        <f t="shared" si="4"/>
        <v>2020</v>
      </c>
      <c r="D38" s="2">
        <f t="shared" si="0"/>
        <v>5408.0000000000009</v>
      </c>
      <c r="E38" s="2">
        <f t="shared" si="5"/>
        <v>2628.0465102788903</v>
      </c>
      <c r="F38" s="2">
        <f t="shared" si="7"/>
        <v>69364.14864976026</v>
      </c>
      <c r="G38" s="2">
        <v>0</v>
      </c>
      <c r="I38" s="2">
        <f t="shared" si="6"/>
        <v>69364.14864976026</v>
      </c>
      <c r="J38" s="2">
        <f t="shared" si="1"/>
        <v>661500</v>
      </c>
      <c r="K38" s="2">
        <f t="shared" si="2"/>
        <v>132300</v>
      </c>
      <c r="L38" s="2" t="str">
        <f t="shared" si="3"/>
        <v>Balance &lt; Downpayment</v>
      </c>
    </row>
    <row r="39" spans="1:13" x14ac:dyDescent="0.25">
      <c r="B39" s="1">
        <v>43921</v>
      </c>
      <c r="C39" s="2">
        <f t="shared" si="4"/>
        <v>2020</v>
      </c>
      <c r="D39" s="2">
        <f t="shared" si="0"/>
        <v>5408.0000000000009</v>
      </c>
      <c r="E39" s="2">
        <f t="shared" si="5"/>
        <v>2633.302603299448</v>
      </c>
      <c r="F39" s="2">
        <f t="shared" si="7"/>
        <v>72370.059875293344</v>
      </c>
      <c r="G39" s="2">
        <v>0</v>
      </c>
      <c r="I39" s="2">
        <f t="shared" si="6"/>
        <v>72370.059875293344</v>
      </c>
      <c r="J39" s="2">
        <f t="shared" si="1"/>
        <v>661500</v>
      </c>
      <c r="K39" s="2">
        <f t="shared" si="2"/>
        <v>132300</v>
      </c>
      <c r="L39" s="2" t="str">
        <f t="shared" si="3"/>
        <v>Balance &lt; Downpayment</v>
      </c>
    </row>
    <row r="40" spans="1:13" x14ac:dyDescent="0.25">
      <c r="B40" s="1">
        <v>43951</v>
      </c>
      <c r="C40" s="2">
        <f t="shared" si="4"/>
        <v>2020</v>
      </c>
      <c r="D40" s="2">
        <f t="shared" si="0"/>
        <v>5408.0000000000009</v>
      </c>
      <c r="E40" s="2">
        <f t="shared" si="5"/>
        <v>2638.5692085060468</v>
      </c>
      <c r="F40" s="2">
        <f t="shared" si="7"/>
        <v>75380.724199704957</v>
      </c>
      <c r="G40" s="2">
        <v>0</v>
      </c>
      <c r="I40" s="2">
        <f t="shared" si="6"/>
        <v>75380.724199704957</v>
      </c>
      <c r="J40" s="2">
        <f t="shared" si="1"/>
        <v>661500</v>
      </c>
      <c r="K40" s="2">
        <f t="shared" si="2"/>
        <v>132300</v>
      </c>
      <c r="L40" s="2" t="str">
        <f t="shared" si="3"/>
        <v>Balance &lt; Downpayment</v>
      </c>
    </row>
    <row r="41" spans="1:13" x14ac:dyDescent="0.25">
      <c r="B41" s="1">
        <v>43982</v>
      </c>
      <c r="C41" s="2">
        <f t="shared" si="4"/>
        <v>2020</v>
      </c>
      <c r="D41" s="2">
        <f t="shared" si="0"/>
        <v>5408.0000000000009</v>
      </c>
      <c r="E41" s="2">
        <f t="shared" si="5"/>
        <v>2643.8463469230587</v>
      </c>
      <c r="F41" s="2">
        <f t="shared" si="7"/>
        <v>78396.146933447584</v>
      </c>
      <c r="G41" s="2">
        <v>0</v>
      </c>
      <c r="I41" s="2">
        <f t="shared" si="6"/>
        <v>78396.146933447584</v>
      </c>
      <c r="J41" s="2">
        <f t="shared" si="1"/>
        <v>661500</v>
      </c>
      <c r="K41" s="2">
        <f t="shared" si="2"/>
        <v>132300</v>
      </c>
      <c r="L41" s="2" t="str">
        <f t="shared" si="3"/>
        <v>Balance &lt; Downpayment</v>
      </c>
    </row>
    <row r="42" spans="1:13" x14ac:dyDescent="0.25">
      <c r="B42" s="1">
        <v>44012</v>
      </c>
      <c r="C42" s="2">
        <f t="shared" si="4"/>
        <v>2020</v>
      </c>
      <c r="D42" s="2">
        <f t="shared" si="0"/>
        <v>5408.0000000000009</v>
      </c>
      <c r="E42" s="2">
        <f t="shared" si="5"/>
        <v>2649.1340396169048</v>
      </c>
      <c r="F42" s="2">
        <f t="shared" si="7"/>
        <v>81416.333383608842</v>
      </c>
      <c r="G42" s="2">
        <v>0</v>
      </c>
      <c r="I42" s="2">
        <f t="shared" si="6"/>
        <v>81416.333383608842</v>
      </c>
      <c r="J42" s="2">
        <f t="shared" si="1"/>
        <v>661500</v>
      </c>
      <c r="K42" s="2">
        <f t="shared" si="2"/>
        <v>132300</v>
      </c>
      <c r="L42" s="2" t="str">
        <f t="shared" si="3"/>
        <v>Balance &lt; Downpayment</v>
      </c>
    </row>
    <row r="43" spans="1:13" x14ac:dyDescent="0.25">
      <c r="B43" s="1">
        <v>44043</v>
      </c>
      <c r="C43" s="2">
        <f t="shared" si="4"/>
        <v>2020</v>
      </c>
      <c r="D43" s="2">
        <f t="shared" si="0"/>
        <v>5408.0000000000009</v>
      </c>
      <c r="E43" s="2">
        <f t="shared" si="5"/>
        <v>2654.4323076961387</v>
      </c>
      <c r="F43" s="2">
        <f t="shared" si="7"/>
        <v>84441.288853858074</v>
      </c>
      <c r="G43" s="2">
        <v>0</v>
      </c>
      <c r="I43" s="2">
        <f t="shared" si="6"/>
        <v>84441.288853858074</v>
      </c>
      <c r="J43" s="2">
        <f t="shared" si="1"/>
        <v>661500</v>
      </c>
      <c r="K43" s="2">
        <f t="shared" si="2"/>
        <v>132300</v>
      </c>
      <c r="L43" s="2" t="str">
        <f t="shared" si="3"/>
        <v>Balance &lt; Downpayment</v>
      </c>
    </row>
    <row r="44" spans="1:13" x14ac:dyDescent="0.25">
      <c r="B44" s="1">
        <v>44074</v>
      </c>
      <c r="C44" s="2">
        <f t="shared" si="4"/>
        <v>2020</v>
      </c>
      <c r="D44" s="2">
        <f t="shared" si="0"/>
        <v>5408.0000000000009</v>
      </c>
      <c r="E44" s="2">
        <f t="shared" si="5"/>
        <v>2659.741172311531</v>
      </c>
      <c r="F44" s="2">
        <f t="shared" si="7"/>
        <v>87471.018644392738</v>
      </c>
      <c r="G44" s="2">
        <v>0</v>
      </c>
      <c r="I44" s="2">
        <f t="shared" si="6"/>
        <v>87471.018644392738</v>
      </c>
      <c r="J44" s="2">
        <f t="shared" si="1"/>
        <v>661500</v>
      </c>
      <c r="K44" s="2">
        <f t="shared" si="2"/>
        <v>132300</v>
      </c>
      <c r="L44" s="2" t="str">
        <f t="shared" si="3"/>
        <v>Balance &lt; Downpayment</v>
      </c>
    </row>
    <row r="45" spans="1:13" x14ac:dyDescent="0.25">
      <c r="B45" s="1">
        <v>44104</v>
      </c>
      <c r="C45" s="2">
        <f t="shared" si="4"/>
        <v>2020</v>
      </c>
      <c r="D45" s="2">
        <f t="shared" si="0"/>
        <v>5408.0000000000009</v>
      </c>
      <c r="E45" s="2">
        <f t="shared" si="5"/>
        <v>2665.0606546561539</v>
      </c>
      <c r="F45" s="2">
        <f t="shared" si="7"/>
        <v>90505.528051884568</v>
      </c>
      <c r="G45" s="2">
        <v>0</v>
      </c>
      <c r="I45" s="2">
        <f t="shared" si="6"/>
        <v>90505.528051884568</v>
      </c>
      <c r="J45" s="2">
        <f t="shared" si="1"/>
        <v>661500</v>
      </c>
      <c r="K45" s="2">
        <f t="shared" si="2"/>
        <v>132300</v>
      </c>
      <c r="L45" s="2" t="str">
        <f t="shared" si="3"/>
        <v>Balance &lt; Downpayment</v>
      </c>
      <c r="M45" s="4"/>
    </row>
    <row r="46" spans="1:13" x14ac:dyDescent="0.25">
      <c r="B46" s="1">
        <v>44135</v>
      </c>
      <c r="C46" s="2">
        <f t="shared" si="4"/>
        <v>2020</v>
      </c>
      <c r="D46" s="2">
        <f t="shared" si="0"/>
        <v>5408.0000000000009</v>
      </c>
      <c r="E46" s="2">
        <f t="shared" si="5"/>
        <v>2670.3907759654662</v>
      </c>
      <c r="F46" s="2">
        <f t="shared" si="7"/>
        <v>93544.822369425383</v>
      </c>
      <c r="G46" s="2">
        <v>0</v>
      </c>
      <c r="I46" s="2">
        <f t="shared" si="6"/>
        <v>93544.822369425383</v>
      </c>
      <c r="J46" s="2">
        <f t="shared" si="1"/>
        <v>661500</v>
      </c>
      <c r="K46" s="2">
        <f t="shared" si="2"/>
        <v>132300</v>
      </c>
      <c r="L46" s="2" t="str">
        <f t="shared" si="3"/>
        <v>Balance &lt; Downpayment</v>
      </c>
      <c r="M46" s="4"/>
    </row>
    <row r="47" spans="1:13" x14ac:dyDescent="0.25">
      <c r="A47" s="6"/>
      <c r="B47" s="1">
        <v>44165</v>
      </c>
      <c r="C47" s="2">
        <f t="shared" si="4"/>
        <v>2020</v>
      </c>
      <c r="D47" s="4">
        <f t="shared" si="0"/>
        <v>5408.0000000000009</v>
      </c>
      <c r="E47" s="4">
        <f t="shared" si="5"/>
        <v>2675.7315575173971</v>
      </c>
      <c r="F47" s="2">
        <f t="shared" si="7"/>
        <v>96588.906886472745</v>
      </c>
      <c r="G47" s="2">
        <v>0</v>
      </c>
      <c r="I47" s="2">
        <f t="shared" si="6"/>
        <v>96588.906886472745</v>
      </c>
      <c r="J47" s="4">
        <f t="shared" si="1"/>
        <v>661500</v>
      </c>
      <c r="K47" s="4">
        <f t="shared" si="2"/>
        <v>132300</v>
      </c>
      <c r="L47" s="2" t="str">
        <f t="shared" si="3"/>
        <v>Balance &lt; Downpayment</v>
      </c>
      <c r="M47" s="4"/>
    </row>
    <row r="48" spans="1:13" x14ac:dyDescent="0.25">
      <c r="B48" s="1">
        <v>44196</v>
      </c>
      <c r="C48" s="2">
        <f t="shared" si="4"/>
        <v>2020</v>
      </c>
      <c r="D48" s="2">
        <f t="shared" si="0"/>
        <v>5408.0000000000009</v>
      </c>
      <c r="E48" s="2">
        <f t="shared" si="5"/>
        <v>2681.0830206324317</v>
      </c>
      <c r="F48" s="2">
        <f t="shared" si="7"/>
        <v>99637.786888795235</v>
      </c>
      <c r="G48" s="2">
        <v>0</v>
      </c>
      <c r="I48" s="2">
        <f t="shared" si="6"/>
        <v>99637.786888795235</v>
      </c>
      <c r="J48" s="2">
        <f t="shared" si="1"/>
        <v>661500</v>
      </c>
      <c r="K48" s="2">
        <f t="shared" si="2"/>
        <v>132300</v>
      </c>
      <c r="L48" s="2" t="str">
        <f t="shared" si="3"/>
        <v>Balance &lt; Downpayment</v>
      </c>
    </row>
    <row r="49" spans="1:23" x14ac:dyDescent="0.25">
      <c r="B49" s="1">
        <v>44227</v>
      </c>
      <c r="C49" s="2">
        <f t="shared" si="4"/>
        <v>2021</v>
      </c>
      <c r="D49" s="2">
        <f t="shared" si="0"/>
        <v>5624.3200000000006</v>
      </c>
      <c r="E49" s="2">
        <f t="shared" si="5"/>
        <v>2686.4451866736968</v>
      </c>
      <c r="F49" s="2">
        <f t="shared" si="7"/>
        <v>102907.78765841752</v>
      </c>
      <c r="G49" s="2">
        <v>0</v>
      </c>
      <c r="I49" s="2">
        <f t="shared" si="6"/>
        <v>102907.78765841752</v>
      </c>
      <c r="J49" s="2">
        <f t="shared" si="1"/>
        <v>694575.00000000012</v>
      </c>
      <c r="K49" s="2">
        <f t="shared" si="2"/>
        <v>138915.00000000003</v>
      </c>
      <c r="L49" s="2" t="str">
        <f t="shared" si="3"/>
        <v>Balance &lt; Downpayment</v>
      </c>
    </row>
    <row r="50" spans="1:23" x14ac:dyDescent="0.25">
      <c r="B50" s="1">
        <v>44255</v>
      </c>
      <c r="C50" s="2">
        <f t="shared" si="4"/>
        <v>2021</v>
      </c>
      <c r="D50" s="2">
        <f t="shared" si="0"/>
        <v>5624.3200000000006</v>
      </c>
      <c r="E50" s="2">
        <f t="shared" si="5"/>
        <v>2691.818077047044</v>
      </c>
      <c r="F50" s="2">
        <f t="shared" si="7"/>
        <v>106183.31554023188</v>
      </c>
      <c r="G50" s="2">
        <v>0</v>
      </c>
      <c r="I50" s="2">
        <f t="shared" si="6"/>
        <v>106183.31554023188</v>
      </c>
      <c r="J50" s="2">
        <f t="shared" si="1"/>
        <v>694575.00000000012</v>
      </c>
      <c r="K50" s="2">
        <f t="shared" si="2"/>
        <v>138915.00000000003</v>
      </c>
      <c r="L50" s="2" t="str">
        <f t="shared" si="3"/>
        <v>Balance &lt; Downpayment</v>
      </c>
    </row>
    <row r="51" spans="1:23" x14ac:dyDescent="0.25">
      <c r="B51" s="1">
        <v>44286</v>
      </c>
      <c r="C51" s="2">
        <f t="shared" si="4"/>
        <v>2021</v>
      </c>
      <c r="D51" s="2">
        <f t="shared" si="0"/>
        <v>5624.3200000000006</v>
      </c>
      <c r="E51" s="2">
        <f t="shared" si="5"/>
        <v>2697.2017132011379</v>
      </c>
      <c r="F51" s="2">
        <f t="shared" si="7"/>
        <v>109464.37821216487</v>
      </c>
      <c r="G51" s="2">
        <v>0</v>
      </c>
      <c r="I51" s="2">
        <f t="shared" si="6"/>
        <v>109464.37821216487</v>
      </c>
      <c r="J51" s="2">
        <f t="shared" si="1"/>
        <v>694575.00000000012</v>
      </c>
      <c r="K51" s="2">
        <f t="shared" si="2"/>
        <v>138915.00000000003</v>
      </c>
      <c r="L51" s="2" t="str">
        <f t="shared" si="3"/>
        <v>Balance &lt; Downpayment</v>
      </c>
    </row>
    <row r="52" spans="1:23" x14ac:dyDescent="0.25">
      <c r="B52" s="1">
        <v>44316</v>
      </c>
      <c r="C52" s="2">
        <f t="shared" si="4"/>
        <v>2021</v>
      </c>
      <c r="D52" s="2">
        <f t="shared" si="0"/>
        <v>5624.3200000000006</v>
      </c>
      <c r="E52" s="2">
        <f t="shared" si="5"/>
        <v>2702.5961166275401</v>
      </c>
      <c r="F52" s="2">
        <f t="shared" si="7"/>
        <v>112750.98335624454</v>
      </c>
      <c r="G52" s="2">
        <v>0</v>
      </c>
      <c r="I52" s="2">
        <f t="shared" si="6"/>
        <v>112750.98335624454</v>
      </c>
      <c r="J52" s="2">
        <f t="shared" si="1"/>
        <v>694575.00000000012</v>
      </c>
      <c r="K52" s="2">
        <f t="shared" si="2"/>
        <v>138915.00000000003</v>
      </c>
      <c r="L52" s="2" t="str">
        <f t="shared" si="3"/>
        <v>Balance &lt; Downpayment</v>
      </c>
    </row>
    <row r="53" spans="1:23" x14ac:dyDescent="0.25">
      <c r="B53" s="1">
        <v>44347</v>
      </c>
      <c r="C53" s="2">
        <f t="shared" si="4"/>
        <v>2021</v>
      </c>
      <c r="D53" s="2">
        <f t="shared" si="0"/>
        <v>5624.3200000000006</v>
      </c>
      <c r="E53" s="2">
        <f t="shared" si="5"/>
        <v>2708.0013088607952</v>
      </c>
      <c r="F53" s="2">
        <f t="shared" si="7"/>
        <v>116043.13865857125</v>
      </c>
      <c r="G53" s="2">
        <v>0</v>
      </c>
      <c r="I53" s="2">
        <f t="shared" si="6"/>
        <v>116043.13865857125</v>
      </c>
      <c r="J53" s="2">
        <f t="shared" si="1"/>
        <v>694575.00000000012</v>
      </c>
      <c r="K53" s="2">
        <f t="shared" si="2"/>
        <v>138915.00000000003</v>
      </c>
      <c r="L53" s="2" t="str">
        <f t="shared" si="3"/>
        <v>Balance &lt; Downpayment</v>
      </c>
      <c r="R53" s="11"/>
      <c r="S53" s="11"/>
      <c r="T53" s="11"/>
      <c r="U53" s="11"/>
      <c r="V53" s="11"/>
      <c r="W53" s="11"/>
    </row>
    <row r="54" spans="1:23" x14ac:dyDescent="0.25">
      <c r="B54" s="1">
        <v>44377</v>
      </c>
      <c r="C54" s="2">
        <f t="shared" si="4"/>
        <v>2021</v>
      </c>
      <c r="D54" s="2">
        <f t="shared" si="0"/>
        <v>5624.3200000000006</v>
      </c>
      <c r="E54" s="2">
        <f t="shared" si="5"/>
        <v>2713.4173114785167</v>
      </c>
      <c r="F54" s="2">
        <f t="shared" si="7"/>
        <v>119340.85180928798</v>
      </c>
      <c r="G54" s="2">
        <v>0</v>
      </c>
      <c r="I54" s="2">
        <f t="shared" si="6"/>
        <v>119340.85180928798</v>
      </c>
      <c r="J54" s="2">
        <f t="shared" si="1"/>
        <v>694575.00000000012</v>
      </c>
      <c r="K54" s="2">
        <f t="shared" si="2"/>
        <v>138915.00000000003</v>
      </c>
      <c r="L54" s="2" t="str">
        <f t="shared" si="3"/>
        <v>Balance &lt; Downpayment</v>
      </c>
      <c r="R54" s="11"/>
      <c r="S54" s="11"/>
      <c r="T54" s="11"/>
      <c r="U54" s="11"/>
      <c r="V54" s="11"/>
      <c r="W54" s="11"/>
    </row>
    <row r="55" spans="1:23" x14ac:dyDescent="0.25">
      <c r="B55" s="1">
        <v>44408</v>
      </c>
      <c r="C55" s="2">
        <f t="shared" si="4"/>
        <v>2021</v>
      </c>
      <c r="D55" s="2">
        <f t="shared" si="0"/>
        <v>5624.3200000000006</v>
      </c>
      <c r="E55" s="2">
        <f t="shared" si="5"/>
        <v>2718.8441461014736</v>
      </c>
      <c r="F55" s="2">
        <f t="shared" si="7"/>
        <v>122644.13050255082</v>
      </c>
      <c r="G55" s="2">
        <v>0</v>
      </c>
      <c r="I55" s="2">
        <f t="shared" si="6"/>
        <v>122644.13050255082</v>
      </c>
      <c r="J55" s="2">
        <f t="shared" si="1"/>
        <v>694575.00000000012</v>
      </c>
      <c r="K55" s="2">
        <f t="shared" si="2"/>
        <v>138915.00000000003</v>
      </c>
      <c r="L55" s="2" t="str">
        <f t="shared" si="3"/>
        <v>Balance &lt; Downpayment</v>
      </c>
      <c r="R55" s="11"/>
      <c r="S55" s="11"/>
      <c r="T55" s="11"/>
      <c r="U55" s="11"/>
      <c r="V55" s="11"/>
      <c r="W55" s="11"/>
    </row>
    <row r="56" spans="1:23" x14ac:dyDescent="0.25">
      <c r="B56" s="1">
        <v>44439</v>
      </c>
      <c r="C56" s="2">
        <f t="shared" si="4"/>
        <v>2021</v>
      </c>
      <c r="D56" s="2">
        <f t="shared" si="0"/>
        <v>5624.3200000000006</v>
      </c>
      <c r="E56" s="2">
        <f t="shared" si="5"/>
        <v>2724.2818343936765</v>
      </c>
      <c r="F56" s="2">
        <f t="shared" si="7"/>
        <v>125952.98243649899</v>
      </c>
      <c r="G56" s="2">
        <v>0</v>
      </c>
      <c r="I56" s="2">
        <f t="shared" si="6"/>
        <v>125952.98243649899</v>
      </c>
      <c r="J56" s="2">
        <f t="shared" si="1"/>
        <v>694575.00000000012</v>
      </c>
      <c r="K56" s="2">
        <f t="shared" si="2"/>
        <v>138915.00000000003</v>
      </c>
      <c r="L56" s="2" t="str">
        <f t="shared" si="3"/>
        <v>Balance &lt; Downpayment</v>
      </c>
      <c r="R56" s="11"/>
      <c r="S56" s="11"/>
      <c r="T56" s="11"/>
      <c r="U56" s="11"/>
      <c r="V56" s="11"/>
      <c r="W56" s="11"/>
    </row>
    <row r="57" spans="1:23" s="11" customFormat="1" x14ac:dyDescent="0.25">
      <c r="A57" s="16"/>
      <c r="B57" s="1">
        <v>44469</v>
      </c>
      <c r="C57" s="2">
        <f t="shared" si="4"/>
        <v>2021</v>
      </c>
      <c r="D57" s="11">
        <f t="shared" si="0"/>
        <v>5624.3200000000006</v>
      </c>
      <c r="E57" s="11">
        <f t="shared" si="5"/>
        <v>2729.7303980624638</v>
      </c>
      <c r="F57" s="2">
        <f t="shared" si="7"/>
        <v>129267.41531322486</v>
      </c>
      <c r="G57" s="11">
        <v>0</v>
      </c>
      <c r="H57" s="2"/>
      <c r="I57" s="2">
        <f t="shared" si="6"/>
        <v>129267.41531322486</v>
      </c>
      <c r="J57" s="11">
        <f t="shared" si="1"/>
        <v>694575.00000000012</v>
      </c>
      <c r="K57" s="11">
        <f t="shared" si="2"/>
        <v>138915.00000000003</v>
      </c>
      <c r="L57" s="2" t="str">
        <f t="shared" si="3"/>
        <v>Balance &lt; Downpayment</v>
      </c>
    </row>
    <row r="58" spans="1:23" s="18" customFormat="1" x14ac:dyDescent="0.25">
      <c r="A58" s="17"/>
      <c r="B58" s="25">
        <v>44500</v>
      </c>
      <c r="C58" s="2">
        <f t="shared" si="4"/>
        <v>2021</v>
      </c>
      <c r="D58" s="18">
        <f t="shared" si="0"/>
        <v>5624.3200000000006</v>
      </c>
      <c r="E58" s="18">
        <f t="shared" si="5"/>
        <v>2735.1898588585887</v>
      </c>
      <c r="F58" s="2">
        <f t="shared" si="7"/>
        <v>132587.43683874368</v>
      </c>
      <c r="G58" s="11">
        <v>0</v>
      </c>
      <c r="H58" s="2"/>
      <c r="I58" s="2">
        <f t="shared" si="6"/>
        <v>132587.43683874368</v>
      </c>
      <c r="J58" s="18">
        <f t="shared" si="1"/>
        <v>694575.00000000012</v>
      </c>
      <c r="K58" s="18">
        <f t="shared" si="2"/>
        <v>138915.00000000003</v>
      </c>
      <c r="L58" s="19" t="str">
        <f t="shared" si="3"/>
        <v>Balance &lt; Downpayment</v>
      </c>
    </row>
    <row r="59" spans="1:23" s="11" customFormat="1" x14ac:dyDescent="0.25">
      <c r="A59" s="16"/>
      <c r="B59" s="1">
        <v>44530</v>
      </c>
      <c r="C59" s="2">
        <f t="shared" si="4"/>
        <v>2021</v>
      </c>
      <c r="D59" s="11">
        <f t="shared" si="0"/>
        <v>5624.3200000000006</v>
      </c>
      <c r="E59" s="11">
        <f t="shared" si="5"/>
        <v>2740.6602385763058</v>
      </c>
      <c r="F59" s="2">
        <f t="shared" si="7"/>
        <v>135913.05472296319</v>
      </c>
      <c r="G59" s="11">
        <v>0</v>
      </c>
      <c r="H59" s="19"/>
      <c r="I59" s="2">
        <f t="shared" si="6"/>
        <v>135913.05472296319</v>
      </c>
      <c r="J59" s="11">
        <f t="shared" si="1"/>
        <v>694575.00000000012</v>
      </c>
      <c r="K59" s="11">
        <f t="shared" si="2"/>
        <v>138915.00000000003</v>
      </c>
      <c r="L59" s="2" t="str">
        <f t="shared" si="3"/>
        <v>Balance &lt; Downpayment</v>
      </c>
      <c r="M59" s="7" t="s">
        <v>26</v>
      </c>
      <c r="N59" s="8" t="s">
        <v>23</v>
      </c>
      <c r="O59" s="8" t="s">
        <v>24</v>
      </c>
      <c r="P59" s="9" t="s">
        <v>22</v>
      </c>
    </row>
    <row r="60" spans="1:23" x14ac:dyDescent="0.25">
      <c r="B60" s="5">
        <v>44561</v>
      </c>
      <c r="C60" s="2">
        <f t="shared" si="4"/>
        <v>2021</v>
      </c>
      <c r="D60" s="2">
        <f t="shared" si="0"/>
        <v>5624.3200000000006</v>
      </c>
      <c r="E60" s="2">
        <f t="shared" si="5"/>
        <v>2746.1415590534584</v>
      </c>
      <c r="F60" s="2">
        <f t="shared" si="7"/>
        <v>139244.27667965295</v>
      </c>
      <c r="G60" s="11">
        <f>K60</f>
        <v>138915.00000000003</v>
      </c>
      <c r="I60" s="2">
        <f t="shared" si="6"/>
        <v>329.27667965291766</v>
      </c>
      <c r="J60" s="2">
        <f t="shared" si="1"/>
        <v>694575.00000000012</v>
      </c>
      <c r="K60" s="2">
        <f t="shared" si="2"/>
        <v>138915.00000000003</v>
      </c>
      <c r="L60" s="3" t="str">
        <f t="shared" si="3"/>
        <v>Balance &gt; Downpayment</v>
      </c>
      <c r="M60" s="20"/>
      <c r="N60" s="18"/>
      <c r="O60" s="18"/>
      <c r="P60" s="21">
        <f>$K$2</f>
        <v>555660.00000000012</v>
      </c>
      <c r="Q60" s="18" t="s">
        <v>48</v>
      </c>
      <c r="R60" s="11"/>
      <c r="S60" s="11"/>
      <c r="T60" s="11"/>
      <c r="U60" s="11"/>
      <c r="V60" s="11"/>
      <c r="W60" s="11"/>
    </row>
    <row r="61" spans="1:23" x14ac:dyDescent="0.25">
      <c r="B61" s="1">
        <v>44592</v>
      </c>
      <c r="C61" s="2">
        <f t="shared" si="4"/>
        <v>2022</v>
      </c>
      <c r="D61" s="2">
        <f t="shared" si="0"/>
        <v>5849.2928000000011</v>
      </c>
      <c r="E61" s="2">
        <f t="shared" si="5"/>
        <v>2751.6338421715654</v>
      </c>
      <c r="F61" s="2">
        <f t="shared" si="7"/>
        <v>3428.0332264135295</v>
      </c>
      <c r="G61" s="11">
        <f>$K$4</f>
        <v>2815.4475925785164</v>
      </c>
      <c r="I61" s="2">
        <f t="shared" si="6"/>
        <v>612.58563383501314</v>
      </c>
      <c r="M61" s="10">
        <f t="shared" ref="M61:M124" si="8">G61</f>
        <v>2815.4475925785164</v>
      </c>
      <c r="N61" s="11">
        <f>P60*$E$9</f>
        <v>2083.7250000000004</v>
      </c>
      <c r="O61" s="11">
        <f>M61-N61</f>
        <v>731.72259257851601</v>
      </c>
      <c r="P61" s="12">
        <f>P60-O61</f>
        <v>554928.27740742161</v>
      </c>
      <c r="Q61" s="11">
        <v>1</v>
      </c>
      <c r="R61" s="11"/>
      <c r="S61" s="11"/>
      <c r="T61" s="11"/>
      <c r="U61" s="11"/>
      <c r="V61" s="11"/>
      <c r="W61" s="11"/>
    </row>
    <row r="62" spans="1:23" s="19" customFormat="1" x14ac:dyDescent="0.25">
      <c r="A62" s="25"/>
      <c r="B62" s="1">
        <v>44620</v>
      </c>
      <c r="C62" s="2">
        <f t="shared" si="4"/>
        <v>2022</v>
      </c>
      <c r="D62" s="19">
        <f t="shared" si="0"/>
        <v>5849.2928000000011</v>
      </c>
      <c r="E62" s="19">
        <f t="shared" si="5"/>
        <v>2757.1371098559084</v>
      </c>
      <c r="F62" s="2">
        <f t="shared" si="7"/>
        <v>3706.7832760918891</v>
      </c>
      <c r="G62" s="11">
        <f t="shared" ref="G62:G125" si="9">$K$4</f>
        <v>2815.4475925785164</v>
      </c>
      <c r="H62" s="2"/>
      <c r="I62" s="2">
        <f t="shared" si="6"/>
        <v>891.33568351337271</v>
      </c>
      <c r="L62" s="2"/>
      <c r="M62" s="10">
        <f t="shared" si="8"/>
        <v>2815.4475925785164</v>
      </c>
      <c r="N62" s="11">
        <f t="shared" ref="N62:N125" si="10">P61*$E$9</f>
        <v>2080.9810402778312</v>
      </c>
      <c r="O62" s="11">
        <f t="shared" ref="O62:O125" si="11">M62-N62</f>
        <v>734.46655230068518</v>
      </c>
      <c r="P62" s="12">
        <f t="shared" ref="P62:P125" si="12">P61-O62</f>
        <v>554193.81085512089</v>
      </c>
      <c r="Q62" s="2">
        <v>2</v>
      </c>
      <c r="R62" s="11"/>
      <c r="S62" s="18"/>
      <c r="T62" s="18"/>
      <c r="U62" s="18"/>
      <c r="V62" s="18"/>
      <c r="W62" s="18"/>
    </row>
    <row r="63" spans="1:23" x14ac:dyDescent="0.25">
      <c r="B63" s="1">
        <v>44651</v>
      </c>
      <c r="C63" s="2">
        <f t="shared" si="4"/>
        <v>2022</v>
      </c>
      <c r="D63" s="2">
        <f t="shared" si="0"/>
        <v>5849.2928000000011</v>
      </c>
      <c r="E63" s="2">
        <f t="shared" si="5"/>
        <v>2762.6513840756202</v>
      </c>
      <c r="F63" s="2">
        <f t="shared" si="7"/>
        <v>3980.9482183827981</v>
      </c>
      <c r="G63" s="11">
        <f t="shared" si="9"/>
        <v>2815.4475925785164</v>
      </c>
      <c r="H63" s="19"/>
      <c r="I63" s="2">
        <f t="shared" si="6"/>
        <v>1165.5006258042818</v>
      </c>
      <c r="M63" s="10">
        <f t="shared" si="8"/>
        <v>2815.4475925785164</v>
      </c>
      <c r="N63" s="11">
        <f t="shared" si="10"/>
        <v>2078.2267907067035</v>
      </c>
      <c r="O63" s="11">
        <f t="shared" si="11"/>
        <v>737.22080187181291</v>
      </c>
      <c r="P63" s="12">
        <f t="shared" si="12"/>
        <v>553456.59005324903</v>
      </c>
      <c r="Q63" s="11">
        <v>3</v>
      </c>
      <c r="R63" s="11"/>
      <c r="S63" s="11"/>
      <c r="T63" s="11"/>
      <c r="U63" s="11"/>
      <c r="V63" s="11"/>
      <c r="W63" s="11"/>
    </row>
    <row r="64" spans="1:23" x14ac:dyDescent="0.25">
      <c r="B64" s="1">
        <v>44681</v>
      </c>
      <c r="C64" s="2">
        <f t="shared" si="4"/>
        <v>2022</v>
      </c>
      <c r="D64" s="2">
        <f t="shared" si="0"/>
        <v>5849.2928000000011</v>
      </c>
      <c r="E64" s="2">
        <f t="shared" si="5"/>
        <v>2768.1766868437712</v>
      </c>
      <c r="F64" s="2">
        <f t="shared" si="7"/>
        <v>4250.5017410465261</v>
      </c>
      <c r="G64" s="11">
        <f t="shared" si="9"/>
        <v>2815.4475925785164</v>
      </c>
      <c r="I64" s="2">
        <f t="shared" si="6"/>
        <v>1435.0541484680098</v>
      </c>
      <c r="M64" s="10">
        <f t="shared" si="8"/>
        <v>2815.4475925785164</v>
      </c>
      <c r="N64" s="18">
        <f t="shared" si="10"/>
        <v>2075.4622126996837</v>
      </c>
      <c r="O64" s="18">
        <f t="shared" si="11"/>
        <v>739.98537987883265</v>
      </c>
      <c r="P64" s="21">
        <f t="shared" si="12"/>
        <v>552716.60467337025</v>
      </c>
      <c r="Q64" s="2">
        <v>4</v>
      </c>
      <c r="R64" s="11"/>
      <c r="S64" s="11"/>
      <c r="T64" s="11"/>
      <c r="U64" s="11"/>
      <c r="V64" s="11"/>
      <c r="W64" s="11"/>
    </row>
    <row r="65" spans="2:23" x14ac:dyDescent="0.25">
      <c r="B65" s="1">
        <v>44712</v>
      </c>
      <c r="C65" s="2">
        <f t="shared" si="4"/>
        <v>2022</v>
      </c>
      <c r="D65" s="2">
        <f t="shared" si="0"/>
        <v>5849.2928000000011</v>
      </c>
      <c r="E65" s="2">
        <f t="shared" si="5"/>
        <v>2773.7130402174589</v>
      </c>
      <c r="F65" s="2">
        <f t="shared" si="7"/>
        <v>4515.4174220787791</v>
      </c>
      <c r="G65" s="11">
        <f t="shared" si="9"/>
        <v>2815.4475925785164</v>
      </c>
      <c r="I65" s="2">
        <f t="shared" si="6"/>
        <v>1699.9698295002627</v>
      </c>
      <c r="M65" s="10">
        <f t="shared" si="8"/>
        <v>2815.4475925785164</v>
      </c>
      <c r="N65" s="11">
        <f t="shared" si="10"/>
        <v>2072.6872675251384</v>
      </c>
      <c r="O65" s="11">
        <f t="shared" si="11"/>
        <v>742.76032505337798</v>
      </c>
      <c r="P65" s="12">
        <f t="shared" si="12"/>
        <v>551973.8443483169</v>
      </c>
      <c r="Q65" s="11">
        <v>5</v>
      </c>
      <c r="R65" s="11"/>
      <c r="S65" s="11"/>
      <c r="T65" s="11"/>
      <c r="U65" s="11"/>
      <c r="V65" s="11"/>
      <c r="W65" s="11"/>
    </row>
    <row r="66" spans="2:23" x14ac:dyDescent="0.25">
      <c r="B66" s="1">
        <v>44742</v>
      </c>
      <c r="C66" s="2">
        <f t="shared" si="4"/>
        <v>2022</v>
      </c>
      <c r="D66" s="2">
        <f t="shared" si="0"/>
        <v>5849.2928000000011</v>
      </c>
      <c r="E66" s="2">
        <f t="shared" si="5"/>
        <v>2779.2604662978938</v>
      </c>
      <c r="F66" s="2">
        <f t="shared" si="7"/>
        <v>4775.6687293007044</v>
      </c>
      <c r="G66" s="11">
        <f t="shared" si="9"/>
        <v>2815.4475925785164</v>
      </c>
      <c r="I66" s="2">
        <f t="shared" si="6"/>
        <v>1960.221136722188</v>
      </c>
      <c r="M66" s="10">
        <f t="shared" si="8"/>
        <v>2815.4475925785164</v>
      </c>
      <c r="N66" s="11">
        <f t="shared" si="10"/>
        <v>2069.9019163061885</v>
      </c>
      <c r="O66" s="11">
        <f t="shared" si="11"/>
        <v>745.54567627232791</v>
      </c>
      <c r="P66" s="12">
        <f t="shared" si="12"/>
        <v>551228.29867204453</v>
      </c>
      <c r="Q66" s="2">
        <v>6</v>
      </c>
      <c r="R66" s="11"/>
      <c r="S66" s="11"/>
      <c r="T66" s="11"/>
      <c r="U66" s="11"/>
      <c r="V66" s="11"/>
      <c r="W66" s="11"/>
    </row>
    <row r="67" spans="2:23" x14ac:dyDescent="0.25">
      <c r="B67" s="1">
        <v>44773</v>
      </c>
      <c r="C67" s="2">
        <f t="shared" si="4"/>
        <v>2022</v>
      </c>
      <c r="D67" s="2">
        <f t="shared" si="0"/>
        <v>5849.2928000000011</v>
      </c>
      <c r="E67" s="2">
        <f t="shared" si="5"/>
        <v>2784.8189872304897</v>
      </c>
      <c r="F67" s="2">
        <f t="shared" si="7"/>
        <v>5031.2290199474401</v>
      </c>
      <c r="G67" s="11">
        <f t="shared" si="9"/>
        <v>2815.4475925785164</v>
      </c>
      <c r="I67" s="2">
        <f t="shared" si="6"/>
        <v>2215.7814273689237</v>
      </c>
      <c r="M67" s="10">
        <f t="shared" si="8"/>
        <v>2815.4475925785164</v>
      </c>
      <c r="N67" s="11">
        <f t="shared" si="10"/>
        <v>2067.1061200201671</v>
      </c>
      <c r="O67" s="11">
        <f t="shared" si="11"/>
        <v>748.34147255834932</v>
      </c>
      <c r="P67" s="12">
        <f t="shared" si="12"/>
        <v>550479.95719948621</v>
      </c>
      <c r="Q67" s="11">
        <v>7</v>
      </c>
      <c r="R67" s="11"/>
      <c r="S67" s="11"/>
      <c r="T67" s="11"/>
      <c r="U67" s="11"/>
      <c r="V67" s="11"/>
      <c r="W67" s="11"/>
    </row>
    <row r="68" spans="2:23" x14ac:dyDescent="0.25">
      <c r="B68" s="1">
        <v>44804</v>
      </c>
      <c r="C68" s="2">
        <f t="shared" si="4"/>
        <v>2022</v>
      </c>
      <c r="D68" s="2">
        <f t="shared" si="0"/>
        <v>5849.2928000000011</v>
      </c>
      <c r="E68" s="2">
        <f t="shared" si="5"/>
        <v>2790.3886252049506</v>
      </c>
      <c r="F68" s="2">
        <f t="shared" si="7"/>
        <v>5282.0715402552041</v>
      </c>
      <c r="G68" s="11">
        <f t="shared" si="9"/>
        <v>2815.4475925785164</v>
      </c>
      <c r="I68" s="2">
        <f t="shared" si="6"/>
        <v>2466.6239476766877</v>
      </c>
      <c r="M68" s="10">
        <f t="shared" si="8"/>
        <v>2815.4475925785164</v>
      </c>
      <c r="N68" s="11">
        <f t="shared" si="10"/>
        <v>2064.2998394980732</v>
      </c>
      <c r="O68" s="11">
        <f t="shared" si="11"/>
        <v>751.14775308044318</v>
      </c>
      <c r="P68" s="12">
        <f t="shared" si="12"/>
        <v>549728.80944640574</v>
      </c>
      <c r="Q68" s="2">
        <v>8</v>
      </c>
      <c r="R68" s="11"/>
      <c r="S68" s="11"/>
      <c r="T68" s="11"/>
      <c r="U68" s="11"/>
      <c r="V68" s="11"/>
      <c r="W68" s="11"/>
    </row>
    <row r="69" spans="2:23" x14ac:dyDescent="0.25">
      <c r="B69" s="1">
        <v>44834</v>
      </c>
      <c r="C69" s="2">
        <f t="shared" si="4"/>
        <v>2022</v>
      </c>
      <c r="D69" s="2">
        <f t="shared" si="0"/>
        <v>5849.2928000000011</v>
      </c>
      <c r="E69" s="2">
        <f t="shared" si="5"/>
        <v>2795.9694024553605</v>
      </c>
      <c r="F69" s="2">
        <f t="shared" si="7"/>
        <v>5528.1694250469172</v>
      </c>
      <c r="G69" s="11">
        <f t="shared" si="9"/>
        <v>2815.4475925785164</v>
      </c>
      <c r="I69" s="2">
        <f t="shared" si="6"/>
        <v>2712.7218324684009</v>
      </c>
      <c r="M69" s="10">
        <f t="shared" si="8"/>
        <v>2815.4475925785164</v>
      </c>
      <c r="N69" s="11">
        <f t="shared" si="10"/>
        <v>2061.4830354240216</v>
      </c>
      <c r="O69" s="11">
        <f t="shared" si="11"/>
        <v>753.96455715449474</v>
      </c>
      <c r="P69" s="12">
        <f t="shared" si="12"/>
        <v>548974.84488925128</v>
      </c>
      <c r="Q69" s="11">
        <v>9</v>
      </c>
      <c r="R69" s="11"/>
      <c r="S69" s="11"/>
      <c r="T69" s="11"/>
      <c r="U69" s="11"/>
      <c r="V69" s="11"/>
      <c r="W69" s="11"/>
    </row>
    <row r="70" spans="2:23" x14ac:dyDescent="0.25">
      <c r="B70" s="1">
        <v>44865</v>
      </c>
      <c r="C70" s="2">
        <f t="shared" si="4"/>
        <v>2022</v>
      </c>
      <c r="D70" s="2">
        <f t="shared" si="0"/>
        <v>5849.2928000000011</v>
      </c>
      <c r="E70" s="2">
        <f t="shared" si="5"/>
        <v>2801.5613412602711</v>
      </c>
      <c r="F70" s="2">
        <f t="shared" si="7"/>
        <v>5769.4956973163589</v>
      </c>
      <c r="G70" s="11">
        <f t="shared" si="9"/>
        <v>2815.4475925785164</v>
      </c>
      <c r="I70" s="2">
        <f t="shared" si="6"/>
        <v>2954.0481047378426</v>
      </c>
      <c r="M70" s="10">
        <f t="shared" si="8"/>
        <v>2815.4475925785164</v>
      </c>
      <c r="N70" s="11">
        <f t="shared" si="10"/>
        <v>2058.6556683346921</v>
      </c>
      <c r="O70" s="11">
        <f t="shared" si="11"/>
        <v>756.79192424382427</v>
      </c>
      <c r="P70" s="12">
        <f t="shared" si="12"/>
        <v>548218.05296500749</v>
      </c>
      <c r="Q70" s="2">
        <v>10</v>
      </c>
      <c r="R70" s="11"/>
      <c r="S70" s="11"/>
      <c r="T70" s="11"/>
      <c r="U70" s="11"/>
      <c r="V70" s="11"/>
      <c r="W70" s="11"/>
    </row>
    <row r="71" spans="2:23" x14ac:dyDescent="0.25">
      <c r="B71" s="1">
        <v>44895</v>
      </c>
      <c r="C71" s="2">
        <f t="shared" si="4"/>
        <v>2022</v>
      </c>
      <c r="D71" s="2">
        <f t="shared" si="0"/>
        <v>5849.2928000000011</v>
      </c>
      <c r="E71" s="2">
        <f t="shared" si="5"/>
        <v>2807.1644639427918</v>
      </c>
      <c r="F71" s="2">
        <f t="shared" si="7"/>
        <v>6006.023267810845</v>
      </c>
      <c r="G71" s="11">
        <f t="shared" si="9"/>
        <v>2815.4475925785164</v>
      </c>
      <c r="I71" s="2">
        <f t="shared" si="6"/>
        <v>3190.5756752323286</v>
      </c>
      <c r="M71" s="10">
        <f t="shared" si="8"/>
        <v>2815.4475925785164</v>
      </c>
      <c r="N71" s="11">
        <f t="shared" si="10"/>
        <v>2055.8176986187782</v>
      </c>
      <c r="O71" s="11">
        <f t="shared" si="11"/>
        <v>759.62989395973818</v>
      </c>
      <c r="P71" s="12">
        <f t="shared" si="12"/>
        <v>547458.42307104776</v>
      </c>
      <c r="Q71" s="11">
        <v>11</v>
      </c>
      <c r="R71" s="11"/>
      <c r="S71" s="11"/>
      <c r="T71" s="11"/>
      <c r="U71" s="11"/>
      <c r="V71" s="11"/>
      <c r="W71" s="11"/>
    </row>
    <row r="72" spans="2:23" x14ac:dyDescent="0.25">
      <c r="B72" s="1">
        <v>44926</v>
      </c>
      <c r="C72" s="2">
        <f t="shared" si="4"/>
        <v>2022</v>
      </c>
      <c r="D72" s="2">
        <f t="shared" si="0"/>
        <v>5849.2928000000011</v>
      </c>
      <c r="E72" s="2">
        <f t="shared" si="5"/>
        <v>2812.7787928706775</v>
      </c>
      <c r="F72" s="2">
        <f t="shared" si="7"/>
        <v>6237.7249346124263</v>
      </c>
      <c r="G72" s="11">
        <f t="shared" si="9"/>
        <v>2815.4475925785164</v>
      </c>
      <c r="I72" s="2">
        <f t="shared" si="6"/>
        <v>3422.2773420339099</v>
      </c>
      <c r="M72" s="10">
        <f t="shared" si="8"/>
        <v>2815.4475925785164</v>
      </c>
      <c r="N72" s="11">
        <f t="shared" si="10"/>
        <v>2052.9690865164289</v>
      </c>
      <c r="O72" s="11">
        <f t="shared" si="11"/>
        <v>762.47850606208749</v>
      </c>
      <c r="P72" s="12">
        <f t="shared" si="12"/>
        <v>546695.94456498569</v>
      </c>
      <c r="Q72" s="2">
        <v>12</v>
      </c>
      <c r="R72" s="11"/>
      <c r="S72" s="23"/>
      <c r="T72" s="11"/>
      <c r="U72" s="11"/>
      <c r="V72" s="11"/>
      <c r="W72" s="11"/>
    </row>
    <row r="73" spans="2:23" x14ac:dyDescent="0.25">
      <c r="B73" s="1">
        <v>44957</v>
      </c>
      <c r="C73" s="2">
        <f t="shared" si="4"/>
        <v>2023</v>
      </c>
      <c r="D73" s="2">
        <f t="shared" si="0"/>
        <v>6083.2645120000016</v>
      </c>
      <c r="E73" s="2">
        <f t="shared" si="5"/>
        <v>2818.4043504564188</v>
      </c>
      <c r="F73" s="2">
        <f t="shared" si="7"/>
        <v>6698.5450947176059</v>
      </c>
      <c r="G73" s="11">
        <f t="shared" si="9"/>
        <v>2815.4475925785164</v>
      </c>
      <c r="I73" s="2">
        <f t="shared" si="6"/>
        <v>3883.0975021390896</v>
      </c>
      <c r="M73" s="10">
        <f t="shared" si="8"/>
        <v>2815.4475925785164</v>
      </c>
      <c r="N73" s="11">
        <f t="shared" si="10"/>
        <v>2050.1097921186961</v>
      </c>
      <c r="O73" s="11">
        <f t="shared" si="11"/>
        <v>765.3378004598203</v>
      </c>
      <c r="P73" s="12">
        <f t="shared" si="12"/>
        <v>545930.60676452587</v>
      </c>
      <c r="Q73" s="11">
        <v>13</v>
      </c>
      <c r="R73" s="11"/>
      <c r="S73" s="23"/>
      <c r="T73" s="11"/>
      <c r="U73" s="11"/>
      <c r="V73" s="11"/>
      <c r="W73" s="11"/>
    </row>
    <row r="74" spans="2:23" x14ac:dyDescent="0.25">
      <c r="B74" s="1">
        <v>44985</v>
      </c>
      <c r="C74" s="2">
        <f t="shared" si="4"/>
        <v>2023</v>
      </c>
      <c r="D74" s="2">
        <f t="shared" si="0"/>
        <v>6083.2645120000016</v>
      </c>
      <c r="E74" s="2">
        <f t="shared" si="5"/>
        <v>2824.0411591573315</v>
      </c>
      <c r="F74" s="2">
        <f t="shared" si="7"/>
        <v>7155.2645133222231</v>
      </c>
      <c r="G74" s="11">
        <f t="shared" si="9"/>
        <v>2815.4475925785164</v>
      </c>
      <c r="I74" s="2">
        <f t="shared" si="6"/>
        <v>4339.8169207437068</v>
      </c>
      <c r="M74" s="10">
        <f t="shared" si="8"/>
        <v>2815.4475925785164</v>
      </c>
      <c r="N74" s="23">
        <f t="shared" si="10"/>
        <v>2047.239775366972</v>
      </c>
      <c r="O74" s="11">
        <f t="shared" si="11"/>
        <v>768.20781721154435</v>
      </c>
      <c r="P74" s="12">
        <f t="shared" si="12"/>
        <v>545162.39894731436</v>
      </c>
      <c r="Q74" s="2">
        <v>14</v>
      </c>
      <c r="R74" s="11"/>
      <c r="S74" s="23"/>
      <c r="T74" s="11"/>
      <c r="U74" s="11"/>
      <c r="V74" s="11"/>
      <c r="W74" s="11"/>
    </row>
    <row r="75" spans="2:23" x14ac:dyDescent="0.25">
      <c r="B75" s="1">
        <v>45016</v>
      </c>
      <c r="C75" s="2">
        <f t="shared" si="4"/>
        <v>2023</v>
      </c>
      <c r="D75" s="2">
        <f t="shared" si="0"/>
        <v>6083.2645120000016</v>
      </c>
      <c r="E75" s="2">
        <f t="shared" si="5"/>
        <v>2829.6892414756462</v>
      </c>
      <c r="F75" s="2">
        <f t="shared" si="7"/>
        <v>7607.8582476705415</v>
      </c>
      <c r="G75" s="11">
        <f t="shared" si="9"/>
        <v>2815.4475925785164</v>
      </c>
      <c r="I75" s="2">
        <f t="shared" si="6"/>
        <v>4792.4106550920251</v>
      </c>
      <c r="M75" s="10">
        <f t="shared" si="8"/>
        <v>2815.4475925785164</v>
      </c>
      <c r="N75" s="22">
        <f t="shared" si="10"/>
        <v>2044.3589960524287</v>
      </c>
      <c r="O75" s="11">
        <f t="shared" si="11"/>
        <v>771.08859652608771</v>
      </c>
      <c r="P75" s="12">
        <f t="shared" si="12"/>
        <v>544391.31035078829</v>
      </c>
      <c r="Q75" s="11">
        <v>15</v>
      </c>
      <c r="R75" s="11"/>
      <c r="S75" s="23"/>
      <c r="T75" s="11"/>
      <c r="U75" s="11"/>
      <c r="V75" s="11"/>
      <c r="W75" s="11"/>
    </row>
    <row r="76" spans="2:23" x14ac:dyDescent="0.25">
      <c r="B76" s="1">
        <v>45046</v>
      </c>
      <c r="C76" s="2">
        <f t="shared" si="4"/>
        <v>2023</v>
      </c>
      <c r="D76" s="2">
        <f t="shared" si="0"/>
        <v>6083.2645120000016</v>
      </c>
      <c r="E76" s="2">
        <f t="shared" si="5"/>
        <v>2835.3486199585977</v>
      </c>
      <c r="F76" s="2">
        <f t="shared" si="7"/>
        <v>8056.3012493170691</v>
      </c>
      <c r="G76" s="11">
        <f t="shared" si="9"/>
        <v>2815.4475925785164</v>
      </c>
      <c r="I76" s="2">
        <f t="shared" si="6"/>
        <v>5240.8536567385527</v>
      </c>
      <c r="M76" s="10">
        <f t="shared" si="8"/>
        <v>2815.4475925785164</v>
      </c>
      <c r="N76" s="11">
        <f t="shared" si="10"/>
        <v>2041.467413815456</v>
      </c>
      <c r="O76" s="11">
        <f t="shared" si="11"/>
        <v>773.98017876306039</v>
      </c>
      <c r="P76" s="12">
        <f t="shared" si="12"/>
        <v>543617.33017202525</v>
      </c>
      <c r="R76" s="11"/>
      <c r="S76" s="23"/>
      <c r="T76" s="11"/>
      <c r="U76" s="11"/>
      <c r="V76" s="11"/>
      <c r="W76" s="11"/>
    </row>
    <row r="77" spans="2:23" x14ac:dyDescent="0.25">
      <c r="B77" s="1">
        <v>45077</v>
      </c>
      <c r="C77" s="2">
        <f t="shared" si="4"/>
        <v>2023</v>
      </c>
      <c r="D77" s="2">
        <f t="shared" ref="D77:D140" si="13">$C$5*(1+$E$5)^(C77-$C$2)</f>
        <v>6083.2645120000016</v>
      </c>
      <c r="E77" s="2">
        <f t="shared" si="5"/>
        <v>2841.0193171985147</v>
      </c>
      <c r="F77" s="2">
        <f t="shared" si="7"/>
        <v>8500.5683637291695</v>
      </c>
      <c r="G77" s="11">
        <f t="shared" si="9"/>
        <v>2815.4475925785164</v>
      </c>
      <c r="I77" s="2">
        <f t="shared" si="6"/>
        <v>5685.1207711506531</v>
      </c>
      <c r="M77" s="10">
        <f t="shared" si="8"/>
        <v>2815.4475925785164</v>
      </c>
      <c r="N77" s="11">
        <f t="shared" si="10"/>
        <v>2038.5649881450945</v>
      </c>
      <c r="O77" s="11">
        <f t="shared" si="11"/>
        <v>776.88260443342188</v>
      </c>
      <c r="P77" s="12">
        <f t="shared" si="12"/>
        <v>542840.44756759179</v>
      </c>
      <c r="R77" s="11"/>
      <c r="S77" s="23"/>
      <c r="T77" s="11"/>
      <c r="U77" s="11"/>
      <c r="V77" s="11"/>
      <c r="W77" s="11"/>
    </row>
    <row r="78" spans="2:23" x14ac:dyDescent="0.25">
      <c r="B78" s="1">
        <v>45107</v>
      </c>
      <c r="C78" s="2">
        <f t="shared" ref="C78:C141" si="14">YEAR(B78)</f>
        <v>2023</v>
      </c>
      <c r="D78" s="2">
        <f t="shared" si="13"/>
        <v>6083.2645120000016</v>
      </c>
      <c r="E78" s="2">
        <f t="shared" ref="E78:E141" si="15">E77*(1+$E$6)</f>
        <v>2846.7013558329118</v>
      </c>
      <c r="F78" s="2">
        <f t="shared" si="7"/>
        <v>8940.6343298882457</v>
      </c>
      <c r="G78" s="11">
        <f t="shared" si="9"/>
        <v>2815.4475925785164</v>
      </c>
      <c r="I78" s="2">
        <f t="shared" ref="I78:I141" si="16">F78-G78+H78</f>
        <v>6125.1867373097293</v>
      </c>
      <c r="M78" s="10">
        <f t="shared" si="8"/>
        <v>2815.4475925785164</v>
      </c>
      <c r="N78" s="11">
        <f t="shared" si="10"/>
        <v>2035.6516783784691</v>
      </c>
      <c r="O78" s="11">
        <f t="shared" si="11"/>
        <v>779.79591420004726</v>
      </c>
      <c r="P78" s="12">
        <f t="shared" si="12"/>
        <v>542060.65165339177</v>
      </c>
      <c r="R78" s="11"/>
      <c r="S78" s="23"/>
      <c r="T78" s="11"/>
      <c r="U78" s="11"/>
      <c r="V78" s="11"/>
      <c r="W78" s="11"/>
    </row>
    <row r="79" spans="2:23" x14ac:dyDescent="0.25">
      <c r="B79" s="1">
        <v>45138</v>
      </c>
      <c r="C79" s="2">
        <f t="shared" si="14"/>
        <v>2023</v>
      </c>
      <c r="D79" s="2">
        <f t="shared" si="13"/>
        <v>6083.2645120000016</v>
      </c>
      <c r="E79" s="2">
        <f t="shared" si="15"/>
        <v>2852.3947585445776</v>
      </c>
      <c r="F79" s="2">
        <f t="shared" ref="F79:F142" si="17">D79-E79+I78*(1+$E$7)</f>
        <v>9376.4737798895185</v>
      </c>
      <c r="G79" s="11">
        <f t="shared" si="9"/>
        <v>2815.4475925785164</v>
      </c>
      <c r="I79" s="2">
        <f t="shared" si="16"/>
        <v>6561.0261873110021</v>
      </c>
      <c r="M79" s="10">
        <f t="shared" si="8"/>
        <v>2815.4475925785164</v>
      </c>
      <c r="N79" s="11">
        <f t="shared" si="10"/>
        <v>2032.7274437002191</v>
      </c>
      <c r="O79" s="11">
        <f t="shared" si="11"/>
        <v>782.72014887829732</v>
      </c>
      <c r="P79" s="12">
        <f t="shared" si="12"/>
        <v>541277.93150451349</v>
      </c>
      <c r="R79" s="11"/>
      <c r="S79" s="23"/>
      <c r="T79" s="11"/>
      <c r="U79" s="11"/>
      <c r="V79" s="11"/>
      <c r="W79" s="11"/>
    </row>
    <row r="80" spans="2:23" x14ac:dyDescent="0.25">
      <c r="B80" s="1">
        <v>45169</v>
      </c>
      <c r="C80" s="2">
        <f t="shared" si="14"/>
        <v>2023</v>
      </c>
      <c r="D80" s="2">
        <f t="shared" si="13"/>
        <v>6083.2645120000016</v>
      </c>
      <c r="E80" s="2">
        <f t="shared" si="15"/>
        <v>2858.0995480616666</v>
      </c>
      <c r="F80" s="2">
        <f t="shared" si="17"/>
        <v>9808.0612385403729</v>
      </c>
      <c r="G80" s="11">
        <f t="shared" si="9"/>
        <v>2815.4475925785164</v>
      </c>
      <c r="I80" s="2">
        <f t="shared" si="16"/>
        <v>6992.6136459618565</v>
      </c>
      <c r="M80" s="10">
        <f t="shared" si="8"/>
        <v>2815.4475925785164</v>
      </c>
      <c r="N80" s="11">
        <f t="shared" si="10"/>
        <v>2029.7922431419256</v>
      </c>
      <c r="O80" s="11">
        <f t="shared" si="11"/>
        <v>785.65534943659077</v>
      </c>
      <c r="P80" s="12">
        <f t="shared" si="12"/>
        <v>540492.27615507692</v>
      </c>
      <c r="R80" s="11"/>
      <c r="S80" s="23"/>
      <c r="T80" s="11"/>
      <c r="U80" s="11"/>
      <c r="V80" s="11"/>
      <c r="W80" s="11"/>
    </row>
    <row r="81" spans="2:23" x14ac:dyDescent="0.25">
      <c r="B81" s="1">
        <v>45199</v>
      </c>
      <c r="C81" s="2">
        <f t="shared" si="14"/>
        <v>2023</v>
      </c>
      <c r="D81" s="2">
        <f t="shared" si="13"/>
        <v>6083.2645120000016</v>
      </c>
      <c r="E81" s="2">
        <f t="shared" si="15"/>
        <v>2863.8157471577902</v>
      </c>
      <c r="F81" s="2">
        <f t="shared" si="17"/>
        <v>10235.371122957275</v>
      </c>
      <c r="G81" s="11">
        <f t="shared" si="9"/>
        <v>2815.4475925785164</v>
      </c>
      <c r="I81" s="2">
        <f t="shared" si="16"/>
        <v>7419.9235303787582</v>
      </c>
      <c r="M81" s="10">
        <f t="shared" si="8"/>
        <v>2815.4475925785164</v>
      </c>
      <c r="N81" s="11">
        <f t="shared" si="10"/>
        <v>2026.8460355815384</v>
      </c>
      <c r="O81" s="11">
        <f t="shared" si="11"/>
        <v>788.60155699697793</v>
      </c>
      <c r="P81" s="12">
        <f t="shared" si="12"/>
        <v>539703.67459807999</v>
      </c>
      <c r="R81" s="11"/>
      <c r="S81" s="23"/>
      <c r="T81" s="11"/>
      <c r="U81" s="11"/>
      <c r="V81" s="11"/>
      <c r="W81" s="11"/>
    </row>
    <row r="82" spans="2:23" x14ac:dyDescent="0.25">
      <c r="B82" s="1">
        <v>45230</v>
      </c>
      <c r="C82" s="2">
        <f t="shared" si="14"/>
        <v>2023</v>
      </c>
      <c r="D82" s="2">
        <f t="shared" si="13"/>
        <v>6083.2645120000016</v>
      </c>
      <c r="E82" s="2">
        <f t="shared" si="15"/>
        <v>2869.5433786521057</v>
      </c>
      <c r="F82" s="2">
        <f t="shared" si="17"/>
        <v>10658.37774216125</v>
      </c>
      <c r="G82" s="11">
        <f t="shared" si="9"/>
        <v>2815.4475925785164</v>
      </c>
      <c r="I82" s="2">
        <f t="shared" si="16"/>
        <v>7842.930149582734</v>
      </c>
      <c r="M82" s="10">
        <f t="shared" si="8"/>
        <v>2815.4475925785164</v>
      </c>
      <c r="N82" s="11">
        <f t="shared" si="10"/>
        <v>2023.8887797427999</v>
      </c>
      <c r="O82" s="11">
        <f t="shared" si="11"/>
        <v>791.55881283571648</v>
      </c>
      <c r="P82" s="12">
        <f t="shared" si="12"/>
        <v>538912.11578524427</v>
      </c>
      <c r="R82" s="11"/>
      <c r="S82" s="23"/>
      <c r="T82" s="11"/>
      <c r="U82" s="11"/>
      <c r="V82" s="11"/>
      <c r="W82" s="11"/>
    </row>
    <row r="83" spans="2:23" x14ac:dyDescent="0.25">
      <c r="B83" s="1">
        <v>45260</v>
      </c>
      <c r="C83" s="2">
        <f t="shared" si="14"/>
        <v>2023</v>
      </c>
      <c r="D83" s="2">
        <f t="shared" si="13"/>
        <v>6083.2645120000016</v>
      </c>
      <c r="E83" s="2">
        <f t="shared" si="15"/>
        <v>2875.2824654094097</v>
      </c>
      <c r="F83" s="2">
        <f t="shared" si="17"/>
        <v>11077.055296671935</v>
      </c>
      <c r="G83" s="11">
        <f t="shared" si="9"/>
        <v>2815.4475925785164</v>
      </c>
      <c r="I83" s="2">
        <f t="shared" si="16"/>
        <v>8261.6077040934179</v>
      </c>
      <c r="M83" s="10">
        <f t="shared" si="8"/>
        <v>2815.4475925785164</v>
      </c>
      <c r="N83" s="11">
        <f t="shared" si="10"/>
        <v>2020.9204341946659</v>
      </c>
      <c r="O83" s="11">
        <f t="shared" si="11"/>
        <v>794.52715838385052</v>
      </c>
      <c r="P83" s="12">
        <f t="shared" si="12"/>
        <v>538117.58862686041</v>
      </c>
      <c r="R83" s="11"/>
      <c r="S83" s="23"/>
      <c r="T83" s="11"/>
      <c r="U83" s="11"/>
      <c r="V83" s="11"/>
      <c r="W83" s="11"/>
    </row>
    <row r="84" spans="2:23" x14ac:dyDescent="0.25">
      <c r="B84" s="5">
        <v>45291</v>
      </c>
      <c r="C84" s="2">
        <f t="shared" si="14"/>
        <v>2023</v>
      </c>
      <c r="D84" s="2">
        <f t="shared" si="13"/>
        <v>6083.2645120000016</v>
      </c>
      <c r="E84" s="2">
        <f t="shared" si="15"/>
        <v>2881.0330303402284</v>
      </c>
      <c r="F84" s="2">
        <f t="shared" si="17"/>
        <v>11491.377878100171</v>
      </c>
      <c r="G84" s="11">
        <f t="shared" si="9"/>
        <v>2815.4475925785164</v>
      </c>
      <c r="H84" s="32">
        <f>-'Q2(1)'!B5</f>
        <v>-8675.9302855216556</v>
      </c>
      <c r="I84" s="32">
        <f t="shared" si="16"/>
        <v>0</v>
      </c>
      <c r="M84" s="10">
        <f t="shared" si="8"/>
        <v>2815.4475925785164</v>
      </c>
      <c r="N84" s="11">
        <f t="shared" si="10"/>
        <v>2017.9409573507264</v>
      </c>
      <c r="O84" s="11">
        <f t="shared" si="11"/>
        <v>797.50663522778996</v>
      </c>
      <c r="P84" s="12">
        <f t="shared" si="12"/>
        <v>537320.08199163259</v>
      </c>
      <c r="R84" s="11"/>
      <c r="S84" s="23"/>
      <c r="T84" s="11"/>
      <c r="U84" s="11"/>
      <c r="V84" s="11"/>
      <c r="W84" s="11"/>
    </row>
    <row r="85" spans="2:23" x14ac:dyDescent="0.25">
      <c r="B85" s="1">
        <v>45322</v>
      </c>
      <c r="C85" s="2">
        <f t="shared" si="14"/>
        <v>2024</v>
      </c>
      <c r="D85" s="2">
        <f t="shared" si="13"/>
        <v>6326.5950924800018</v>
      </c>
      <c r="E85" s="2">
        <f t="shared" si="15"/>
        <v>2886.7950964009087</v>
      </c>
      <c r="F85" s="2">
        <f t="shared" si="17"/>
        <v>3439.799996079093</v>
      </c>
      <c r="G85" s="11">
        <f t="shared" si="9"/>
        <v>2815.4475925785164</v>
      </c>
      <c r="I85" s="2">
        <f t="shared" si="16"/>
        <v>624.35240350057666</v>
      </c>
      <c r="M85" s="10">
        <f t="shared" si="8"/>
        <v>2815.4475925785164</v>
      </c>
      <c r="N85" s="11">
        <f t="shared" si="10"/>
        <v>2014.9503074686222</v>
      </c>
      <c r="O85" s="11">
        <f t="shared" si="11"/>
        <v>800.49728510989416</v>
      </c>
      <c r="P85" s="12">
        <f t="shared" si="12"/>
        <v>536519.58470652264</v>
      </c>
      <c r="R85" s="11"/>
      <c r="S85" s="23"/>
      <c r="T85" s="11"/>
      <c r="U85" s="11"/>
      <c r="V85" s="11"/>
      <c r="W85" s="11"/>
    </row>
    <row r="86" spans="2:23" x14ac:dyDescent="0.25">
      <c r="B86" s="1">
        <v>45351</v>
      </c>
      <c r="C86" s="2">
        <f t="shared" si="14"/>
        <v>2024</v>
      </c>
      <c r="D86" s="2">
        <f t="shared" si="13"/>
        <v>6326.5950924800018</v>
      </c>
      <c r="E86" s="2">
        <f t="shared" si="15"/>
        <v>2892.5686865937105</v>
      </c>
      <c r="F86" s="2">
        <f t="shared" si="17"/>
        <v>4060.4599840652031</v>
      </c>
      <c r="G86" s="11">
        <f t="shared" si="9"/>
        <v>2815.4475925785164</v>
      </c>
      <c r="I86" s="2">
        <f t="shared" si="16"/>
        <v>1245.0123914866867</v>
      </c>
      <c r="M86" s="10">
        <f t="shared" si="8"/>
        <v>2815.4475925785164</v>
      </c>
      <c r="N86" s="11">
        <f t="shared" si="10"/>
        <v>2011.9484426494598</v>
      </c>
      <c r="O86" s="11">
        <f t="shared" si="11"/>
        <v>803.49914992905656</v>
      </c>
      <c r="P86" s="12">
        <f t="shared" si="12"/>
        <v>535716.08555659361</v>
      </c>
      <c r="R86" s="11"/>
      <c r="S86" s="23"/>
      <c r="T86" s="11"/>
      <c r="U86" s="11"/>
      <c r="V86" s="11"/>
      <c r="W86" s="11"/>
    </row>
    <row r="87" spans="2:23" x14ac:dyDescent="0.25">
      <c r="B87" s="1">
        <v>45382</v>
      </c>
      <c r="C87" s="2">
        <f t="shared" si="14"/>
        <v>2024</v>
      </c>
      <c r="D87" s="2">
        <f t="shared" si="13"/>
        <v>6326.5950924800018</v>
      </c>
      <c r="E87" s="2">
        <f t="shared" si="15"/>
        <v>2898.3538239668978</v>
      </c>
      <c r="F87" s="2">
        <f t="shared" si="17"/>
        <v>4677.4037013047464</v>
      </c>
      <c r="G87" s="11">
        <f t="shared" si="9"/>
        <v>2815.4475925785164</v>
      </c>
      <c r="I87" s="2">
        <f t="shared" si="16"/>
        <v>1861.95610872623</v>
      </c>
      <c r="M87" s="10">
        <f t="shared" si="8"/>
        <v>2815.4475925785164</v>
      </c>
      <c r="N87" s="11">
        <f t="shared" si="10"/>
        <v>2008.9353208372258</v>
      </c>
      <c r="O87" s="11">
        <f t="shared" si="11"/>
        <v>806.51227174129053</v>
      </c>
      <c r="P87" s="12">
        <f t="shared" si="12"/>
        <v>534909.57328485232</v>
      </c>
      <c r="R87" s="11"/>
      <c r="S87" s="23"/>
      <c r="T87" s="11"/>
      <c r="U87" s="11"/>
      <c r="V87" s="11"/>
      <c r="W87" s="11"/>
    </row>
    <row r="88" spans="2:23" x14ac:dyDescent="0.25">
      <c r="B88" s="1">
        <v>45412</v>
      </c>
      <c r="C88" s="2">
        <f t="shared" si="14"/>
        <v>2024</v>
      </c>
      <c r="D88" s="2">
        <f t="shared" si="13"/>
        <v>6326.5950924800018</v>
      </c>
      <c r="E88" s="2">
        <f t="shared" si="15"/>
        <v>2904.1505316148318</v>
      </c>
      <c r="F88" s="2">
        <f t="shared" si="17"/>
        <v>5290.607189953821</v>
      </c>
      <c r="G88" s="11">
        <f t="shared" si="9"/>
        <v>2815.4475925785164</v>
      </c>
      <c r="I88" s="2">
        <f t="shared" si="16"/>
        <v>2475.1595973753047</v>
      </c>
      <c r="M88" s="10">
        <f t="shared" si="8"/>
        <v>2815.4475925785164</v>
      </c>
      <c r="N88" s="11">
        <f t="shared" si="10"/>
        <v>2005.9108998181962</v>
      </c>
      <c r="O88" s="11">
        <f t="shared" si="11"/>
        <v>809.53669276032019</v>
      </c>
      <c r="P88" s="12">
        <f t="shared" si="12"/>
        <v>534100.03659209202</v>
      </c>
      <c r="R88" s="11"/>
      <c r="S88" s="23"/>
      <c r="T88" s="11"/>
      <c r="U88" s="11"/>
      <c r="V88" s="11"/>
      <c r="W88" s="11"/>
    </row>
    <row r="89" spans="2:23" x14ac:dyDescent="0.25">
      <c r="B89" s="1">
        <v>45443</v>
      </c>
      <c r="C89" s="2">
        <f t="shared" si="14"/>
        <v>2024</v>
      </c>
      <c r="D89" s="2">
        <f t="shared" si="13"/>
        <v>6326.5950924800018</v>
      </c>
      <c r="E89" s="2">
        <f t="shared" si="15"/>
        <v>2909.9588326780613</v>
      </c>
      <c r="F89" s="2">
        <f t="shared" si="17"/>
        <v>5900.0463891684958</v>
      </c>
      <c r="G89" s="11">
        <f t="shared" si="9"/>
        <v>2815.4475925785164</v>
      </c>
      <c r="I89" s="2">
        <f t="shared" si="16"/>
        <v>3084.5987965899794</v>
      </c>
      <c r="M89" s="10">
        <f t="shared" si="8"/>
        <v>2815.4475925785164</v>
      </c>
      <c r="N89" s="11">
        <f t="shared" si="10"/>
        <v>2002.8751372203451</v>
      </c>
      <c r="O89" s="11">
        <f t="shared" si="11"/>
        <v>812.57245535817128</v>
      </c>
      <c r="P89" s="12">
        <f t="shared" si="12"/>
        <v>533287.46413673379</v>
      </c>
      <c r="R89" s="11"/>
      <c r="S89" s="23"/>
      <c r="T89" s="11"/>
      <c r="U89" s="11"/>
      <c r="V89" s="11"/>
      <c r="W89" s="11"/>
    </row>
    <row r="90" spans="2:23" x14ac:dyDescent="0.25">
      <c r="B90" s="1">
        <v>45473</v>
      </c>
      <c r="C90" s="2">
        <f t="shared" si="14"/>
        <v>2024</v>
      </c>
      <c r="D90" s="2">
        <f t="shared" si="13"/>
        <v>6326.5950924800018</v>
      </c>
      <c r="E90" s="2">
        <f t="shared" si="15"/>
        <v>2915.7787503434174</v>
      </c>
      <c r="F90" s="2">
        <f t="shared" si="17"/>
        <v>6505.6971347151975</v>
      </c>
      <c r="G90" s="11">
        <f t="shared" si="9"/>
        <v>2815.4475925785164</v>
      </c>
      <c r="I90" s="2">
        <f t="shared" si="16"/>
        <v>3690.2495421366812</v>
      </c>
      <c r="M90" s="10">
        <f t="shared" si="8"/>
        <v>2815.4475925785164</v>
      </c>
      <c r="N90" s="11">
        <f t="shared" si="10"/>
        <v>1999.8279905127517</v>
      </c>
      <c r="O90" s="11">
        <f t="shared" si="11"/>
        <v>815.61960206576464</v>
      </c>
      <c r="P90" s="12">
        <f t="shared" si="12"/>
        <v>532471.84453466802</v>
      </c>
      <c r="R90" s="11"/>
      <c r="S90" s="23"/>
      <c r="T90" s="11"/>
      <c r="U90" s="11"/>
      <c r="V90" s="11"/>
      <c r="W90" s="11"/>
    </row>
    <row r="91" spans="2:23" x14ac:dyDescent="0.25">
      <c r="B91" s="1">
        <v>45504</v>
      </c>
      <c r="C91" s="2">
        <f t="shared" si="14"/>
        <v>2024</v>
      </c>
      <c r="D91" s="2">
        <f t="shared" si="13"/>
        <v>6326.5950924800018</v>
      </c>
      <c r="E91" s="2">
        <f t="shared" si="15"/>
        <v>2921.6103078441042</v>
      </c>
      <c r="F91" s="2">
        <f t="shared" si="17"/>
        <v>7107.5351585797016</v>
      </c>
      <c r="G91" s="11">
        <f t="shared" si="9"/>
        <v>2815.4475925785164</v>
      </c>
      <c r="I91" s="2">
        <f t="shared" si="16"/>
        <v>4292.0875660011852</v>
      </c>
      <c r="M91" s="10">
        <f t="shared" si="8"/>
        <v>2815.4475925785164</v>
      </c>
      <c r="N91" s="11">
        <f t="shared" si="10"/>
        <v>1996.7694170050049</v>
      </c>
      <c r="O91" s="11">
        <f t="shared" si="11"/>
        <v>818.67817557351145</v>
      </c>
      <c r="P91" s="12">
        <f t="shared" si="12"/>
        <v>531653.16635909455</v>
      </c>
      <c r="R91" s="11"/>
      <c r="S91" s="23"/>
      <c r="T91" s="11"/>
      <c r="U91" s="11"/>
      <c r="V91" s="11"/>
      <c r="W91" s="11"/>
    </row>
    <row r="92" spans="2:23" x14ac:dyDescent="0.25">
      <c r="B92" s="1">
        <v>45535</v>
      </c>
      <c r="C92" s="2">
        <f t="shared" si="14"/>
        <v>2024</v>
      </c>
      <c r="D92" s="2">
        <f t="shared" si="13"/>
        <v>6326.5950924800018</v>
      </c>
      <c r="E92" s="2">
        <f t="shared" si="15"/>
        <v>2927.4535284597923</v>
      </c>
      <c r="F92" s="2">
        <f t="shared" si="17"/>
        <v>7705.5360885747323</v>
      </c>
      <c r="G92" s="11">
        <f t="shared" si="9"/>
        <v>2815.4475925785164</v>
      </c>
      <c r="I92" s="2">
        <f t="shared" si="16"/>
        <v>4890.0884959962159</v>
      </c>
      <c r="M92" s="10">
        <f t="shared" si="8"/>
        <v>2815.4475925785164</v>
      </c>
      <c r="N92" s="11">
        <f t="shared" si="10"/>
        <v>1993.6993738466044</v>
      </c>
      <c r="O92" s="11">
        <f t="shared" si="11"/>
        <v>821.74821873191195</v>
      </c>
      <c r="P92" s="12">
        <f t="shared" si="12"/>
        <v>530831.4181403626</v>
      </c>
      <c r="R92" s="11"/>
      <c r="S92" s="23"/>
      <c r="T92" s="11"/>
      <c r="U92" s="11"/>
      <c r="V92" s="11"/>
      <c r="W92" s="11"/>
    </row>
    <row r="93" spans="2:23" x14ac:dyDescent="0.25">
      <c r="B93" s="1">
        <v>45565</v>
      </c>
      <c r="C93" s="2">
        <f t="shared" si="14"/>
        <v>2024</v>
      </c>
      <c r="D93" s="2">
        <f t="shared" si="13"/>
        <v>6326.5950924800018</v>
      </c>
      <c r="E93" s="2">
        <f t="shared" si="15"/>
        <v>2933.3084355167121</v>
      </c>
      <c r="F93" s="2">
        <f t="shared" si="17"/>
        <v>8299.6754479461597</v>
      </c>
      <c r="G93" s="11">
        <f t="shared" si="9"/>
        <v>2815.4475925785164</v>
      </c>
      <c r="I93" s="2">
        <f t="shared" si="16"/>
        <v>5484.2278553676433</v>
      </c>
      <c r="M93" s="10">
        <f t="shared" si="8"/>
        <v>2815.4475925785164</v>
      </c>
      <c r="N93" s="11">
        <f t="shared" si="10"/>
        <v>1990.6178180263596</v>
      </c>
      <c r="O93" s="11">
        <f t="shared" si="11"/>
        <v>824.82977455215678</v>
      </c>
      <c r="P93" s="12">
        <f t="shared" si="12"/>
        <v>530006.58836581046</v>
      </c>
      <c r="R93" s="11"/>
      <c r="S93" s="23"/>
      <c r="T93" s="11"/>
      <c r="U93" s="11"/>
      <c r="V93" s="11"/>
      <c r="W93" s="11"/>
    </row>
    <row r="94" spans="2:23" x14ac:dyDescent="0.25">
      <c r="B94" s="1">
        <v>45596</v>
      </c>
      <c r="C94" s="2">
        <f t="shared" si="14"/>
        <v>2024</v>
      </c>
      <c r="D94" s="2">
        <f t="shared" si="13"/>
        <v>6326.5950924800018</v>
      </c>
      <c r="E94" s="2">
        <f t="shared" si="15"/>
        <v>2939.1750523877454</v>
      </c>
      <c r="F94" s="2">
        <f t="shared" si="17"/>
        <v>8889.9286549777935</v>
      </c>
      <c r="G94" s="11">
        <f t="shared" si="9"/>
        <v>2815.4475925785164</v>
      </c>
      <c r="I94" s="2">
        <f t="shared" si="16"/>
        <v>6074.4810623992771</v>
      </c>
      <c r="M94" s="10">
        <f t="shared" si="8"/>
        <v>2815.4475925785164</v>
      </c>
      <c r="N94" s="11">
        <f t="shared" si="10"/>
        <v>1987.5247063717891</v>
      </c>
      <c r="O94" s="11">
        <f t="shared" si="11"/>
        <v>827.9228862067273</v>
      </c>
      <c r="P94" s="12">
        <f t="shared" si="12"/>
        <v>529178.66547960369</v>
      </c>
      <c r="R94" s="11"/>
      <c r="S94" s="23"/>
      <c r="T94" s="11"/>
      <c r="U94" s="11"/>
      <c r="V94" s="11"/>
      <c r="W94" s="11"/>
    </row>
    <row r="95" spans="2:23" x14ac:dyDescent="0.25">
      <c r="B95" s="1">
        <v>45626</v>
      </c>
      <c r="C95" s="2">
        <f t="shared" si="14"/>
        <v>2024</v>
      </c>
      <c r="D95" s="2">
        <f t="shared" si="13"/>
        <v>6326.5950924800018</v>
      </c>
      <c r="E95" s="2">
        <f t="shared" si="15"/>
        <v>2945.0534024925209</v>
      </c>
      <c r="F95" s="2">
        <f t="shared" si="17"/>
        <v>9476.2710225947558</v>
      </c>
      <c r="G95" s="11">
        <f t="shared" si="9"/>
        <v>2815.4475925785164</v>
      </c>
      <c r="I95" s="2">
        <f t="shared" si="16"/>
        <v>6660.8234300162394</v>
      </c>
      <c r="M95" s="10">
        <f t="shared" si="8"/>
        <v>2815.4475925785164</v>
      </c>
      <c r="N95" s="11">
        <f t="shared" si="10"/>
        <v>1984.4199955485137</v>
      </c>
      <c r="O95" s="11">
        <f t="shared" si="11"/>
        <v>831.02759703000265</v>
      </c>
      <c r="P95" s="12">
        <f t="shared" si="12"/>
        <v>528347.63788257365</v>
      </c>
      <c r="R95" s="11"/>
      <c r="S95" s="23"/>
      <c r="T95" s="11"/>
      <c r="U95" s="11"/>
      <c r="V95" s="11"/>
      <c r="W95" s="11"/>
    </row>
    <row r="96" spans="2:23" x14ac:dyDescent="0.25">
      <c r="B96" s="1">
        <v>45657</v>
      </c>
      <c r="C96" s="2">
        <f t="shared" si="14"/>
        <v>2024</v>
      </c>
      <c r="D96" s="2">
        <f t="shared" si="13"/>
        <v>6326.5950924800018</v>
      </c>
      <c r="E96" s="2">
        <f t="shared" si="15"/>
        <v>2950.9435092975059</v>
      </c>
      <c r="F96" s="2">
        <f t="shared" si="17"/>
        <v>10058.677757965457</v>
      </c>
      <c r="G96" s="11">
        <f t="shared" si="9"/>
        <v>2815.4475925785164</v>
      </c>
      <c r="I96" s="2">
        <f t="shared" si="16"/>
        <v>7243.2301653869408</v>
      </c>
      <c r="M96" s="10">
        <f t="shared" si="8"/>
        <v>2815.4475925785164</v>
      </c>
      <c r="N96" s="11">
        <f t="shared" si="10"/>
        <v>1981.3036420596511</v>
      </c>
      <c r="O96" s="11">
        <f t="shared" si="11"/>
        <v>834.14395051886527</v>
      </c>
      <c r="P96" s="12">
        <f t="shared" si="12"/>
        <v>527513.49393205473</v>
      </c>
      <c r="Q96" s="19"/>
      <c r="R96" s="11"/>
      <c r="S96" s="23"/>
      <c r="T96" s="11"/>
      <c r="U96" s="18"/>
      <c r="V96" s="11"/>
      <c r="W96" s="11"/>
    </row>
    <row r="97" spans="1:23" x14ac:dyDescent="0.25">
      <c r="B97" s="1">
        <v>45688</v>
      </c>
      <c r="C97" s="2">
        <f t="shared" si="14"/>
        <v>2025</v>
      </c>
      <c r="D97" s="2">
        <f t="shared" si="13"/>
        <v>6579.6588961792013</v>
      </c>
      <c r="E97" s="2">
        <f t="shared" si="15"/>
        <v>2956.845396316101</v>
      </c>
      <c r="F97" s="2">
        <f t="shared" si="17"/>
        <v>10890.187765801333</v>
      </c>
      <c r="G97" s="11">
        <f t="shared" si="9"/>
        <v>2815.4475925785164</v>
      </c>
      <c r="I97" s="2">
        <f t="shared" si="16"/>
        <v>8074.7401732228163</v>
      </c>
      <c r="M97" s="10">
        <f t="shared" si="8"/>
        <v>2815.4475925785164</v>
      </c>
      <c r="N97" s="11">
        <f t="shared" si="10"/>
        <v>1978.1756022452053</v>
      </c>
      <c r="O97" s="11">
        <f t="shared" si="11"/>
        <v>837.27199033331112</v>
      </c>
      <c r="P97" s="12">
        <f t="shared" si="12"/>
        <v>526676.22194172139</v>
      </c>
      <c r="R97" s="11"/>
      <c r="S97" s="23"/>
      <c r="T97" s="11"/>
      <c r="U97" s="18"/>
      <c r="V97" s="11"/>
      <c r="W97" s="11"/>
    </row>
    <row r="98" spans="1:23" x14ac:dyDescent="0.25">
      <c r="B98" s="25">
        <v>45716</v>
      </c>
      <c r="C98" s="2">
        <f t="shared" si="14"/>
        <v>2025</v>
      </c>
      <c r="D98" s="2">
        <f t="shared" si="13"/>
        <v>6579.6588961792013</v>
      </c>
      <c r="E98" s="2">
        <f t="shared" si="15"/>
        <v>2962.7590871087332</v>
      </c>
      <c r="F98" s="2">
        <f t="shared" si="17"/>
        <v>11718.555782870695</v>
      </c>
      <c r="G98" s="11">
        <f t="shared" si="9"/>
        <v>2815.4475925785164</v>
      </c>
      <c r="I98" s="2">
        <f t="shared" si="16"/>
        <v>8903.1081902921796</v>
      </c>
      <c r="M98" s="10">
        <f t="shared" si="8"/>
        <v>2815.4475925785164</v>
      </c>
      <c r="N98" s="18">
        <f t="shared" si="10"/>
        <v>1975.0358322814552</v>
      </c>
      <c r="O98" s="18">
        <f t="shared" si="11"/>
        <v>840.41176029706116</v>
      </c>
      <c r="P98" s="21">
        <f t="shared" si="12"/>
        <v>525835.81018142437</v>
      </c>
      <c r="R98" s="18"/>
      <c r="S98" s="23"/>
      <c r="T98" s="11"/>
      <c r="U98" s="18"/>
      <c r="V98" s="11"/>
      <c r="W98" s="11"/>
    </row>
    <row r="99" spans="1:23" x14ac:dyDescent="0.25">
      <c r="B99" s="1">
        <v>45747</v>
      </c>
      <c r="C99" s="2">
        <f t="shared" si="14"/>
        <v>2025</v>
      </c>
      <c r="D99" s="2">
        <f t="shared" si="13"/>
        <v>6579.6588961792013</v>
      </c>
      <c r="E99" s="2">
        <f t="shared" si="15"/>
        <v>2968.6846052829505</v>
      </c>
      <c r="F99" s="2">
        <f t="shared" si="17"/>
        <v>12543.759508489406</v>
      </c>
      <c r="G99" s="11">
        <f t="shared" si="9"/>
        <v>2815.4475925785164</v>
      </c>
      <c r="I99" s="2">
        <f t="shared" si="16"/>
        <v>9728.3119159108901</v>
      </c>
      <c r="M99" s="10">
        <f t="shared" si="8"/>
        <v>2815.4475925785164</v>
      </c>
      <c r="N99" s="11">
        <f t="shared" si="10"/>
        <v>1971.8842881803414</v>
      </c>
      <c r="O99" s="11">
        <f t="shared" si="11"/>
        <v>843.56330439817498</v>
      </c>
      <c r="P99" s="12">
        <f t="shared" si="12"/>
        <v>524992.24687702616</v>
      </c>
      <c r="R99" s="11"/>
      <c r="S99" s="11"/>
      <c r="T99" s="11"/>
      <c r="U99" s="11"/>
      <c r="V99" s="11"/>
      <c r="W99" s="11"/>
    </row>
    <row r="100" spans="1:23" s="19" customFormat="1" x14ac:dyDescent="0.25">
      <c r="A100" s="25"/>
      <c r="B100" s="25">
        <v>45777</v>
      </c>
      <c r="C100" s="19">
        <f t="shared" si="14"/>
        <v>2025</v>
      </c>
      <c r="D100" s="19">
        <f t="shared" si="13"/>
        <v>6579.6588961792013</v>
      </c>
      <c r="E100" s="19">
        <f t="shared" si="15"/>
        <v>2974.6219744935165</v>
      </c>
      <c r="F100" s="2">
        <f t="shared" si="17"/>
        <v>13365.776543982945</v>
      </c>
      <c r="G100" s="11">
        <f t="shared" si="9"/>
        <v>2815.4475925785164</v>
      </c>
      <c r="H100" s="2"/>
      <c r="I100" s="2">
        <f t="shared" si="16"/>
        <v>10550.32895140443</v>
      </c>
      <c r="L100" s="2"/>
      <c r="M100" s="10">
        <f t="shared" si="8"/>
        <v>2815.4475925785164</v>
      </c>
      <c r="N100" s="11">
        <f t="shared" si="10"/>
        <v>1968.720925788848</v>
      </c>
      <c r="O100" s="11">
        <f t="shared" si="11"/>
        <v>846.72666678966834</v>
      </c>
      <c r="P100" s="12">
        <f t="shared" si="12"/>
        <v>524145.52021023649</v>
      </c>
      <c r="R100" s="18"/>
      <c r="S100" s="18"/>
      <c r="T100" s="18"/>
      <c r="U100" s="18"/>
      <c r="V100" s="18"/>
      <c r="W100" s="18"/>
    </row>
    <row r="101" spans="1:23" x14ac:dyDescent="0.25">
      <c r="B101" s="1">
        <v>45808</v>
      </c>
      <c r="C101" s="2">
        <f t="shared" si="14"/>
        <v>2025</v>
      </c>
      <c r="D101" s="2">
        <f t="shared" si="13"/>
        <v>6579.6588961792013</v>
      </c>
      <c r="E101" s="2">
        <f t="shared" si="15"/>
        <v>2980.5712184425038</v>
      </c>
      <c r="F101" s="2">
        <f t="shared" si="17"/>
        <v>14184.584392312476</v>
      </c>
      <c r="G101" s="11">
        <f t="shared" si="9"/>
        <v>2815.4475925785164</v>
      </c>
      <c r="H101" s="19"/>
      <c r="I101" s="2">
        <f t="shared" si="16"/>
        <v>11369.136799733958</v>
      </c>
      <c r="M101" s="10">
        <f t="shared" si="8"/>
        <v>2815.4475925785164</v>
      </c>
      <c r="N101" s="11">
        <f t="shared" si="10"/>
        <v>1965.5457007883867</v>
      </c>
      <c r="O101" s="11">
        <f t="shared" si="11"/>
        <v>849.90189179012964</v>
      </c>
      <c r="P101" s="12">
        <f t="shared" si="12"/>
        <v>523295.61831844633</v>
      </c>
      <c r="R101" s="11"/>
      <c r="S101" s="11"/>
      <c r="T101" s="11"/>
      <c r="U101" s="11"/>
      <c r="V101" s="11"/>
      <c r="W101" s="11"/>
    </row>
    <row r="102" spans="1:23" x14ac:dyDescent="0.25">
      <c r="B102" s="1">
        <v>45838</v>
      </c>
      <c r="C102" s="2">
        <f t="shared" si="14"/>
        <v>2025</v>
      </c>
      <c r="D102" s="2">
        <f t="shared" si="13"/>
        <v>6579.6588961792013</v>
      </c>
      <c r="E102" s="2">
        <f t="shared" si="15"/>
        <v>2986.5323608793888</v>
      </c>
      <c r="F102" s="2">
        <f t="shared" si="17"/>
        <v>15000.160457699552</v>
      </c>
      <c r="G102" s="11">
        <f t="shared" si="9"/>
        <v>2815.4475925785164</v>
      </c>
      <c r="I102" s="2">
        <f t="shared" si="16"/>
        <v>12184.712865121037</v>
      </c>
      <c r="M102" s="10">
        <f t="shared" si="8"/>
        <v>2815.4475925785164</v>
      </c>
      <c r="N102" s="18">
        <f t="shared" si="10"/>
        <v>1962.3585686941738</v>
      </c>
      <c r="O102" s="18">
        <f t="shared" si="11"/>
        <v>853.08902388434262</v>
      </c>
      <c r="P102" s="21">
        <f t="shared" si="12"/>
        <v>522442.529294562</v>
      </c>
      <c r="R102" s="11"/>
      <c r="S102" s="11"/>
      <c r="T102" s="11"/>
      <c r="U102" s="11"/>
      <c r="V102" s="11"/>
      <c r="W102" s="11"/>
    </row>
    <row r="103" spans="1:23" x14ac:dyDescent="0.25">
      <c r="B103" s="1">
        <v>45869</v>
      </c>
      <c r="C103" s="2">
        <f t="shared" si="14"/>
        <v>2025</v>
      </c>
      <c r="D103" s="2">
        <f t="shared" si="13"/>
        <v>6579.6588961792013</v>
      </c>
      <c r="E103" s="2">
        <f t="shared" si="15"/>
        <v>2992.5054256011476</v>
      </c>
      <c r="F103" s="2">
        <f t="shared" si="17"/>
        <v>15812.482045249495</v>
      </c>
      <c r="G103" s="11">
        <f t="shared" si="9"/>
        <v>2815.4475925785164</v>
      </c>
      <c r="I103" s="2">
        <f t="shared" si="16"/>
        <v>12997.034452670978</v>
      </c>
      <c r="M103" s="10">
        <f t="shared" si="8"/>
        <v>2815.4475925785164</v>
      </c>
      <c r="N103" s="11">
        <f t="shared" si="10"/>
        <v>1959.1594848546074</v>
      </c>
      <c r="O103" s="11">
        <f t="shared" si="11"/>
        <v>856.28810772390898</v>
      </c>
      <c r="P103" s="12">
        <f t="shared" si="12"/>
        <v>521586.24118683807</v>
      </c>
      <c r="R103" s="11"/>
      <c r="S103" s="11"/>
      <c r="T103" s="11"/>
      <c r="U103" s="11"/>
      <c r="V103" s="11"/>
      <c r="W103" s="11"/>
    </row>
    <row r="104" spans="1:23" x14ac:dyDescent="0.25">
      <c r="B104" s="1">
        <v>45900</v>
      </c>
      <c r="C104" s="2">
        <f t="shared" si="14"/>
        <v>2025</v>
      </c>
      <c r="D104" s="2">
        <f t="shared" si="13"/>
        <v>6579.6588961792013</v>
      </c>
      <c r="E104" s="2">
        <f t="shared" si="15"/>
        <v>2998.49043645235</v>
      </c>
      <c r="F104" s="2">
        <f t="shared" si="17"/>
        <v>16621.5263605734</v>
      </c>
      <c r="G104" s="11">
        <f t="shared" si="9"/>
        <v>2815.4475925785164</v>
      </c>
      <c r="I104" s="2">
        <f t="shared" si="16"/>
        <v>13806.078767994884</v>
      </c>
      <c r="M104" s="10">
        <f t="shared" si="8"/>
        <v>2815.4475925785164</v>
      </c>
      <c r="N104" s="11">
        <f t="shared" si="10"/>
        <v>1955.9484044506428</v>
      </c>
      <c r="O104" s="11">
        <f t="shared" si="11"/>
        <v>859.49918812787359</v>
      </c>
      <c r="P104" s="12">
        <f t="shared" si="12"/>
        <v>520726.7419987102</v>
      </c>
      <c r="R104" s="11"/>
      <c r="S104" s="11"/>
      <c r="T104" s="11"/>
      <c r="U104" s="11"/>
      <c r="V104" s="11"/>
      <c r="W104" s="11"/>
    </row>
    <row r="105" spans="1:23" x14ac:dyDescent="0.25">
      <c r="B105" s="1">
        <v>45930</v>
      </c>
      <c r="C105" s="2">
        <f t="shared" si="14"/>
        <v>2025</v>
      </c>
      <c r="D105" s="2">
        <f t="shared" si="13"/>
        <v>6579.6588961792013</v>
      </c>
      <c r="E105" s="2">
        <f t="shared" si="15"/>
        <v>3004.4874173252547</v>
      </c>
      <c r="F105" s="2">
        <f t="shared" si="17"/>
        <v>17427.270509408816</v>
      </c>
      <c r="G105" s="11">
        <f t="shared" si="9"/>
        <v>2815.4475925785164</v>
      </c>
      <c r="I105" s="2">
        <f t="shared" si="16"/>
        <v>14611.822916830301</v>
      </c>
      <c r="M105" s="10">
        <f t="shared" si="8"/>
        <v>2815.4475925785164</v>
      </c>
      <c r="N105" s="11">
        <f t="shared" si="10"/>
        <v>1952.7252824951631</v>
      </c>
      <c r="O105" s="11">
        <f t="shared" si="11"/>
        <v>862.72231008335325</v>
      </c>
      <c r="P105" s="12">
        <f t="shared" si="12"/>
        <v>519864.01968862687</v>
      </c>
      <c r="R105" s="11"/>
      <c r="S105" s="11"/>
      <c r="T105" s="11"/>
      <c r="U105" s="11"/>
      <c r="V105" s="11"/>
      <c r="W105" s="11"/>
    </row>
    <row r="106" spans="1:23" x14ac:dyDescent="0.25">
      <c r="B106" s="1">
        <v>45961</v>
      </c>
      <c r="C106" s="2">
        <f t="shared" si="14"/>
        <v>2025</v>
      </c>
      <c r="D106" s="2">
        <f t="shared" si="13"/>
        <v>6579.6588961792013</v>
      </c>
      <c r="E106" s="2">
        <f t="shared" si="15"/>
        <v>3010.4963921599051</v>
      </c>
      <c r="F106" s="2">
        <f t="shared" si="17"/>
        <v>18229.691497239033</v>
      </c>
      <c r="G106" s="11">
        <f t="shared" si="9"/>
        <v>2815.4475925785164</v>
      </c>
      <c r="I106" s="2">
        <f t="shared" si="16"/>
        <v>15414.243904660518</v>
      </c>
      <c r="M106" s="10">
        <f t="shared" si="8"/>
        <v>2815.4475925785164</v>
      </c>
      <c r="N106" s="11">
        <f t="shared" si="10"/>
        <v>1949.4900738323506</v>
      </c>
      <c r="O106" s="11">
        <f t="shared" si="11"/>
        <v>865.95751874616576</v>
      </c>
      <c r="P106" s="12">
        <f t="shared" si="12"/>
        <v>518998.06216988072</v>
      </c>
      <c r="R106" s="11"/>
      <c r="S106" s="11"/>
      <c r="T106" s="11"/>
      <c r="U106" s="11"/>
      <c r="V106" s="11"/>
      <c r="W106" s="11"/>
    </row>
    <row r="107" spans="1:23" x14ac:dyDescent="0.25">
      <c r="B107" s="1">
        <v>45991</v>
      </c>
      <c r="C107" s="2">
        <f t="shared" si="14"/>
        <v>2025</v>
      </c>
      <c r="D107" s="2">
        <f t="shared" si="13"/>
        <v>6579.6588961792013</v>
      </c>
      <c r="E107" s="2">
        <f t="shared" si="15"/>
        <v>3016.5173849442249</v>
      </c>
      <c r="F107" s="2">
        <f t="shared" si="17"/>
        <v>19028.76622891103</v>
      </c>
      <c r="G107" s="11">
        <f t="shared" si="9"/>
        <v>2815.4475925785164</v>
      </c>
      <c r="I107" s="2">
        <f t="shared" si="16"/>
        <v>16213.318636332515</v>
      </c>
      <c r="M107" s="10">
        <f t="shared" si="8"/>
        <v>2815.4475925785164</v>
      </c>
      <c r="N107" s="11">
        <f t="shared" si="10"/>
        <v>1946.2427331370527</v>
      </c>
      <c r="O107" s="11">
        <f t="shared" si="11"/>
        <v>869.20485944146367</v>
      </c>
      <c r="P107" s="12">
        <f t="shared" si="12"/>
        <v>518128.85731043929</v>
      </c>
      <c r="R107" s="11"/>
      <c r="S107" s="11"/>
      <c r="T107" s="11"/>
      <c r="U107" s="11"/>
      <c r="V107" s="11"/>
      <c r="W107" s="11"/>
    </row>
    <row r="108" spans="1:23" x14ac:dyDescent="0.25">
      <c r="B108" s="1">
        <v>46022</v>
      </c>
      <c r="C108" s="2">
        <f t="shared" si="14"/>
        <v>2025</v>
      </c>
      <c r="D108" s="2">
        <f t="shared" si="13"/>
        <v>6579.6588961792013</v>
      </c>
      <c r="E108" s="2">
        <f t="shared" si="15"/>
        <v>3022.5504197141136</v>
      </c>
      <c r="F108" s="2">
        <f t="shared" si="17"/>
        <v>19824.471508252045</v>
      </c>
      <c r="G108" s="11">
        <f t="shared" si="9"/>
        <v>2815.4475925785164</v>
      </c>
      <c r="I108" s="2">
        <f t="shared" si="16"/>
        <v>17009.02391567353</v>
      </c>
      <c r="M108" s="10">
        <f t="shared" si="8"/>
        <v>2815.4475925785164</v>
      </c>
      <c r="N108" s="11">
        <f t="shared" si="10"/>
        <v>1942.9832149141473</v>
      </c>
      <c r="O108" s="11">
        <f t="shared" si="11"/>
        <v>872.46437766436907</v>
      </c>
      <c r="P108" s="12">
        <f t="shared" si="12"/>
        <v>517256.39293277491</v>
      </c>
      <c r="R108" s="11"/>
      <c r="S108" s="11"/>
      <c r="T108" s="11"/>
      <c r="U108" s="11"/>
      <c r="V108" s="11"/>
      <c r="W108" s="11"/>
    </row>
    <row r="109" spans="1:23" x14ac:dyDescent="0.25">
      <c r="B109" s="1">
        <v>46053</v>
      </c>
      <c r="C109" s="2">
        <f t="shared" si="14"/>
        <v>2026</v>
      </c>
      <c r="D109" s="2">
        <f t="shared" si="13"/>
        <v>6842.8452520263709</v>
      </c>
      <c r="E109" s="2">
        <f t="shared" si="15"/>
        <v>3028.595520553542</v>
      </c>
      <c r="F109" s="2">
        <f t="shared" si="17"/>
        <v>20879.970393531938</v>
      </c>
      <c r="G109" s="11">
        <f t="shared" si="9"/>
        <v>2815.4475925785164</v>
      </c>
      <c r="I109" s="2">
        <f t="shared" si="16"/>
        <v>18064.522800953422</v>
      </c>
      <c r="M109" s="10">
        <f t="shared" si="8"/>
        <v>2815.4475925785164</v>
      </c>
      <c r="N109" s="11">
        <f t="shared" si="10"/>
        <v>1939.7114734979059</v>
      </c>
      <c r="O109" s="11">
        <f t="shared" si="11"/>
        <v>875.73611908061048</v>
      </c>
      <c r="P109" s="12">
        <f t="shared" si="12"/>
        <v>516380.65681369428</v>
      </c>
      <c r="R109" s="11"/>
      <c r="S109" s="11"/>
      <c r="T109" s="11"/>
      <c r="U109" s="11"/>
      <c r="V109" s="11"/>
      <c r="W109" s="11"/>
    </row>
    <row r="110" spans="1:23" x14ac:dyDescent="0.25">
      <c r="B110" s="1">
        <v>46081</v>
      </c>
      <c r="C110" s="2">
        <f t="shared" si="14"/>
        <v>2026</v>
      </c>
      <c r="D110" s="2">
        <f t="shared" si="13"/>
        <v>6842.8452520263709</v>
      </c>
      <c r="E110" s="2">
        <f t="shared" si="15"/>
        <v>3034.6527115946492</v>
      </c>
      <c r="F110" s="2">
        <f t="shared" si="17"/>
        <v>21932.930417388325</v>
      </c>
      <c r="G110" s="11">
        <f t="shared" si="9"/>
        <v>2815.4475925785164</v>
      </c>
      <c r="I110" s="2">
        <f t="shared" si="16"/>
        <v>19117.482824809809</v>
      </c>
      <c r="M110" s="10">
        <f t="shared" si="8"/>
        <v>2815.4475925785164</v>
      </c>
      <c r="N110" s="11">
        <f t="shared" si="10"/>
        <v>1936.4274630513535</v>
      </c>
      <c r="O110" s="11">
        <f t="shared" si="11"/>
        <v>879.02012952716291</v>
      </c>
      <c r="P110" s="12">
        <f t="shared" si="12"/>
        <v>515501.63668416714</v>
      </c>
      <c r="R110" s="11"/>
      <c r="S110" s="11"/>
      <c r="T110" s="11"/>
      <c r="U110" s="11"/>
      <c r="V110" s="11"/>
      <c r="W110" s="11"/>
    </row>
    <row r="111" spans="1:23" x14ac:dyDescent="0.25">
      <c r="B111" s="1">
        <v>46112</v>
      </c>
      <c r="C111" s="2">
        <f t="shared" si="14"/>
        <v>2026</v>
      </c>
      <c r="D111" s="2">
        <f t="shared" si="13"/>
        <v>6842.8452520263709</v>
      </c>
      <c r="E111" s="2">
        <f t="shared" si="15"/>
        <v>3040.7220170178384</v>
      </c>
      <c r="F111" s="2">
        <f t="shared" si="17"/>
        <v>22983.331002567709</v>
      </c>
      <c r="G111" s="11">
        <f t="shared" si="9"/>
        <v>2815.4475925785164</v>
      </c>
      <c r="I111" s="2">
        <f t="shared" si="16"/>
        <v>20167.883409989194</v>
      </c>
      <c r="M111" s="10">
        <f t="shared" si="8"/>
        <v>2815.4475925785164</v>
      </c>
      <c r="N111" s="11">
        <f t="shared" si="10"/>
        <v>1933.1311375656267</v>
      </c>
      <c r="O111" s="11">
        <f t="shared" si="11"/>
        <v>882.31645501288972</v>
      </c>
      <c r="P111" s="12">
        <f t="shared" si="12"/>
        <v>514619.32022915425</v>
      </c>
      <c r="R111" s="11"/>
      <c r="S111" s="11"/>
      <c r="T111" s="11"/>
      <c r="U111" s="11"/>
      <c r="V111" s="11"/>
      <c r="W111" s="11"/>
    </row>
    <row r="112" spans="1:23" x14ac:dyDescent="0.25">
      <c r="B112" s="1">
        <v>46142</v>
      </c>
      <c r="C112" s="2">
        <f t="shared" si="14"/>
        <v>2026</v>
      </c>
      <c r="D112" s="2">
        <f t="shared" si="13"/>
        <v>6842.8452520263709</v>
      </c>
      <c r="E112" s="2">
        <f t="shared" si="15"/>
        <v>3046.8034610518739</v>
      </c>
      <c r="F112" s="2">
        <f t="shared" si="17"/>
        <v>24031.151478996992</v>
      </c>
      <c r="G112" s="11">
        <f t="shared" si="9"/>
        <v>2815.4475925785164</v>
      </c>
      <c r="I112" s="2">
        <f t="shared" si="16"/>
        <v>21215.703886418476</v>
      </c>
      <c r="M112" s="10">
        <f t="shared" si="8"/>
        <v>2815.4475925785164</v>
      </c>
      <c r="N112" s="11">
        <f t="shared" si="10"/>
        <v>1929.8224508593285</v>
      </c>
      <c r="O112" s="11">
        <f t="shared" si="11"/>
        <v>885.62514171918792</v>
      </c>
      <c r="P112" s="12">
        <f t="shared" si="12"/>
        <v>513733.69508743507</v>
      </c>
      <c r="R112" s="11"/>
      <c r="S112" s="11"/>
      <c r="T112" s="11"/>
      <c r="U112" s="11"/>
      <c r="V112" s="11"/>
      <c r="W112" s="11"/>
    </row>
    <row r="113" spans="2:23" x14ac:dyDescent="0.25">
      <c r="B113" s="1">
        <v>46173</v>
      </c>
      <c r="C113" s="2">
        <f t="shared" si="14"/>
        <v>2026</v>
      </c>
      <c r="D113" s="2">
        <f t="shared" si="13"/>
        <v>6842.8452520263709</v>
      </c>
      <c r="E113" s="2">
        <f t="shared" si="15"/>
        <v>3052.8970679739778</v>
      </c>
      <c r="F113" s="2">
        <f t="shared" si="17"/>
        <v>25076.371083425598</v>
      </c>
      <c r="G113" s="11">
        <f t="shared" si="9"/>
        <v>2815.4475925785164</v>
      </c>
      <c r="I113" s="2">
        <f t="shared" si="16"/>
        <v>22260.923490847083</v>
      </c>
      <c r="M113" s="10">
        <f t="shared" si="8"/>
        <v>2815.4475925785164</v>
      </c>
      <c r="N113" s="11">
        <f t="shared" si="10"/>
        <v>1926.5013565778816</v>
      </c>
      <c r="O113" s="11">
        <f t="shared" si="11"/>
        <v>888.94623600063483</v>
      </c>
      <c r="P113" s="12">
        <f t="shared" si="12"/>
        <v>512844.74885143444</v>
      </c>
      <c r="R113" s="11"/>
      <c r="S113" s="11"/>
      <c r="T113" s="11"/>
      <c r="U113" s="11"/>
      <c r="V113" s="11"/>
      <c r="W113" s="11"/>
    </row>
    <row r="114" spans="2:23" x14ac:dyDescent="0.25">
      <c r="B114" s="1">
        <v>46203</v>
      </c>
      <c r="C114" s="2">
        <f t="shared" si="14"/>
        <v>2026</v>
      </c>
      <c r="D114" s="2">
        <f t="shared" si="13"/>
        <v>6842.8452520263709</v>
      </c>
      <c r="E114" s="2">
        <f t="shared" si="15"/>
        <v>3059.0028621099259</v>
      </c>
      <c r="F114" s="2">
        <f t="shared" si="17"/>
        <v>26118.968959066351</v>
      </c>
      <c r="G114" s="11">
        <f t="shared" si="9"/>
        <v>2815.4475925785164</v>
      </c>
      <c r="I114" s="2">
        <f t="shared" si="16"/>
        <v>23303.521366487836</v>
      </c>
      <c r="M114" s="10">
        <f t="shared" si="8"/>
        <v>2815.4475925785164</v>
      </c>
      <c r="N114" s="11">
        <f t="shared" si="10"/>
        <v>1923.1678081928792</v>
      </c>
      <c r="O114" s="11">
        <f t="shared" si="11"/>
        <v>892.27978438563719</v>
      </c>
      <c r="P114" s="12">
        <f t="shared" si="12"/>
        <v>511952.46906704881</v>
      </c>
      <c r="R114" s="11"/>
      <c r="S114" s="11"/>
      <c r="T114" s="11"/>
      <c r="U114" s="11"/>
      <c r="V114" s="11"/>
      <c r="W114" s="11"/>
    </row>
    <row r="115" spans="2:23" x14ac:dyDescent="0.25">
      <c r="B115" s="1">
        <v>46234</v>
      </c>
      <c r="C115" s="2">
        <f t="shared" si="14"/>
        <v>2026</v>
      </c>
      <c r="D115" s="2">
        <f t="shared" si="13"/>
        <v>6842.8452520263709</v>
      </c>
      <c r="E115" s="2">
        <f t="shared" si="15"/>
        <v>3065.1208678341459</v>
      </c>
      <c r="F115" s="2">
        <f t="shared" si="17"/>
        <v>27158.924155235021</v>
      </c>
      <c r="G115" s="11">
        <f t="shared" si="9"/>
        <v>2815.4475925785164</v>
      </c>
      <c r="I115" s="2">
        <f t="shared" si="16"/>
        <v>24343.476562656506</v>
      </c>
      <c r="M115" s="10">
        <f t="shared" si="8"/>
        <v>2815.4475925785164</v>
      </c>
      <c r="N115" s="11">
        <f t="shared" si="10"/>
        <v>1919.8217590014328</v>
      </c>
      <c r="O115" s="11">
        <f t="shared" si="11"/>
        <v>895.62583357708354</v>
      </c>
      <c r="P115" s="12">
        <f t="shared" si="12"/>
        <v>511056.84323347174</v>
      </c>
      <c r="R115" s="11"/>
      <c r="S115" s="11"/>
      <c r="T115" s="11"/>
      <c r="U115" s="11"/>
      <c r="V115" s="11"/>
      <c r="W115" s="11"/>
    </row>
    <row r="116" spans="2:23" x14ac:dyDescent="0.25">
      <c r="B116" s="1">
        <v>46265</v>
      </c>
      <c r="C116" s="2">
        <f t="shared" si="14"/>
        <v>2026</v>
      </c>
      <c r="D116" s="2">
        <f t="shared" si="13"/>
        <v>6842.8452520263709</v>
      </c>
      <c r="E116" s="2">
        <f t="shared" si="15"/>
        <v>3071.2511095698142</v>
      </c>
      <c r="F116" s="2">
        <f t="shared" si="17"/>
        <v>28196.215626988585</v>
      </c>
      <c r="G116" s="11">
        <f t="shared" si="9"/>
        <v>2815.4475925785164</v>
      </c>
      <c r="I116" s="2">
        <f t="shared" si="16"/>
        <v>25380.76803441007</v>
      </c>
      <c r="M116" s="10">
        <f t="shared" si="8"/>
        <v>2815.4475925785164</v>
      </c>
      <c r="N116" s="11">
        <f t="shared" si="10"/>
        <v>1916.4631621255189</v>
      </c>
      <c r="O116" s="11">
        <f t="shared" si="11"/>
        <v>898.98443045299746</v>
      </c>
      <c r="P116" s="12">
        <f t="shared" si="12"/>
        <v>510157.85880301875</v>
      </c>
      <c r="R116" s="11"/>
      <c r="S116" s="11"/>
      <c r="T116" s="11"/>
      <c r="U116" s="11"/>
      <c r="V116" s="11"/>
      <c r="W116" s="11"/>
    </row>
    <row r="117" spans="2:23" x14ac:dyDescent="0.25">
      <c r="B117" s="1">
        <v>46295</v>
      </c>
      <c r="C117" s="2">
        <f t="shared" si="14"/>
        <v>2026</v>
      </c>
      <c r="D117" s="2">
        <f t="shared" si="13"/>
        <v>6842.8452520263709</v>
      </c>
      <c r="E117" s="2">
        <f t="shared" si="15"/>
        <v>3077.3936117889539</v>
      </c>
      <c r="F117" s="2">
        <f t="shared" si="17"/>
        <v>29230.822234762189</v>
      </c>
      <c r="G117" s="11">
        <f t="shared" si="9"/>
        <v>2815.4475925785164</v>
      </c>
      <c r="I117" s="2">
        <f t="shared" si="16"/>
        <v>26415.374642183673</v>
      </c>
      <c r="M117" s="10">
        <f t="shared" si="8"/>
        <v>2815.4475925785164</v>
      </c>
      <c r="N117" s="11">
        <f t="shared" si="10"/>
        <v>1913.0919705113201</v>
      </c>
      <c r="O117" s="11">
        <f t="shared" si="11"/>
        <v>902.35562206719624</v>
      </c>
      <c r="P117" s="12">
        <f t="shared" si="12"/>
        <v>509255.50318095158</v>
      </c>
      <c r="R117" s="11"/>
      <c r="S117" s="11"/>
      <c r="T117" s="11"/>
      <c r="U117" s="11"/>
      <c r="V117" s="11"/>
      <c r="W117" s="11"/>
    </row>
    <row r="118" spans="2:23" x14ac:dyDescent="0.25">
      <c r="B118" s="1">
        <v>46326</v>
      </c>
      <c r="C118" s="2">
        <f t="shared" si="14"/>
        <v>2026</v>
      </c>
      <c r="D118" s="2">
        <f t="shared" si="13"/>
        <v>6842.8452520263709</v>
      </c>
      <c r="E118" s="2">
        <f t="shared" si="15"/>
        <v>3083.5483990125317</v>
      </c>
      <c r="F118" s="2">
        <f t="shared" si="17"/>
        <v>30262.722744004794</v>
      </c>
      <c r="G118" s="11">
        <f t="shared" si="9"/>
        <v>2815.4475925785164</v>
      </c>
      <c r="I118" s="2">
        <f t="shared" si="16"/>
        <v>27447.275151426278</v>
      </c>
      <c r="M118" s="10">
        <f t="shared" si="8"/>
        <v>2815.4475925785164</v>
      </c>
      <c r="N118" s="11">
        <f t="shared" si="10"/>
        <v>1909.7081369285684</v>
      </c>
      <c r="O118" s="11">
        <f t="shared" si="11"/>
        <v>905.73945564994801</v>
      </c>
      <c r="P118" s="12">
        <f t="shared" si="12"/>
        <v>508349.76372530166</v>
      </c>
      <c r="R118" s="11"/>
      <c r="S118" s="11"/>
      <c r="T118" s="11"/>
      <c r="U118" s="11"/>
      <c r="V118" s="11"/>
      <c r="W118" s="11"/>
    </row>
    <row r="119" spans="2:23" x14ac:dyDescent="0.25">
      <c r="B119" s="1">
        <v>46356</v>
      </c>
      <c r="C119" s="2">
        <f t="shared" si="14"/>
        <v>2026</v>
      </c>
      <c r="D119" s="2">
        <f t="shared" si="13"/>
        <v>6842.8452520263709</v>
      </c>
      <c r="E119" s="2">
        <f t="shared" si="15"/>
        <v>3089.7154958105566</v>
      </c>
      <c r="F119" s="2">
        <f t="shared" si="17"/>
        <v>31291.895824813517</v>
      </c>
      <c r="G119" s="11">
        <f t="shared" si="9"/>
        <v>2815.4475925785164</v>
      </c>
      <c r="I119" s="2">
        <f t="shared" si="16"/>
        <v>28476.448232235001</v>
      </c>
      <c r="M119" s="10">
        <f t="shared" si="8"/>
        <v>2815.4475925785164</v>
      </c>
      <c r="N119" s="11">
        <f t="shared" si="10"/>
        <v>1906.3116139698811</v>
      </c>
      <c r="O119" s="11">
        <f t="shared" si="11"/>
        <v>909.13597860863524</v>
      </c>
      <c r="P119" s="12">
        <f t="shared" si="12"/>
        <v>507440.62774669303</v>
      </c>
      <c r="R119" s="11"/>
      <c r="S119" s="11"/>
      <c r="T119" s="11"/>
      <c r="U119" s="11"/>
      <c r="V119" s="11"/>
      <c r="W119" s="11"/>
    </row>
    <row r="120" spans="2:23" x14ac:dyDescent="0.25">
      <c r="B120" s="1">
        <v>46387</v>
      </c>
      <c r="C120" s="2">
        <f t="shared" si="14"/>
        <v>2026</v>
      </c>
      <c r="D120" s="2">
        <f t="shared" si="13"/>
        <v>6842.8452520263709</v>
      </c>
      <c r="E120" s="2">
        <f t="shared" si="15"/>
        <v>3095.8949268021779</v>
      </c>
      <c r="F120" s="2">
        <f t="shared" si="17"/>
        <v>32318.320051566647</v>
      </c>
      <c r="G120" s="11">
        <f t="shared" si="9"/>
        <v>2815.4475925785164</v>
      </c>
      <c r="I120" s="2">
        <f t="shared" si="16"/>
        <v>29502.872458988131</v>
      </c>
      <c r="M120" s="10">
        <f t="shared" si="8"/>
        <v>2815.4475925785164</v>
      </c>
      <c r="N120" s="11">
        <f t="shared" si="10"/>
        <v>1902.9023540500989</v>
      </c>
      <c r="O120" s="11">
        <f t="shared" si="11"/>
        <v>912.54523852841749</v>
      </c>
      <c r="P120" s="12">
        <f t="shared" si="12"/>
        <v>506528.08250816463</v>
      </c>
      <c r="R120" s="11"/>
      <c r="S120" s="11"/>
      <c r="T120" s="11"/>
      <c r="U120" s="11"/>
      <c r="V120" s="11"/>
      <c r="W120" s="11"/>
    </row>
    <row r="121" spans="2:23" x14ac:dyDescent="0.25">
      <c r="B121" s="1">
        <v>46418</v>
      </c>
      <c r="C121" s="2">
        <f t="shared" si="14"/>
        <v>2027</v>
      </c>
      <c r="D121" s="2">
        <f t="shared" si="13"/>
        <v>7116.5590621074261</v>
      </c>
      <c r="E121" s="2">
        <f t="shared" si="15"/>
        <v>3102.0867166557823</v>
      </c>
      <c r="F121" s="2">
        <f t="shared" si="17"/>
        <v>33615.687712636405</v>
      </c>
      <c r="G121" s="11">
        <f t="shared" si="9"/>
        <v>2815.4475925785164</v>
      </c>
      <c r="I121" s="2">
        <f t="shared" si="16"/>
        <v>30800.24012005789</v>
      </c>
      <c r="M121" s="10">
        <f t="shared" si="8"/>
        <v>2815.4475925785164</v>
      </c>
      <c r="N121" s="11">
        <f t="shared" si="10"/>
        <v>1899.4803094056174</v>
      </c>
      <c r="O121" s="11">
        <f t="shared" si="11"/>
        <v>915.96728317289899</v>
      </c>
      <c r="P121" s="12">
        <f t="shared" si="12"/>
        <v>505612.11522499175</v>
      </c>
      <c r="R121" s="11"/>
      <c r="S121" s="11"/>
      <c r="T121" s="11"/>
      <c r="U121" s="11"/>
      <c r="V121" s="11"/>
      <c r="W121" s="11"/>
    </row>
    <row r="122" spans="2:23" x14ac:dyDescent="0.25">
      <c r="B122" s="1">
        <v>46446</v>
      </c>
      <c r="C122" s="2">
        <f t="shared" si="14"/>
        <v>2027</v>
      </c>
      <c r="D122" s="2">
        <f t="shared" si="13"/>
        <v>7116.5590621074261</v>
      </c>
      <c r="E122" s="2">
        <f t="shared" si="15"/>
        <v>3108.2908900890939</v>
      </c>
      <c r="F122" s="2">
        <f t="shared" si="17"/>
        <v>34911.175759143087</v>
      </c>
      <c r="G122" s="11">
        <f t="shared" si="9"/>
        <v>2815.4475925785164</v>
      </c>
      <c r="I122" s="2">
        <f t="shared" si="16"/>
        <v>32095.728166564571</v>
      </c>
      <c r="M122" s="10">
        <f t="shared" si="8"/>
        <v>2815.4475925785164</v>
      </c>
      <c r="N122" s="11">
        <f t="shared" si="10"/>
        <v>1896.045432093719</v>
      </c>
      <c r="O122" s="11">
        <f t="shared" si="11"/>
        <v>919.40216048479738</v>
      </c>
      <c r="P122" s="12">
        <f t="shared" si="12"/>
        <v>504692.71306450694</v>
      </c>
      <c r="R122" s="11"/>
      <c r="S122" s="11"/>
      <c r="T122" s="11"/>
      <c r="U122" s="11"/>
      <c r="V122" s="11"/>
      <c r="W122" s="11"/>
    </row>
    <row r="123" spans="2:23" x14ac:dyDescent="0.25">
      <c r="B123" s="1">
        <v>46477</v>
      </c>
      <c r="C123" s="2">
        <f t="shared" si="14"/>
        <v>2027</v>
      </c>
      <c r="D123" s="2">
        <f t="shared" si="13"/>
        <v>7116.5590621074261</v>
      </c>
      <c r="E123" s="2">
        <f t="shared" si="15"/>
        <v>3114.5074718692722</v>
      </c>
      <c r="F123" s="2">
        <f t="shared" si="17"/>
        <v>36204.765517357941</v>
      </c>
      <c r="G123" s="11">
        <f t="shared" si="9"/>
        <v>2815.4475925785164</v>
      </c>
      <c r="I123" s="2">
        <f t="shared" si="16"/>
        <v>33389.317924779425</v>
      </c>
      <c r="M123" s="10">
        <f t="shared" si="8"/>
        <v>2815.4475925785164</v>
      </c>
      <c r="N123" s="11">
        <f t="shared" si="10"/>
        <v>1892.597673991901</v>
      </c>
      <c r="O123" s="11">
        <f t="shared" si="11"/>
        <v>922.84991858661533</v>
      </c>
      <c r="P123" s="12">
        <f t="shared" si="12"/>
        <v>503769.86314592033</v>
      </c>
      <c r="R123" s="11"/>
      <c r="S123" s="11"/>
      <c r="T123" s="11"/>
      <c r="U123" s="11"/>
      <c r="V123" s="11"/>
      <c r="W123" s="11"/>
    </row>
    <row r="124" spans="2:23" x14ac:dyDescent="0.25">
      <c r="B124" s="1">
        <v>46507</v>
      </c>
      <c r="C124" s="2">
        <f t="shared" si="14"/>
        <v>2027</v>
      </c>
      <c r="D124" s="2">
        <f t="shared" si="13"/>
        <v>7116.5590621074261</v>
      </c>
      <c r="E124" s="2">
        <f t="shared" si="15"/>
        <v>3120.7364868130107</v>
      </c>
      <c r="F124" s="2">
        <f t="shared" si="17"/>
        <v>37496.438226489772</v>
      </c>
      <c r="G124" s="11">
        <f t="shared" si="9"/>
        <v>2815.4475925785164</v>
      </c>
      <c r="I124" s="2">
        <f t="shared" si="16"/>
        <v>34680.990633911257</v>
      </c>
      <c r="M124" s="10">
        <f t="shared" si="8"/>
        <v>2815.4475925785164</v>
      </c>
      <c r="N124" s="11">
        <f t="shared" si="10"/>
        <v>1889.1369867972012</v>
      </c>
      <c r="O124" s="11">
        <f t="shared" si="11"/>
        <v>926.31060578131519</v>
      </c>
      <c r="P124" s="12">
        <f t="shared" si="12"/>
        <v>502843.552540139</v>
      </c>
      <c r="R124" s="11"/>
      <c r="S124" s="11"/>
      <c r="T124" s="11"/>
      <c r="U124" s="11"/>
      <c r="V124" s="11"/>
      <c r="W124" s="11"/>
    </row>
    <row r="125" spans="2:23" x14ac:dyDescent="0.25">
      <c r="B125" s="1">
        <v>46538</v>
      </c>
      <c r="C125" s="2">
        <f t="shared" si="14"/>
        <v>2027</v>
      </c>
      <c r="D125" s="2">
        <f t="shared" si="13"/>
        <v>7116.5590621074261</v>
      </c>
      <c r="E125" s="2">
        <f t="shared" si="15"/>
        <v>3126.9779597866368</v>
      </c>
      <c r="F125" s="2">
        <f t="shared" si="17"/>
        <v>38786.175038345085</v>
      </c>
      <c r="G125" s="11">
        <f t="shared" si="9"/>
        <v>2815.4475925785164</v>
      </c>
      <c r="I125" s="2">
        <f t="shared" si="16"/>
        <v>35970.72744576657</v>
      </c>
      <c r="M125" s="10">
        <f t="shared" ref="M125:M188" si="18">G125</f>
        <v>2815.4475925785164</v>
      </c>
      <c r="N125" s="11">
        <f t="shared" si="10"/>
        <v>1885.6633220255212</v>
      </c>
      <c r="O125" s="11">
        <f t="shared" si="11"/>
        <v>929.78427055299517</v>
      </c>
      <c r="P125" s="12">
        <f t="shared" si="12"/>
        <v>501913.76826958603</v>
      </c>
      <c r="R125" s="11"/>
      <c r="S125" s="11"/>
      <c r="T125" s="11"/>
      <c r="U125" s="11"/>
      <c r="V125" s="11"/>
      <c r="W125" s="11"/>
    </row>
    <row r="126" spans="2:23" x14ac:dyDescent="0.25">
      <c r="B126" s="1">
        <v>46568</v>
      </c>
      <c r="C126" s="2">
        <f t="shared" si="14"/>
        <v>2027</v>
      </c>
      <c r="D126" s="2">
        <f t="shared" si="13"/>
        <v>7116.5590621074261</v>
      </c>
      <c r="E126" s="2">
        <f t="shared" si="15"/>
        <v>3133.2319157062102</v>
      </c>
      <c r="F126" s="2">
        <f t="shared" si="17"/>
        <v>40073.957016987006</v>
      </c>
      <c r="G126" s="11">
        <f t="shared" ref="G126:G189" si="19">$K$4</f>
        <v>2815.4475925785164</v>
      </c>
      <c r="I126" s="2">
        <f t="shared" si="16"/>
        <v>37258.50942440849</v>
      </c>
      <c r="M126" s="10">
        <f t="shared" si="18"/>
        <v>2815.4475925785164</v>
      </c>
      <c r="N126" s="11">
        <f t="shared" ref="N126:N189" si="20">P125*$E$9</f>
        <v>1882.1766310109476</v>
      </c>
      <c r="O126" s="11">
        <f t="shared" ref="O126:O189" si="21">M126-N126</f>
        <v>933.27096156756875</v>
      </c>
      <c r="P126" s="12">
        <f t="shared" ref="P126:P189" si="22">P125-O126</f>
        <v>500980.49730801844</v>
      </c>
      <c r="R126" s="11"/>
      <c r="S126" s="11"/>
      <c r="T126" s="11"/>
      <c r="U126" s="11"/>
      <c r="V126" s="11"/>
      <c r="W126" s="11"/>
    </row>
    <row r="127" spans="2:23" x14ac:dyDescent="0.25">
      <c r="B127" s="1">
        <v>46599</v>
      </c>
      <c r="C127" s="2">
        <f t="shared" si="14"/>
        <v>2027</v>
      </c>
      <c r="D127" s="2">
        <f t="shared" si="13"/>
        <v>7116.5590621074261</v>
      </c>
      <c r="E127" s="2">
        <f t="shared" si="15"/>
        <v>3139.4983795376224</v>
      </c>
      <c r="F127" s="2">
        <f t="shared" si="17"/>
        <v>41359.765138392992</v>
      </c>
      <c r="G127" s="11">
        <f t="shared" si="19"/>
        <v>2815.4475925785164</v>
      </c>
      <c r="I127" s="2">
        <f t="shared" si="16"/>
        <v>38544.317545814476</v>
      </c>
      <c r="M127" s="10">
        <f t="shared" si="18"/>
        <v>2815.4475925785164</v>
      </c>
      <c r="N127" s="11">
        <f t="shared" si="20"/>
        <v>1878.6768649050691</v>
      </c>
      <c r="O127" s="11">
        <f t="shared" si="21"/>
        <v>936.77072767344725</v>
      </c>
      <c r="P127" s="12">
        <f t="shared" si="22"/>
        <v>500043.72658034501</v>
      </c>
      <c r="R127" s="11"/>
      <c r="S127" s="11"/>
      <c r="T127" s="11"/>
      <c r="U127" s="11"/>
      <c r="V127" s="11"/>
      <c r="W127" s="11"/>
    </row>
    <row r="128" spans="2:23" x14ac:dyDescent="0.25">
      <c r="B128" s="1">
        <v>46630</v>
      </c>
      <c r="C128" s="2">
        <f t="shared" si="14"/>
        <v>2027</v>
      </c>
      <c r="D128" s="2">
        <f t="shared" si="13"/>
        <v>7116.5590621074261</v>
      </c>
      <c r="E128" s="2">
        <f t="shared" si="15"/>
        <v>3145.7773762966976</v>
      </c>
      <c r="F128" s="2">
        <f t="shared" si="17"/>
        <v>42643.580290111255</v>
      </c>
      <c r="G128" s="11">
        <f t="shared" si="19"/>
        <v>2815.4475925785164</v>
      </c>
      <c r="I128" s="2">
        <f t="shared" si="16"/>
        <v>39828.132697532739</v>
      </c>
      <c r="M128" s="10">
        <f t="shared" si="18"/>
        <v>2815.4475925785164</v>
      </c>
      <c r="N128" s="11">
        <f t="shared" si="20"/>
        <v>1875.1639746762937</v>
      </c>
      <c r="O128" s="11">
        <f t="shared" si="21"/>
        <v>940.28361790222266</v>
      </c>
      <c r="P128" s="12">
        <f t="shared" si="22"/>
        <v>499103.44296244282</v>
      </c>
      <c r="R128" s="11"/>
      <c r="S128" s="11"/>
      <c r="T128" s="11"/>
      <c r="U128" s="11"/>
      <c r="V128" s="11"/>
      <c r="W128" s="11"/>
    </row>
    <row r="129" spans="2:23" x14ac:dyDescent="0.25">
      <c r="B129" s="1">
        <v>46660</v>
      </c>
      <c r="C129" s="2">
        <f t="shared" si="14"/>
        <v>2027</v>
      </c>
      <c r="D129" s="2">
        <f t="shared" si="13"/>
        <v>7116.5590621074261</v>
      </c>
      <c r="E129" s="2">
        <f t="shared" si="15"/>
        <v>3152.0689310492912</v>
      </c>
      <c r="F129" s="2">
        <f t="shared" si="17"/>
        <v>43925.383270915983</v>
      </c>
      <c r="G129" s="11">
        <f t="shared" si="19"/>
        <v>2815.4475925785164</v>
      </c>
      <c r="I129" s="2">
        <f t="shared" si="16"/>
        <v>41109.935678337468</v>
      </c>
      <c r="M129" s="10">
        <f t="shared" si="18"/>
        <v>2815.4475925785164</v>
      </c>
      <c r="N129" s="11">
        <f t="shared" si="20"/>
        <v>1871.6379111091605</v>
      </c>
      <c r="O129" s="11">
        <f t="shared" si="21"/>
        <v>943.80968146935584</v>
      </c>
      <c r="P129" s="12">
        <f t="shared" si="22"/>
        <v>498159.63328097347</v>
      </c>
      <c r="R129" s="11"/>
      <c r="S129" s="11"/>
      <c r="T129" s="11"/>
      <c r="U129" s="11"/>
      <c r="V129" s="11"/>
      <c r="W129" s="11"/>
    </row>
    <row r="130" spans="2:23" x14ac:dyDescent="0.25">
      <c r="B130" s="1">
        <v>46691</v>
      </c>
      <c r="C130" s="2">
        <f t="shared" si="14"/>
        <v>2027</v>
      </c>
      <c r="D130" s="2">
        <f t="shared" si="13"/>
        <v>7116.5590621074261</v>
      </c>
      <c r="E130" s="2">
        <f t="shared" si="15"/>
        <v>3158.37306891139</v>
      </c>
      <c r="F130" s="2">
        <f t="shared" si="17"/>
        <v>45205.154790461296</v>
      </c>
      <c r="G130" s="11">
        <f t="shared" si="19"/>
        <v>2815.4475925785164</v>
      </c>
      <c r="I130" s="2">
        <f t="shared" si="16"/>
        <v>42389.707197882781</v>
      </c>
      <c r="M130" s="10">
        <f t="shared" si="18"/>
        <v>2815.4475925785164</v>
      </c>
      <c r="N130" s="11">
        <f t="shared" si="20"/>
        <v>1868.0986248036504</v>
      </c>
      <c r="O130" s="11">
        <f t="shared" si="21"/>
        <v>947.34896777486597</v>
      </c>
      <c r="P130" s="12">
        <f t="shared" si="22"/>
        <v>497212.28431319859</v>
      </c>
    </row>
    <row r="131" spans="2:23" x14ac:dyDescent="0.25">
      <c r="B131" s="1">
        <v>46721</v>
      </c>
      <c r="C131" s="2">
        <f t="shared" si="14"/>
        <v>2027</v>
      </c>
      <c r="D131" s="2">
        <f t="shared" si="13"/>
        <v>7116.5590621074261</v>
      </c>
      <c r="E131" s="2">
        <f t="shared" si="15"/>
        <v>3164.6898150492129</v>
      </c>
      <c r="F131" s="2">
        <f t="shared" si="17"/>
        <v>46482.875468933933</v>
      </c>
      <c r="G131" s="11">
        <f t="shared" si="19"/>
        <v>2815.4475925785164</v>
      </c>
      <c r="I131" s="2">
        <f t="shared" si="16"/>
        <v>43667.427876355418</v>
      </c>
      <c r="M131" s="10">
        <f t="shared" si="18"/>
        <v>2815.4475925785164</v>
      </c>
      <c r="N131" s="11">
        <f t="shared" si="20"/>
        <v>1864.5460661744946</v>
      </c>
      <c r="O131" s="11">
        <f t="shared" si="21"/>
        <v>950.90152640402175</v>
      </c>
      <c r="P131" s="12">
        <f t="shared" si="22"/>
        <v>496261.38278679457</v>
      </c>
    </row>
    <row r="132" spans="2:23" x14ac:dyDescent="0.25">
      <c r="B132" s="1">
        <v>46752</v>
      </c>
      <c r="C132" s="2">
        <f t="shared" si="14"/>
        <v>2027</v>
      </c>
      <c r="D132" s="2">
        <f t="shared" si="13"/>
        <v>7116.5590621074261</v>
      </c>
      <c r="E132" s="2">
        <f t="shared" si="15"/>
        <v>3171.0191946793116</v>
      </c>
      <c r="F132" s="2">
        <f t="shared" si="17"/>
        <v>47758.525836704721</v>
      </c>
      <c r="G132" s="11">
        <f t="shared" si="19"/>
        <v>2815.4475925785164</v>
      </c>
      <c r="I132" s="2">
        <f t="shared" si="16"/>
        <v>44943.078244126205</v>
      </c>
      <c r="M132" s="10">
        <f t="shared" si="18"/>
        <v>2815.4475925785164</v>
      </c>
      <c r="N132" s="11">
        <f t="shared" si="20"/>
        <v>1860.9801854504794</v>
      </c>
      <c r="O132" s="11">
        <f t="shared" si="21"/>
        <v>954.46740712803694</v>
      </c>
      <c r="P132" s="12">
        <f t="shared" si="22"/>
        <v>495306.91537966655</v>
      </c>
    </row>
    <row r="133" spans="2:23" x14ac:dyDescent="0.25">
      <c r="B133" s="1">
        <v>46783</v>
      </c>
      <c r="C133" s="2">
        <f t="shared" si="14"/>
        <v>2028</v>
      </c>
      <c r="D133" s="2">
        <f t="shared" si="13"/>
        <v>7401.221424591723</v>
      </c>
      <c r="E133" s="2">
        <f t="shared" si="15"/>
        <v>3177.3612330686701</v>
      </c>
      <c r="F133" s="2">
        <f t="shared" si="17"/>
        <v>49316.748696463015</v>
      </c>
      <c r="G133" s="11">
        <f t="shared" si="19"/>
        <v>2815.4475925785164</v>
      </c>
      <c r="I133" s="2">
        <f t="shared" si="16"/>
        <v>46501.3011038845</v>
      </c>
      <c r="M133" s="10">
        <f t="shared" si="18"/>
        <v>2815.4475925785164</v>
      </c>
      <c r="N133" s="11">
        <f t="shared" si="20"/>
        <v>1857.4009326737496</v>
      </c>
      <c r="O133" s="11">
        <f t="shared" si="21"/>
        <v>958.04665990476678</v>
      </c>
      <c r="P133" s="12">
        <f t="shared" si="22"/>
        <v>494348.86871976178</v>
      </c>
    </row>
    <row r="134" spans="2:23" x14ac:dyDescent="0.25">
      <c r="B134" s="1">
        <v>46812</v>
      </c>
      <c r="C134" s="2">
        <f t="shared" si="14"/>
        <v>2028</v>
      </c>
      <c r="D134" s="2">
        <f t="shared" si="13"/>
        <v>7401.221424591723</v>
      </c>
      <c r="E134" s="2">
        <f t="shared" si="15"/>
        <v>3183.7159555348076</v>
      </c>
      <c r="F134" s="2">
        <f t="shared" si="17"/>
        <v>50873.810909954365</v>
      </c>
      <c r="G134" s="11">
        <f t="shared" si="19"/>
        <v>2815.4475925785164</v>
      </c>
      <c r="I134" s="2">
        <f t="shared" si="16"/>
        <v>48058.36331737585</v>
      </c>
      <c r="M134" s="10">
        <f t="shared" si="18"/>
        <v>2815.4475925785164</v>
      </c>
      <c r="N134" s="11">
        <f t="shared" si="20"/>
        <v>1853.8082576991067</v>
      </c>
      <c r="O134" s="11">
        <f t="shared" si="21"/>
        <v>961.63933487940972</v>
      </c>
      <c r="P134" s="12">
        <f t="shared" si="22"/>
        <v>493387.22938488238</v>
      </c>
    </row>
    <row r="135" spans="2:23" x14ac:dyDescent="0.25">
      <c r="B135" s="1">
        <v>46843</v>
      </c>
      <c r="C135" s="2">
        <f t="shared" si="14"/>
        <v>2028</v>
      </c>
      <c r="D135" s="2">
        <f t="shared" si="13"/>
        <v>7401.221424591723</v>
      </c>
      <c r="E135" s="2">
        <f t="shared" si="15"/>
        <v>3190.0833874458772</v>
      </c>
      <c r="F135" s="2">
        <f t="shared" si="17"/>
        <v>52429.695898912949</v>
      </c>
      <c r="G135" s="11">
        <f t="shared" si="19"/>
        <v>2815.4475925785164</v>
      </c>
      <c r="I135" s="2">
        <f t="shared" si="16"/>
        <v>49614.248306334433</v>
      </c>
      <c r="M135" s="10">
        <f t="shared" si="18"/>
        <v>2815.4475925785164</v>
      </c>
      <c r="N135" s="11">
        <f t="shared" si="20"/>
        <v>1850.2021101933087</v>
      </c>
      <c r="O135" s="11">
        <f t="shared" si="21"/>
        <v>965.24548238520765</v>
      </c>
      <c r="P135" s="12">
        <f t="shared" si="22"/>
        <v>492421.98390249716</v>
      </c>
    </row>
    <row r="136" spans="2:23" x14ac:dyDescent="0.25">
      <c r="B136" s="1">
        <v>46873</v>
      </c>
      <c r="C136" s="2">
        <f t="shared" si="14"/>
        <v>2028</v>
      </c>
      <c r="D136" s="2">
        <f t="shared" si="13"/>
        <v>7401.221424591723</v>
      </c>
      <c r="E136" s="2">
        <f t="shared" si="15"/>
        <v>3196.4635542207689</v>
      </c>
      <c r="F136" s="2">
        <f t="shared" si="17"/>
        <v>53984.387004393167</v>
      </c>
      <c r="G136" s="11">
        <f t="shared" si="19"/>
        <v>2815.4475925785164</v>
      </c>
      <c r="I136" s="2">
        <f t="shared" si="16"/>
        <v>51168.939411814652</v>
      </c>
      <c r="M136" s="10">
        <f t="shared" si="18"/>
        <v>2815.4475925785164</v>
      </c>
      <c r="N136" s="11">
        <f t="shared" si="20"/>
        <v>1846.5824396343642</v>
      </c>
      <c r="O136" s="11">
        <f t="shared" si="21"/>
        <v>968.86515294415221</v>
      </c>
      <c r="P136" s="12">
        <f t="shared" si="22"/>
        <v>491453.11874955299</v>
      </c>
    </row>
    <row r="137" spans="2:23" x14ac:dyDescent="0.25">
      <c r="B137" s="1">
        <v>46904</v>
      </c>
      <c r="C137" s="2">
        <f t="shared" si="14"/>
        <v>2028</v>
      </c>
      <c r="D137" s="2">
        <f t="shared" si="13"/>
        <v>7401.221424591723</v>
      </c>
      <c r="E137" s="2">
        <f t="shared" si="15"/>
        <v>3202.8564813292105</v>
      </c>
      <c r="F137" s="2">
        <f t="shared" si="17"/>
        <v>55537.867486449883</v>
      </c>
      <c r="G137" s="11">
        <f t="shared" si="19"/>
        <v>2815.4475925785164</v>
      </c>
      <c r="I137" s="2">
        <f t="shared" si="16"/>
        <v>52722.419893871367</v>
      </c>
      <c r="M137" s="10">
        <f t="shared" si="18"/>
        <v>2815.4475925785164</v>
      </c>
      <c r="N137" s="11">
        <f t="shared" si="20"/>
        <v>1842.9491953108236</v>
      </c>
      <c r="O137" s="11">
        <f t="shared" si="21"/>
        <v>972.49839726769278</v>
      </c>
      <c r="P137" s="12">
        <f t="shared" si="22"/>
        <v>490480.62035228527</v>
      </c>
    </row>
    <row r="138" spans="2:23" x14ac:dyDescent="0.25">
      <c r="B138" s="1">
        <v>46934</v>
      </c>
      <c r="C138" s="2">
        <f t="shared" si="14"/>
        <v>2028</v>
      </c>
      <c r="D138" s="2">
        <f t="shared" si="13"/>
        <v>7401.221424591723</v>
      </c>
      <c r="E138" s="2">
        <f t="shared" si="15"/>
        <v>3209.262194291869</v>
      </c>
      <c r="F138" s="2">
        <f t="shared" si="17"/>
        <v>57090.120523817459</v>
      </c>
      <c r="G138" s="11">
        <f t="shared" si="19"/>
        <v>2815.4475925785164</v>
      </c>
      <c r="I138" s="2">
        <f t="shared" si="16"/>
        <v>54274.672931238943</v>
      </c>
      <c r="M138" s="10">
        <f t="shared" si="18"/>
        <v>2815.4475925785164</v>
      </c>
      <c r="N138" s="11">
        <f t="shared" si="20"/>
        <v>1839.3023263210698</v>
      </c>
      <c r="O138" s="11">
        <f t="shared" si="21"/>
        <v>976.14526625744656</v>
      </c>
      <c r="P138" s="12">
        <f t="shared" si="22"/>
        <v>489504.47508602781</v>
      </c>
    </row>
    <row r="139" spans="2:23" x14ac:dyDescent="0.25">
      <c r="B139" s="1">
        <v>46965</v>
      </c>
      <c r="C139" s="2">
        <f t="shared" si="14"/>
        <v>2028</v>
      </c>
      <c r="D139" s="2">
        <f t="shared" si="13"/>
        <v>7401.221424591723</v>
      </c>
      <c r="E139" s="2">
        <f t="shared" si="15"/>
        <v>3215.6807186804526</v>
      </c>
      <c r="F139" s="2">
        <f t="shared" si="17"/>
        <v>58641.129213587679</v>
      </c>
      <c r="G139" s="11">
        <f t="shared" si="19"/>
        <v>2815.4475925785164</v>
      </c>
      <c r="I139" s="2">
        <f t="shared" si="16"/>
        <v>55825.681621009164</v>
      </c>
      <c r="M139" s="10">
        <f t="shared" si="18"/>
        <v>2815.4475925785164</v>
      </c>
      <c r="N139" s="11">
        <f t="shared" si="20"/>
        <v>1835.6417815726043</v>
      </c>
      <c r="O139" s="11">
        <f t="shared" si="21"/>
        <v>979.80581100591212</v>
      </c>
      <c r="P139" s="12">
        <f t="shared" si="22"/>
        <v>488524.66927502188</v>
      </c>
    </row>
    <row r="140" spans="2:23" x14ac:dyDescent="0.25">
      <c r="B140" s="1">
        <v>46996</v>
      </c>
      <c r="C140" s="2">
        <f t="shared" si="14"/>
        <v>2028</v>
      </c>
      <c r="D140" s="2">
        <f t="shared" si="13"/>
        <v>7401.221424591723</v>
      </c>
      <c r="E140" s="2">
        <f t="shared" si="15"/>
        <v>3222.1120801178135</v>
      </c>
      <c r="F140" s="2">
        <f t="shared" si="17"/>
        <v>60190.876570886438</v>
      </c>
      <c r="G140" s="11">
        <f t="shared" si="19"/>
        <v>2815.4475925785164</v>
      </c>
      <c r="I140" s="2">
        <f t="shared" si="16"/>
        <v>57375.428978307922</v>
      </c>
      <c r="M140" s="10">
        <f t="shared" si="18"/>
        <v>2815.4475925785164</v>
      </c>
      <c r="N140" s="11">
        <f t="shared" si="20"/>
        <v>1831.967509781332</v>
      </c>
      <c r="O140" s="11">
        <f t="shared" si="21"/>
        <v>983.48008279718442</v>
      </c>
      <c r="P140" s="12">
        <f t="shared" si="22"/>
        <v>487541.1891922247</v>
      </c>
    </row>
    <row r="141" spans="2:23" x14ac:dyDescent="0.25">
      <c r="B141" s="1">
        <v>47026</v>
      </c>
      <c r="C141" s="2">
        <f t="shared" si="14"/>
        <v>2028</v>
      </c>
      <c r="D141" s="2">
        <f t="shared" ref="D141:D204" si="23">$C$5*(1+$E$5)^(C141-$C$2)</f>
        <v>7401.221424591723</v>
      </c>
      <c r="E141" s="2">
        <f t="shared" si="15"/>
        <v>3228.5563042780491</v>
      </c>
      <c r="F141" s="2">
        <f t="shared" si="17"/>
        <v>61739.345528549289</v>
      </c>
      <c r="G141" s="11">
        <f t="shared" si="19"/>
        <v>2815.4475925785164</v>
      </c>
      <c r="I141" s="2">
        <f t="shared" si="16"/>
        <v>58923.897935970774</v>
      </c>
      <c r="M141" s="10">
        <f t="shared" si="18"/>
        <v>2815.4475925785164</v>
      </c>
      <c r="N141" s="11">
        <f t="shared" si="20"/>
        <v>1828.2794594708425</v>
      </c>
      <c r="O141" s="11">
        <f t="shared" si="21"/>
        <v>987.16813310767384</v>
      </c>
      <c r="P141" s="12">
        <f t="shared" si="22"/>
        <v>486554.02105911705</v>
      </c>
    </row>
    <row r="142" spans="2:23" x14ac:dyDescent="0.25">
      <c r="B142" s="1">
        <v>47057</v>
      </c>
      <c r="C142" s="2">
        <f t="shared" ref="C142:C205" si="24">YEAR(B142)</f>
        <v>2028</v>
      </c>
      <c r="D142" s="2">
        <f t="shared" si="23"/>
        <v>7401.221424591723</v>
      </c>
      <c r="E142" s="2">
        <f t="shared" ref="E142:E205" si="25">E141*(1+$E$6)</f>
        <v>3235.0134168866052</v>
      </c>
      <c r="F142" s="2">
        <f t="shared" si="17"/>
        <v>63286.518936795794</v>
      </c>
      <c r="G142" s="11">
        <f t="shared" si="19"/>
        <v>2815.4475925785164</v>
      </c>
      <c r="I142" s="2">
        <f t="shared" ref="I142:I205" si="26">F142-G142+H142</f>
        <v>60471.071344217278</v>
      </c>
      <c r="M142" s="10">
        <f t="shared" si="18"/>
        <v>2815.4475925785164</v>
      </c>
      <c r="N142" s="11">
        <f t="shared" si="20"/>
        <v>1824.5775789716888</v>
      </c>
      <c r="O142" s="11">
        <f t="shared" si="21"/>
        <v>990.87001360682757</v>
      </c>
      <c r="P142" s="12">
        <f t="shared" si="22"/>
        <v>485563.1510455102</v>
      </c>
    </row>
    <row r="143" spans="2:23" x14ac:dyDescent="0.25">
      <c r="B143" s="1">
        <v>47087</v>
      </c>
      <c r="C143" s="2">
        <f t="shared" si="24"/>
        <v>2028</v>
      </c>
      <c r="D143" s="2">
        <f t="shared" si="23"/>
        <v>7401.221424591723</v>
      </c>
      <c r="E143" s="2">
        <f t="shared" si="25"/>
        <v>3241.4834437203785</v>
      </c>
      <c r="F143" s="2">
        <f t="shared" ref="F143:F206" si="27">D143-E143+I142*(1+$E$7)</f>
        <v>64832.379562902686</v>
      </c>
      <c r="G143" s="11">
        <f t="shared" si="19"/>
        <v>2815.4475925785164</v>
      </c>
      <c r="I143" s="2">
        <f t="shared" si="26"/>
        <v>62016.931970324171</v>
      </c>
      <c r="M143" s="10">
        <f t="shared" si="18"/>
        <v>2815.4475925785164</v>
      </c>
      <c r="N143" s="11">
        <f t="shared" si="20"/>
        <v>1820.8618164206632</v>
      </c>
      <c r="O143" s="11">
        <f t="shared" si="21"/>
        <v>994.58577615785316</v>
      </c>
      <c r="P143" s="12">
        <f t="shared" si="22"/>
        <v>484568.56526935234</v>
      </c>
    </row>
    <row r="144" spans="2:23" x14ac:dyDescent="0.25">
      <c r="B144" s="1">
        <v>47118</v>
      </c>
      <c r="C144" s="2">
        <f t="shared" si="24"/>
        <v>2028</v>
      </c>
      <c r="D144" s="2">
        <f t="shared" si="23"/>
        <v>7401.221424591723</v>
      </c>
      <c r="E144" s="2">
        <f t="shared" si="25"/>
        <v>3247.9664106078194</v>
      </c>
      <c r="F144" s="2">
        <f t="shared" si="27"/>
        <v>66376.910090875826</v>
      </c>
      <c r="G144" s="11">
        <f t="shared" si="19"/>
        <v>2815.4475925785164</v>
      </c>
      <c r="I144" s="2">
        <f t="shared" si="26"/>
        <v>63561.462498297311</v>
      </c>
      <c r="M144" s="10">
        <f t="shared" si="18"/>
        <v>2815.4475925785164</v>
      </c>
      <c r="N144" s="11">
        <f t="shared" si="20"/>
        <v>1817.1321197600712</v>
      </c>
      <c r="O144" s="11">
        <f t="shared" si="21"/>
        <v>998.31547281844519</v>
      </c>
      <c r="P144" s="12">
        <f t="shared" si="22"/>
        <v>483570.2497965339</v>
      </c>
    </row>
    <row r="145" spans="2:16" x14ac:dyDescent="0.25">
      <c r="B145" s="1">
        <v>47149</v>
      </c>
      <c r="C145" s="2">
        <f t="shared" si="24"/>
        <v>2029</v>
      </c>
      <c r="D145" s="2">
        <f t="shared" si="23"/>
        <v>7697.270281575391</v>
      </c>
      <c r="E145" s="2">
        <f t="shared" si="25"/>
        <v>3254.4623434290352</v>
      </c>
      <c r="F145" s="2">
        <f t="shared" si="27"/>
        <v>68216.141978104672</v>
      </c>
      <c r="G145" s="11">
        <f t="shared" si="19"/>
        <v>2815.4475925785164</v>
      </c>
      <c r="I145" s="2">
        <f t="shared" si="26"/>
        <v>65400.694385526156</v>
      </c>
      <c r="M145" s="10">
        <f t="shared" si="18"/>
        <v>2815.4475925785164</v>
      </c>
      <c r="N145" s="11">
        <f t="shared" si="20"/>
        <v>1813.3884367370022</v>
      </c>
      <c r="O145" s="11">
        <f t="shared" si="21"/>
        <v>1002.0591558415142</v>
      </c>
      <c r="P145" s="12">
        <f t="shared" si="22"/>
        <v>482568.19064069237</v>
      </c>
    </row>
    <row r="146" spans="2:16" x14ac:dyDescent="0.25">
      <c r="B146" s="1">
        <v>47177</v>
      </c>
      <c r="C146" s="2">
        <f t="shared" si="24"/>
        <v>2029</v>
      </c>
      <c r="D146" s="2">
        <f t="shared" si="23"/>
        <v>7697.270281575391</v>
      </c>
      <c r="E146" s="2">
        <f t="shared" si="25"/>
        <v>3260.9712681158931</v>
      </c>
      <c r="F146" s="2">
        <f t="shared" si="27"/>
        <v>70054.99571360409</v>
      </c>
      <c r="G146" s="11">
        <f t="shared" si="19"/>
        <v>2815.4475925785164</v>
      </c>
      <c r="I146" s="2">
        <f t="shared" si="26"/>
        <v>67239.548121025568</v>
      </c>
      <c r="M146" s="10">
        <f t="shared" si="18"/>
        <v>2815.4475925785164</v>
      </c>
      <c r="N146" s="11">
        <f t="shared" si="20"/>
        <v>1809.6307149025963</v>
      </c>
      <c r="O146" s="11">
        <f t="shared" si="21"/>
        <v>1005.8168776759201</v>
      </c>
      <c r="P146" s="12">
        <f t="shared" si="22"/>
        <v>481562.37376301643</v>
      </c>
    </row>
    <row r="147" spans="2:16" x14ac:dyDescent="0.25">
      <c r="B147" s="1">
        <v>47208</v>
      </c>
      <c r="C147" s="2">
        <f t="shared" si="24"/>
        <v>2029</v>
      </c>
      <c r="D147" s="2">
        <f t="shared" si="23"/>
        <v>7697.270281575391</v>
      </c>
      <c r="E147" s="2">
        <f t="shared" si="25"/>
        <v>3267.4932106521251</v>
      </c>
      <c r="F147" s="2">
        <f t="shared" si="27"/>
        <v>71893.457019018926</v>
      </c>
      <c r="G147" s="11">
        <f t="shared" si="19"/>
        <v>2815.4475925785164</v>
      </c>
      <c r="I147" s="2">
        <f t="shared" si="26"/>
        <v>69078.009426440403</v>
      </c>
      <c r="M147" s="10">
        <f t="shared" si="18"/>
        <v>2815.4475925785164</v>
      </c>
      <c r="N147" s="11">
        <f t="shared" si="20"/>
        <v>1805.8589016113115</v>
      </c>
      <c r="O147" s="11">
        <f t="shared" si="21"/>
        <v>1009.5886909672049</v>
      </c>
      <c r="P147" s="12">
        <f t="shared" si="22"/>
        <v>480552.78507204924</v>
      </c>
    </row>
    <row r="148" spans="2:16" x14ac:dyDescent="0.25">
      <c r="B148" s="1">
        <v>47238</v>
      </c>
      <c r="C148" s="2">
        <f t="shared" si="24"/>
        <v>2029</v>
      </c>
      <c r="D148" s="2">
        <f t="shared" si="23"/>
        <v>7697.270281575391</v>
      </c>
      <c r="E148" s="2">
        <f t="shared" si="25"/>
        <v>3274.0281970734295</v>
      </c>
      <c r="F148" s="2">
        <f t="shared" si="27"/>
        <v>73731.511542363849</v>
      </c>
      <c r="G148" s="11">
        <f t="shared" si="19"/>
        <v>2815.4475925785164</v>
      </c>
      <c r="I148" s="2">
        <f t="shared" si="26"/>
        <v>70916.063949785326</v>
      </c>
      <c r="M148" s="10">
        <f t="shared" si="18"/>
        <v>2815.4475925785164</v>
      </c>
      <c r="N148" s="11">
        <f t="shared" si="20"/>
        <v>1802.0729440201847</v>
      </c>
      <c r="O148" s="11">
        <f t="shared" si="21"/>
        <v>1013.3746485583317</v>
      </c>
      <c r="P148" s="12">
        <f t="shared" si="22"/>
        <v>479539.41042349092</v>
      </c>
    </row>
    <row r="149" spans="2:16" x14ac:dyDescent="0.25">
      <c r="B149" s="1">
        <v>47269</v>
      </c>
      <c r="C149" s="2">
        <f t="shared" si="24"/>
        <v>2029</v>
      </c>
      <c r="D149" s="2">
        <f t="shared" si="23"/>
        <v>7697.270281575391</v>
      </c>
      <c r="E149" s="2">
        <f t="shared" si="25"/>
        <v>3280.5762534675764</v>
      </c>
      <c r="F149" s="2">
        <f t="shared" si="27"/>
        <v>75569.144857725769</v>
      </c>
      <c r="G149" s="11">
        <f t="shared" si="19"/>
        <v>2815.4475925785164</v>
      </c>
      <c r="I149" s="2">
        <f t="shared" si="26"/>
        <v>72753.697265147246</v>
      </c>
      <c r="M149" s="10">
        <f t="shared" si="18"/>
        <v>2815.4475925785164</v>
      </c>
      <c r="N149" s="11">
        <f t="shared" si="20"/>
        <v>1798.2727890880908</v>
      </c>
      <c r="O149" s="11">
        <f t="shared" si="21"/>
        <v>1017.1748034904256</v>
      </c>
      <c r="P149" s="12">
        <f t="shared" si="22"/>
        <v>478522.23562000052</v>
      </c>
    </row>
    <row r="150" spans="2:16" x14ac:dyDescent="0.25">
      <c r="B150" s="1">
        <v>47299</v>
      </c>
      <c r="C150" s="2">
        <f t="shared" si="24"/>
        <v>2029</v>
      </c>
      <c r="D150" s="2">
        <f t="shared" si="23"/>
        <v>7697.270281575391</v>
      </c>
      <c r="E150" s="2">
        <f t="shared" si="25"/>
        <v>3287.1374059745117</v>
      </c>
      <c r="F150" s="2">
        <f t="shared" si="27"/>
        <v>77406.342464965288</v>
      </c>
      <c r="G150" s="11">
        <f t="shared" si="19"/>
        <v>2815.4475925785164</v>
      </c>
      <c r="I150" s="2">
        <f t="shared" si="26"/>
        <v>74590.894872386765</v>
      </c>
      <c r="M150" s="10">
        <f t="shared" si="18"/>
        <v>2815.4475925785164</v>
      </c>
      <c r="N150" s="11">
        <f t="shared" si="20"/>
        <v>1794.4583835750018</v>
      </c>
      <c r="O150" s="11">
        <f t="shared" si="21"/>
        <v>1020.9892090035146</v>
      </c>
      <c r="P150" s="12">
        <f t="shared" si="22"/>
        <v>477501.246410997</v>
      </c>
    </row>
    <row r="151" spans="2:16" x14ac:dyDescent="0.25">
      <c r="B151" s="1">
        <v>47330</v>
      </c>
      <c r="C151" s="2">
        <f t="shared" si="24"/>
        <v>2029</v>
      </c>
      <c r="D151" s="2">
        <f t="shared" si="23"/>
        <v>7697.270281575391</v>
      </c>
      <c r="E151" s="2">
        <f t="shared" si="25"/>
        <v>3293.7116807864609</v>
      </c>
      <c r="F151" s="2">
        <f t="shared" si="27"/>
        <v>79243.08978941699</v>
      </c>
      <c r="G151" s="11">
        <f t="shared" si="19"/>
        <v>2815.4475925785164</v>
      </c>
      <c r="I151" s="2">
        <f t="shared" si="26"/>
        <v>76427.642196838467</v>
      </c>
      <c r="M151" s="10">
        <f t="shared" si="18"/>
        <v>2815.4475925785164</v>
      </c>
      <c r="N151" s="11">
        <f t="shared" si="20"/>
        <v>1790.6296740412388</v>
      </c>
      <c r="O151" s="11">
        <f t="shared" si="21"/>
        <v>1024.8179185372776</v>
      </c>
      <c r="P151" s="12">
        <f t="shared" si="22"/>
        <v>476476.4284924597</v>
      </c>
    </row>
    <row r="152" spans="2:16" x14ac:dyDescent="0.25">
      <c r="B152" s="1">
        <v>47361</v>
      </c>
      <c r="C152" s="2">
        <f t="shared" si="24"/>
        <v>2029</v>
      </c>
      <c r="D152" s="2">
        <f t="shared" si="23"/>
        <v>7697.270281575391</v>
      </c>
      <c r="E152" s="2">
        <f t="shared" si="25"/>
        <v>3300.2991041480336</v>
      </c>
      <c r="F152" s="2">
        <f t="shared" si="27"/>
        <v>81079.372181588624</v>
      </c>
      <c r="G152" s="11">
        <f t="shared" si="19"/>
        <v>2815.4475925785164</v>
      </c>
      <c r="I152" s="2">
        <f t="shared" si="26"/>
        <v>78263.924589010101</v>
      </c>
      <c r="M152" s="10">
        <f t="shared" si="18"/>
        <v>2815.4475925785164</v>
      </c>
      <c r="N152" s="11">
        <f t="shared" si="20"/>
        <v>1786.7866068467238</v>
      </c>
      <c r="O152" s="11">
        <f t="shared" si="21"/>
        <v>1028.6609857317926</v>
      </c>
      <c r="P152" s="12">
        <f t="shared" si="22"/>
        <v>475447.76750672789</v>
      </c>
    </row>
    <row r="153" spans="2:16" x14ac:dyDescent="0.25">
      <c r="B153" s="1">
        <v>47391</v>
      </c>
      <c r="C153" s="2">
        <f t="shared" si="24"/>
        <v>2029</v>
      </c>
      <c r="D153" s="2">
        <f t="shared" si="23"/>
        <v>7697.270281575391</v>
      </c>
      <c r="E153" s="2">
        <f t="shared" si="25"/>
        <v>3306.8997023563297</v>
      </c>
      <c r="F153" s="2">
        <f t="shared" si="27"/>
        <v>82915.174916859207</v>
      </c>
      <c r="G153" s="11">
        <f t="shared" si="19"/>
        <v>2815.4475925785164</v>
      </c>
      <c r="I153" s="2">
        <f t="shared" si="26"/>
        <v>80099.727324280684</v>
      </c>
      <c r="M153" s="10">
        <f t="shared" si="18"/>
        <v>2815.4475925785164</v>
      </c>
      <c r="N153" s="11">
        <f t="shared" si="20"/>
        <v>1782.9291281502294</v>
      </c>
      <c r="O153" s="11">
        <f t="shared" si="21"/>
        <v>1032.518464428287</v>
      </c>
      <c r="P153" s="12">
        <f t="shared" si="22"/>
        <v>474415.24904229958</v>
      </c>
    </row>
    <row r="154" spans="2:16" x14ac:dyDescent="0.25">
      <c r="B154" s="1">
        <v>47422</v>
      </c>
      <c r="C154" s="2">
        <f t="shared" si="24"/>
        <v>2029</v>
      </c>
      <c r="D154" s="2">
        <f t="shared" si="23"/>
        <v>7697.270281575391</v>
      </c>
      <c r="E154" s="2">
        <f t="shared" si="25"/>
        <v>3313.5135017610423</v>
      </c>
      <c r="F154" s="2">
        <f t="shared" si="27"/>
        <v>84750.48319517597</v>
      </c>
      <c r="G154" s="11">
        <f t="shared" si="19"/>
        <v>2815.4475925785164</v>
      </c>
      <c r="I154" s="2">
        <f t="shared" si="26"/>
        <v>81935.035602597447</v>
      </c>
      <c r="M154" s="10">
        <f t="shared" si="18"/>
        <v>2815.4475925785164</v>
      </c>
      <c r="N154" s="11">
        <f t="shared" si="20"/>
        <v>1779.0571839086233</v>
      </c>
      <c r="O154" s="11">
        <f t="shared" si="21"/>
        <v>1036.3904086698931</v>
      </c>
      <c r="P154" s="12">
        <f t="shared" si="22"/>
        <v>473378.85863362969</v>
      </c>
    </row>
    <row r="155" spans="2:16" x14ac:dyDescent="0.25">
      <c r="B155" s="1">
        <v>47452</v>
      </c>
      <c r="C155" s="2">
        <f t="shared" si="24"/>
        <v>2029</v>
      </c>
      <c r="D155" s="2">
        <f t="shared" si="23"/>
        <v>7697.270281575391</v>
      </c>
      <c r="E155" s="2">
        <f t="shared" si="25"/>
        <v>3320.1405287645644</v>
      </c>
      <c r="F155" s="2">
        <f t="shared" si="27"/>
        <v>86585.282140750278</v>
      </c>
      <c r="G155" s="11">
        <f t="shared" si="19"/>
        <v>2815.4475925785164</v>
      </c>
      <c r="I155" s="2">
        <f t="shared" si="26"/>
        <v>83769.834548171755</v>
      </c>
      <c r="M155" s="10">
        <f t="shared" si="18"/>
        <v>2815.4475925785164</v>
      </c>
      <c r="N155" s="11">
        <f t="shared" si="20"/>
        <v>1775.1707198761112</v>
      </c>
      <c r="O155" s="11">
        <f t="shared" si="21"/>
        <v>1040.2768727024052</v>
      </c>
      <c r="P155" s="12">
        <f t="shared" si="22"/>
        <v>472338.58176092728</v>
      </c>
    </row>
    <row r="156" spans="2:16" x14ac:dyDescent="0.25">
      <c r="B156" s="1">
        <v>47483</v>
      </c>
      <c r="C156" s="2">
        <f t="shared" si="24"/>
        <v>2029</v>
      </c>
      <c r="D156" s="2">
        <f t="shared" si="23"/>
        <v>7697.270281575391</v>
      </c>
      <c r="E156" s="2">
        <f t="shared" si="25"/>
        <v>3326.7808098220935</v>
      </c>
      <c r="F156" s="2">
        <f t="shared" si="27"/>
        <v>88419.556801752304</v>
      </c>
      <c r="G156" s="11">
        <f t="shared" si="19"/>
        <v>2815.4475925785164</v>
      </c>
      <c r="I156" s="2">
        <f t="shared" si="26"/>
        <v>85604.109209173781</v>
      </c>
      <c r="M156" s="10">
        <f t="shared" si="18"/>
        <v>2815.4475925785164</v>
      </c>
      <c r="N156" s="11">
        <f t="shared" si="20"/>
        <v>1771.2696816034772</v>
      </c>
      <c r="O156" s="11">
        <f t="shared" si="21"/>
        <v>1044.1779109750391</v>
      </c>
      <c r="P156" s="12">
        <f t="shared" si="22"/>
        <v>471294.40384995221</v>
      </c>
    </row>
    <row r="157" spans="2:16" x14ac:dyDescent="0.25">
      <c r="B157" s="1">
        <v>47514</v>
      </c>
      <c r="C157" s="2">
        <f t="shared" si="24"/>
        <v>2030</v>
      </c>
      <c r="D157" s="2">
        <f t="shared" si="23"/>
        <v>8005.1610928384089</v>
      </c>
      <c r="E157" s="2">
        <f t="shared" si="25"/>
        <v>3333.4343714417378</v>
      </c>
      <c r="F157" s="2">
        <f t="shared" si="27"/>
        <v>90561.18296126771</v>
      </c>
      <c r="G157" s="11">
        <f t="shared" si="19"/>
        <v>2815.4475925785164</v>
      </c>
      <c r="I157" s="2">
        <f t="shared" si="26"/>
        <v>87745.735368689187</v>
      </c>
      <c r="M157" s="10">
        <f t="shared" si="18"/>
        <v>2815.4475925785164</v>
      </c>
      <c r="N157" s="11">
        <f t="shared" si="20"/>
        <v>1767.3540144373208</v>
      </c>
      <c r="O157" s="11">
        <f t="shared" si="21"/>
        <v>1048.0935781411956</v>
      </c>
      <c r="P157" s="12">
        <f t="shared" si="22"/>
        <v>470246.31027181103</v>
      </c>
    </row>
    <row r="158" spans="2:16" x14ac:dyDescent="0.25">
      <c r="B158" s="1">
        <v>47542</v>
      </c>
      <c r="C158" s="2">
        <f t="shared" si="24"/>
        <v>2030</v>
      </c>
      <c r="D158" s="2">
        <f t="shared" si="23"/>
        <v>8005.1610928384089</v>
      </c>
      <c r="E158" s="2">
        <f t="shared" si="25"/>
        <v>3340.1012401846215</v>
      </c>
      <c r="F158" s="2">
        <f t="shared" si="27"/>
        <v>92703.281005905272</v>
      </c>
      <c r="G158" s="11">
        <f t="shared" si="19"/>
        <v>2815.4475925785164</v>
      </c>
      <c r="I158" s="2">
        <f t="shared" si="26"/>
        <v>89887.833413326749</v>
      </c>
      <c r="M158" s="10">
        <f t="shared" si="18"/>
        <v>2815.4475925785164</v>
      </c>
      <c r="N158" s="11">
        <f t="shared" si="20"/>
        <v>1763.4236635192913</v>
      </c>
      <c r="O158" s="11">
        <f t="shared" si="21"/>
        <v>1052.0239290592251</v>
      </c>
      <c r="P158" s="12">
        <f t="shared" si="22"/>
        <v>469194.28634275182</v>
      </c>
    </row>
    <row r="159" spans="2:16" x14ac:dyDescent="0.25">
      <c r="B159" s="1">
        <v>47573</v>
      </c>
      <c r="C159" s="2">
        <f t="shared" si="24"/>
        <v>2030</v>
      </c>
      <c r="D159" s="2">
        <f t="shared" si="23"/>
        <v>8005.1610928384089</v>
      </c>
      <c r="E159" s="2">
        <f t="shared" si="25"/>
        <v>3346.7814426649907</v>
      </c>
      <c r="F159" s="2">
        <f t="shared" si="27"/>
        <v>94845.839174877925</v>
      </c>
      <c r="G159" s="11">
        <f t="shared" si="19"/>
        <v>2815.4475925785164</v>
      </c>
      <c r="I159" s="2">
        <f t="shared" si="26"/>
        <v>92030.391582299402</v>
      </c>
      <c r="M159" s="10">
        <f t="shared" si="18"/>
        <v>2815.4475925785164</v>
      </c>
      <c r="N159" s="11">
        <f t="shared" si="20"/>
        <v>1759.4785737853192</v>
      </c>
      <c r="O159" s="11">
        <f t="shared" si="21"/>
        <v>1055.9690187931972</v>
      </c>
      <c r="P159" s="12">
        <f t="shared" si="22"/>
        <v>468138.31732395862</v>
      </c>
    </row>
    <row r="160" spans="2:16" x14ac:dyDescent="0.25">
      <c r="B160" s="1">
        <v>47603</v>
      </c>
      <c r="C160" s="2">
        <f t="shared" si="24"/>
        <v>2030</v>
      </c>
      <c r="D160" s="2">
        <f t="shared" si="23"/>
        <v>8005.1610928384089</v>
      </c>
      <c r="E160" s="2">
        <f t="shared" si="25"/>
        <v>3353.4750055503205</v>
      </c>
      <c r="F160" s="2">
        <f t="shared" si="27"/>
        <v>96988.845641528504</v>
      </c>
      <c r="G160" s="11">
        <f t="shared" si="19"/>
        <v>2815.4475925785164</v>
      </c>
      <c r="I160" s="2">
        <f t="shared" si="26"/>
        <v>94173.398048949981</v>
      </c>
      <c r="M160" s="10">
        <f t="shared" si="18"/>
        <v>2815.4475925785164</v>
      </c>
      <c r="N160" s="11">
        <f t="shared" si="20"/>
        <v>1755.5186899648447</v>
      </c>
      <c r="O160" s="11">
        <f t="shared" si="21"/>
        <v>1059.9289026136717</v>
      </c>
      <c r="P160" s="12">
        <f t="shared" si="22"/>
        <v>467078.38842134492</v>
      </c>
    </row>
    <row r="161" spans="2:16" x14ac:dyDescent="0.25">
      <c r="B161" s="1">
        <v>47634</v>
      </c>
      <c r="C161" s="2">
        <f t="shared" si="24"/>
        <v>2030</v>
      </c>
      <c r="D161" s="2">
        <f t="shared" si="23"/>
        <v>8005.1610928384089</v>
      </c>
      <c r="E161" s="2">
        <f t="shared" si="25"/>
        <v>3360.1819555614211</v>
      </c>
      <c r="F161" s="2">
        <f t="shared" si="27"/>
        <v>99132.288513056803</v>
      </c>
      <c r="G161" s="11">
        <f t="shared" si="19"/>
        <v>2815.4475925785164</v>
      </c>
      <c r="I161" s="2">
        <f t="shared" si="26"/>
        <v>96316.84092047828</v>
      </c>
      <c r="M161" s="10">
        <f t="shared" si="18"/>
        <v>2815.4475925785164</v>
      </c>
      <c r="N161" s="11">
        <f t="shared" si="20"/>
        <v>1751.5439565800434</v>
      </c>
      <c r="O161" s="11">
        <f t="shared" si="21"/>
        <v>1063.903635998473</v>
      </c>
      <c r="P161" s="12">
        <f t="shared" si="22"/>
        <v>466014.48478534643</v>
      </c>
    </row>
    <row r="162" spans="2:16" x14ac:dyDescent="0.25">
      <c r="B162" s="1">
        <v>47664</v>
      </c>
      <c r="C162" s="2">
        <f t="shared" si="24"/>
        <v>2030</v>
      </c>
      <c r="D162" s="2">
        <f t="shared" si="23"/>
        <v>8005.1610928384089</v>
      </c>
      <c r="E162" s="2">
        <f t="shared" si="25"/>
        <v>3366.9023194725441</v>
      </c>
      <c r="F162" s="2">
        <f t="shared" si="27"/>
        <v>101276.15583024574</v>
      </c>
      <c r="G162" s="11">
        <f t="shared" si="19"/>
        <v>2815.4475925785164</v>
      </c>
      <c r="I162" s="2">
        <f t="shared" si="26"/>
        <v>98460.708237667219</v>
      </c>
      <c r="M162" s="10">
        <f t="shared" si="18"/>
        <v>2815.4475925785164</v>
      </c>
      <c r="N162" s="11">
        <f t="shared" si="20"/>
        <v>1747.554317945049</v>
      </c>
      <c r="O162" s="11">
        <f t="shared" si="21"/>
        <v>1067.8932746334674</v>
      </c>
      <c r="P162" s="12">
        <f t="shared" si="22"/>
        <v>464946.59151071298</v>
      </c>
    </row>
    <row r="163" spans="2:16" x14ac:dyDescent="0.25">
      <c r="B163" s="1">
        <v>47695</v>
      </c>
      <c r="C163" s="2">
        <f t="shared" si="24"/>
        <v>2030</v>
      </c>
      <c r="D163" s="2">
        <f t="shared" si="23"/>
        <v>8005.1610928384089</v>
      </c>
      <c r="E163" s="2">
        <f t="shared" si="25"/>
        <v>3373.6361241114892</v>
      </c>
      <c r="F163" s="2">
        <f t="shared" si="27"/>
        <v>103420.43556718637</v>
      </c>
      <c r="G163" s="11">
        <f t="shared" si="19"/>
        <v>2815.4475925785164</v>
      </c>
      <c r="I163" s="2">
        <f t="shared" si="26"/>
        <v>100604.98797460785</v>
      </c>
      <c r="M163" s="10">
        <f t="shared" si="18"/>
        <v>2815.4475925785164</v>
      </c>
      <c r="N163" s="11">
        <f t="shared" si="20"/>
        <v>1743.5497181651735</v>
      </c>
      <c r="O163" s="11">
        <f t="shared" si="21"/>
        <v>1071.8978744133428</v>
      </c>
      <c r="P163" s="12">
        <f t="shared" si="22"/>
        <v>463874.69363629963</v>
      </c>
    </row>
    <row r="164" spans="2:16" x14ac:dyDescent="0.25">
      <c r="B164" s="1">
        <v>47726</v>
      </c>
      <c r="C164" s="2">
        <f t="shared" si="24"/>
        <v>2030</v>
      </c>
      <c r="D164" s="2">
        <f t="shared" si="23"/>
        <v>8005.1610928384089</v>
      </c>
      <c r="E164" s="2">
        <f t="shared" si="25"/>
        <v>3380.3833963597122</v>
      </c>
      <c r="F164" s="2">
        <f t="shared" si="27"/>
        <v>105565.11563100191</v>
      </c>
      <c r="G164" s="11">
        <f t="shared" si="19"/>
        <v>2815.4475925785164</v>
      </c>
      <c r="I164" s="2">
        <f t="shared" si="26"/>
        <v>102749.66803842339</v>
      </c>
      <c r="M164" s="10">
        <f t="shared" si="18"/>
        <v>2815.4475925785164</v>
      </c>
      <c r="N164" s="11">
        <f t="shared" si="20"/>
        <v>1739.5301011361237</v>
      </c>
      <c r="O164" s="11">
        <f t="shared" si="21"/>
        <v>1075.9174914423927</v>
      </c>
      <c r="P164" s="12">
        <f t="shared" si="22"/>
        <v>462798.77614485723</v>
      </c>
    </row>
    <row r="165" spans="2:16" x14ac:dyDescent="0.25">
      <c r="B165" s="1">
        <v>47756</v>
      </c>
      <c r="C165" s="2">
        <f t="shared" si="24"/>
        <v>2030</v>
      </c>
      <c r="D165" s="2">
        <f t="shared" si="23"/>
        <v>8005.1610928384089</v>
      </c>
      <c r="E165" s="2">
        <f t="shared" si="25"/>
        <v>3387.1441631524317</v>
      </c>
      <c r="F165" s="2">
        <f t="shared" si="27"/>
        <v>107710.1838615708</v>
      </c>
      <c r="G165" s="11">
        <f t="shared" si="19"/>
        <v>2815.4475925785164</v>
      </c>
      <c r="I165" s="2">
        <f t="shared" si="26"/>
        <v>104894.73626899227</v>
      </c>
      <c r="M165" s="10">
        <f t="shared" si="18"/>
        <v>2815.4475925785164</v>
      </c>
      <c r="N165" s="11">
        <f t="shared" si="20"/>
        <v>1735.4954105432146</v>
      </c>
      <c r="O165" s="11">
        <f t="shared" si="21"/>
        <v>1079.9521820353018</v>
      </c>
      <c r="P165" s="12">
        <f t="shared" si="22"/>
        <v>461718.82396282192</v>
      </c>
    </row>
    <row r="166" spans="2:16" x14ac:dyDescent="0.25">
      <c r="B166" s="1">
        <v>47787</v>
      </c>
      <c r="C166" s="2">
        <f t="shared" si="24"/>
        <v>2030</v>
      </c>
      <c r="D166" s="2">
        <f t="shared" si="23"/>
        <v>8005.1610928384089</v>
      </c>
      <c r="E166" s="2">
        <f t="shared" si="25"/>
        <v>3393.9184514787366</v>
      </c>
      <c r="F166" s="2">
        <f t="shared" si="27"/>
        <v>109855.62803124859</v>
      </c>
      <c r="G166" s="11">
        <f t="shared" si="19"/>
        <v>2815.4475925785164</v>
      </c>
      <c r="I166" s="2">
        <f t="shared" si="26"/>
        <v>107040.18043867007</v>
      </c>
      <c r="M166" s="10">
        <f t="shared" si="18"/>
        <v>2815.4475925785164</v>
      </c>
      <c r="N166" s="11">
        <f t="shared" si="20"/>
        <v>1731.4455898605822</v>
      </c>
      <c r="O166" s="11">
        <f t="shared" si="21"/>
        <v>1084.0020027179341</v>
      </c>
      <c r="P166" s="12">
        <f t="shared" si="22"/>
        <v>460634.82196010399</v>
      </c>
    </row>
    <row r="167" spans="2:16" x14ac:dyDescent="0.25">
      <c r="B167" s="1">
        <v>47817</v>
      </c>
      <c r="C167" s="2">
        <f t="shared" si="24"/>
        <v>2030</v>
      </c>
      <c r="D167" s="2">
        <f t="shared" si="23"/>
        <v>8005.1610928384089</v>
      </c>
      <c r="E167" s="2">
        <f t="shared" si="25"/>
        <v>3400.7062883816943</v>
      </c>
      <c r="F167" s="2">
        <f t="shared" si="27"/>
        <v>112001.43584458902</v>
      </c>
      <c r="G167" s="11">
        <f t="shared" si="19"/>
        <v>2815.4475925785164</v>
      </c>
      <c r="I167" s="2">
        <f t="shared" si="26"/>
        <v>109185.9882520105</v>
      </c>
      <c r="M167" s="10">
        <f t="shared" si="18"/>
        <v>2815.4475925785164</v>
      </c>
      <c r="N167" s="11">
        <f t="shared" si="20"/>
        <v>1727.3805823503899</v>
      </c>
      <c r="O167" s="11">
        <f t="shared" si="21"/>
        <v>1088.0670102281265</v>
      </c>
      <c r="P167" s="12">
        <f t="shared" si="22"/>
        <v>459546.75494987587</v>
      </c>
    </row>
    <row r="168" spans="2:16" x14ac:dyDescent="0.25">
      <c r="B168" s="1">
        <v>47848</v>
      </c>
      <c r="C168" s="2">
        <f t="shared" si="24"/>
        <v>2030</v>
      </c>
      <c r="D168" s="2">
        <f t="shared" si="23"/>
        <v>8005.1610928384089</v>
      </c>
      <c r="E168" s="2">
        <f t="shared" si="25"/>
        <v>3407.5077009584579</v>
      </c>
      <c r="F168" s="2">
        <f t="shared" si="27"/>
        <v>114147.59493806383</v>
      </c>
      <c r="G168" s="11">
        <f t="shared" si="19"/>
        <v>2815.4475925785164</v>
      </c>
      <c r="I168" s="2">
        <f t="shared" si="26"/>
        <v>111332.14734548531</v>
      </c>
      <c r="M168" s="10">
        <f t="shared" si="18"/>
        <v>2815.4475925785164</v>
      </c>
      <c r="N168" s="11">
        <f t="shared" si="20"/>
        <v>1723.3003310620345</v>
      </c>
      <c r="O168" s="11">
        <f t="shared" si="21"/>
        <v>1092.1472615164819</v>
      </c>
      <c r="P168" s="12">
        <f t="shared" si="22"/>
        <v>458454.60768835939</v>
      </c>
    </row>
    <row r="169" spans="2:16" x14ac:dyDescent="0.25">
      <c r="B169" s="1">
        <v>47879</v>
      </c>
      <c r="C169" s="2">
        <f t="shared" si="24"/>
        <v>2031</v>
      </c>
      <c r="D169" s="2">
        <f t="shared" si="23"/>
        <v>8325.3675365519448</v>
      </c>
      <c r="E169" s="2">
        <f t="shared" si="25"/>
        <v>3414.3227163603747</v>
      </c>
      <c r="F169" s="2">
        <f t="shared" si="27"/>
        <v>116614.29932349517</v>
      </c>
      <c r="G169" s="11">
        <f t="shared" si="19"/>
        <v>2815.4475925785164</v>
      </c>
      <c r="I169" s="2">
        <f t="shared" si="26"/>
        <v>113798.85173091665</v>
      </c>
      <c r="M169" s="10">
        <f t="shared" si="18"/>
        <v>2815.4475925785164</v>
      </c>
      <c r="N169" s="11">
        <f t="shared" si="20"/>
        <v>1719.2047788313478</v>
      </c>
      <c r="O169" s="11">
        <f t="shared" si="21"/>
        <v>1096.2428137471686</v>
      </c>
      <c r="P169" s="12">
        <f t="shared" si="22"/>
        <v>457358.36487461225</v>
      </c>
    </row>
    <row r="170" spans="2:16" x14ac:dyDescent="0.25">
      <c r="B170" s="1">
        <v>47907</v>
      </c>
      <c r="C170" s="2">
        <f t="shared" si="24"/>
        <v>2031</v>
      </c>
      <c r="D170" s="2">
        <f t="shared" si="23"/>
        <v>8325.3675365519448</v>
      </c>
      <c r="E170" s="2">
        <f t="shared" si="25"/>
        <v>3421.1513617930955</v>
      </c>
      <c r="F170" s="2">
        <f t="shared" si="27"/>
        <v>119082.39741144523</v>
      </c>
      <c r="G170" s="11">
        <f t="shared" si="19"/>
        <v>2815.4475925785164</v>
      </c>
      <c r="I170" s="2">
        <f t="shared" si="26"/>
        <v>116266.94981886671</v>
      </c>
      <c r="M170" s="10">
        <f t="shared" si="18"/>
        <v>2815.4475925785164</v>
      </c>
      <c r="N170" s="11">
        <f t="shared" si="20"/>
        <v>1715.093868279796</v>
      </c>
      <c r="O170" s="11">
        <f t="shared" si="21"/>
        <v>1100.3537242987204</v>
      </c>
      <c r="P170" s="12">
        <f t="shared" si="22"/>
        <v>456258.01115031354</v>
      </c>
    </row>
    <row r="171" spans="2:16" x14ac:dyDescent="0.25">
      <c r="B171" s="1">
        <v>47938</v>
      </c>
      <c r="C171" s="2">
        <f t="shared" si="24"/>
        <v>2031</v>
      </c>
      <c r="D171" s="2">
        <f t="shared" si="23"/>
        <v>8325.3675365519448</v>
      </c>
      <c r="E171" s="2">
        <f t="shared" si="25"/>
        <v>3427.9936645166817</v>
      </c>
      <c r="F171" s="2">
        <f t="shared" si="27"/>
        <v>121551.88019029819</v>
      </c>
      <c r="G171" s="11">
        <f t="shared" si="19"/>
        <v>2815.4475925785164</v>
      </c>
      <c r="I171" s="2">
        <f t="shared" si="26"/>
        <v>118736.43259771967</v>
      </c>
      <c r="M171" s="10">
        <f t="shared" si="18"/>
        <v>2815.4475925785164</v>
      </c>
      <c r="N171" s="11">
        <f t="shared" si="20"/>
        <v>1710.9675418136758</v>
      </c>
      <c r="O171" s="11">
        <f t="shared" si="21"/>
        <v>1104.4800507648406</v>
      </c>
      <c r="P171" s="12">
        <f t="shared" si="22"/>
        <v>455153.53109954868</v>
      </c>
    </row>
    <row r="172" spans="2:16" x14ac:dyDescent="0.25">
      <c r="B172" s="1">
        <v>47968</v>
      </c>
      <c r="C172" s="2">
        <f t="shared" si="24"/>
        <v>2031</v>
      </c>
      <c r="D172" s="2">
        <f t="shared" si="23"/>
        <v>8325.3675365519448</v>
      </c>
      <c r="E172" s="2">
        <f t="shared" si="25"/>
        <v>3434.849651845715</v>
      </c>
      <c r="F172" s="2">
        <f t="shared" si="27"/>
        <v>124022.73859108498</v>
      </c>
      <c r="G172" s="11">
        <f t="shared" si="19"/>
        <v>2815.4475925785164</v>
      </c>
      <c r="I172" s="2">
        <f t="shared" si="26"/>
        <v>121207.29099850646</v>
      </c>
      <c r="M172" s="10">
        <f t="shared" si="18"/>
        <v>2815.4475925785164</v>
      </c>
      <c r="N172" s="11">
        <f t="shared" si="20"/>
        <v>1706.8257416233075</v>
      </c>
      <c r="O172" s="11">
        <f t="shared" si="21"/>
        <v>1108.6218509552089</v>
      </c>
      <c r="P172" s="12">
        <f t="shared" si="22"/>
        <v>454044.9092485935</v>
      </c>
    </row>
    <row r="173" spans="2:16" x14ac:dyDescent="0.25">
      <c r="B173" s="1">
        <v>47999</v>
      </c>
      <c r="C173" s="2">
        <f t="shared" si="24"/>
        <v>2031</v>
      </c>
      <c r="D173" s="2">
        <f t="shared" si="23"/>
        <v>8325.3675365519448</v>
      </c>
      <c r="E173" s="2">
        <f t="shared" si="25"/>
        <v>3441.7193511494065</v>
      </c>
      <c r="F173" s="2">
        <f t="shared" si="27"/>
        <v>126494.96348723736</v>
      </c>
      <c r="G173" s="11">
        <f t="shared" si="19"/>
        <v>2815.4475925785164</v>
      </c>
      <c r="I173" s="2">
        <f t="shared" si="26"/>
        <v>123679.51589465883</v>
      </c>
      <c r="M173" s="10">
        <f t="shared" si="18"/>
        <v>2815.4475925785164</v>
      </c>
      <c r="N173" s="11">
        <f t="shared" si="20"/>
        <v>1702.6684096822255</v>
      </c>
      <c r="O173" s="11">
        <f t="shared" si="21"/>
        <v>1112.7791828962909</v>
      </c>
      <c r="P173" s="12">
        <f t="shared" si="22"/>
        <v>452932.13006569719</v>
      </c>
    </row>
    <row r="174" spans="2:16" x14ac:dyDescent="0.25">
      <c r="B174" s="1">
        <v>48029</v>
      </c>
      <c r="C174" s="2">
        <f t="shared" si="24"/>
        <v>2031</v>
      </c>
      <c r="D174" s="2">
        <f t="shared" si="23"/>
        <v>8325.3675365519448</v>
      </c>
      <c r="E174" s="2">
        <f t="shared" si="25"/>
        <v>3448.6027898517054</v>
      </c>
      <c r="F174" s="2">
        <f t="shared" si="27"/>
        <v>128968.54569434127</v>
      </c>
      <c r="G174" s="11">
        <f t="shared" si="19"/>
        <v>2815.4475925785164</v>
      </c>
      <c r="I174" s="2">
        <f t="shared" si="26"/>
        <v>126153.09810176275</v>
      </c>
      <c r="M174" s="10">
        <f t="shared" si="18"/>
        <v>2815.4475925785164</v>
      </c>
      <c r="N174" s="11">
        <f t="shared" si="20"/>
        <v>1698.4954877463645</v>
      </c>
      <c r="O174" s="11">
        <f t="shared" si="21"/>
        <v>1116.9521048321519</v>
      </c>
      <c r="P174" s="12">
        <f t="shared" si="22"/>
        <v>451815.17796086502</v>
      </c>
    </row>
    <row r="175" spans="2:16" x14ac:dyDescent="0.25">
      <c r="B175" s="1">
        <v>48060</v>
      </c>
      <c r="C175" s="2">
        <f t="shared" si="24"/>
        <v>2031</v>
      </c>
      <c r="D175" s="2">
        <f t="shared" si="23"/>
        <v>8325.3675365519448</v>
      </c>
      <c r="E175" s="2">
        <f t="shared" si="25"/>
        <v>3455.4999954314089</v>
      </c>
      <c r="F175" s="2">
        <f t="shared" si="27"/>
        <v>131443.47596988917</v>
      </c>
      <c r="G175" s="11">
        <f t="shared" si="19"/>
        <v>2815.4475925785164</v>
      </c>
      <c r="I175" s="2">
        <f t="shared" si="26"/>
        <v>128628.02837731065</v>
      </c>
      <c r="M175" s="10">
        <f t="shared" si="18"/>
        <v>2815.4475925785164</v>
      </c>
      <c r="N175" s="11">
        <f t="shared" si="20"/>
        <v>1694.3069173532438</v>
      </c>
      <c r="O175" s="11">
        <f t="shared" si="21"/>
        <v>1121.1406752252726</v>
      </c>
      <c r="P175" s="12">
        <f t="shared" si="22"/>
        <v>450694.03728563973</v>
      </c>
    </row>
    <row r="176" spans="2:16" x14ac:dyDescent="0.25">
      <c r="B176" s="1">
        <v>48091</v>
      </c>
      <c r="C176" s="2">
        <f t="shared" si="24"/>
        <v>2031</v>
      </c>
      <c r="D176" s="2">
        <f t="shared" si="23"/>
        <v>8325.3675365519448</v>
      </c>
      <c r="E176" s="2">
        <f t="shared" si="25"/>
        <v>3462.4109954222718</v>
      </c>
      <c r="F176" s="2">
        <f t="shared" si="27"/>
        <v>133919.74501303138</v>
      </c>
      <c r="G176" s="11">
        <f t="shared" si="19"/>
        <v>2815.4475925785164</v>
      </c>
      <c r="I176" s="2">
        <f t="shared" si="26"/>
        <v>131104.29742045287</v>
      </c>
      <c r="M176" s="10">
        <f t="shared" si="18"/>
        <v>2815.4475925785164</v>
      </c>
      <c r="N176" s="11">
        <f t="shared" si="20"/>
        <v>1690.1026398211488</v>
      </c>
      <c r="O176" s="11">
        <f t="shared" si="21"/>
        <v>1125.3449527573675</v>
      </c>
      <c r="P176" s="12">
        <f t="shared" si="22"/>
        <v>449568.69233288238</v>
      </c>
    </row>
    <row r="177" spans="2:16" x14ac:dyDescent="0.25">
      <c r="B177" s="1">
        <v>48121</v>
      </c>
      <c r="C177" s="2">
        <f t="shared" si="24"/>
        <v>2031</v>
      </c>
      <c r="D177" s="2">
        <f t="shared" si="23"/>
        <v>8325.3675365519448</v>
      </c>
      <c r="E177" s="2">
        <f t="shared" si="25"/>
        <v>3469.3358174131163</v>
      </c>
      <c r="F177" s="2">
        <f t="shared" si="27"/>
        <v>136397.34346432655</v>
      </c>
      <c r="G177" s="11">
        <f t="shared" si="19"/>
        <v>2815.4475925785164</v>
      </c>
      <c r="I177" s="2">
        <f t="shared" si="26"/>
        <v>133581.89587174804</v>
      </c>
      <c r="M177" s="10">
        <f t="shared" si="18"/>
        <v>2815.4475925785164</v>
      </c>
      <c r="N177" s="11">
        <f t="shared" si="20"/>
        <v>1685.8825962483088</v>
      </c>
      <c r="O177" s="11">
        <f t="shared" si="21"/>
        <v>1129.5649963302076</v>
      </c>
      <c r="P177" s="12">
        <f t="shared" si="22"/>
        <v>448439.12733655219</v>
      </c>
    </row>
    <row r="178" spans="2:16" x14ac:dyDescent="0.25">
      <c r="B178" s="1">
        <v>48152</v>
      </c>
      <c r="C178" s="2">
        <f t="shared" si="24"/>
        <v>2031</v>
      </c>
      <c r="D178" s="2">
        <f t="shared" si="23"/>
        <v>8325.3675365519448</v>
      </c>
      <c r="E178" s="2">
        <f t="shared" si="25"/>
        <v>3476.2744890479426</v>
      </c>
      <c r="F178" s="2">
        <f t="shared" si="27"/>
        <v>138876.26190549121</v>
      </c>
      <c r="G178" s="11">
        <f t="shared" si="19"/>
        <v>2815.4475925785164</v>
      </c>
      <c r="I178" s="2">
        <f t="shared" si="26"/>
        <v>136060.8143129127</v>
      </c>
      <c r="M178" s="10">
        <f t="shared" si="18"/>
        <v>2815.4475925785164</v>
      </c>
      <c r="N178" s="11">
        <f t="shared" si="20"/>
        <v>1681.6467275120706</v>
      </c>
      <c r="O178" s="11">
        <f t="shared" si="21"/>
        <v>1133.8008650664458</v>
      </c>
      <c r="P178" s="12">
        <f t="shared" si="22"/>
        <v>447305.32647148572</v>
      </c>
    </row>
    <row r="179" spans="2:16" x14ac:dyDescent="0.25">
      <c r="B179" s="1">
        <v>48182</v>
      </c>
      <c r="C179" s="2">
        <f t="shared" si="24"/>
        <v>2031</v>
      </c>
      <c r="D179" s="2">
        <f t="shared" si="23"/>
        <v>8325.3675365519448</v>
      </c>
      <c r="E179" s="2">
        <f t="shared" si="25"/>
        <v>3483.2270380260384</v>
      </c>
      <c r="F179" s="2">
        <f t="shared" si="27"/>
        <v>141356.49085914833</v>
      </c>
      <c r="G179" s="11">
        <f t="shared" si="19"/>
        <v>2815.4475925785164</v>
      </c>
      <c r="I179" s="2">
        <f t="shared" si="26"/>
        <v>138541.04326656982</v>
      </c>
      <c r="M179" s="10">
        <f t="shared" si="18"/>
        <v>2815.4475925785164</v>
      </c>
      <c r="N179" s="11">
        <f t="shared" si="20"/>
        <v>1677.3949742680713</v>
      </c>
      <c r="O179" s="11">
        <f t="shared" si="21"/>
        <v>1138.052618310445</v>
      </c>
      <c r="P179" s="12">
        <f t="shared" si="22"/>
        <v>446167.27385317528</v>
      </c>
    </row>
    <row r="180" spans="2:16" x14ac:dyDescent="0.25">
      <c r="B180" s="1">
        <v>48213</v>
      </c>
      <c r="C180" s="2">
        <f t="shared" si="24"/>
        <v>2031</v>
      </c>
      <c r="D180" s="2">
        <f t="shared" si="23"/>
        <v>8325.3675365519448</v>
      </c>
      <c r="E180" s="2">
        <f t="shared" si="25"/>
        <v>3490.1934921020907</v>
      </c>
      <c r="F180" s="2">
        <f t="shared" si="27"/>
        <v>143838.02078857491</v>
      </c>
      <c r="G180" s="11">
        <f t="shared" si="19"/>
        <v>2815.4475925785164</v>
      </c>
      <c r="I180" s="2">
        <f t="shared" si="26"/>
        <v>141022.5731959964</v>
      </c>
      <c r="M180" s="10">
        <f t="shared" si="18"/>
        <v>2815.4475925785164</v>
      </c>
      <c r="N180" s="11">
        <f t="shared" si="20"/>
        <v>1673.1272769494074</v>
      </c>
      <c r="O180" s="11">
        <f t="shared" si="21"/>
        <v>1142.320315629109</v>
      </c>
      <c r="P180" s="12">
        <f t="shared" si="22"/>
        <v>445024.95353754616</v>
      </c>
    </row>
    <row r="181" spans="2:16" x14ac:dyDescent="0.25">
      <c r="B181" s="1">
        <v>48244</v>
      </c>
      <c r="C181" s="2">
        <f t="shared" si="24"/>
        <v>2032</v>
      </c>
      <c r="D181" s="2">
        <f t="shared" si="23"/>
        <v>8658.3822380140227</v>
      </c>
      <c r="E181" s="2">
        <f t="shared" si="25"/>
        <v>3497.1738790862946</v>
      </c>
      <c r="F181" s="2">
        <f t="shared" si="27"/>
        <v>146653.8567989108</v>
      </c>
      <c r="G181" s="11">
        <f t="shared" si="19"/>
        <v>2815.4475925785164</v>
      </c>
      <c r="I181" s="2">
        <f t="shared" si="26"/>
        <v>143838.40920633229</v>
      </c>
      <c r="M181" s="10">
        <f t="shared" si="18"/>
        <v>2815.4475925785164</v>
      </c>
      <c r="N181" s="11">
        <f t="shared" si="20"/>
        <v>1668.8435757657981</v>
      </c>
      <c r="O181" s="11">
        <f t="shared" si="21"/>
        <v>1146.6040168127183</v>
      </c>
      <c r="P181" s="12">
        <f t="shared" si="22"/>
        <v>443878.34952073346</v>
      </c>
    </row>
    <row r="182" spans="2:16" x14ac:dyDescent="0.25">
      <c r="B182" s="1">
        <v>48273</v>
      </c>
      <c r="C182" s="2">
        <f t="shared" si="24"/>
        <v>2032</v>
      </c>
      <c r="D182" s="2">
        <f t="shared" si="23"/>
        <v>8658.3822380140227</v>
      </c>
      <c r="E182" s="2">
        <f t="shared" si="25"/>
        <v>3504.1682268444674</v>
      </c>
      <c r="F182" s="2">
        <f t="shared" si="27"/>
        <v>149472.08458152297</v>
      </c>
      <c r="G182" s="11">
        <f t="shared" si="19"/>
        <v>2815.4475925785164</v>
      </c>
      <c r="I182" s="2">
        <f t="shared" si="26"/>
        <v>146656.63698894446</v>
      </c>
      <c r="M182" s="10">
        <f t="shared" si="18"/>
        <v>2815.4475925785164</v>
      </c>
      <c r="N182" s="11">
        <f t="shared" si="20"/>
        <v>1664.5438107027505</v>
      </c>
      <c r="O182" s="11">
        <f t="shared" si="21"/>
        <v>1150.9037818757658</v>
      </c>
      <c r="P182" s="12">
        <f t="shared" si="22"/>
        <v>442727.44573885767</v>
      </c>
    </row>
    <row r="183" spans="2:16" x14ac:dyDescent="0.25">
      <c r="B183" s="1">
        <v>48304</v>
      </c>
      <c r="C183" s="2">
        <f t="shared" si="24"/>
        <v>2032</v>
      </c>
      <c r="D183" s="2">
        <f t="shared" si="23"/>
        <v>8658.3822380140227</v>
      </c>
      <c r="E183" s="2">
        <f t="shared" si="25"/>
        <v>3511.1765632981565</v>
      </c>
      <c r="F183" s="2">
        <f t="shared" si="27"/>
        <v>152292.69812029015</v>
      </c>
      <c r="G183" s="11">
        <f t="shared" si="19"/>
        <v>2815.4475925785164</v>
      </c>
      <c r="I183" s="2">
        <f t="shared" si="26"/>
        <v>149477.25052771164</v>
      </c>
      <c r="M183" s="10">
        <f t="shared" si="18"/>
        <v>2815.4475925785164</v>
      </c>
      <c r="N183" s="11">
        <f t="shared" si="20"/>
        <v>1660.2279215207161</v>
      </c>
      <c r="O183" s="11">
        <f t="shared" si="21"/>
        <v>1155.2196710578003</v>
      </c>
      <c r="P183" s="12">
        <f t="shared" si="22"/>
        <v>441572.22606779984</v>
      </c>
    </row>
    <row r="184" spans="2:16" x14ac:dyDescent="0.25">
      <c r="B184" s="1">
        <v>48334</v>
      </c>
      <c r="C184" s="2">
        <f t="shared" si="24"/>
        <v>2032</v>
      </c>
      <c r="D184" s="2">
        <f t="shared" si="23"/>
        <v>8658.3822380140227</v>
      </c>
      <c r="E184" s="2">
        <f t="shared" si="25"/>
        <v>3518.198916424753</v>
      </c>
      <c r="F184" s="2">
        <f t="shared" si="27"/>
        <v>155115.69135105994</v>
      </c>
      <c r="G184" s="11">
        <f t="shared" si="19"/>
        <v>2815.4475925785164</v>
      </c>
      <c r="I184" s="2">
        <f t="shared" si="26"/>
        <v>152300.24375848143</v>
      </c>
      <c r="M184" s="10">
        <f t="shared" si="18"/>
        <v>2815.4475925785164</v>
      </c>
      <c r="N184" s="11">
        <f t="shared" si="20"/>
        <v>1655.8958477542494</v>
      </c>
      <c r="O184" s="11">
        <f t="shared" si="21"/>
        <v>1159.551744824267</v>
      </c>
      <c r="P184" s="12">
        <f t="shared" si="22"/>
        <v>440412.67432297557</v>
      </c>
    </row>
    <row r="185" spans="2:16" x14ac:dyDescent="0.25">
      <c r="B185" s="1">
        <v>48365</v>
      </c>
      <c r="C185" s="2">
        <f t="shared" si="24"/>
        <v>2032</v>
      </c>
      <c r="D185" s="2">
        <f t="shared" si="23"/>
        <v>8658.3822380140227</v>
      </c>
      <c r="E185" s="2">
        <f t="shared" si="25"/>
        <v>3525.2353142576026</v>
      </c>
      <c r="F185" s="2">
        <f t="shared" si="27"/>
        <v>157941.05816143283</v>
      </c>
      <c r="G185" s="11">
        <f t="shared" si="19"/>
        <v>2815.4475925785164</v>
      </c>
      <c r="I185" s="2">
        <f t="shared" si="26"/>
        <v>155125.61056885432</v>
      </c>
      <c r="M185" s="10">
        <f t="shared" si="18"/>
        <v>2815.4475925785164</v>
      </c>
      <c r="N185" s="11">
        <f t="shared" si="20"/>
        <v>1651.5475287111583</v>
      </c>
      <c r="O185" s="11">
        <f t="shared" si="21"/>
        <v>1163.9000638673581</v>
      </c>
      <c r="P185" s="12">
        <f t="shared" si="22"/>
        <v>439248.77425910824</v>
      </c>
    </row>
    <row r="186" spans="2:16" x14ac:dyDescent="0.25">
      <c r="B186" s="1">
        <v>48395</v>
      </c>
      <c r="C186" s="2">
        <f t="shared" si="24"/>
        <v>2032</v>
      </c>
      <c r="D186" s="2">
        <f t="shared" si="23"/>
        <v>8658.3822380140227</v>
      </c>
      <c r="E186" s="2">
        <f t="shared" si="25"/>
        <v>3532.2857848861177</v>
      </c>
      <c r="F186" s="2">
        <f t="shared" si="27"/>
        <v>160768.7923905451</v>
      </c>
      <c r="G186" s="11">
        <f t="shared" si="19"/>
        <v>2815.4475925785164</v>
      </c>
      <c r="I186" s="2">
        <f t="shared" si="26"/>
        <v>157953.34479796659</v>
      </c>
      <c r="M186" s="10">
        <f t="shared" si="18"/>
        <v>2815.4475925785164</v>
      </c>
      <c r="N186" s="11">
        <f t="shared" si="20"/>
        <v>1647.1829034716559</v>
      </c>
      <c r="O186" s="11">
        <f t="shared" si="21"/>
        <v>1168.2646891068605</v>
      </c>
      <c r="P186" s="12">
        <f t="shared" si="22"/>
        <v>438080.50957000139</v>
      </c>
    </row>
    <row r="187" spans="2:16" x14ac:dyDescent="0.25">
      <c r="B187" s="1">
        <v>48426</v>
      </c>
      <c r="C187" s="2">
        <f t="shared" si="24"/>
        <v>2032</v>
      </c>
      <c r="D187" s="2">
        <f t="shared" si="23"/>
        <v>8658.3822380140227</v>
      </c>
      <c r="E187" s="2">
        <f t="shared" si="25"/>
        <v>3539.3503564558901</v>
      </c>
      <c r="F187" s="2">
        <f t="shared" si="27"/>
        <v>163598.88782885129</v>
      </c>
      <c r="G187" s="11">
        <f t="shared" si="19"/>
        <v>2815.4475925785164</v>
      </c>
      <c r="I187" s="2">
        <f t="shared" si="26"/>
        <v>160783.44023627279</v>
      </c>
      <c r="M187" s="10">
        <f t="shared" si="18"/>
        <v>2815.4475925785164</v>
      </c>
      <c r="N187" s="11">
        <f t="shared" si="20"/>
        <v>1642.8019108875051</v>
      </c>
      <c r="O187" s="11">
        <f t="shared" si="21"/>
        <v>1172.6456816910113</v>
      </c>
      <c r="P187" s="12">
        <f t="shared" si="22"/>
        <v>436907.86388831038</v>
      </c>
    </row>
    <row r="188" spans="2:16" x14ac:dyDescent="0.25">
      <c r="B188" s="1">
        <v>48457</v>
      </c>
      <c r="C188" s="2">
        <f t="shared" si="24"/>
        <v>2032</v>
      </c>
      <c r="D188" s="2">
        <f t="shared" si="23"/>
        <v>8658.3822380140227</v>
      </c>
      <c r="E188" s="2">
        <f t="shared" si="25"/>
        <v>3546.429057168802</v>
      </c>
      <c r="F188" s="2">
        <f t="shared" si="27"/>
        <v>166431.33821790558</v>
      </c>
      <c r="G188" s="11">
        <f t="shared" si="19"/>
        <v>2815.4475925785164</v>
      </c>
      <c r="I188" s="2">
        <f t="shared" si="26"/>
        <v>163615.89062532707</v>
      </c>
      <c r="M188" s="10">
        <f t="shared" si="18"/>
        <v>2815.4475925785164</v>
      </c>
      <c r="N188" s="11">
        <f t="shared" si="20"/>
        <v>1638.4044895811639</v>
      </c>
      <c r="O188" s="11">
        <f t="shared" si="21"/>
        <v>1177.0431029973524</v>
      </c>
      <c r="P188" s="12">
        <f t="shared" si="22"/>
        <v>435730.82078531303</v>
      </c>
    </row>
    <row r="189" spans="2:16" x14ac:dyDescent="0.25">
      <c r="B189" s="1">
        <v>48487</v>
      </c>
      <c r="C189" s="2">
        <f t="shared" si="24"/>
        <v>2032</v>
      </c>
      <c r="D189" s="2">
        <f t="shared" si="23"/>
        <v>8658.3822380140227</v>
      </c>
      <c r="E189" s="2">
        <f t="shared" si="25"/>
        <v>3553.5219152831396</v>
      </c>
      <c r="F189" s="2">
        <f t="shared" si="27"/>
        <v>169266.13725014238</v>
      </c>
      <c r="G189" s="11">
        <f t="shared" si="19"/>
        <v>2815.4475925785164</v>
      </c>
      <c r="I189" s="2">
        <f t="shared" si="26"/>
        <v>166450.68965756387</v>
      </c>
      <c r="M189" s="10">
        <f t="shared" ref="M189:M252" si="28">G189</f>
        <v>2815.4475925785164</v>
      </c>
      <c r="N189" s="11">
        <f t="shared" si="20"/>
        <v>1633.9905779449239</v>
      </c>
      <c r="O189" s="11">
        <f t="shared" si="21"/>
        <v>1181.4570146335925</v>
      </c>
      <c r="P189" s="12">
        <f t="shared" si="22"/>
        <v>434549.36377067945</v>
      </c>
    </row>
    <row r="190" spans="2:16" x14ac:dyDescent="0.25">
      <c r="B190" s="1">
        <v>48518</v>
      </c>
      <c r="C190" s="2">
        <f t="shared" si="24"/>
        <v>2032</v>
      </c>
      <c r="D190" s="2">
        <f t="shared" si="23"/>
        <v>8658.3822380140227</v>
      </c>
      <c r="E190" s="2">
        <f t="shared" si="25"/>
        <v>3560.6289591137061</v>
      </c>
      <c r="F190" s="2">
        <f t="shared" si="27"/>
        <v>172103.27856865607</v>
      </c>
      <c r="G190" s="11">
        <f t="shared" ref="G190:G253" si="29">$K$4</f>
        <v>2815.4475925785164</v>
      </c>
      <c r="I190" s="2">
        <f t="shared" si="26"/>
        <v>169287.83097607756</v>
      </c>
      <c r="M190" s="10">
        <f t="shared" si="28"/>
        <v>2815.4475925785164</v>
      </c>
      <c r="N190" s="11">
        <f t="shared" ref="N190:N253" si="30">P189*$E$9</f>
        <v>1629.560114140048</v>
      </c>
      <c r="O190" s="11">
        <f t="shared" ref="O190:O253" si="31">M190-N190</f>
        <v>1185.8874784384684</v>
      </c>
      <c r="P190" s="12">
        <f t="shared" ref="P190:P253" si="32">P189-O190</f>
        <v>433363.47629224096</v>
      </c>
    </row>
    <row r="191" spans="2:16" x14ac:dyDescent="0.25">
      <c r="B191" s="1">
        <v>48548</v>
      </c>
      <c r="C191" s="2">
        <f t="shared" si="24"/>
        <v>2032</v>
      </c>
      <c r="D191" s="2">
        <f t="shared" si="23"/>
        <v>8658.3822380140227</v>
      </c>
      <c r="E191" s="2">
        <f t="shared" si="25"/>
        <v>3567.7502170319335</v>
      </c>
      <c r="F191" s="2">
        <f t="shared" si="27"/>
        <v>174942.75576697994</v>
      </c>
      <c r="G191" s="11">
        <f t="shared" si="29"/>
        <v>2815.4475925785164</v>
      </c>
      <c r="I191" s="2">
        <f t="shared" si="26"/>
        <v>172127.30817440143</v>
      </c>
      <c r="M191" s="10">
        <f t="shared" si="28"/>
        <v>2815.4475925785164</v>
      </c>
      <c r="N191" s="11">
        <f t="shared" si="30"/>
        <v>1625.1130360959035</v>
      </c>
      <c r="O191" s="11">
        <f t="shared" si="31"/>
        <v>1190.3345564826129</v>
      </c>
      <c r="P191" s="12">
        <f t="shared" si="32"/>
        <v>432173.14173575834</v>
      </c>
    </row>
    <row r="192" spans="2:16" x14ac:dyDescent="0.25">
      <c r="B192" s="1">
        <v>48579</v>
      </c>
      <c r="C192" s="2">
        <f t="shared" si="24"/>
        <v>2032</v>
      </c>
      <c r="D192" s="2">
        <f t="shared" si="23"/>
        <v>8658.3822380140227</v>
      </c>
      <c r="E192" s="2">
        <f t="shared" si="25"/>
        <v>3574.8857174659975</v>
      </c>
      <c r="F192" s="2">
        <f t="shared" si="27"/>
        <v>177784.56238886417</v>
      </c>
      <c r="G192" s="11">
        <f t="shared" si="29"/>
        <v>2815.4475925785164</v>
      </c>
      <c r="I192" s="2">
        <f t="shared" si="26"/>
        <v>174969.11479628566</v>
      </c>
      <c r="M192" s="10">
        <f t="shared" si="28"/>
        <v>2815.4475925785164</v>
      </c>
      <c r="N192" s="11">
        <f t="shared" si="30"/>
        <v>1620.6492815090937</v>
      </c>
      <c r="O192" s="11">
        <f t="shared" si="31"/>
        <v>1194.7983110694227</v>
      </c>
      <c r="P192" s="12">
        <f t="shared" si="32"/>
        <v>430978.34342468891</v>
      </c>
    </row>
    <row r="193" spans="2:16" x14ac:dyDescent="0.25">
      <c r="B193" s="1">
        <v>48610</v>
      </c>
      <c r="C193" s="2">
        <f t="shared" si="24"/>
        <v>2033</v>
      </c>
      <c r="D193" s="2">
        <f t="shared" si="23"/>
        <v>9004.7175275345835</v>
      </c>
      <c r="E193" s="2">
        <f t="shared" si="25"/>
        <v>3582.0354889009295</v>
      </c>
      <c r="F193" s="2">
        <f t="shared" si="27"/>
        <v>180975.0272175736</v>
      </c>
      <c r="G193" s="11">
        <f t="shared" si="29"/>
        <v>2815.4475925785164</v>
      </c>
      <c r="I193" s="2">
        <f t="shared" si="26"/>
        <v>178159.57962499509</v>
      </c>
      <c r="M193" s="10">
        <f t="shared" si="28"/>
        <v>2815.4475925785164</v>
      </c>
      <c r="N193" s="11">
        <f t="shared" si="30"/>
        <v>1616.1687878425832</v>
      </c>
      <c r="O193" s="11">
        <f t="shared" si="31"/>
        <v>1199.2788047359331</v>
      </c>
      <c r="P193" s="12">
        <f t="shared" si="32"/>
        <v>429779.06461995299</v>
      </c>
    </row>
    <row r="194" spans="2:16" x14ac:dyDescent="0.25">
      <c r="B194" s="1">
        <v>48638</v>
      </c>
      <c r="C194" s="2">
        <f t="shared" si="24"/>
        <v>2033</v>
      </c>
      <c r="D194" s="2">
        <f t="shared" si="23"/>
        <v>9004.7175275345835</v>
      </c>
      <c r="E194" s="2">
        <f t="shared" si="25"/>
        <v>3589.1995598787312</v>
      </c>
      <c r="F194" s="2">
        <f t="shared" si="27"/>
        <v>184168.96285806759</v>
      </c>
      <c r="G194" s="11">
        <f t="shared" si="29"/>
        <v>2815.4475925785164</v>
      </c>
      <c r="I194" s="2">
        <f t="shared" si="26"/>
        <v>181353.51526548908</v>
      </c>
      <c r="M194" s="10">
        <f t="shared" si="28"/>
        <v>2815.4475925785164</v>
      </c>
      <c r="N194" s="11">
        <f t="shared" si="30"/>
        <v>1611.6714923248237</v>
      </c>
      <c r="O194" s="11">
        <f t="shared" si="31"/>
        <v>1203.7761002536927</v>
      </c>
      <c r="P194" s="12">
        <f t="shared" si="32"/>
        <v>428575.2885196993</v>
      </c>
    </row>
    <row r="195" spans="2:16" x14ac:dyDescent="0.25">
      <c r="B195" s="1">
        <v>48669</v>
      </c>
      <c r="C195" s="2">
        <f t="shared" si="24"/>
        <v>2033</v>
      </c>
      <c r="D195" s="2">
        <f t="shared" si="23"/>
        <v>9004.7175275345835</v>
      </c>
      <c r="E195" s="2">
        <f t="shared" si="25"/>
        <v>3596.3779589984888</v>
      </c>
      <c r="F195" s="2">
        <f t="shared" si="27"/>
        <v>187366.36655157682</v>
      </c>
      <c r="G195" s="11">
        <f t="shared" si="29"/>
        <v>2815.4475925785164</v>
      </c>
      <c r="I195" s="2">
        <f t="shared" si="26"/>
        <v>184550.91895899831</v>
      </c>
      <c r="M195" s="10">
        <f t="shared" si="28"/>
        <v>2815.4475925785164</v>
      </c>
      <c r="N195" s="11">
        <f t="shared" si="30"/>
        <v>1607.1573319488723</v>
      </c>
      <c r="O195" s="11">
        <f t="shared" si="31"/>
        <v>1208.2902606296441</v>
      </c>
      <c r="P195" s="12">
        <f t="shared" si="32"/>
        <v>427366.99825906963</v>
      </c>
    </row>
    <row r="196" spans="2:16" x14ac:dyDescent="0.25">
      <c r="B196" s="1">
        <v>48699</v>
      </c>
      <c r="C196" s="2">
        <f t="shared" si="24"/>
        <v>2033</v>
      </c>
      <c r="D196" s="2">
        <f t="shared" si="23"/>
        <v>9004.7175275345835</v>
      </c>
      <c r="E196" s="2">
        <f t="shared" si="25"/>
        <v>3603.5707149164859</v>
      </c>
      <c r="F196" s="2">
        <f t="shared" si="27"/>
        <v>190567.23550147976</v>
      </c>
      <c r="G196" s="11">
        <f t="shared" si="29"/>
        <v>2815.4475925785164</v>
      </c>
      <c r="I196" s="2">
        <f t="shared" si="26"/>
        <v>187751.78790890126</v>
      </c>
      <c r="M196" s="10">
        <f t="shared" si="28"/>
        <v>2815.4475925785164</v>
      </c>
      <c r="N196" s="11">
        <f t="shared" si="30"/>
        <v>1602.6262434715111</v>
      </c>
      <c r="O196" s="11">
        <f t="shared" si="31"/>
        <v>1212.8213491070053</v>
      </c>
      <c r="P196" s="12">
        <f t="shared" si="32"/>
        <v>426154.17690996261</v>
      </c>
    </row>
    <row r="197" spans="2:16" x14ac:dyDescent="0.25">
      <c r="B197" s="1">
        <v>48730</v>
      </c>
      <c r="C197" s="2">
        <f t="shared" si="24"/>
        <v>2033</v>
      </c>
      <c r="D197" s="2">
        <f t="shared" si="23"/>
        <v>9004.7175275345835</v>
      </c>
      <c r="E197" s="2">
        <f t="shared" si="25"/>
        <v>3610.7778563463189</v>
      </c>
      <c r="F197" s="2">
        <f t="shared" si="27"/>
        <v>193771.56687311921</v>
      </c>
      <c r="G197" s="11">
        <f t="shared" si="29"/>
        <v>2815.4475925785164</v>
      </c>
      <c r="I197" s="2">
        <f t="shared" si="26"/>
        <v>190956.1192805407</v>
      </c>
      <c r="M197" s="10">
        <f t="shared" si="28"/>
        <v>2815.4475925785164</v>
      </c>
      <c r="N197" s="11">
        <f t="shared" si="30"/>
        <v>1598.0781634123598</v>
      </c>
      <c r="O197" s="11">
        <f t="shared" si="31"/>
        <v>1217.3694291661566</v>
      </c>
      <c r="P197" s="12">
        <f t="shared" si="32"/>
        <v>424936.80748079647</v>
      </c>
    </row>
    <row r="198" spans="2:16" x14ac:dyDescent="0.25">
      <c r="B198" s="1">
        <v>48760</v>
      </c>
      <c r="C198" s="2">
        <f t="shared" si="24"/>
        <v>2033</v>
      </c>
      <c r="D198" s="2">
        <f t="shared" si="23"/>
        <v>9004.7175275345835</v>
      </c>
      <c r="E198" s="2">
        <f t="shared" si="25"/>
        <v>3617.9994120590118</v>
      </c>
      <c r="F198" s="2">
        <f t="shared" si="27"/>
        <v>196979.35779361811</v>
      </c>
      <c r="G198" s="11">
        <f t="shared" si="29"/>
        <v>2815.4475925785164</v>
      </c>
      <c r="I198" s="2">
        <f t="shared" si="26"/>
        <v>194163.9102010396</v>
      </c>
      <c r="M198" s="10">
        <f t="shared" si="28"/>
        <v>2815.4475925785164</v>
      </c>
      <c r="N198" s="11">
        <f t="shared" si="30"/>
        <v>1593.5130280529868</v>
      </c>
      <c r="O198" s="11">
        <f t="shared" si="31"/>
        <v>1221.9345645255296</v>
      </c>
      <c r="P198" s="12">
        <f t="shared" si="32"/>
        <v>423714.87291627092</v>
      </c>
    </row>
    <row r="199" spans="2:16" x14ac:dyDescent="0.25">
      <c r="B199" s="1">
        <v>48791</v>
      </c>
      <c r="C199" s="2">
        <f t="shared" si="24"/>
        <v>2033</v>
      </c>
      <c r="D199" s="2">
        <f t="shared" si="23"/>
        <v>9004.7175275345835</v>
      </c>
      <c r="E199" s="2">
        <f t="shared" si="25"/>
        <v>3625.2354108831296</v>
      </c>
      <c r="F199" s="2">
        <f t="shared" si="27"/>
        <v>200190.60535169454</v>
      </c>
      <c r="G199" s="11">
        <f t="shared" si="29"/>
        <v>2815.4475925785164</v>
      </c>
      <c r="I199" s="2">
        <f t="shared" si="26"/>
        <v>197375.15775911603</v>
      </c>
      <c r="M199" s="10">
        <f t="shared" si="28"/>
        <v>2815.4475925785164</v>
      </c>
      <c r="N199" s="11">
        <f t="shared" si="30"/>
        <v>1588.9307734360159</v>
      </c>
      <c r="O199" s="11">
        <f t="shared" si="31"/>
        <v>1226.5168191425005</v>
      </c>
      <c r="P199" s="12">
        <f t="shared" si="32"/>
        <v>422488.35609712842</v>
      </c>
    </row>
    <row r="200" spans="2:16" x14ac:dyDescent="0.25">
      <c r="B200" s="1">
        <v>48822</v>
      </c>
      <c r="C200" s="2">
        <f t="shared" si="24"/>
        <v>2033</v>
      </c>
      <c r="D200" s="2">
        <f t="shared" si="23"/>
        <v>9004.7175275345835</v>
      </c>
      <c r="E200" s="2">
        <f t="shared" si="25"/>
        <v>3632.4858817048957</v>
      </c>
      <c r="F200" s="2">
        <f t="shared" si="27"/>
        <v>203405.30659747613</v>
      </c>
      <c r="G200" s="11">
        <f t="shared" si="29"/>
        <v>2815.4475925785164</v>
      </c>
      <c r="I200" s="2">
        <f t="shared" si="26"/>
        <v>200589.85900489762</v>
      </c>
      <c r="M200" s="10">
        <f t="shared" si="28"/>
        <v>2815.4475925785164</v>
      </c>
      <c r="N200" s="11">
        <f t="shared" si="30"/>
        <v>1584.3313353642316</v>
      </c>
      <c r="O200" s="11">
        <f t="shared" si="31"/>
        <v>1231.1162572142848</v>
      </c>
      <c r="P200" s="12">
        <f t="shared" si="32"/>
        <v>421257.23983991414</v>
      </c>
    </row>
    <row r="201" spans="2:16" x14ac:dyDescent="0.25">
      <c r="B201" s="1">
        <v>48852</v>
      </c>
      <c r="C201" s="2">
        <f t="shared" si="24"/>
        <v>2033</v>
      </c>
      <c r="D201" s="2">
        <f t="shared" si="23"/>
        <v>9004.7175275345835</v>
      </c>
      <c r="E201" s="2">
        <f t="shared" si="25"/>
        <v>3639.7508534683056</v>
      </c>
      <c r="F201" s="2">
        <f t="shared" si="27"/>
        <v>206623.45854231357</v>
      </c>
      <c r="G201" s="11">
        <f t="shared" si="29"/>
        <v>2815.4475925785164</v>
      </c>
      <c r="I201" s="2">
        <f t="shared" si="26"/>
        <v>203808.01094973506</v>
      </c>
      <c r="M201" s="10">
        <f t="shared" si="28"/>
        <v>2815.4475925785164</v>
      </c>
      <c r="N201" s="11">
        <f t="shared" si="30"/>
        <v>1579.7146493996779</v>
      </c>
      <c r="O201" s="11">
        <f t="shared" si="31"/>
        <v>1235.7329431788385</v>
      </c>
      <c r="P201" s="12">
        <f t="shared" si="32"/>
        <v>420021.50689673529</v>
      </c>
    </row>
    <row r="202" spans="2:16" x14ac:dyDescent="0.25">
      <c r="B202" s="1">
        <v>48883</v>
      </c>
      <c r="C202" s="2">
        <f t="shared" si="24"/>
        <v>2033</v>
      </c>
      <c r="D202" s="2">
        <f t="shared" si="23"/>
        <v>9004.7175275345835</v>
      </c>
      <c r="E202" s="2">
        <f t="shared" si="25"/>
        <v>3647.0303551752422</v>
      </c>
      <c r="F202" s="2">
        <f t="shared" si="27"/>
        <v>209845.05815859354</v>
      </c>
      <c r="G202" s="11">
        <f t="shared" si="29"/>
        <v>2815.4475925785164</v>
      </c>
      <c r="I202" s="2">
        <f t="shared" si="26"/>
        <v>207029.61056601504</v>
      </c>
      <c r="M202" s="10">
        <f t="shared" si="28"/>
        <v>2815.4475925785164</v>
      </c>
      <c r="N202" s="11">
        <f t="shared" si="30"/>
        <v>1575.0806508627572</v>
      </c>
      <c r="O202" s="11">
        <f t="shared" si="31"/>
        <v>1240.3669417157591</v>
      </c>
      <c r="P202" s="12">
        <f t="shared" si="32"/>
        <v>418781.13995501952</v>
      </c>
    </row>
    <row r="203" spans="2:16" x14ac:dyDescent="0.25">
      <c r="B203" s="1">
        <v>48913</v>
      </c>
      <c r="C203" s="2">
        <f t="shared" si="24"/>
        <v>2033</v>
      </c>
      <c r="D203" s="2">
        <f t="shared" si="23"/>
        <v>9004.7175275345835</v>
      </c>
      <c r="E203" s="2">
        <f t="shared" si="25"/>
        <v>3654.3244158855928</v>
      </c>
      <c r="F203" s="2">
        <f t="shared" si="27"/>
        <v>213070.10237955078</v>
      </c>
      <c r="G203" s="11">
        <f t="shared" si="29"/>
        <v>2815.4475925785164</v>
      </c>
      <c r="I203" s="2">
        <f t="shared" si="26"/>
        <v>210254.65478697227</v>
      </c>
      <c r="M203" s="10">
        <f t="shared" si="28"/>
        <v>2815.4475925785164</v>
      </c>
      <c r="N203" s="11">
        <f t="shared" si="30"/>
        <v>1570.4292748313233</v>
      </c>
      <c r="O203" s="11">
        <f t="shared" si="31"/>
        <v>1245.0183177471931</v>
      </c>
      <c r="P203" s="12">
        <f t="shared" si="32"/>
        <v>417536.1216372723</v>
      </c>
    </row>
    <row r="204" spans="2:16" x14ac:dyDescent="0.25">
      <c r="B204" s="1">
        <v>48944</v>
      </c>
      <c r="C204" s="2">
        <f t="shared" si="24"/>
        <v>2033</v>
      </c>
      <c r="D204" s="2">
        <f t="shared" si="23"/>
        <v>9004.7175275345835</v>
      </c>
      <c r="E204" s="2">
        <f t="shared" si="25"/>
        <v>3661.6330647173641</v>
      </c>
      <c r="F204" s="2">
        <f t="shared" si="27"/>
        <v>216298.58809907944</v>
      </c>
      <c r="G204" s="11">
        <f t="shared" si="29"/>
        <v>2815.4475925785164</v>
      </c>
      <c r="I204" s="2">
        <f t="shared" si="26"/>
        <v>213483.14050650093</v>
      </c>
      <c r="M204" s="10">
        <f t="shared" si="28"/>
        <v>2815.4475925785164</v>
      </c>
      <c r="N204" s="11">
        <f t="shared" si="30"/>
        <v>1565.7604561397711</v>
      </c>
      <c r="O204" s="11">
        <f t="shared" si="31"/>
        <v>1249.6871364387453</v>
      </c>
      <c r="P204" s="12">
        <f t="shared" si="32"/>
        <v>416286.43450083357</v>
      </c>
    </row>
    <row r="205" spans="2:16" x14ac:dyDescent="0.25">
      <c r="B205" s="1">
        <v>48975</v>
      </c>
      <c r="C205" s="2">
        <f t="shared" si="24"/>
        <v>2034</v>
      </c>
      <c r="D205" s="2">
        <f t="shared" ref="D205:D268" si="33">$C$5*(1+$E$5)^(C205-$C$2)</f>
        <v>9364.9062286359695</v>
      </c>
      <c r="E205" s="2">
        <f t="shared" si="25"/>
        <v>3668.9563308467987</v>
      </c>
      <c r="F205" s="2">
        <f t="shared" si="27"/>
        <v>219890.7008726451</v>
      </c>
      <c r="G205" s="11">
        <f t="shared" si="29"/>
        <v>2815.4475925785164</v>
      </c>
      <c r="I205" s="2">
        <f t="shared" si="26"/>
        <v>217075.25328006659</v>
      </c>
      <c r="M205" s="10">
        <f t="shared" si="28"/>
        <v>2815.4475925785164</v>
      </c>
      <c r="N205" s="11">
        <f t="shared" si="30"/>
        <v>1561.0741293781259</v>
      </c>
      <c r="O205" s="11">
        <f t="shared" si="31"/>
        <v>1254.3734632003905</v>
      </c>
      <c r="P205" s="12">
        <f t="shared" si="32"/>
        <v>415032.06103763316</v>
      </c>
    </row>
    <row r="206" spans="2:16" x14ac:dyDescent="0.25">
      <c r="B206" s="1">
        <v>49003</v>
      </c>
      <c r="C206" s="2">
        <f t="shared" ref="C206:C269" si="34">YEAR(B206)</f>
        <v>2034</v>
      </c>
      <c r="D206" s="2">
        <f t="shared" si="33"/>
        <v>9364.9062286359695</v>
      </c>
      <c r="E206" s="2">
        <f t="shared" ref="E206:E269" si="35">E205*(1+$E$6)</f>
        <v>3676.2942435084924</v>
      </c>
      <c r="F206" s="2">
        <f t="shared" si="27"/>
        <v>223487.44944279431</v>
      </c>
      <c r="G206" s="11">
        <f t="shared" si="29"/>
        <v>2815.4475925785164</v>
      </c>
      <c r="I206" s="2">
        <f t="shared" ref="I206:I269" si="36">F206-G206+H206</f>
        <v>220672.00185021581</v>
      </c>
      <c r="M206" s="10">
        <f t="shared" si="28"/>
        <v>2815.4475925785164</v>
      </c>
      <c r="N206" s="11">
        <f t="shared" si="30"/>
        <v>1556.3702288911243</v>
      </c>
      <c r="O206" s="11">
        <f t="shared" si="31"/>
        <v>1259.0773636873921</v>
      </c>
      <c r="P206" s="12">
        <f t="shared" si="32"/>
        <v>413772.98367394577</v>
      </c>
    </row>
    <row r="207" spans="2:16" x14ac:dyDescent="0.25">
      <c r="B207" s="1">
        <v>49034</v>
      </c>
      <c r="C207" s="2">
        <f t="shared" si="34"/>
        <v>2034</v>
      </c>
      <c r="D207" s="2">
        <f t="shared" si="33"/>
        <v>9364.9062286359695</v>
      </c>
      <c r="E207" s="2">
        <f t="shared" si="35"/>
        <v>3683.6468319955093</v>
      </c>
      <c r="F207" s="2">
        <f t="shared" ref="F207:F270" si="37">D207-E207+I206*(1+$E$7)</f>
        <v>227088.834586357</v>
      </c>
      <c r="G207" s="11">
        <f t="shared" si="29"/>
        <v>2815.4475925785164</v>
      </c>
      <c r="I207" s="2">
        <f t="shared" si="36"/>
        <v>224273.38699377849</v>
      </c>
      <c r="M207" s="10">
        <f t="shared" si="28"/>
        <v>2815.4475925785164</v>
      </c>
      <c r="N207" s="11">
        <f t="shared" si="30"/>
        <v>1551.6486887772967</v>
      </c>
      <c r="O207" s="11">
        <f t="shared" si="31"/>
        <v>1263.7989038012197</v>
      </c>
      <c r="P207" s="12">
        <f t="shared" si="32"/>
        <v>412509.18477014452</v>
      </c>
    </row>
    <row r="208" spans="2:16" x14ac:dyDescent="0.25">
      <c r="B208" s="1">
        <v>49064</v>
      </c>
      <c r="C208" s="2">
        <f t="shared" si="34"/>
        <v>2034</v>
      </c>
      <c r="D208" s="2">
        <f t="shared" si="33"/>
        <v>9364.9062286359695</v>
      </c>
      <c r="E208" s="2">
        <f t="shared" si="35"/>
        <v>3691.0141256595002</v>
      </c>
      <c r="F208" s="2">
        <f t="shared" si="37"/>
        <v>230694.85705340092</v>
      </c>
      <c r="G208" s="11">
        <f t="shared" si="29"/>
        <v>2815.4475925785164</v>
      </c>
      <c r="I208" s="2">
        <f t="shared" si="36"/>
        <v>227879.40946082241</v>
      </c>
      <c r="M208" s="10">
        <f t="shared" si="28"/>
        <v>2815.4475925785164</v>
      </c>
      <c r="N208" s="11">
        <f t="shared" si="30"/>
        <v>1546.9094428880419</v>
      </c>
      <c r="O208" s="11">
        <f t="shared" si="31"/>
        <v>1268.5381496904745</v>
      </c>
      <c r="P208" s="12">
        <f t="shared" si="32"/>
        <v>411240.64662045403</v>
      </c>
    </row>
    <row r="209" spans="2:16" x14ac:dyDescent="0.25">
      <c r="B209" s="1">
        <v>49095</v>
      </c>
      <c r="C209" s="2">
        <f t="shared" si="34"/>
        <v>2034</v>
      </c>
      <c r="D209" s="2">
        <f t="shared" si="33"/>
        <v>9364.9062286359695</v>
      </c>
      <c r="E209" s="2">
        <f t="shared" si="35"/>
        <v>3698.3961539108191</v>
      </c>
      <c r="F209" s="2">
        <f t="shared" si="37"/>
        <v>234305.51756708365</v>
      </c>
      <c r="G209" s="11">
        <f t="shared" si="29"/>
        <v>2815.4475925785164</v>
      </c>
      <c r="I209" s="2">
        <f t="shared" si="36"/>
        <v>231490.06997450514</v>
      </c>
      <c r="M209" s="10">
        <f t="shared" si="28"/>
        <v>2815.4475925785164</v>
      </c>
      <c r="N209" s="11">
        <f t="shared" si="30"/>
        <v>1542.1524248267026</v>
      </c>
      <c r="O209" s="11">
        <f t="shared" si="31"/>
        <v>1273.2951677518138</v>
      </c>
      <c r="P209" s="12">
        <f t="shared" si="32"/>
        <v>409967.35145270225</v>
      </c>
    </row>
    <row r="210" spans="2:16" x14ac:dyDescent="0.25">
      <c r="B210" s="1">
        <v>49125</v>
      </c>
      <c r="C210" s="2">
        <f t="shared" si="34"/>
        <v>2034</v>
      </c>
      <c r="D210" s="2">
        <f t="shared" si="33"/>
        <v>9364.9062286359695</v>
      </c>
      <c r="E210" s="2">
        <f t="shared" si="35"/>
        <v>3705.7929462186407</v>
      </c>
      <c r="F210" s="2">
        <f t="shared" si="37"/>
        <v>237920.81682350417</v>
      </c>
      <c r="G210" s="11">
        <f t="shared" si="29"/>
        <v>2815.4475925785164</v>
      </c>
      <c r="I210" s="2">
        <f t="shared" si="36"/>
        <v>235105.36923092566</v>
      </c>
      <c r="M210" s="10">
        <f t="shared" si="28"/>
        <v>2815.4475925785164</v>
      </c>
      <c r="N210" s="11">
        <f t="shared" si="30"/>
        <v>1537.3775679476335</v>
      </c>
      <c r="O210" s="11">
        <f t="shared" si="31"/>
        <v>1278.0700246308829</v>
      </c>
      <c r="P210" s="12">
        <f t="shared" si="32"/>
        <v>408689.28142807138</v>
      </c>
    </row>
    <row r="211" spans="2:16" x14ac:dyDescent="0.25">
      <c r="B211" s="1">
        <v>49156</v>
      </c>
      <c r="C211" s="2">
        <f t="shared" si="34"/>
        <v>2034</v>
      </c>
      <c r="D211" s="2">
        <f t="shared" si="33"/>
        <v>9364.9062286359695</v>
      </c>
      <c r="E211" s="2">
        <f t="shared" si="35"/>
        <v>3713.2045321110782</v>
      </c>
      <c r="F211" s="2">
        <f t="shared" si="37"/>
        <v>241540.75549155366</v>
      </c>
      <c r="G211" s="11">
        <f t="shared" si="29"/>
        <v>2815.4475925785164</v>
      </c>
      <c r="I211" s="2">
        <f t="shared" si="36"/>
        <v>238725.30789897515</v>
      </c>
      <c r="M211" s="10">
        <f t="shared" si="28"/>
        <v>2815.4475925785164</v>
      </c>
      <c r="N211" s="11">
        <f t="shared" si="30"/>
        <v>1532.5848053552677</v>
      </c>
      <c r="O211" s="11">
        <f t="shared" si="31"/>
        <v>1282.8627872232487</v>
      </c>
      <c r="P211" s="12">
        <f t="shared" si="32"/>
        <v>407406.41864084813</v>
      </c>
    </row>
    <row r="212" spans="2:16" x14ac:dyDescent="0.25">
      <c r="B212" s="1">
        <v>49187</v>
      </c>
      <c r="C212" s="2">
        <f t="shared" si="34"/>
        <v>2034</v>
      </c>
      <c r="D212" s="2">
        <f t="shared" si="33"/>
        <v>9364.9062286359695</v>
      </c>
      <c r="E212" s="2">
        <f t="shared" si="35"/>
        <v>3720.6309411753004</v>
      </c>
      <c r="F212" s="2">
        <f t="shared" si="37"/>
        <v>245165.33421276577</v>
      </c>
      <c r="G212" s="11">
        <f t="shared" si="29"/>
        <v>2815.4475925785164</v>
      </c>
      <c r="I212" s="2">
        <f t="shared" si="36"/>
        <v>242349.88662018726</v>
      </c>
      <c r="M212" s="10">
        <f t="shared" si="28"/>
        <v>2815.4475925785164</v>
      </c>
      <c r="N212" s="11">
        <f t="shared" si="30"/>
        <v>1527.7740699031804</v>
      </c>
      <c r="O212" s="11">
        <f t="shared" si="31"/>
        <v>1287.673522675336</v>
      </c>
      <c r="P212" s="12">
        <f t="shared" si="32"/>
        <v>406118.74511817278</v>
      </c>
    </row>
    <row r="213" spans="2:16" x14ac:dyDescent="0.25">
      <c r="B213" s="1">
        <v>49217</v>
      </c>
      <c r="C213" s="2">
        <f t="shared" si="34"/>
        <v>2034</v>
      </c>
      <c r="D213" s="2">
        <f t="shared" si="33"/>
        <v>9364.9062286359695</v>
      </c>
      <c r="E213" s="2">
        <f t="shared" si="35"/>
        <v>3728.0722030576512</v>
      </c>
      <c r="F213" s="2">
        <f t="shared" si="37"/>
        <v>248794.5536011662</v>
      </c>
      <c r="G213" s="11">
        <f t="shared" si="29"/>
        <v>2815.4475925785164</v>
      </c>
      <c r="I213" s="2">
        <f t="shared" si="36"/>
        <v>245979.1060085877</v>
      </c>
      <c r="M213" s="10">
        <f t="shared" si="28"/>
        <v>2815.4475925785164</v>
      </c>
      <c r="N213" s="11">
        <f t="shared" si="30"/>
        <v>1522.9452941931479</v>
      </c>
      <c r="O213" s="11">
        <f t="shared" si="31"/>
        <v>1292.5022983853685</v>
      </c>
      <c r="P213" s="12">
        <f t="shared" si="32"/>
        <v>404826.24281978741</v>
      </c>
    </row>
    <row r="214" spans="2:16" x14ac:dyDescent="0.25">
      <c r="B214" s="1">
        <v>49248</v>
      </c>
      <c r="C214" s="2">
        <f t="shared" si="34"/>
        <v>2034</v>
      </c>
      <c r="D214" s="2">
        <f t="shared" si="33"/>
        <v>9364.9062286359695</v>
      </c>
      <c r="E214" s="2">
        <f t="shared" si="35"/>
        <v>3735.5283474637667</v>
      </c>
      <c r="F214" s="2">
        <f t="shared" si="37"/>
        <v>252428.41424312186</v>
      </c>
      <c r="G214" s="11">
        <f t="shared" si="29"/>
        <v>2815.4475925785164</v>
      </c>
      <c r="I214" s="2">
        <f t="shared" si="36"/>
        <v>249612.96665054336</v>
      </c>
      <c r="M214" s="10">
        <f t="shared" si="28"/>
        <v>2815.4475925785164</v>
      </c>
      <c r="N214" s="11">
        <f t="shared" si="30"/>
        <v>1518.0984105742027</v>
      </c>
      <c r="O214" s="11">
        <f t="shared" si="31"/>
        <v>1297.3491820043137</v>
      </c>
      <c r="P214" s="12">
        <f t="shared" si="32"/>
        <v>403528.89363778307</v>
      </c>
    </row>
    <row r="215" spans="2:16" x14ac:dyDescent="0.25">
      <c r="B215" s="1">
        <v>49278</v>
      </c>
      <c r="C215" s="2">
        <f t="shared" si="34"/>
        <v>2034</v>
      </c>
      <c r="D215" s="2">
        <f t="shared" si="33"/>
        <v>9364.9062286359695</v>
      </c>
      <c r="E215" s="2">
        <f t="shared" si="35"/>
        <v>3742.9994041586942</v>
      </c>
      <c r="F215" s="2">
        <f t="shared" si="37"/>
        <v>256066.91669718912</v>
      </c>
      <c r="G215" s="11">
        <f t="shared" si="29"/>
        <v>2815.4475925785164</v>
      </c>
      <c r="I215" s="2">
        <f t="shared" si="36"/>
        <v>253251.46910461062</v>
      </c>
      <c r="M215" s="10">
        <f t="shared" si="28"/>
        <v>2815.4475925785164</v>
      </c>
      <c r="N215" s="11">
        <f t="shared" si="30"/>
        <v>1513.2333511416864</v>
      </c>
      <c r="O215" s="11">
        <f t="shared" si="31"/>
        <v>1302.21424143683</v>
      </c>
      <c r="P215" s="12">
        <f t="shared" si="32"/>
        <v>402226.67939634621</v>
      </c>
    </row>
    <row r="216" spans="2:16" x14ac:dyDescent="0.25">
      <c r="B216" s="1">
        <v>49309</v>
      </c>
      <c r="C216" s="2">
        <f t="shared" si="34"/>
        <v>2034</v>
      </c>
      <c r="D216" s="2">
        <f t="shared" si="33"/>
        <v>9364.9062286359695</v>
      </c>
      <c r="E216" s="2">
        <f t="shared" si="35"/>
        <v>3750.4854029670119</v>
      </c>
      <c r="F216" s="2">
        <f t="shared" si="37"/>
        <v>259710.06149396164</v>
      </c>
      <c r="G216" s="11">
        <f t="shared" si="29"/>
        <v>2815.4475925785164</v>
      </c>
      <c r="I216" s="2">
        <f t="shared" si="36"/>
        <v>256894.61390138313</v>
      </c>
      <c r="M216" s="10">
        <f t="shared" si="28"/>
        <v>2815.4475925785164</v>
      </c>
      <c r="N216" s="11">
        <f t="shared" si="30"/>
        <v>1508.3500477362982</v>
      </c>
      <c r="O216" s="11">
        <f t="shared" si="31"/>
        <v>1307.0975448422182</v>
      </c>
      <c r="P216" s="12">
        <f t="shared" si="32"/>
        <v>400919.58185150399</v>
      </c>
    </row>
    <row r="217" spans="2:16" x14ac:dyDescent="0.25">
      <c r="B217" s="1">
        <v>49340</v>
      </c>
      <c r="C217" s="2">
        <f t="shared" si="34"/>
        <v>2035</v>
      </c>
      <c r="D217" s="2">
        <f t="shared" si="33"/>
        <v>9739.5024777814069</v>
      </c>
      <c r="E217" s="2">
        <f t="shared" si="35"/>
        <v>3757.9863737729461</v>
      </c>
      <c r="F217" s="2">
        <f t="shared" si="37"/>
        <v>263732.44538506289</v>
      </c>
      <c r="G217" s="11">
        <f t="shared" si="29"/>
        <v>2815.4475925785164</v>
      </c>
      <c r="I217" s="2">
        <f t="shared" si="36"/>
        <v>260916.99779248438</v>
      </c>
      <c r="M217" s="10">
        <f t="shared" si="28"/>
        <v>2815.4475925785164</v>
      </c>
      <c r="N217" s="11">
        <f t="shared" si="30"/>
        <v>1503.4484319431399</v>
      </c>
      <c r="O217" s="11">
        <f t="shared" si="31"/>
        <v>1311.9991606353765</v>
      </c>
      <c r="P217" s="12">
        <f t="shared" si="32"/>
        <v>399607.58269086858</v>
      </c>
    </row>
    <row r="218" spans="2:16" x14ac:dyDescent="0.25">
      <c r="B218" s="1">
        <v>49368</v>
      </c>
      <c r="C218" s="2">
        <f t="shared" si="34"/>
        <v>2035</v>
      </c>
      <c r="D218" s="2">
        <f t="shared" si="33"/>
        <v>9739.5024777814069</v>
      </c>
      <c r="E218" s="2">
        <f t="shared" si="35"/>
        <v>3765.5023465204918</v>
      </c>
      <c r="F218" s="2">
        <f t="shared" si="37"/>
        <v>267760.72124972026</v>
      </c>
      <c r="G218" s="11">
        <f t="shared" si="29"/>
        <v>2815.4475925785164</v>
      </c>
      <c r="I218" s="2">
        <f t="shared" si="36"/>
        <v>264945.27365714172</v>
      </c>
      <c r="M218" s="10">
        <f t="shared" si="28"/>
        <v>2815.4475925785164</v>
      </c>
      <c r="N218" s="11">
        <f t="shared" si="30"/>
        <v>1498.5284350907571</v>
      </c>
      <c r="O218" s="11">
        <f t="shared" si="31"/>
        <v>1316.9191574877593</v>
      </c>
      <c r="P218" s="12">
        <f t="shared" si="32"/>
        <v>398290.66353338084</v>
      </c>
    </row>
    <row r="219" spans="2:16" x14ac:dyDescent="0.25">
      <c r="B219" s="1">
        <v>49399</v>
      </c>
      <c r="C219" s="2">
        <f t="shared" si="34"/>
        <v>2035</v>
      </c>
      <c r="D219" s="2">
        <f t="shared" si="33"/>
        <v>9739.5024777814069</v>
      </c>
      <c r="E219" s="2">
        <f t="shared" si="35"/>
        <v>3773.0333512135326</v>
      </c>
      <c r="F219" s="2">
        <f t="shared" si="37"/>
        <v>271794.8936959001</v>
      </c>
      <c r="G219" s="11">
        <f t="shared" si="29"/>
        <v>2815.4475925785164</v>
      </c>
      <c r="I219" s="2">
        <f t="shared" si="36"/>
        <v>268979.44610332156</v>
      </c>
      <c r="M219" s="10">
        <f t="shared" si="28"/>
        <v>2815.4475925785164</v>
      </c>
      <c r="N219" s="11">
        <f t="shared" si="30"/>
        <v>1493.5899882501781</v>
      </c>
      <c r="O219" s="11">
        <f t="shared" si="31"/>
        <v>1321.8576043283383</v>
      </c>
      <c r="P219" s="12">
        <f t="shared" si="32"/>
        <v>396968.80592905253</v>
      </c>
    </row>
    <row r="220" spans="2:16" x14ac:dyDescent="0.25">
      <c r="B220" s="1">
        <v>49429</v>
      </c>
      <c r="C220" s="2">
        <f t="shared" si="34"/>
        <v>2035</v>
      </c>
      <c r="D220" s="2">
        <f t="shared" si="33"/>
        <v>9739.5024777814069</v>
      </c>
      <c r="E220" s="2">
        <f t="shared" si="35"/>
        <v>3780.5794179159598</v>
      </c>
      <c r="F220" s="2">
        <f t="shared" si="37"/>
        <v>275834.96731686476</v>
      </c>
      <c r="G220" s="11">
        <f t="shared" si="29"/>
        <v>2815.4475925785164</v>
      </c>
      <c r="I220" s="2">
        <f t="shared" si="36"/>
        <v>273019.51972428622</v>
      </c>
      <c r="M220" s="10">
        <f t="shared" si="28"/>
        <v>2815.4475925785164</v>
      </c>
      <c r="N220" s="11">
        <f t="shared" si="30"/>
        <v>1488.633022233947</v>
      </c>
      <c r="O220" s="11">
        <f t="shared" si="31"/>
        <v>1326.8145703445693</v>
      </c>
      <c r="P220" s="12">
        <f t="shared" si="32"/>
        <v>395641.99135870795</v>
      </c>
    </row>
    <row r="221" spans="2:16" x14ac:dyDescent="0.25">
      <c r="B221" s="1">
        <v>49460</v>
      </c>
      <c r="C221" s="2">
        <f t="shared" si="34"/>
        <v>2035</v>
      </c>
      <c r="D221" s="2">
        <f t="shared" si="33"/>
        <v>9739.5024777814069</v>
      </c>
      <c r="E221" s="2">
        <f t="shared" si="35"/>
        <v>3788.1405767517917</v>
      </c>
      <c r="F221" s="2">
        <f t="shared" si="37"/>
        <v>279880.94669106347</v>
      </c>
      <c r="G221" s="11">
        <f t="shared" si="29"/>
        <v>2815.4475925785164</v>
      </c>
      <c r="I221" s="2">
        <f t="shared" si="36"/>
        <v>277065.49909848493</v>
      </c>
      <c r="M221" s="10">
        <f t="shared" si="28"/>
        <v>2815.4475925785164</v>
      </c>
      <c r="N221" s="11">
        <f t="shared" si="30"/>
        <v>1483.6574675951547</v>
      </c>
      <c r="O221" s="11">
        <f t="shared" si="31"/>
        <v>1331.7901249833617</v>
      </c>
      <c r="P221" s="12">
        <f t="shared" si="32"/>
        <v>394310.2012337246</v>
      </c>
    </row>
    <row r="222" spans="2:16" x14ac:dyDescent="0.25">
      <c r="B222" s="1">
        <v>49490</v>
      </c>
      <c r="C222" s="2">
        <f t="shared" si="34"/>
        <v>2035</v>
      </c>
      <c r="D222" s="2">
        <f t="shared" si="33"/>
        <v>9739.5024777814069</v>
      </c>
      <c r="E222" s="2">
        <f t="shared" si="35"/>
        <v>3795.7168579052955</v>
      </c>
      <c r="F222" s="2">
        <f t="shared" si="37"/>
        <v>283932.83638202271</v>
      </c>
      <c r="G222" s="11">
        <f t="shared" si="29"/>
        <v>2815.4475925785164</v>
      </c>
      <c r="I222" s="2">
        <f t="shared" si="36"/>
        <v>281117.38878944417</v>
      </c>
      <c r="M222" s="10">
        <f t="shared" si="28"/>
        <v>2815.4475925785164</v>
      </c>
      <c r="N222" s="11">
        <f t="shared" si="30"/>
        <v>1478.6632546264673</v>
      </c>
      <c r="O222" s="11">
        <f t="shared" si="31"/>
        <v>1336.7843379520491</v>
      </c>
      <c r="P222" s="12">
        <f t="shared" si="32"/>
        <v>392973.41689577256</v>
      </c>
    </row>
    <row r="223" spans="2:16" x14ac:dyDescent="0.25">
      <c r="B223" s="1">
        <v>49521</v>
      </c>
      <c r="C223" s="2">
        <f t="shared" si="34"/>
        <v>2035</v>
      </c>
      <c r="D223" s="2">
        <f t="shared" si="33"/>
        <v>9739.5024777814069</v>
      </c>
      <c r="E223" s="2">
        <f t="shared" si="35"/>
        <v>3803.308291621106</v>
      </c>
      <c r="F223" s="2">
        <f t="shared" si="37"/>
        <v>287990.64093823597</v>
      </c>
      <c r="G223" s="11">
        <f t="shared" si="29"/>
        <v>2815.4475925785164</v>
      </c>
      <c r="I223" s="2">
        <f t="shared" si="36"/>
        <v>285175.19334565743</v>
      </c>
      <c r="M223" s="10">
        <f t="shared" si="28"/>
        <v>2815.4475925785164</v>
      </c>
      <c r="N223" s="11">
        <f t="shared" si="30"/>
        <v>1473.650313359147</v>
      </c>
      <c r="O223" s="11">
        <f t="shared" si="31"/>
        <v>1341.7972792193693</v>
      </c>
      <c r="P223" s="12">
        <f t="shared" si="32"/>
        <v>391631.61961655319</v>
      </c>
    </row>
    <row r="224" spans="2:16" x14ac:dyDescent="0.25">
      <c r="B224" s="1">
        <v>49552</v>
      </c>
      <c r="C224" s="2">
        <f t="shared" si="34"/>
        <v>2035</v>
      </c>
      <c r="D224" s="2">
        <f t="shared" si="33"/>
        <v>9739.5024777814069</v>
      </c>
      <c r="E224" s="2">
        <f t="shared" si="35"/>
        <v>3810.9149082043482</v>
      </c>
      <c r="F224" s="2">
        <f t="shared" si="37"/>
        <v>292054.36489305337</v>
      </c>
      <c r="G224" s="11">
        <f t="shared" si="29"/>
        <v>2815.4475925785164</v>
      </c>
      <c r="I224" s="2">
        <f t="shared" si="36"/>
        <v>289238.91730047483</v>
      </c>
      <c r="M224" s="10">
        <f t="shared" si="28"/>
        <v>2815.4475925785164</v>
      </c>
      <c r="N224" s="11">
        <f t="shared" si="30"/>
        <v>1468.6185735620743</v>
      </c>
      <c r="O224" s="11">
        <f t="shared" si="31"/>
        <v>1346.8290190164421</v>
      </c>
      <c r="P224" s="12">
        <f t="shared" si="32"/>
        <v>390284.79059753672</v>
      </c>
    </row>
    <row r="225" spans="2:16" x14ac:dyDescent="0.25">
      <c r="B225" s="1">
        <v>49582</v>
      </c>
      <c r="C225" s="2">
        <f t="shared" si="34"/>
        <v>2035</v>
      </c>
      <c r="D225" s="2">
        <f t="shared" si="33"/>
        <v>9739.5024777814069</v>
      </c>
      <c r="E225" s="2">
        <f t="shared" si="35"/>
        <v>3818.5367380207567</v>
      </c>
      <c r="F225" s="2">
        <f t="shared" si="37"/>
        <v>296124.01276457042</v>
      </c>
      <c r="G225" s="11">
        <f t="shared" si="29"/>
        <v>2815.4475925785164</v>
      </c>
      <c r="I225" s="2">
        <f t="shared" si="36"/>
        <v>293308.56517199188</v>
      </c>
      <c r="M225" s="10">
        <f t="shared" si="28"/>
        <v>2815.4475925785164</v>
      </c>
      <c r="N225" s="11">
        <f t="shared" si="30"/>
        <v>1463.5679647407626</v>
      </c>
      <c r="O225" s="11">
        <f t="shared" si="31"/>
        <v>1351.8796278377538</v>
      </c>
      <c r="P225" s="12">
        <f t="shared" si="32"/>
        <v>388932.91096969898</v>
      </c>
    </row>
    <row r="226" spans="2:16" x14ac:dyDescent="0.25">
      <c r="B226" s="1">
        <v>49613</v>
      </c>
      <c r="C226" s="2">
        <f t="shared" si="34"/>
        <v>2035</v>
      </c>
      <c r="D226" s="2">
        <f t="shared" si="33"/>
        <v>9739.5024777814069</v>
      </c>
      <c r="E226" s="2">
        <f t="shared" si="35"/>
        <v>3826.1738114967984</v>
      </c>
      <c r="F226" s="2">
        <f t="shared" si="37"/>
        <v>300199.58905551652</v>
      </c>
      <c r="G226" s="11">
        <f t="shared" si="29"/>
        <v>2815.4475925785164</v>
      </c>
      <c r="I226" s="2">
        <f t="shared" si="36"/>
        <v>297384.14146293799</v>
      </c>
      <c r="M226" s="10">
        <f t="shared" si="28"/>
        <v>2815.4475925785164</v>
      </c>
      <c r="N226" s="11">
        <f t="shared" si="30"/>
        <v>1458.4984161363711</v>
      </c>
      <c r="O226" s="11">
        <f t="shared" si="31"/>
        <v>1356.9491764421452</v>
      </c>
      <c r="P226" s="12">
        <f t="shared" si="32"/>
        <v>387575.96179325681</v>
      </c>
    </row>
    <row r="227" spans="2:16" x14ac:dyDescent="0.25">
      <c r="B227" s="1">
        <v>49643</v>
      </c>
      <c r="C227" s="2">
        <f t="shared" si="34"/>
        <v>2035</v>
      </c>
      <c r="D227" s="2">
        <f t="shared" si="33"/>
        <v>9739.5024777814069</v>
      </c>
      <c r="E227" s="2">
        <f t="shared" si="35"/>
        <v>3833.826159119792</v>
      </c>
      <c r="F227" s="2">
        <f t="shared" si="37"/>
        <v>304281.09825314273</v>
      </c>
      <c r="G227" s="11">
        <f t="shared" si="29"/>
        <v>2815.4475925785164</v>
      </c>
      <c r="I227" s="2">
        <f t="shared" si="36"/>
        <v>301465.65066056419</v>
      </c>
      <c r="M227" s="10">
        <f t="shared" si="28"/>
        <v>2815.4475925785164</v>
      </c>
      <c r="N227" s="11">
        <f t="shared" si="30"/>
        <v>1453.4098567247129</v>
      </c>
      <c r="O227" s="11">
        <f t="shared" si="31"/>
        <v>1362.0377358538035</v>
      </c>
      <c r="P227" s="12">
        <f t="shared" si="32"/>
        <v>386213.924057403</v>
      </c>
    </row>
    <row r="228" spans="2:16" x14ac:dyDescent="0.25">
      <c r="B228" s="1">
        <v>49674</v>
      </c>
      <c r="C228" s="2">
        <f t="shared" si="34"/>
        <v>2035</v>
      </c>
      <c r="D228" s="2">
        <f t="shared" si="33"/>
        <v>9739.5024777814069</v>
      </c>
      <c r="E228" s="2">
        <f t="shared" si="35"/>
        <v>3841.4938114380316</v>
      </c>
      <c r="F228" s="2">
        <f t="shared" si="37"/>
        <v>308368.54482910945</v>
      </c>
      <c r="G228" s="11">
        <f t="shared" si="29"/>
        <v>2815.4475925785164</v>
      </c>
      <c r="I228" s="2">
        <f t="shared" si="36"/>
        <v>305553.09723653091</v>
      </c>
      <c r="M228" s="10">
        <f t="shared" si="28"/>
        <v>2815.4475925785164</v>
      </c>
      <c r="N228" s="11">
        <f t="shared" si="30"/>
        <v>1448.3022152152612</v>
      </c>
      <c r="O228" s="11">
        <f t="shared" si="31"/>
        <v>1367.1453773632552</v>
      </c>
      <c r="P228" s="12">
        <f t="shared" si="32"/>
        <v>384846.77868003974</v>
      </c>
    </row>
    <row r="229" spans="2:16" x14ac:dyDescent="0.25">
      <c r="B229" s="1">
        <v>49705</v>
      </c>
      <c r="C229" s="2">
        <f t="shared" si="34"/>
        <v>2036</v>
      </c>
      <c r="D229" s="2">
        <f t="shared" si="33"/>
        <v>10129.082576892664</v>
      </c>
      <c r="E229" s="2">
        <f t="shared" si="35"/>
        <v>3849.1767990609078</v>
      </c>
      <c r="F229" s="2">
        <f t="shared" si="37"/>
        <v>312851.51333848445</v>
      </c>
      <c r="G229" s="11">
        <f t="shared" si="29"/>
        <v>2815.4475925785164</v>
      </c>
      <c r="I229" s="2">
        <f t="shared" si="36"/>
        <v>310036.06574590591</v>
      </c>
      <c r="M229" s="10">
        <f t="shared" si="28"/>
        <v>2815.4475925785164</v>
      </c>
      <c r="N229" s="11">
        <f t="shared" si="30"/>
        <v>1443.1754200501489</v>
      </c>
      <c r="O229" s="11">
        <f t="shared" si="31"/>
        <v>1372.2721725283675</v>
      </c>
      <c r="P229" s="12">
        <f t="shared" si="32"/>
        <v>383474.50650751137</v>
      </c>
    </row>
    <row r="230" spans="2:16" x14ac:dyDescent="0.25">
      <c r="B230" s="1">
        <v>49734</v>
      </c>
      <c r="C230" s="2">
        <f t="shared" si="34"/>
        <v>2036</v>
      </c>
      <c r="D230" s="2">
        <f t="shared" si="33"/>
        <v>10129.082576892664</v>
      </c>
      <c r="E230" s="2">
        <f t="shared" si="35"/>
        <v>3856.8751526590295</v>
      </c>
      <c r="F230" s="2">
        <f t="shared" si="37"/>
        <v>317341.7267226259</v>
      </c>
      <c r="G230" s="11">
        <f t="shared" si="29"/>
        <v>2815.4475925785164</v>
      </c>
      <c r="I230" s="2">
        <f t="shared" si="36"/>
        <v>314526.27913004736</v>
      </c>
      <c r="M230" s="10">
        <f t="shared" si="28"/>
        <v>2815.4475925785164</v>
      </c>
      <c r="N230" s="11">
        <f t="shared" si="30"/>
        <v>1438.0293994031676</v>
      </c>
      <c r="O230" s="11">
        <f t="shared" si="31"/>
        <v>1377.4181931753487</v>
      </c>
      <c r="P230" s="12">
        <f t="shared" si="32"/>
        <v>382097.08831433603</v>
      </c>
    </row>
    <row r="231" spans="2:16" x14ac:dyDescent="0.25">
      <c r="B231" s="1">
        <v>49765</v>
      </c>
      <c r="C231" s="2">
        <f t="shared" si="34"/>
        <v>2036</v>
      </c>
      <c r="D231" s="2">
        <f t="shared" si="33"/>
        <v>10129.082576892664</v>
      </c>
      <c r="E231" s="2">
        <f t="shared" si="35"/>
        <v>3864.5889029643477</v>
      </c>
      <c r="F231" s="2">
        <f t="shared" si="37"/>
        <v>321839.19373440917</v>
      </c>
      <c r="G231" s="11">
        <f t="shared" si="29"/>
        <v>2815.4475925785164</v>
      </c>
      <c r="I231" s="2">
        <f t="shared" si="36"/>
        <v>319023.74614183063</v>
      </c>
      <c r="M231" s="10">
        <f t="shared" si="28"/>
        <v>2815.4475925785164</v>
      </c>
      <c r="N231" s="11">
        <f t="shared" si="30"/>
        <v>1432.86408117876</v>
      </c>
      <c r="O231" s="11">
        <f t="shared" si="31"/>
        <v>1382.5835113997564</v>
      </c>
      <c r="P231" s="12">
        <f t="shared" si="32"/>
        <v>380714.50480293628</v>
      </c>
    </row>
    <row r="232" spans="2:16" x14ac:dyDescent="0.25">
      <c r="B232" s="1">
        <v>49795</v>
      </c>
      <c r="C232" s="2">
        <f t="shared" si="34"/>
        <v>2036</v>
      </c>
      <c r="D232" s="2">
        <f t="shared" si="33"/>
        <v>10129.082576892664</v>
      </c>
      <c r="E232" s="2">
        <f t="shared" si="35"/>
        <v>3872.3180807702765</v>
      </c>
      <c r="F232" s="2">
        <f t="shared" si="37"/>
        <v>326343.92312509246</v>
      </c>
      <c r="G232" s="11">
        <f t="shared" si="29"/>
        <v>2815.4475925785164</v>
      </c>
      <c r="I232" s="2">
        <f t="shared" si="36"/>
        <v>323528.47553251393</v>
      </c>
      <c r="M232" s="10">
        <f t="shared" si="28"/>
        <v>2815.4475925785164</v>
      </c>
      <c r="N232" s="11">
        <f t="shared" si="30"/>
        <v>1427.6793930110109</v>
      </c>
      <c r="O232" s="11">
        <f t="shared" si="31"/>
        <v>1387.7681995675055</v>
      </c>
      <c r="P232" s="12">
        <f t="shared" si="32"/>
        <v>379326.73660336877</v>
      </c>
    </row>
    <row r="233" spans="2:16" x14ac:dyDescent="0.25">
      <c r="B233" s="1">
        <v>49826</v>
      </c>
      <c r="C233" s="2">
        <f t="shared" si="34"/>
        <v>2036</v>
      </c>
      <c r="D233" s="2">
        <f t="shared" si="33"/>
        <v>10129.082576892664</v>
      </c>
      <c r="E233" s="2">
        <f t="shared" si="35"/>
        <v>3880.0627169318172</v>
      </c>
      <c r="F233" s="2">
        <f t="shared" si="37"/>
        <v>330855.92364424985</v>
      </c>
      <c r="G233" s="11">
        <f t="shared" si="29"/>
        <v>2815.4475925785164</v>
      </c>
      <c r="I233" s="2">
        <f t="shared" si="36"/>
        <v>328040.47605167131</v>
      </c>
      <c r="M233" s="10">
        <f t="shared" si="28"/>
        <v>2815.4475925785164</v>
      </c>
      <c r="N233" s="11">
        <f t="shared" si="30"/>
        <v>1422.4752622626329</v>
      </c>
      <c r="O233" s="11">
        <f t="shared" si="31"/>
        <v>1392.9723303158835</v>
      </c>
      <c r="P233" s="12">
        <f t="shared" si="32"/>
        <v>377933.76427305286</v>
      </c>
    </row>
    <row r="234" spans="2:16" x14ac:dyDescent="0.25">
      <c r="B234" s="1">
        <v>49856</v>
      </c>
      <c r="C234" s="2">
        <f t="shared" si="34"/>
        <v>2036</v>
      </c>
      <c r="D234" s="2">
        <f t="shared" si="33"/>
        <v>10129.082576892664</v>
      </c>
      <c r="E234" s="2">
        <f t="shared" si="35"/>
        <v>3887.822842365681</v>
      </c>
      <c r="F234" s="2">
        <f t="shared" si="37"/>
        <v>335375.20403970388</v>
      </c>
      <c r="G234" s="11">
        <f t="shared" si="29"/>
        <v>2815.4475925785164</v>
      </c>
      <c r="I234" s="2">
        <f t="shared" si="36"/>
        <v>332559.75644712534</v>
      </c>
      <c r="M234" s="10">
        <f t="shared" si="28"/>
        <v>2815.4475925785164</v>
      </c>
      <c r="N234" s="11">
        <f t="shared" si="30"/>
        <v>1417.2516160239481</v>
      </c>
      <c r="O234" s="11">
        <f t="shared" si="31"/>
        <v>1398.1959765545682</v>
      </c>
      <c r="P234" s="12">
        <f t="shared" si="32"/>
        <v>376535.56829649827</v>
      </c>
    </row>
    <row r="235" spans="2:16" x14ac:dyDescent="0.25">
      <c r="B235" s="1">
        <v>49887</v>
      </c>
      <c r="C235" s="2">
        <f t="shared" si="34"/>
        <v>2036</v>
      </c>
      <c r="D235" s="2">
        <f t="shared" si="33"/>
        <v>10129.082576892664</v>
      </c>
      <c r="E235" s="2">
        <f t="shared" si="35"/>
        <v>3895.5984880504125</v>
      </c>
      <c r="F235" s="2">
        <f t="shared" si="37"/>
        <v>339901.77305745799</v>
      </c>
      <c r="G235" s="11">
        <f t="shared" si="29"/>
        <v>2815.4475925785164</v>
      </c>
      <c r="I235" s="2">
        <f t="shared" si="36"/>
        <v>337086.32546487945</v>
      </c>
      <c r="M235" s="10">
        <f t="shared" si="28"/>
        <v>2815.4475925785164</v>
      </c>
      <c r="N235" s="11">
        <f t="shared" si="30"/>
        <v>1412.0083811118684</v>
      </c>
      <c r="O235" s="11">
        <f t="shared" si="31"/>
        <v>1403.439211466648</v>
      </c>
      <c r="P235" s="12">
        <f t="shared" si="32"/>
        <v>375132.12908503163</v>
      </c>
    </row>
    <row r="236" spans="2:16" x14ac:dyDescent="0.25">
      <c r="B236" s="1">
        <v>49918</v>
      </c>
      <c r="C236" s="2">
        <f t="shared" si="34"/>
        <v>2036</v>
      </c>
      <c r="D236" s="2">
        <f t="shared" si="33"/>
        <v>10129.082576892664</v>
      </c>
      <c r="E236" s="2">
        <f t="shared" si="35"/>
        <v>3903.3896850265132</v>
      </c>
      <c r="F236" s="2">
        <f t="shared" si="37"/>
        <v>344435.63944162853</v>
      </c>
      <c r="G236" s="11">
        <f t="shared" si="29"/>
        <v>2815.4475925785164</v>
      </c>
      <c r="I236" s="2">
        <f t="shared" si="36"/>
        <v>341620.19184905</v>
      </c>
      <c r="M236" s="10">
        <f t="shared" si="28"/>
        <v>2815.4475925785164</v>
      </c>
      <c r="N236" s="11">
        <f t="shared" si="30"/>
        <v>1406.7454840688686</v>
      </c>
      <c r="O236" s="11">
        <f t="shared" si="31"/>
        <v>1408.7021085096478</v>
      </c>
      <c r="P236" s="12">
        <f t="shared" si="32"/>
        <v>373723.42697652197</v>
      </c>
    </row>
    <row r="237" spans="2:16" x14ac:dyDescent="0.25">
      <c r="B237" s="1">
        <v>49948</v>
      </c>
      <c r="C237" s="2">
        <f t="shared" si="34"/>
        <v>2036</v>
      </c>
      <c r="D237" s="2">
        <f t="shared" si="33"/>
        <v>10129.082576892664</v>
      </c>
      <c r="E237" s="2">
        <f t="shared" si="35"/>
        <v>3911.1964643965662</v>
      </c>
      <c r="F237" s="2">
        <f t="shared" si="37"/>
        <v>348976.81193437625</v>
      </c>
      <c r="G237" s="11">
        <f t="shared" si="29"/>
        <v>2815.4475925785164</v>
      </c>
      <c r="I237" s="2">
        <f t="shared" si="36"/>
        <v>346161.36434179771</v>
      </c>
      <c r="M237" s="10">
        <f t="shared" si="28"/>
        <v>2815.4475925785164</v>
      </c>
      <c r="N237" s="11">
        <f t="shared" si="30"/>
        <v>1401.4628511619574</v>
      </c>
      <c r="O237" s="11">
        <f t="shared" si="31"/>
        <v>1413.984741416559</v>
      </c>
      <c r="P237" s="12">
        <f t="shared" si="32"/>
        <v>372309.44223510538</v>
      </c>
    </row>
    <row r="238" spans="2:16" x14ac:dyDescent="0.25">
      <c r="B238" s="1">
        <v>49979</v>
      </c>
      <c r="C238" s="2">
        <f t="shared" si="34"/>
        <v>2036</v>
      </c>
      <c r="D238" s="2">
        <f t="shared" si="33"/>
        <v>10129.082576892664</v>
      </c>
      <c r="E238" s="2">
        <f t="shared" si="35"/>
        <v>3919.0188573253595</v>
      </c>
      <c r="F238" s="2">
        <f t="shared" si="37"/>
        <v>353525.29927583772</v>
      </c>
      <c r="G238" s="11">
        <f t="shared" si="29"/>
        <v>2815.4475925785164</v>
      </c>
      <c r="I238" s="2">
        <f t="shared" si="36"/>
        <v>350709.85168325918</v>
      </c>
      <c r="M238" s="10">
        <f t="shared" si="28"/>
        <v>2815.4475925785164</v>
      </c>
      <c r="N238" s="11">
        <f t="shared" si="30"/>
        <v>1396.1604083816451</v>
      </c>
      <c r="O238" s="11">
        <f t="shared" si="31"/>
        <v>1419.2871841968713</v>
      </c>
      <c r="P238" s="12">
        <f t="shared" si="32"/>
        <v>370890.15505090851</v>
      </c>
    </row>
    <row r="239" spans="2:16" x14ac:dyDescent="0.25">
      <c r="B239" s="1">
        <v>50009</v>
      </c>
      <c r="C239" s="2">
        <f t="shared" si="34"/>
        <v>2036</v>
      </c>
      <c r="D239" s="2">
        <f t="shared" si="33"/>
        <v>10129.082576892664</v>
      </c>
      <c r="E239" s="2">
        <f t="shared" si="35"/>
        <v>3926.8568950400104</v>
      </c>
      <c r="F239" s="2">
        <f t="shared" si="37"/>
        <v>358081.11020405608</v>
      </c>
      <c r="G239" s="11">
        <f t="shared" si="29"/>
        <v>2815.4475925785164</v>
      </c>
      <c r="I239" s="2">
        <f t="shared" si="36"/>
        <v>355265.66261147754</v>
      </c>
      <c r="M239" s="10">
        <f t="shared" si="28"/>
        <v>2815.4475925785164</v>
      </c>
      <c r="N239" s="11">
        <f t="shared" si="30"/>
        <v>1390.8380814409068</v>
      </c>
      <c r="O239" s="11">
        <f t="shared" si="31"/>
        <v>1424.6095111376096</v>
      </c>
      <c r="P239" s="12">
        <f t="shared" si="32"/>
        <v>369465.54553977092</v>
      </c>
    </row>
    <row r="240" spans="2:16" x14ac:dyDescent="0.25">
      <c r="B240" s="1">
        <v>50040</v>
      </c>
      <c r="C240" s="2">
        <f t="shared" si="34"/>
        <v>2036</v>
      </c>
      <c r="D240" s="2">
        <f t="shared" si="33"/>
        <v>10129.082576892664</v>
      </c>
      <c r="E240" s="2">
        <f t="shared" si="35"/>
        <v>3934.7106088300902</v>
      </c>
      <c r="F240" s="2">
        <f t="shared" si="37"/>
        <v>362644.25345491176</v>
      </c>
      <c r="G240" s="11">
        <f t="shared" si="29"/>
        <v>2815.4475925785164</v>
      </c>
      <c r="I240" s="2">
        <f t="shared" si="36"/>
        <v>359828.80586233322</v>
      </c>
      <c r="M240" s="10">
        <f t="shared" si="28"/>
        <v>2815.4475925785164</v>
      </c>
      <c r="N240" s="11">
        <f t="shared" si="30"/>
        <v>1385.4957957741408</v>
      </c>
      <c r="O240" s="11">
        <f t="shared" si="31"/>
        <v>1429.9517968043756</v>
      </c>
      <c r="P240" s="12">
        <f t="shared" si="32"/>
        <v>368035.59374296654</v>
      </c>
    </row>
    <row r="241" spans="2:16" x14ac:dyDescent="0.25">
      <c r="B241" s="1">
        <v>50071</v>
      </c>
      <c r="C241" s="2">
        <f t="shared" si="34"/>
        <v>2037</v>
      </c>
      <c r="D241" s="2">
        <f t="shared" si="33"/>
        <v>10534.245879968372</v>
      </c>
      <c r="E241" s="2">
        <f t="shared" si="35"/>
        <v>3942.5800300477504</v>
      </c>
      <c r="F241" s="2">
        <f t="shared" si="37"/>
        <v>367619.90106512827</v>
      </c>
      <c r="G241" s="11">
        <f t="shared" si="29"/>
        <v>2815.4475925785164</v>
      </c>
      <c r="I241" s="2">
        <f t="shared" si="36"/>
        <v>364804.45347254974</v>
      </c>
      <c r="M241" s="10">
        <f t="shared" si="28"/>
        <v>2815.4475925785164</v>
      </c>
      <c r="N241" s="11">
        <f t="shared" si="30"/>
        <v>1380.1334765361244</v>
      </c>
      <c r="O241" s="11">
        <f t="shared" si="31"/>
        <v>1435.314116042392</v>
      </c>
      <c r="P241" s="12">
        <f t="shared" si="32"/>
        <v>366600.27962692414</v>
      </c>
    </row>
    <row r="242" spans="2:16" x14ac:dyDescent="0.25">
      <c r="B242" s="1">
        <v>50099</v>
      </c>
      <c r="C242" s="2">
        <f t="shared" si="34"/>
        <v>2037</v>
      </c>
      <c r="D242" s="2">
        <f t="shared" si="33"/>
        <v>10534.245879968372</v>
      </c>
      <c r="E242" s="2">
        <f t="shared" si="35"/>
        <v>3950.465190107846</v>
      </c>
      <c r="F242" s="2">
        <f t="shared" si="37"/>
        <v>372604.24900731881</v>
      </c>
      <c r="G242" s="11">
        <f t="shared" si="29"/>
        <v>2815.4475925785164</v>
      </c>
      <c r="I242" s="2">
        <f t="shared" si="36"/>
        <v>369788.80141474027</v>
      </c>
      <c r="M242" s="10">
        <f t="shared" si="28"/>
        <v>2815.4475925785164</v>
      </c>
      <c r="N242" s="11">
        <f t="shared" si="30"/>
        <v>1374.7510486009655</v>
      </c>
      <c r="O242" s="11">
        <f t="shared" si="31"/>
        <v>1440.6965439775508</v>
      </c>
      <c r="P242" s="12">
        <f t="shared" si="32"/>
        <v>365159.5830829466</v>
      </c>
    </row>
    <row r="243" spans="2:16" x14ac:dyDescent="0.25">
      <c r="B243" s="1">
        <v>50130</v>
      </c>
      <c r="C243" s="2">
        <f t="shared" si="34"/>
        <v>2037</v>
      </c>
      <c r="D243" s="2">
        <f t="shared" si="33"/>
        <v>10534.245879968372</v>
      </c>
      <c r="E243" s="2">
        <f t="shared" si="35"/>
        <v>3958.3661204880618</v>
      </c>
      <c r="F243" s="2">
        <f t="shared" si="37"/>
        <v>377597.31051226973</v>
      </c>
      <c r="G243" s="11">
        <f t="shared" si="29"/>
        <v>2815.4475925785164</v>
      </c>
      <c r="I243" s="2">
        <f t="shared" si="36"/>
        <v>374781.86291969119</v>
      </c>
      <c r="M243" s="10">
        <f t="shared" si="28"/>
        <v>2815.4475925785164</v>
      </c>
      <c r="N243" s="11">
        <f t="shared" si="30"/>
        <v>1369.3484365610498</v>
      </c>
      <c r="O243" s="11">
        <f t="shared" si="31"/>
        <v>1446.0991560174666</v>
      </c>
      <c r="P243" s="12">
        <f t="shared" si="32"/>
        <v>363713.48392692913</v>
      </c>
    </row>
    <row r="244" spans="2:16" x14ac:dyDescent="0.25">
      <c r="B244" s="1">
        <v>50160</v>
      </c>
      <c r="C244" s="2">
        <f t="shared" si="34"/>
        <v>2037</v>
      </c>
      <c r="D244" s="2">
        <f t="shared" si="33"/>
        <v>10534.245879968372</v>
      </c>
      <c r="E244" s="2">
        <f t="shared" si="35"/>
        <v>3966.282852729038</v>
      </c>
      <c r="F244" s="2">
        <f t="shared" si="37"/>
        <v>382599.09882332949</v>
      </c>
      <c r="G244" s="11">
        <f t="shared" si="29"/>
        <v>2815.4475925785164</v>
      </c>
      <c r="I244" s="2">
        <f t="shared" si="36"/>
        <v>379783.65123075095</v>
      </c>
      <c r="M244" s="10">
        <f t="shared" si="28"/>
        <v>2815.4475925785164</v>
      </c>
      <c r="N244" s="11">
        <f t="shared" si="30"/>
        <v>1363.9255647259843</v>
      </c>
      <c r="O244" s="11">
        <f t="shared" si="31"/>
        <v>1451.5220278525321</v>
      </c>
      <c r="P244" s="12">
        <f t="shared" si="32"/>
        <v>362261.96189907659</v>
      </c>
    </row>
    <row r="245" spans="2:16" x14ac:dyDescent="0.25">
      <c r="B245" s="1">
        <v>50191</v>
      </c>
      <c r="C245" s="2">
        <f t="shared" si="34"/>
        <v>2037</v>
      </c>
      <c r="D245" s="2">
        <f t="shared" si="33"/>
        <v>10534.245879968372</v>
      </c>
      <c r="E245" s="2">
        <f t="shared" si="35"/>
        <v>3974.2154184344963</v>
      </c>
      <c r="F245" s="2">
        <f t="shared" si="37"/>
        <v>387609.62719638733</v>
      </c>
      <c r="G245" s="11">
        <f t="shared" si="29"/>
        <v>2815.4475925785164</v>
      </c>
      <c r="I245" s="2">
        <f t="shared" si="36"/>
        <v>384794.17960380879</v>
      </c>
      <c r="M245" s="10">
        <f t="shared" si="28"/>
        <v>2815.4475925785164</v>
      </c>
      <c r="N245" s="11">
        <f t="shared" si="30"/>
        <v>1358.4823571215372</v>
      </c>
      <c r="O245" s="11">
        <f t="shared" si="31"/>
        <v>1456.9652354569791</v>
      </c>
      <c r="P245" s="12">
        <f t="shared" si="32"/>
        <v>360804.99666361959</v>
      </c>
    </row>
    <row r="246" spans="2:16" x14ac:dyDescent="0.25">
      <c r="B246" s="1">
        <v>50221</v>
      </c>
      <c r="C246" s="2">
        <f t="shared" si="34"/>
        <v>2037</v>
      </c>
      <c r="D246" s="2">
        <f t="shared" si="33"/>
        <v>10534.245879968372</v>
      </c>
      <c r="E246" s="2">
        <f t="shared" si="35"/>
        <v>3982.1638492713655</v>
      </c>
      <c r="F246" s="2">
        <f t="shared" si="37"/>
        <v>392628.9088998519</v>
      </c>
      <c r="G246" s="11">
        <f t="shared" si="29"/>
        <v>2815.4475925785164</v>
      </c>
      <c r="I246" s="2">
        <f t="shared" si="36"/>
        <v>389813.46130727336</v>
      </c>
      <c r="M246" s="10">
        <f t="shared" si="28"/>
        <v>2815.4475925785164</v>
      </c>
      <c r="N246" s="11">
        <f t="shared" si="30"/>
        <v>1353.0187374885734</v>
      </c>
      <c r="O246" s="11">
        <f t="shared" si="31"/>
        <v>1462.428855089943</v>
      </c>
      <c r="P246" s="12">
        <f t="shared" si="32"/>
        <v>359342.56780852965</v>
      </c>
    </row>
    <row r="247" spans="2:16" x14ac:dyDescent="0.25">
      <c r="B247" s="1">
        <v>50252</v>
      </c>
      <c r="C247" s="2">
        <f t="shared" si="34"/>
        <v>2037</v>
      </c>
      <c r="D247" s="2">
        <f t="shared" si="33"/>
        <v>10534.245879968372</v>
      </c>
      <c r="E247" s="2">
        <f t="shared" si="35"/>
        <v>3990.1281769699081</v>
      </c>
      <c r="F247" s="2">
        <f t="shared" si="37"/>
        <v>397656.95721462945</v>
      </c>
      <c r="G247" s="11">
        <f t="shared" si="29"/>
        <v>2815.4475925785164</v>
      </c>
      <c r="I247" s="2">
        <f t="shared" si="36"/>
        <v>394841.50962205091</v>
      </c>
      <c r="M247" s="10">
        <f t="shared" si="28"/>
        <v>2815.4475925785164</v>
      </c>
      <c r="N247" s="11">
        <f t="shared" si="30"/>
        <v>1347.5346292819861</v>
      </c>
      <c r="O247" s="11">
        <f t="shared" si="31"/>
        <v>1467.9129632965303</v>
      </c>
      <c r="P247" s="12">
        <f t="shared" si="32"/>
        <v>357874.65484523313</v>
      </c>
    </row>
    <row r="248" spans="2:16" x14ac:dyDescent="0.25">
      <c r="B248" s="1">
        <v>50283</v>
      </c>
      <c r="C248" s="2">
        <f t="shared" si="34"/>
        <v>2037</v>
      </c>
      <c r="D248" s="2">
        <f t="shared" si="33"/>
        <v>10534.245879968372</v>
      </c>
      <c r="E248" s="2">
        <f t="shared" si="35"/>
        <v>3998.1084333238477</v>
      </c>
      <c r="F248" s="2">
        <f t="shared" si="37"/>
        <v>402693.78543410235</v>
      </c>
      <c r="G248" s="11">
        <f t="shared" si="29"/>
        <v>2815.4475925785164</v>
      </c>
      <c r="I248" s="2">
        <f t="shared" si="36"/>
        <v>399878.33784152381</v>
      </c>
      <c r="M248" s="10">
        <f t="shared" si="28"/>
        <v>2815.4475925785164</v>
      </c>
      <c r="N248" s="11">
        <f t="shared" si="30"/>
        <v>1342.0299556696243</v>
      </c>
      <c r="O248" s="11">
        <f t="shared" si="31"/>
        <v>1473.4176369088921</v>
      </c>
      <c r="P248" s="12">
        <f t="shared" si="32"/>
        <v>356401.23720832425</v>
      </c>
    </row>
    <row r="249" spans="2:16" x14ac:dyDescent="0.25">
      <c r="B249" s="1">
        <v>50313</v>
      </c>
      <c r="C249" s="2">
        <f t="shared" si="34"/>
        <v>2037</v>
      </c>
      <c r="D249" s="2">
        <f t="shared" si="33"/>
        <v>10534.245879968372</v>
      </c>
      <c r="E249" s="2">
        <f t="shared" si="35"/>
        <v>4006.1046501904952</v>
      </c>
      <c r="F249" s="2">
        <f t="shared" si="37"/>
        <v>407739.40686410683</v>
      </c>
      <c r="G249" s="11">
        <f t="shared" si="29"/>
        <v>2815.4475925785164</v>
      </c>
      <c r="I249" s="2">
        <f t="shared" si="36"/>
        <v>404923.95927152829</v>
      </c>
      <c r="M249" s="10">
        <f t="shared" si="28"/>
        <v>2815.4475925785164</v>
      </c>
      <c r="N249" s="11">
        <f t="shared" si="30"/>
        <v>1336.5046395312158</v>
      </c>
      <c r="O249" s="11">
        <f t="shared" si="31"/>
        <v>1478.9429530473005</v>
      </c>
      <c r="P249" s="12">
        <f t="shared" si="32"/>
        <v>354922.29425527697</v>
      </c>
    </row>
    <row r="250" spans="2:16" x14ac:dyDescent="0.25">
      <c r="B250" s="1">
        <v>50344</v>
      </c>
      <c r="C250" s="2">
        <f t="shared" si="34"/>
        <v>2037</v>
      </c>
      <c r="D250" s="2">
        <f t="shared" si="33"/>
        <v>10534.245879968372</v>
      </c>
      <c r="E250" s="2">
        <f t="shared" si="35"/>
        <v>4014.1168594908763</v>
      </c>
      <c r="F250" s="2">
        <f t="shared" si="37"/>
        <v>412793.8348229109</v>
      </c>
      <c r="G250" s="11">
        <f t="shared" si="29"/>
        <v>2815.4475925785164</v>
      </c>
      <c r="I250" s="2">
        <f t="shared" si="36"/>
        <v>409978.38723033236</v>
      </c>
      <c r="M250" s="10">
        <f t="shared" si="28"/>
        <v>2815.4475925785164</v>
      </c>
      <c r="N250" s="11">
        <f t="shared" si="30"/>
        <v>1330.9586034572885</v>
      </c>
      <c r="O250" s="11">
        <f t="shared" si="31"/>
        <v>1484.4889891212279</v>
      </c>
      <c r="P250" s="12">
        <f t="shared" si="32"/>
        <v>353437.80526615574</v>
      </c>
    </row>
    <row r="251" spans="2:16" x14ac:dyDescent="0.25">
      <c r="B251" s="1">
        <v>50374</v>
      </c>
      <c r="C251" s="2">
        <f t="shared" si="34"/>
        <v>2037</v>
      </c>
      <c r="D251" s="2">
        <f t="shared" si="33"/>
        <v>10534.245879968372</v>
      </c>
      <c r="E251" s="2">
        <f t="shared" si="35"/>
        <v>4022.1450932098583</v>
      </c>
      <c r="F251" s="2">
        <f t="shared" si="37"/>
        <v>417857.08264119201</v>
      </c>
      <c r="G251" s="11">
        <f t="shared" si="29"/>
        <v>2815.4475925785164</v>
      </c>
      <c r="I251" s="2">
        <f t="shared" si="36"/>
        <v>415041.63504861348</v>
      </c>
      <c r="M251" s="10">
        <f t="shared" si="28"/>
        <v>2815.4475925785164</v>
      </c>
      <c r="N251" s="11">
        <f t="shared" si="30"/>
        <v>1325.391769748084</v>
      </c>
      <c r="O251" s="11">
        <f t="shared" si="31"/>
        <v>1490.0558228304324</v>
      </c>
      <c r="P251" s="12">
        <f t="shared" si="32"/>
        <v>351947.74944332533</v>
      </c>
    </row>
    <row r="252" spans="2:16" x14ac:dyDescent="0.25">
      <c r="B252" s="1">
        <v>50405</v>
      </c>
      <c r="C252" s="2">
        <f t="shared" si="34"/>
        <v>2037</v>
      </c>
      <c r="D252" s="2">
        <f t="shared" si="33"/>
        <v>10534.245879968372</v>
      </c>
      <c r="E252" s="2">
        <f t="shared" si="35"/>
        <v>4030.1893833962781</v>
      </c>
      <c r="F252" s="2">
        <f t="shared" si="37"/>
        <v>422929.1636620143</v>
      </c>
      <c r="G252" s="11">
        <f t="shared" si="29"/>
        <v>2815.4475925785164</v>
      </c>
      <c r="I252" s="2">
        <f t="shared" si="36"/>
        <v>420113.71606943576</v>
      </c>
      <c r="M252" s="10">
        <f t="shared" si="28"/>
        <v>2815.4475925785164</v>
      </c>
      <c r="N252" s="11">
        <f t="shared" si="30"/>
        <v>1319.8040604124699</v>
      </c>
      <c r="O252" s="11">
        <f t="shared" si="31"/>
        <v>1495.6435321660465</v>
      </c>
      <c r="P252" s="12">
        <f t="shared" si="32"/>
        <v>350452.10591115931</v>
      </c>
    </row>
    <row r="253" spans="2:16" x14ac:dyDescent="0.25">
      <c r="B253" s="1">
        <v>50436</v>
      </c>
      <c r="C253" s="2">
        <f t="shared" si="34"/>
        <v>2038</v>
      </c>
      <c r="D253" s="2">
        <f t="shared" si="33"/>
        <v>10955.615715167107</v>
      </c>
      <c r="E253" s="2">
        <f t="shared" si="35"/>
        <v>4038.2497621630705</v>
      </c>
      <c r="F253" s="2">
        <f t="shared" si="37"/>
        <v>428431.46107600461</v>
      </c>
      <c r="G253" s="11">
        <f t="shared" si="29"/>
        <v>2815.4475925785164</v>
      </c>
      <c r="I253" s="2">
        <f t="shared" si="36"/>
        <v>425616.01348342607</v>
      </c>
      <c r="M253" s="10">
        <f t="shared" ref="M253:M316" si="38">G253</f>
        <v>2815.4475925785164</v>
      </c>
      <c r="N253" s="11">
        <f t="shared" si="30"/>
        <v>1314.1953971668474</v>
      </c>
      <c r="O253" s="11">
        <f t="shared" si="31"/>
        <v>1501.2521954116689</v>
      </c>
      <c r="P253" s="12">
        <f t="shared" si="32"/>
        <v>348950.85371574765</v>
      </c>
    </row>
    <row r="254" spans="2:16" x14ac:dyDescent="0.25">
      <c r="B254" s="1">
        <v>50464</v>
      </c>
      <c r="C254" s="2">
        <f t="shared" si="34"/>
        <v>2038</v>
      </c>
      <c r="D254" s="2">
        <f t="shared" si="33"/>
        <v>10955.615715167107</v>
      </c>
      <c r="E254" s="2">
        <f t="shared" si="35"/>
        <v>4046.3262616873967</v>
      </c>
      <c r="F254" s="2">
        <f t="shared" si="37"/>
        <v>433944.02298185055</v>
      </c>
      <c r="G254" s="11">
        <f t="shared" ref="G254:G317" si="39">$K$4</f>
        <v>2815.4475925785164</v>
      </c>
      <c r="I254" s="2">
        <f t="shared" si="36"/>
        <v>431128.57538927201</v>
      </c>
      <c r="M254" s="10">
        <f t="shared" si="38"/>
        <v>2815.4475925785164</v>
      </c>
      <c r="N254" s="11">
        <f t="shared" ref="N254:N317" si="40">P253*$E$9</f>
        <v>1308.5657014340536</v>
      </c>
      <c r="O254" s="11">
        <f t="shared" ref="O254:O317" si="41">M254-N254</f>
        <v>1506.8818911444628</v>
      </c>
      <c r="P254" s="12">
        <f t="shared" ref="P254:P317" si="42">P253-O254</f>
        <v>347443.97182460321</v>
      </c>
    </row>
    <row r="255" spans="2:16" x14ac:dyDescent="0.25">
      <c r="B255" s="1">
        <v>50495</v>
      </c>
      <c r="C255" s="2">
        <f t="shared" si="34"/>
        <v>2038</v>
      </c>
      <c r="D255" s="2">
        <f t="shared" si="33"/>
        <v>10955.615715167107</v>
      </c>
      <c r="E255" s="2">
        <f t="shared" si="35"/>
        <v>4054.4189142107716</v>
      </c>
      <c r="F255" s="2">
        <f t="shared" si="37"/>
        <v>439466.86744152592</v>
      </c>
      <c r="G255" s="11">
        <f t="shared" si="39"/>
        <v>2815.4475925785164</v>
      </c>
      <c r="I255" s="2">
        <f t="shared" si="36"/>
        <v>436651.41984894738</v>
      </c>
      <c r="M255" s="10">
        <f t="shared" si="38"/>
        <v>2815.4475925785164</v>
      </c>
      <c r="N255" s="11">
        <f t="shared" si="40"/>
        <v>1302.914894342262</v>
      </c>
      <c r="O255" s="11">
        <f t="shared" si="41"/>
        <v>1512.5326982362544</v>
      </c>
      <c r="P255" s="12">
        <f t="shared" si="42"/>
        <v>345931.43912636698</v>
      </c>
    </row>
    <row r="256" spans="2:16" x14ac:dyDescent="0.25">
      <c r="B256" s="1">
        <v>50525</v>
      </c>
      <c r="C256" s="2">
        <f t="shared" si="34"/>
        <v>2038</v>
      </c>
      <c r="D256" s="2">
        <f t="shared" si="33"/>
        <v>10955.615715167107</v>
      </c>
      <c r="E256" s="2">
        <f t="shared" si="35"/>
        <v>4062.5277520391933</v>
      </c>
      <c r="F256" s="2">
        <f t="shared" si="37"/>
        <v>445000.01254490518</v>
      </c>
      <c r="G256" s="11">
        <f t="shared" si="39"/>
        <v>2815.4475925785164</v>
      </c>
      <c r="I256" s="2">
        <f t="shared" si="36"/>
        <v>442184.56495232665</v>
      </c>
      <c r="M256" s="10">
        <f t="shared" si="38"/>
        <v>2815.4475925785164</v>
      </c>
      <c r="N256" s="11">
        <f t="shared" si="40"/>
        <v>1297.2428967238761</v>
      </c>
      <c r="O256" s="11">
        <f t="shared" si="41"/>
        <v>1518.2046958546402</v>
      </c>
      <c r="P256" s="12">
        <f t="shared" si="42"/>
        <v>344413.23443051236</v>
      </c>
    </row>
    <row r="257" spans="2:16" x14ac:dyDescent="0.25">
      <c r="B257" s="1">
        <v>50556</v>
      </c>
      <c r="C257" s="2">
        <f t="shared" si="34"/>
        <v>2038</v>
      </c>
      <c r="D257" s="2">
        <f t="shared" si="33"/>
        <v>10955.615715167107</v>
      </c>
      <c r="E257" s="2">
        <f t="shared" si="35"/>
        <v>4070.6528075432716</v>
      </c>
      <c r="F257" s="2">
        <f t="shared" si="37"/>
        <v>450543.47640979162</v>
      </c>
      <c r="G257" s="11">
        <f t="shared" si="39"/>
        <v>2815.4475925785164</v>
      </c>
      <c r="I257" s="2">
        <f t="shared" si="36"/>
        <v>447728.02881721308</v>
      </c>
      <c r="M257" s="10">
        <f t="shared" si="38"/>
        <v>2815.4475925785164</v>
      </c>
      <c r="N257" s="11">
        <f t="shared" si="40"/>
        <v>1291.5496291144214</v>
      </c>
      <c r="O257" s="11">
        <f t="shared" si="41"/>
        <v>1523.897963464095</v>
      </c>
      <c r="P257" s="12">
        <f t="shared" si="42"/>
        <v>342889.33646704827</v>
      </c>
    </row>
    <row r="258" spans="2:16" x14ac:dyDescent="0.25">
      <c r="B258" s="1">
        <v>50586</v>
      </c>
      <c r="C258" s="2">
        <f t="shared" si="34"/>
        <v>2038</v>
      </c>
      <c r="D258" s="2">
        <f t="shared" si="33"/>
        <v>10955.615715167107</v>
      </c>
      <c r="E258" s="2">
        <f t="shared" si="35"/>
        <v>4078.794113158358</v>
      </c>
      <c r="F258" s="2">
        <f t="shared" si="37"/>
        <v>456097.27718194592</v>
      </c>
      <c r="G258" s="11">
        <f t="shared" si="39"/>
        <v>2815.4475925785164</v>
      </c>
      <c r="I258" s="2">
        <f t="shared" si="36"/>
        <v>453281.82958936738</v>
      </c>
      <c r="M258" s="10">
        <f t="shared" si="38"/>
        <v>2815.4475925785164</v>
      </c>
      <c r="N258" s="11">
        <f t="shared" si="40"/>
        <v>1285.835011751431</v>
      </c>
      <c r="O258" s="11">
        <f t="shared" si="41"/>
        <v>1529.6125808270854</v>
      </c>
      <c r="P258" s="12">
        <f t="shared" si="42"/>
        <v>341359.72388622118</v>
      </c>
    </row>
    <row r="259" spans="2:16" x14ac:dyDescent="0.25">
      <c r="B259" s="1">
        <v>50617</v>
      </c>
      <c r="C259" s="2">
        <f t="shared" si="34"/>
        <v>2038</v>
      </c>
      <c r="D259" s="2">
        <f t="shared" si="33"/>
        <v>10955.615715167107</v>
      </c>
      <c r="E259" s="2">
        <f t="shared" si="35"/>
        <v>4086.9517013846748</v>
      </c>
      <c r="F259" s="2">
        <f t="shared" si="37"/>
        <v>461661.43303511443</v>
      </c>
      <c r="G259" s="11">
        <f t="shared" si="39"/>
        <v>2815.4475925785164</v>
      </c>
      <c r="I259" s="2">
        <f t="shared" si="36"/>
        <v>458845.98544253589</v>
      </c>
      <c r="M259" s="10">
        <f t="shared" si="38"/>
        <v>2815.4475925785164</v>
      </c>
      <c r="N259" s="11">
        <f t="shared" si="40"/>
        <v>1280.0989645733293</v>
      </c>
      <c r="O259" s="11">
        <f t="shared" si="41"/>
        <v>1535.348628005187</v>
      </c>
      <c r="P259" s="12">
        <f t="shared" si="42"/>
        <v>339824.37525821599</v>
      </c>
    </row>
    <row r="260" spans="2:16" x14ac:dyDescent="0.25">
      <c r="B260" s="1">
        <v>50648</v>
      </c>
      <c r="C260" s="2">
        <f t="shared" si="34"/>
        <v>2038</v>
      </c>
      <c r="D260" s="2">
        <f t="shared" si="33"/>
        <v>10955.615715167107</v>
      </c>
      <c r="E260" s="2">
        <f t="shared" si="35"/>
        <v>4095.125604787444</v>
      </c>
      <c r="F260" s="2">
        <f t="shared" si="37"/>
        <v>467235.96217105736</v>
      </c>
      <c r="G260" s="11">
        <f t="shared" si="39"/>
        <v>2815.4475925785164</v>
      </c>
      <c r="I260" s="2">
        <f t="shared" si="36"/>
        <v>464420.51457847882</v>
      </c>
      <c r="M260" s="10">
        <f t="shared" si="38"/>
        <v>2815.4475925785164</v>
      </c>
      <c r="N260" s="11">
        <f t="shared" si="40"/>
        <v>1274.34140721831</v>
      </c>
      <c r="O260" s="11">
        <f t="shared" si="41"/>
        <v>1541.1061853602064</v>
      </c>
      <c r="P260" s="12">
        <f t="shared" si="42"/>
        <v>338283.26907285576</v>
      </c>
    </row>
    <row r="261" spans="2:16" x14ac:dyDescent="0.25">
      <c r="B261" s="1">
        <v>50678</v>
      </c>
      <c r="C261" s="2">
        <f t="shared" si="34"/>
        <v>2038</v>
      </c>
      <c r="D261" s="2">
        <f t="shared" si="33"/>
        <v>10955.615715167107</v>
      </c>
      <c r="E261" s="2">
        <f t="shared" si="35"/>
        <v>4103.3158559970188</v>
      </c>
      <c r="F261" s="2">
        <f t="shared" si="37"/>
        <v>472820.88281957724</v>
      </c>
      <c r="G261" s="11">
        <f t="shared" si="39"/>
        <v>2815.4475925785164</v>
      </c>
      <c r="I261" s="2">
        <f t="shared" si="36"/>
        <v>470005.4352269987</v>
      </c>
      <c r="M261" s="10">
        <f t="shared" si="38"/>
        <v>2815.4475925785164</v>
      </c>
      <c r="N261" s="11">
        <f t="shared" si="40"/>
        <v>1268.562259023209</v>
      </c>
      <c r="O261" s="11">
        <f t="shared" si="41"/>
        <v>1546.8853335553074</v>
      </c>
      <c r="P261" s="12">
        <f t="shared" si="42"/>
        <v>336736.38373930048</v>
      </c>
    </row>
    <row r="262" spans="2:16" x14ac:dyDescent="0.25">
      <c r="B262" s="1">
        <v>50709</v>
      </c>
      <c r="C262" s="2">
        <f t="shared" si="34"/>
        <v>2038</v>
      </c>
      <c r="D262" s="2">
        <f t="shared" si="33"/>
        <v>10955.615715167107</v>
      </c>
      <c r="E262" s="2">
        <f t="shared" si="35"/>
        <v>4111.5224877090131</v>
      </c>
      <c r="F262" s="2">
        <f t="shared" si="37"/>
        <v>478416.2132385468</v>
      </c>
      <c r="G262" s="11">
        <f t="shared" si="39"/>
        <v>2815.4475925785164</v>
      </c>
      <c r="I262" s="2">
        <f t="shared" si="36"/>
        <v>475600.76564596826</v>
      </c>
      <c r="M262" s="10">
        <f t="shared" si="38"/>
        <v>2815.4475925785164</v>
      </c>
      <c r="N262" s="11">
        <f t="shared" si="40"/>
        <v>1262.7614390223769</v>
      </c>
      <c r="O262" s="11">
        <f t="shared" si="41"/>
        <v>1552.6861535561395</v>
      </c>
      <c r="P262" s="12">
        <f t="shared" si="42"/>
        <v>335183.69758574432</v>
      </c>
    </row>
    <row r="263" spans="2:16" x14ac:dyDescent="0.25">
      <c r="B263" s="1">
        <v>50739</v>
      </c>
      <c r="C263" s="2">
        <f t="shared" si="34"/>
        <v>2038</v>
      </c>
      <c r="D263" s="2">
        <f t="shared" si="33"/>
        <v>10955.615715167107</v>
      </c>
      <c r="E263" s="2">
        <f t="shared" si="35"/>
        <v>4119.7455326844311</v>
      </c>
      <c r="F263" s="2">
        <f t="shared" si="37"/>
        <v>484021.97171393759</v>
      </c>
      <c r="G263" s="11">
        <f t="shared" si="39"/>
        <v>2815.4475925785164</v>
      </c>
      <c r="H263" s="19"/>
      <c r="I263" s="2">
        <f t="shared" si="36"/>
        <v>481206.52412135905</v>
      </c>
      <c r="M263" s="10">
        <f t="shared" si="38"/>
        <v>2815.4475925785164</v>
      </c>
      <c r="N263" s="11">
        <f t="shared" si="40"/>
        <v>1256.9388659465412</v>
      </c>
      <c r="O263" s="11">
        <f t="shared" si="41"/>
        <v>1558.5087266319752</v>
      </c>
      <c r="P263" s="12">
        <f t="shared" si="42"/>
        <v>333625.18885911233</v>
      </c>
    </row>
    <row r="264" spans="2:16" x14ac:dyDescent="0.25">
      <c r="B264" s="33">
        <v>50770</v>
      </c>
      <c r="C264" s="2">
        <f t="shared" si="34"/>
        <v>2038</v>
      </c>
      <c r="D264" s="2">
        <f t="shared" si="33"/>
        <v>10955.615715167107</v>
      </c>
      <c r="E264" s="2">
        <f t="shared" si="35"/>
        <v>4127.9850237498003</v>
      </c>
      <c r="F264" s="2">
        <f t="shared" si="37"/>
        <v>489638.1765598476</v>
      </c>
      <c r="G264" s="11">
        <f t="shared" si="39"/>
        <v>2815.4475925785164</v>
      </c>
      <c r="H264" s="32">
        <f>'Q2(1)'!B7-('Q2(1)'!B7-'Q2(1)'!B5)*'Q2(1)'!I2</f>
        <v>17157.43935162657</v>
      </c>
      <c r="I264" s="32">
        <f t="shared" si="36"/>
        <v>503980.16831889562</v>
      </c>
      <c r="M264" s="10">
        <f t="shared" si="38"/>
        <v>2815.4475925785164</v>
      </c>
      <c r="N264" s="11">
        <f t="shared" si="40"/>
        <v>1251.0944582216712</v>
      </c>
      <c r="O264" s="11">
        <f t="shared" si="41"/>
        <v>1564.3531343568452</v>
      </c>
      <c r="P264" s="12">
        <f t="shared" si="42"/>
        <v>332060.83572475548</v>
      </c>
    </row>
    <row r="265" spans="2:16" x14ac:dyDescent="0.25">
      <c r="B265" s="1">
        <v>50801</v>
      </c>
      <c r="C265" s="2">
        <f t="shared" si="34"/>
        <v>2039</v>
      </c>
      <c r="D265" s="2">
        <f t="shared" si="33"/>
        <v>11393.840343773794</v>
      </c>
      <c r="E265" s="2">
        <f t="shared" si="35"/>
        <v>4136.2409937972998</v>
      </c>
      <c r="F265" s="2">
        <f t="shared" si="37"/>
        <v>512917.70156326849</v>
      </c>
      <c r="G265" s="11">
        <f t="shared" si="39"/>
        <v>2815.4475925785164</v>
      </c>
      <c r="I265" s="2">
        <f t="shared" si="36"/>
        <v>510102.25397068996</v>
      </c>
      <c r="M265" s="10">
        <f t="shared" si="38"/>
        <v>2815.4475925785164</v>
      </c>
      <c r="N265" s="11">
        <f t="shared" si="40"/>
        <v>1245.2281339678329</v>
      </c>
      <c r="O265" s="11">
        <f t="shared" si="41"/>
        <v>1570.2194586106834</v>
      </c>
      <c r="P265" s="12">
        <f t="shared" si="42"/>
        <v>330490.61626614479</v>
      </c>
    </row>
    <row r="266" spans="2:16" x14ac:dyDescent="0.25">
      <c r="B266" s="1">
        <v>50829</v>
      </c>
      <c r="C266" s="2">
        <f t="shared" si="34"/>
        <v>2039</v>
      </c>
      <c r="D266" s="2">
        <f t="shared" si="33"/>
        <v>11393.840343773794</v>
      </c>
      <c r="E266" s="2">
        <f t="shared" si="35"/>
        <v>4144.5134757848946</v>
      </c>
      <c r="F266" s="2">
        <f t="shared" si="37"/>
        <v>519051.92168524786</v>
      </c>
      <c r="G266" s="11">
        <f t="shared" si="39"/>
        <v>2815.4475925785164</v>
      </c>
      <c r="I266" s="2">
        <f t="shared" si="36"/>
        <v>516236.47409266932</v>
      </c>
      <c r="M266" s="10">
        <f t="shared" si="38"/>
        <v>2815.4475925785164</v>
      </c>
      <c r="N266" s="11">
        <f t="shared" si="40"/>
        <v>1239.3398109980428</v>
      </c>
      <c r="O266" s="11">
        <f t="shared" si="41"/>
        <v>1576.1077815804736</v>
      </c>
      <c r="P266" s="12">
        <f t="shared" si="42"/>
        <v>328914.50848456431</v>
      </c>
    </row>
    <row r="267" spans="2:16" x14ac:dyDescent="0.25">
      <c r="B267" s="1">
        <v>50860</v>
      </c>
      <c r="C267" s="2">
        <f t="shared" si="34"/>
        <v>2039</v>
      </c>
      <c r="D267" s="2">
        <f t="shared" si="33"/>
        <v>11393.840343773794</v>
      </c>
      <c r="E267" s="2">
        <f t="shared" si="35"/>
        <v>4152.8025027364647</v>
      </c>
      <c r="F267" s="2">
        <f t="shared" si="37"/>
        <v>525198.30018068233</v>
      </c>
      <c r="G267" s="11">
        <f t="shared" si="39"/>
        <v>2815.4475925785164</v>
      </c>
      <c r="I267" s="2">
        <f t="shared" si="36"/>
        <v>522382.85258810379</v>
      </c>
      <c r="M267" s="10">
        <f t="shared" si="38"/>
        <v>2815.4475925785164</v>
      </c>
      <c r="N267" s="11">
        <f t="shared" si="40"/>
        <v>1233.4294068171162</v>
      </c>
      <c r="O267" s="11">
        <f t="shared" si="41"/>
        <v>1582.0181857614002</v>
      </c>
      <c r="P267" s="12">
        <f t="shared" si="42"/>
        <v>327332.49029880291</v>
      </c>
    </row>
    <row r="268" spans="2:16" x14ac:dyDescent="0.25">
      <c r="B268" s="1">
        <v>50890</v>
      </c>
      <c r="C268" s="2">
        <f t="shared" si="34"/>
        <v>2039</v>
      </c>
      <c r="D268" s="2">
        <f t="shared" si="33"/>
        <v>11393.840343773794</v>
      </c>
      <c r="E268" s="2">
        <f t="shared" si="35"/>
        <v>4161.1081077419376</v>
      </c>
      <c r="F268" s="2">
        <f t="shared" si="37"/>
        <v>531356.86099942937</v>
      </c>
      <c r="G268" s="11">
        <f t="shared" si="39"/>
        <v>2815.4475925785164</v>
      </c>
      <c r="I268" s="2">
        <f t="shared" si="36"/>
        <v>528541.41340685089</v>
      </c>
      <c r="M268" s="10">
        <f t="shared" si="38"/>
        <v>2815.4475925785164</v>
      </c>
      <c r="N268" s="11">
        <f t="shared" si="40"/>
        <v>1227.4968386205107</v>
      </c>
      <c r="O268" s="11">
        <f t="shared" si="41"/>
        <v>1587.9507539580056</v>
      </c>
      <c r="P268" s="12">
        <f t="shared" si="42"/>
        <v>325744.53954484488</v>
      </c>
    </row>
    <row r="269" spans="2:16" x14ac:dyDescent="0.25">
      <c r="B269" s="1">
        <v>50921</v>
      </c>
      <c r="C269" s="2">
        <f t="shared" si="34"/>
        <v>2039</v>
      </c>
      <c r="D269" s="2">
        <f t="shared" ref="D269:D332" si="43">$C$5*(1+$E$5)^(C269-$C$2)</f>
        <v>11393.840343773794</v>
      </c>
      <c r="E269" s="2">
        <f t="shared" si="35"/>
        <v>4169.4303239574219</v>
      </c>
      <c r="F269" s="2">
        <f t="shared" si="37"/>
        <v>537527.62813802343</v>
      </c>
      <c r="G269" s="11">
        <f t="shared" si="39"/>
        <v>2815.4475925785164</v>
      </c>
      <c r="I269" s="2">
        <f t="shared" si="36"/>
        <v>534712.18054544495</v>
      </c>
      <c r="M269" s="10">
        <f t="shared" si="38"/>
        <v>2815.4475925785164</v>
      </c>
      <c r="N269" s="11">
        <f t="shared" si="40"/>
        <v>1221.5420232931683</v>
      </c>
      <c r="O269" s="11">
        <f t="shared" si="41"/>
        <v>1593.9055692853481</v>
      </c>
      <c r="P269" s="12">
        <f t="shared" si="42"/>
        <v>324150.63397555955</v>
      </c>
    </row>
    <row r="270" spans="2:16" x14ac:dyDescent="0.25">
      <c r="B270" s="1">
        <v>50951</v>
      </c>
      <c r="C270" s="2">
        <f t="shared" ref="C270:C333" si="44">YEAR(B270)</f>
        <v>2039</v>
      </c>
      <c r="D270" s="2">
        <f t="shared" si="43"/>
        <v>11393.840343773794</v>
      </c>
      <c r="E270" s="2">
        <f t="shared" ref="E270:E333" si="45">E269*(1+$E$6)</f>
        <v>4177.7691846053367</v>
      </c>
      <c r="F270" s="2">
        <f t="shared" si="37"/>
        <v>543710.62563976494</v>
      </c>
      <c r="G270" s="11">
        <f t="shared" si="39"/>
        <v>2815.4475925785164</v>
      </c>
      <c r="I270" s="2">
        <f t="shared" ref="I270:I333" si="46">F270-G270+H270</f>
        <v>540895.17804718646</v>
      </c>
      <c r="M270" s="10">
        <f t="shared" si="38"/>
        <v>2815.4475925785164</v>
      </c>
      <c r="N270" s="11">
        <f t="shared" si="40"/>
        <v>1215.5648774083484</v>
      </c>
      <c r="O270" s="11">
        <f t="shared" si="41"/>
        <v>1599.882715170168</v>
      </c>
      <c r="P270" s="12">
        <f t="shared" si="42"/>
        <v>322550.7512603894</v>
      </c>
    </row>
    <row r="271" spans="2:16" x14ac:dyDescent="0.25">
      <c r="B271" s="1">
        <v>50982</v>
      </c>
      <c r="C271" s="2">
        <f t="shared" si="44"/>
        <v>2039</v>
      </c>
      <c r="D271" s="2">
        <f t="shared" si="43"/>
        <v>11393.840343773794</v>
      </c>
      <c r="E271" s="2">
        <f t="shared" si="45"/>
        <v>4186.1247229745477</v>
      </c>
      <c r="F271" s="2">
        <f t="shared" ref="F271:F334" si="47">D271-E271+I270*(1+$E$7)</f>
        <v>549905.87759480963</v>
      </c>
      <c r="G271" s="11">
        <f t="shared" si="39"/>
        <v>2815.4475925785164</v>
      </c>
      <c r="I271" s="2">
        <f t="shared" si="46"/>
        <v>547090.43000223115</v>
      </c>
      <c r="M271" s="10">
        <f t="shared" si="38"/>
        <v>2815.4475925785164</v>
      </c>
      <c r="N271" s="11">
        <f t="shared" si="40"/>
        <v>1209.5653172264601</v>
      </c>
      <c r="O271" s="11">
        <f t="shared" si="41"/>
        <v>1605.8822753520562</v>
      </c>
      <c r="P271" s="12">
        <f t="shared" si="42"/>
        <v>320944.86898503732</v>
      </c>
    </row>
    <row r="272" spans="2:16" x14ac:dyDescent="0.25">
      <c r="B272" s="1">
        <v>51013</v>
      </c>
      <c r="C272" s="2">
        <f t="shared" si="44"/>
        <v>2039</v>
      </c>
      <c r="D272" s="2">
        <f t="shared" si="43"/>
        <v>11393.840343773794</v>
      </c>
      <c r="E272" s="2">
        <f t="shared" si="45"/>
        <v>4194.4969724204966</v>
      </c>
      <c r="F272" s="2">
        <f t="shared" si="47"/>
        <v>556113.40814025863</v>
      </c>
      <c r="G272" s="11">
        <f t="shared" si="39"/>
        <v>2815.4475925785164</v>
      </c>
      <c r="I272" s="2">
        <f t="shared" si="46"/>
        <v>553297.96054768015</v>
      </c>
      <c r="M272" s="10">
        <f t="shared" si="38"/>
        <v>2815.4475925785164</v>
      </c>
      <c r="N272" s="11">
        <f t="shared" si="40"/>
        <v>1203.5432586938898</v>
      </c>
      <c r="O272" s="11">
        <f t="shared" si="41"/>
        <v>1611.9043338846266</v>
      </c>
      <c r="P272" s="12">
        <f t="shared" si="42"/>
        <v>319332.96465115267</v>
      </c>
    </row>
    <row r="273" spans="2:16" x14ac:dyDescent="0.25">
      <c r="B273" s="1">
        <v>51043</v>
      </c>
      <c r="C273" s="2">
        <f t="shared" si="44"/>
        <v>2039</v>
      </c>
      <c r="D273" s="2">
        <f t="shared" si="43"/>
        <v>11393.840343773794</v>
      </c>
      <c r="E273" s="2">
        <f t="shared" si="45"/>
        <v>4202.8859663653375</v>
      </c>
      <c r="F273" s="2">
        <f t="shared" si="47"/>
        <v>562333.24146024766</v>
      </c>
      <c r="G273" s="11">
        <f t="shared" si="39"/>
        <v>2815.4475925785164</v>
      </c>
      <c r="I273" s="2">
        <f t="shared" si="46"/>
        <v>559517.79386766918</v>
      </c>
      <c r="M273" s="10">
        <f t="shared" si="38"/>
        <v>2815.4475925785164</v>
      </c>
      <c r="N273" s="11">
        <f t="shared" si="40"/>
        <v>1197.4986174418225</v>
      </c>
      <c r="O273" s="11">
        <f t="shared" si="41"/>
        <v>1617.9489751366939</v>
      </c>
      <c r="P273" s="12">
        <f t="shared" si="42"/>
        <v>317715.01567601599</v>
      </c>
    </row>
    <row r="274" spans="2:16" x14ac:dyDescent="0.25">
      <c r="B274" s="1">
        <v>51074</v>
      </c>
      <c r="C274" s="2">
        <f t="shared" si="44"/>
        <v>2039</v>
      </c>
      <c r="D274" s="2">
        <f t="shared" si="43"/>
        <v>11393.840343773794</v>
      </c>
      <c r="E274" s="2">
        <f t="shared" si="45"/>
        <v>4211.2917382980686</v>
      </c>
      <c r="F274" s="2">
        <f t="shared" si="47"/>
        <v>568565.40178603714</v>
      </c>
      <c r="G274" s="11">
        <f t="shared" si="39"/>
        <v>2815.4475925785164</v>
      </c>
      <c r="I274" s="2">
        <f t="shared" si="46"/>
        <v>565749.95419345866</v>
      </c>
      <c r="M274" s="10">
        <f t="shared" si="38"/>
        <v>2815.4475925785164</v>
      </c>
      <c r="N274" s="11">
        <f t="shared" si="40"/>
        <v>1191.4313087850599</v>
      </c>
      <c r="O274" s="11">
        <f t="shared" si="41"/>
        <v>1624.0162837934565</v>
      </c>
      <c r="P274" s="12">
        <f t="shared" si="42"/>
        <v>316090.99939222255</v>
      </c>
    </row>
    <row r="275" spans="2:16" x14ac:dyDescent="0.25">
      <c r="B275" s="1">
        <v>51104</v>
      </c>
      <c r="C275" s="2">
        <f t="shared" si="44"/>
        <v>2039</v>
      </c>
      <c r="D275" s="2">
        <f t="shared" si="43"/>
        <v>11393.840343773794</v>
      </c>
      <c r="E275" s="2">
        <f t="shared" si="45"/>
        <v>4219.7143217746643</v>
      </c>
      <c r="F275" s="2">
        <f t="shared" si="47"/>
        <v>574809.91339610273</v>
      </c>
      <c r="G275" s="11">
        <f t="shared" si="39"/>
        <v>2815.4475925785164</v>
      </c>
      <c r="I275" s="2">
        <f t="shared" si="46"/>
        <v>571994.46580352425</v>
      </c>
      <c r="M275" s="10">
        <f t="shared" si="38"/>
        <v>2815.4475925785164</v>
      </c>
      <c r="N275" s="11">
        <f t="shared" si="40"/>
        <v>1185.3412477208346</v>
      </c>
      <c r="O275" s="11">
        <f t="shared" si="41"/>
        <v>1630.1063448576817</v>
      </c>
      <c r="P275" s="12">
        <f t="shared" si="42"/>
        <v>314460.89304736489</v>
      </c>
    </row>
    <row r="276" spans="2:16" x14ac:dyDescent="0.25">
      <c r="B276" s="1">
        <v>51135</v>
      </c>
      <c r="C276" s="2">
        <f t="shared" si="44"/>
        <v>2039</v>
      </c>
      <c r="D276" s="2">
        <f t="shared" si="43"/>
        <v>11393.840343773794</v>
      </c>
      <c r="E276" s="2">
        <f t="shared" si="45"/>
        <v>4228.1537504182133</v>
      </c>
      <c r="F276" s="2">
        <f t="shared" si="47"/>
        <v>581066.80061622499</v>
      </c>
      <c r="G276" s="11">
        <f t="shared" si="39"/>
        <v>2815.4475925785164</v>
      </c>
      <c r="I276" s="2">
        <f t="shared" si="46"/>
        <v>578251.35302364652</v>
      </c>
      <c r="M276" s="10">
        <f t="shared" si="38"/>
        <v>2815.4475925785164</v>
      </c>
      <c r="N276" s="11">
        <f t="shared" si="40"/>
        <v>1179.2283489276183</v>
      </c>
      <c r="O276" s="11">
        <f t="shared" si="41"/>
        <v>1636.2192436508981</v>
      </c>
      <c r="P276" s="12">
        <f t="shared" si="42"/>
        <v>312824.67380371399</v>
      </c>
    </row>
    <row r="277" spans="2:16" x14ac:dyDescent="0.25">
      <c r="B277" s="1">
        <v>51166</v>
      </c>
      <c r="C277" s="2">
        <f t="shared" si="44"/>
        <v>2040</v>
      </c>
      <c r="D277" s="2">
        <f t="shared" si="43"/>
        <v>11849.593957524745</v>
      </c>
      <c r="E277" s="2">
        <f t="shared" si="45"/>
        <v>4236.6100579190497</v>
      </c>
      <c r="F277" s="2">
        <f t="shared" si="47"/>
        <v>587791.84143333102</v>
      </c>
      <c r="G277" s="11">
        <f t="shared" si="39"/>
        <v>2815.4475925785164</v>
      </c>
      <c r="I277" s="2">
        <f t="shared" si="46"/>
        <v>584976.39384075254</v>
      </c>
      <c r="M277" s="10">
        <f t="shared" si="38"/>
        <v>2815.4475925785164</v>
      </c>
      <c r="N277" s="11">
        <f t="shared" si="40"/>
        <v>1173.0925267639275</v>
      </c>
      <c r="O277" s="11">
        <f t="shared" si="41"/>
        <v>1642.3550658145889</v>
      </c>
      <c r="P277" s="12">
        <f t="shared" si="42"/>
        <v>311182.31873789942</v>
      </c>
    </row>
    <row r="278" spans="2:16" x14ac:dyDescent="0.25">
      <c r="B278" s="1">
        <v>51195</v>
      </c>
      <c r="C278" s="2">
        <f t="shared" si="44"/>
        <v>2040</v>
      </c>
      <c r="D278" s="2">
        <f t="shared" si="43"/>
        <v>11849.593957524745</v>
      </c>
      <c r="E278" s="2">
        <f t="shared" si="45"/>
        <v>4245.0832780348883</v>
      </c>
      <c r="F278" s="2">
        <f t="shared" si="47"/>
        <v>594530.82583304495</v>
      </c>
      <c r="G278" s="11">
        <f t="shared" si="39"/>
        <v>2815.4475925785164</v>
      </c>
      <c r="I278" s="2">
        <f t="shared" si="46"/>
        <v>591715.37824046647</v>
      </c>
      <c r="M278" s="10">
        <f t="shared" si="38"/>
        <v>2815.4475925785164</v>
      </c>
      <c r="N278" s="11">
        <f t="shared" si="40"/>
        <v>1166.9336952671229</v>
      </c>
      <c r="O278" s="11">
        <f t="shared" si="41"/>
        <v>1648.5138973113935</v>
      </c>
      <c r="P278" s="12">
        <f t="shared" si="42"/>
        <v>309533.80484058801</v>
      </c>
    </row>
    <row r="279" spans="2:16" x14ac:dyDescent="0.25">
      <c r="B279" s="1">
        <v>51226</v>
      </c>
      <c r="C279" s="2">
        <f t="shared" si="44"/>
        <v>2040</v>
      </c>
      <c r="D279" s="2">
        <f t="shared" si="43"/>
        <v>11849.593957524745</v>
      </c>
      <c r="E279" s="2">
        <f t="shared" si="45"/>
        <v>4253.5734445909584</v>
      </c>
      <c r="F279" s="2">
        <f t="shared" si="47"/>
        <v>601283.7833475353</v>
      </c>
      <c r="G279" s="11">
        <f t="shared" si="39"/>
        <v>2815.4475925785164</v>
      </c>
      <c r="I279" s="2">
        <f t="shared" si="46"/>
        <v>598468.33575495682</v>
      </c>
      <c r="M279" s="10">
        <f t="shared" si="38"/>
        <v>2815.4475925785164</v>
      </c>
      <c r="N279" s="11">
        <f t="shared" si="40"/>
        <v>1160.7517681522049</v>
      </c>
      <c r="O279" s="11">
        <f t="shared" si="41"/>
        <v>1654.6958244263114</v>
      </c>
      <c r="P279" s="12">
        <f t="shared" si="42"/>
        <v>307879.1090161617</v>
      </c>
    </row>
    <row r="280" spans="2:16" x14ac:dyDescent="0.25">
      <c r="B280" s="1">
        <v>51256</v>
      </c>
      <c r="C280" s="2">
        <f t="shared" si="44"/>
        <v>2040</v>
      </c>
      <c r="D280" s="2">
        <f t="shared" si="43"/>
        <v>11849.593957524745</v>
      </c>
      <c r="E280" s="2">
        <f t="shared" si="45"/>
        <v>4262.0805914801404</v>
      </c>
      <c r="F280" s="2">
        <f t="shared" si="47"/>
        <v>608050.743573518</v>
      </c>
      <c r="G280" s="11">
        <f t="shared" si="39"/>
        <v>2815.4475925785164</v>
      </c>
      <c r="I280" s="2">
        <f t="shared" si="46"/>
        <v>605235.29598093953</v>
      </c>
      <c r="M280" s="10">
        <f t="shared" si="38"/>
        <v>2815.4475925785164</v>
      </c>
      <c r="N280" s="11">
        <f t="shared" si="40"/>
        <v>1154.5466588106062</v>
      </c>
      <c r="O280" s="11">
        <f t="shared" si="41"/>
        <v>1660.9009337679101</v>
      </c>
      <c r="P280" s="12">
        <f t="shared" si="42"/>
        <v>306218.2080823938</v>
      </c>
    </row>
    <row r="281" spans="2:16" x14ac:dyDescent="0.25">
      <c r="B281" s="1">
        <v>51287</v>
      </c>
      <c r="C281" s="2">
        <f t="shared" si="44"/>
        <v>2040</v>
      </c>
      <c r="D281" s="2">
        <f t="shared" si="43"/>
        <v>11849.593957524745</v>
      </c>
      <c r="E281" s="2">
        <f t="shared" si="45"/>
        <v>4270.604752663101</v>
      </c>
      <c r="F281" s="2">
        <f t="shared" si="47"/>
        <v>614831.73617240437</v>
      </c>
      <c r="G281" s="11">
        <f t="shared" si="39"/>
        <v>2815.4475925785164</v>
      </c>
      <c r="I281" s="2">
        <f t="shared" si="46"/>
        <v>612016.28857982589</v>
      </c>
      <c r="M281" s="10">
        <f t="shared" si="38"/>
        <v>2815.4475925785164</v>
      </c>
      <c r="N281" s="11">
        <f t="shared" si="40"/>
        <v>1148.3182803089767</v>
      </c>
      <c r="O281" s="11">
        <f t="shared" si="41"/>
        <v>1667.1293122695397</v>
      </c>
      <c r="P281" s="12">
        <f t="shared" si="42"/>
        <v>304551.07877012424</v>
      </c>
    </row>
    <row r="282" spans="2:16" x14ac:dyDescent="0.25">
      <c r="B282" s="1">
        <v>51317</v>
      </c>
      <c r="C282" s="2">
        <f t="shared" si="44"/>
        <v>2040</v>
      </c>
      <c r="D282" s="2">
        <f t="shared" si="43"/>
        <v>11849.593957524745</v>
      </c>
      <c r="E282" s="2">
        <f t="shared" si="45"/>
        <v>4279.1459621684271</v>
      </c>
      <c r="F282" s="2">
        <f t="shared" si="47"/>
        <v>621626.79087044834</v>
      </c>
      <c r="G282" s="11">
        <f t="shared" si="39"/>
        <v>2815.4475925785164</v>
      </c>
      <c r="I282" s="2">
        <f t="shared" si="46"/>
        <v>618811.34327786986</v>
      </c>
      <c r="M282" s="10">
        <f t="shared" si="38"/>
        <v>2815.4475925785164</v>
      </c>
      <c r="N282" s="11">
        <f t="shared" si="40"/>
        <v>1142.0665453879658</v>
      </c>
      <c r="O282" s="11">
        <f t="shared" si="41"/>
        <v>1673.3810471905506</v>
      </c>
      <c r="P282" s="12">
        <f t="shared" si="42"/>
        <v>302877.69772293366</v>
      </c>
    </row>
    <row r="283" spans="2:16" x14ac:dyDescent="0.25">
      <c r="B283" s="1">
        <v>51348</v>
      </c>
      <c r="C283" s="2">
        <f t="shared" si="44"/>
        <v>2040</v>
      </c>
      <c r="D283" s="2">
        <f t="shared" si="43"/>
        <v>11849.593957524745</v>
      </c>
      <c r="E283" s="2">
        <f t="shared" si="45"/>
        <v>4287.7042540927641</v>
      </c>
      <c r="F283" s="2">
        <f t="shared" si="47"/>
        <v>628435.9374588948</v>
      </c>
      <c r="G283" s="11">
        <f t="shared" si="39"/>
        <v>2815.4475925785164</v>
      </c>
      <c r="I283" s="2">
        <f t="shared" si="46"/>
        <v>625620.48986631632</v>
      </c>
      <c r="M283" s="10">
        <f t="shared" si="38"/>
        <v>2815.4475925785164</v>
      </c>
      <c r="N283" s="11">
        <f t="shared" si="40"/>
        <v>1135.7913664610012</v>
      </c>
      <c r="O283" s="11">
        <f t="shared" si="41"/>
        <v>1679.6562261175152</v>
      </c>
      <c r="P283" s="12">
        <f t="shared" si="42"/>
        <v>301198.04149681615</v>
      </c>
    </row>
    <row r="284" spans="2:16" x14ac:dyDescent="0.25">
      <c r="B284" s="1">
        <v>51379</v>
      </c>
      <c r="C284" s="2">
        <f t="shared" si="44"/>
        <v>2040</v>
      </c>
      <c r="D284" s="2">
        <f t="shared" si="43"/>
        <v>11849.593957524745</v>
      </c>
      <c r="E284" s="2">
        <f t="shared" si="45"/>
        <v>4296.2796626009495</v>
      </c>
      <c r="F284" s="2">
        <f t="shared" si="47"/>
        <v>635259.20579412789</v>
      </c>
      <c r="G284" s="11">
        <f t="shared" si="39"/>
        <v>2815.4475925785164</v>
      </c>
      <c r="I284" s="2">
        <f t="shared" si="46"/>
        <v>632443.75820154941</v>
      </c>
      <c r="M284" s="10">
        <f t="shared" si="38"/>
        <v>2815.4475925785164</v>
      </c>
      <c r="N284" s="11">
        <f t="shared" si="40"/>
        <v>1129.4926556130606</v>
      </c>
      <c r="O284" s="11">
        <f t="shared" si="41"/>
        <v>1685.9549369654558</v>
      </c>
      <c r="P284" s="12">
        <f t="shared" si="42"/>
        <v>299512.08655985072</v>
      </c>
    </row>
    <row r="285" spans="2:16" x14ac:dyDescent="0.25">
      <c r="B285" s="1">
        <v>51409</v>
      </c>
      <c r="C285" s="2">
        <f t="shared" si="44"/>
        <v>2040</v>
      </c>
      <c r="D285" s="2">
        <f t="shared" si="43"/>
        <v>11849.593957524745</v>
      </c>
      <c r="E285" s="2">
        <f t="shared" si="45"/>
        <v>4304.8722219261517</v>
      </c>
      <c r="F285" s="2">
        <f t="shared" si="47"/>
        <v>642096.62579781993</v>
      </c>
      <c r="G285" s="11">
        <f t="shared" si="39"/>
        <v>2815.4475925785164</v>
      </c>
      <c r="I285" s="2">
        <f t="shared" si="46"/>
        <v>639281.17820524145</v>
      </c>
      <c r="M285" s="10">
        <f t="shared" si="38"/>
        <v>2815.4475925785164</v>
      </c>
      <c r="N285" s="11">
        <f t="shared" si="40"/>
        <v>1123.1703245994402</v>
      </c>
      <c r="O285" s="11">
        <f t="shared" si="41"/>
        <v>1692.2772679790762</v>
      </c>
      <c r="P285" s="12">
        <f t="shared" si="42"/>
        <v>297819.80929187167</v>
      </c>
    </row>
    <row r="286" spans="2:16" x14ac:dyDescent="0.25">
      <c r="B286" s="1">
        <v>51440</v>
      </c>
      <c r="C286" s="2">
        <f t="shared" si="44"/>
        <v>2040</v>
      </c>
      <c r="D286" s="2">
        <f t="shared" si="43"/>
        <v>11849.593957524745</v>
      </c>
      <c r="E286" s="2">
        <f t="shared" si="45"/>
        <v>4313.4819663700036</v>
      </c>
      <c r="F286" s="2">
        <f t="shared" si="47"/>
        <v>648948.22745708039</v>
      </c>
      <c r="G286" s="11">
        <f t="shared" si="39"/>
        <v>2815.4475925785164</v>
      </c>
      <c r="I286" s="2">
        <f t="shared" si="46"/>
        <v>646132.77986450191</v>
      </c>
      <c r="M286" s="10">
        <f t="shared" si="38"/>
        <v>2815.4475925785164</v>
      </c>
      <c r="N286" s="11">
        <f t="shared" si="40"/>
        <v>1116.8242848445186</v>
      </c>
      <c r="O286" s="11">
        <f t="shared" si="41"/>
        <v>1698.6233077339978</v>
      </c>
      <c r="P286" s="12">
        <f t="shared" si="42"/>
        <v>296121.1859841377</v>
      </c>
    </row>
    <row r="287" spans="2:16" x14ac:dyDescent="0.25">
      <c r="B287" s="1">
        <v>51470</v>
      </c>
      <c r="C287" s="2">
        <f t="shared" si="44"/>
        <v>2040</v>
      </c>
      <c r="D287" s="2">
        <f t="shared" si="43"/>
        <v>11849.593957524745</v>
      </c>
      <c r="E287" s="2">
        <f t="shared" si="45"/>
        <v>4322.1089303027438</v>
      </c>
      <c r="F287" s="2">
        <f t="shared" si="47"/>
        <v>655814.04082460562</v>
      </c>
      <c r="G287" s="11">
        <f t="shared" si="39"/>
        <v>2815.4475925785164</v>
      </c>
      <c r="I287" s="2">
        <f t="shared" si="46"/>
        <v>652998.59323202714</v>
      </c>
      <c r="M287" s="10">
        <f t="shared" si="38"/>
        <v>2815.4475925785164</v>
      </c>
      <c r="N287" s="11">
        <f t="shared" si="40"/>
        <v>1110.4544474405163</v>
      </c>
      <c r="O287" s="11">
        <f t="shared" si="41"/>
        <v>1704.993145138</v>
      </c>
      <c r="P287" s="12">
        <f t="shared" si="42"/>
        <v>294416.19283899968</v>
      </c>
    </row>
    <row r="288" spans="2:16" x14ac:dyDescent="0.25">
      <c r="B288" s="1">
        <v>51501</v>
      </c>
      <c r="C288" s="2">
        <f t="shared" si="44"/>
        <v>2040</v>
      </c>
      <c r="D288" s="2">
        <f t="shared" si="43"/>
        <v>11849.593957524745</v>
      </c>
      <c r="E288" s="2">
        <f t="shared" si="45"/>
        <v>4330.7531481633496</v>
      </c>
      <c r="F288" s="2">
        <f t="shared" si="47"/>
        <v>662694.09601882868</v>
      </c>
      <c r="G288" s="11">
        <f t="shared" si="39"/>
        <v>2815.4475925785164</v>
      </c>
      <c r="I288" s="2">
        <f t="shared" si="46"/>
        <v>659878.64842625021</v>
      </c>
      <c r="M288" s="10">
        <f t="shared" si="38"/>
        <v>2815.4475925785164</v>
      </c>
      <c r="N288" s="11">
        <f t="shared" si="40"/>
        <v>1104.0607231462488</v>
      </c>
      <c r="O288" s="11">
        <f t="shared" si="41"/>
        <v>1711.3868694322675</v>
      </c>
      <c r="P288" s="12">
        <f t="shared" si="42"/>
        <v>292704.80596956739</v>
      </c>
    </row>
    <row r="289" spans="2:16" x14ac:dyDescent="0.25">
      <c r="B289" s="1">
        <v>51532</v>
      </c>
      <c r="C289" s="2">
        <f t="shared" si="44"/>
        <v>2041</v>
      </c>
      <c r="D289" s="2">
        <f t="shared" si="43"/>
        <v>12323.577715825733</v>
      </c>
      <c r="E289" s="2">
        <f t="shared" si="45"/>
        <v>4339.4146544596761</v>
      </c>
      <c r="F289" s="2">
        <f t="shared" si="47"/>
        <v>670062.40698237054</v>
      </c>
      <c r="G289" s="11">
        <f t="shared" si="39"/>
        <v>2815.4475925785164</v>
      </c>
      <c r="I289" s="2">
        <f t="shared" si="46"/>
        <v>667246.95938979206</v>
      </c>
      <c r="M289" s="10">
        <f t="shared" si="38"/>
        <v>2815.4475925785164</v>
      </c>
      <c r="N289" s="11">
        <f t="shared" si="40"/>
        <v>1097.6430223858777</v>
      </c>
      <c r="O289" s="11">
        <f t="shared" si="41"/>
        <v>1717.8045701926387</v>
      </c>
      <c r="P289" s="12">
        <f t="shared" si="42"/>
        <v>290987.00139937474</v>
      </c>
    </row>
    <row r="290" spans="2:16" x14ac:dyDescent="0.25">
      <c r="B290" s="1">
        <v>51560</v>
      </c>
      <c r="C290" s="2">
        <f t="shared" si="44"/>
        <v>2041</v>
      </c>
      <c r="D290" s="2">
        <f t="shared" si="43"/>
        <v>12323.577715825733</v>
      </c>
      <c r="E290" s="2">
        <f t="shared" si="45"/>
        <v>4348.0934837685954</v>
      </c>
      <c r="F290" s="2">
        <f t="shared" si="47"/>
        <v>677446.60015314852</v>
      </c>
      <c r="G290" s="11">
        <f t="shared" si="39"/>
        <v>2815.4475925785164</v>
      </c>
      <c r="I290" s="2">
        <f t="shared" si="46"/>
        <v>674631.15256057004</v>
      </c>
      <c r="M290" s="10">
        <f t="shared" si="38"/>
        <v>2815.4475925785164</v>
      </c>
      <c r="N290" s="11">
        <f t="shared" si="40"/>
        <v>1091.2012552476554</v>
      </c>
      <c r="O290" s="11">
        <f t="shared" si="41"/>
        <v>1724.246337330861</v>
      </c>
      <c r="P290" s="12">
        <f t="shared" si="42"/>
        <v>289262.7550620439</v>
      </c>
    </row>
    <row r="291" spans="2:16" x14ac:dyDescent="0.25">
      <c r="B291" s="1">
        <v>51591</v>
      </c>
      <c r="C291" s="2">
        <f t="shared" si="44"/>
        <v>2041</v>
      </c>
      <c r="D291" s="2">
        <f t="shared" si="43"/>
        <v>12323.577715825733</v>
      </c>
      <c r="E291" s="2">
        <f t="shared" si="45"/>
        <v>4356.7896707361324</v>
      </c>
      <c r="F291" s="2">
        <f t="shared" si="47"/>
        <v>684846.71111419494</v>
      </c>
      <c r="G291" s="11">
        <f t="shared" si="39"/>
        <v>2815.4475925785164</v>
      </c>
      <c r="I291" s="2">
        <f t="shared" si="46"/>
        <v>682031.26352161646</v>
      </c>
      <c r="M291" s="10">
        <f t="shared" si="38"/>
        <v>2815.4475925785164</v>
      </c>
      <c r="N291" s="11">
        <f t="shared" si="40"/>
        <v>1084.7353314826646</v>
      </c>
      <c r="O291" s="11">
        <f t="shared" si="41"/>
        <v>1730.7122610958518</v>
      </c>
      <c r="P291" s="12">
        <f t="shared" si="42"/>
        <v>287532.04280094802</v>
      </c>
    </row>
    <row r="292" spans="2:16" x14ac:dyDescent="0.25">
      <c r="B292" s="1">
        <v>51621</v>
      </c>
      <c r="C292" s="2">
        <f t="shared" si="44"/>
        <v>2041</v>
      </c>
      <c r="D292" s="2">
        <f t="shared" si="43"/>
        <v>12323.577715825733</v>
      </c>
      <c r="E292" s="2">
        <f t="shared" si="45"/>
        <v>4365.5032500776051</v>
      </c>
      <c r="F292" s="2">
        <f t="shared" si="47"/>
        <v>692262.77553243667</v>
      </c>
      <c r="G292" s="11">
        <f t="shared" si="39"/>
        <v>2815.4475925785164</v>
      </c>
      <c r="I292" s="2">
        <f t="shared" si="46"/>
        <v>689447.32793985819</v>
      </c>
      <c r="M292" s="10">
        <f t="shared" si="38"/>
        <v>2815.4475925785164</v>
      </c>
      <c r="N292" s="11">
        <f t="shared" si="40"/>
        <v>1078.2451605035551</v>
      </c>
      <c r="O292" s="11">
        <f t="shared" si="41"/>
        <v>1737.2024320749613</v>
      </c>
      <c r="P292" s="12">
        <f t="shared" si="42"/>
        <v>285794.84036887309</v>
      </c>
    </row>
    <row r="293" spans="2:16" x14ac:dyDescent="0.25">
      <c r="B293" s="1">
        <v>51652</v>
      </c>
      <c r="C293" s="2">
        <f t="shared" si="44"/>
        <v>2041</v>
      </c>
      <c r="D293" s="2">
        <f t="shared" si="43"/>
        <v>12323.577715825733</v>
      </c>
      <c r="E293" s="2">
        <f t="shared" si="45"/>
        <v>4374.2342565777608</v>
      </c>
      <c r="F293" s="2">
        <f t="shared" si="47"/>
        <v>699694.82915890578</v>
      </c>
      <c r="G293" s="11">
        <f t="shared" si="39"/>
        <v>2815.4475925785164</v>
      </c>
      <c r="I293" s="2">
        <f t="shared" si="46"/>
        <v>696879.3815663273</v>
      </c>
      <c r="M293" s="10">
        <f t="shared" si="38"/>
        <v>2815.4475925785164</v>
      </c>
      <c r="N293" s="11">
        <f t="shared" si="40"/>
        <v>1071.7306513832741</v>
      </c>
      <c r="O293" s="11">
        <f t="shared" si="41"/>
        <v>1743.7169411952423</v>
      </c>
      <c r="P293" s="12">
        <f t="shared" si="42"/>
        <v>284051.12342767784</v>
      </c>
    </row>
    <row r="294" spans="2:16" x14ac:dyDescent="0.25">
      <c r="B294" s="1">
        <v>51682</v>
      </c>
      <c r="C294" s="2">
        <f t="shared" si="44"/>
        <v>2041</v>
      </c>
      <c r="D294" s="2">
        <f t="shared" si="43"/>
        <v>12323.577715825733</v>
      </c>
      <c r="E294" s="2">
        <f t="shared" si="45"/>
        <v>4382.9827250909166</v>
      </c>
      <c r="F294" s="2">
        <f t="shared" si="47"/>
        <v>707142.90782894997</v>
      </c>
      <c r="G294" s="11">
        <f t="shared" si="39"/>
        <v>2815.4475925785164</v>
      </c>
      <c r="I294" s="2">
        <f t="shared" si="46"/>
        <v>704327.46023637149</v>
      </c>
      <c r="M294" s="10">
        <f t="shared" si="38"/>
        <v>2815.4475925785164</v>
      </c>
      <c r="N294" s="11">
        <f t="shared" si="40"/>
        <v>1065.1917128537918</v>
      </c>
      <c r="O294" s="11">
        <f t="shared" si="41"/>
        <v>1750.2558797247245</v>
      </c>
      <c r="P294" s="12">
        <f t="shared" si="42"/>
        <v>282300.86754795309</v>
      </c>
    </row>
    <row r="295" spans="2:16" x14ac:dyDescent="0.25">
      <c r="B295" s="1">
        <v>51713</v>
      </c>
      <c r="C295" s="2">
        <f t="shared" si="44"/>
        <v>2041</v>
      </c>
      <c r="D295" s="2">
        <f t="shared" si="43"/>
        <v>12323.577715825733</v>
      </c>
      <c r="E295" s="2">
        <f t="shared" si="45"/>
        <v>4391.7486905410988</v>
      </c>
      <c r="F295" s="2">
        <f t="shared" si="47"/>
        <v>714607.04746244405</v>
      </c>
      <c r="G295" s="11">
        <f t="shared" si="39"/>
        <v>2815.4475925785164</v>
      </c>
      <c r="I295" s="2">
        <f t="shared" si="46"/>
        <v>711791.59986986557</v>
      </c>
      <c r="M295" s="10">
        <f t="shared" si="38"/>
        <v>2815.4475925785164</v>
      </c>
      <c r="N295" s="11">
        <f t="shared" si="40"/>
        <v>1058.6282533048241</v>
      </c>
      <c r="O295" s="11">
        <f t="shared" si="41"/>
        <v>1756.8193392736923</v>
      </c>
      <c r="P295" s="12">
        <f t="shared" si="42"/>
        <v>280544.04820867942</v>
      </c>
    </row>
    <row r="296" spans="2:16" x14ac:dyDescent="0.25">
      <c r="B296" s="1">
        <v>51744</v>
      </c>
      <c r="C296" s="2">
        <f t="shared" si="44"/>
        <v>2041</v>
      </c>
      <c r="D296" s="2">
        <f t="shared" si="43"/>
        <v>12323.577715825733</v>
      </c>
      <c r="E296" s="2">
        <f t="shared" si="45"/>
        <v>4400.532187922181</v>
      </c>
      <c r="F296" s="2">
        <f t="shared" si="47"/>
        <v>722087.2840640021</v>
      </c>
      <c r="G296" s="11">
        <f t="shared" si="39"/>
        <v>2815.4475925785164</v>
      </c>
      <c r="I296" s="2">
        <f t="shared" si="46"/>
        <v>719271.83647142362</v>
      </c>
      <c r="M296" s="10">
        <f t="shared" si="38"/>
        <v>2815.4475925785164</v>
      </c>
      <c r="N296" s="11">
        <f t="shared" si="40"/>
        <v>1052.0401807825478</v>
      </c>
      <c r="O296" s="11">
        <f t="shared" si="41"/>
        <v>1763.4074117959685</v>
      </c>
      <c r="P296" s="12">
        <f t="shared" si="42"/>
        <v>278780.64079688344</v>
      </c>
    </row>
    <row r="297" spans="2:16" x14ac:dyDescent="0.25">
      <c r="B297" s="1">
        <v>51774</v>
      </c>
      <c r="C297" s="2">
        <f t="shared" si="44"/>
        <v>2041</v>
      </c>
      <c r="D297" s="2">
        <f t="shared" si="43"/>
        <v>12323.577715825733</v>
      </c>
      <c r="E297" s="2">
        <f t="shared" si="45"/>
        <v>4409.3332522980254</v>
      </c>
      <c r="F297" s="2">
        <f t="shared" si="47"/>
        <v>729583.65372318949</v>
      </c>
      <c r="G297" s="11">
        <f t="shared" si="39"/>
        <v>2815.4475925785164</v>
      </c>
      <c r="I297" s="2">
        <f t="shared" si="46"/>
        <v>726768.20613061101</v>
      </c>
      <c r="M297" s="10">
        <f t="shared" si="38"/>
        <v>2815.4475925785164</v>
      </c>
      <c r="N297" s="11">
        <f t="shared" si="40"/>
        <v>1045.4274029883129</v>
      </c>
      <c r="O297" s="11">
        <f t="shared" si="41"/>
        <v>1770.0201895902035</v>
      </c>
      <c r="P297" s="12">
        <f t="shared" si="42"/>
        <v>277010.62060729321</v>
      </c>
    </row>
    <row r="298" spans="2:16" x14ac:dyDescent="0.25">
      <c r="B298" s="1">
        <v>51805</v>
      </c>
      <c r="C298" s="2">
        <f t="shared" si="44"/>
        <v>2041</v>
      </c>
      <c r="D298" s="2">
        <f t="shared" si="43"/>
        <v>12323.577715825733</v>
      </c>
      <c r="E298" s="2">
        <f t="shared" si="45"/>
        <v>4418.1519188026214</v>
      </c>
      <c r="F298" s="2">
        <f t="shared" si="47"/>
        <v>737096.19261473627</v>
      </c>
      <c r="G298" s="11">
        <f t="shared" si="39"/>
        <v>2815.4475925785164</v>
      </c>
      <c r="I298" s="2">
        <f t="shared" si="46"/>
        <v>734280.74502215779</v>
      </c>
      <c r="M298" s="10">
        <f t="shared" si="38"/>
        <v>2815.4475925785164</v>
      </c>
      <c r="N298" s="11">
        <f t="shared" si="40"/>
        <v>1038.7898272773496</v>
      </c>
      <c r="O298" s="11">
        <f t="shared" si="41"/>
        <v>1776.6577653011668</v>
      </c>
      <c r="P298" s="12">
        <f t="shared" si="42"/>
        <v>275233.96284199203</v>
      </c>
    </row>
    <row r="299" spans="2:16" x14ac:dyDescent="0.25">
      <c r="B299" s="1">
        <v>51835</v>
      </c>
      <c r="C299" s="2">
        <f t="shared" si="44"/>
        <v>2041</v>
      </c>
      <c r="D299" s="2">
        <f t="shared" si="43"/>
        <v>12323.577715825733</v>
      </c>
      <c r="E299" s="2">
        <f t="shared" si="45"/>
        <v>4426.9882226402269</v>
      </c>
      <c r="F299" s="2">
        <f t="shared" si="47"/>
        <v>744624.93699875055</v>
      </c>
      <c r="G299" s="11">
        <f t="shared" si="39"/>
        <v>2815.4475925785164</v>
      </c>
      <c r="I299" s="2">
        <f t="shared" si="46"/>
        <v>741809.48940617207</v>
      </c>
      <c r="M299" s="10">
        <f t="shared" si="38"/>
        <v>2815.4475925785164</v>
      </c>
      <c r="N299" s="11">
        <f t="shared" si="40"/>
        <v>1032.12736065747</v>
      </c>
      <c r="O299" s="11">
        <f t="shared" si="41"/>
        <v>1783.3202319210463</v>
      </c>
      <c r="P299" s="12">
        <f t="shared" si="42"/>
        <v>273450.64261007099</v>
      </c>
    </row>
    <row r="300" spans="2:16" x14ac:dyDescent="0.25">
      <c r="B300" s="1">
        <v>51866</v>
      </c>
      <c r="C300" s="2">
        <f t="shared" si="44"/>
        <v>2041</v>
      </c>
      <c r="D300" s="2">
        <f t="shared" si="43"/>
        <v>12323.577715825733</v>
      </c>
      <c r="E300" s="2">
        <f t="shared" si="45"/>
        <v>4435.8421990855077</v>
      </c>
      <c r="F300" s="2">
        <f t="shared" si="47"/>
        <v>752169.92322093295</v>
      </c>
      <c r="G300" s="11">
        <f t="shared" si="39"/>
        <v>2815.4475925785164</v>
      </c>
      <c r="I300" s="2">
        <f t="shared" si="46"/>
        <v>749354.47562835447</v>
      </c>
      <c r="M300" s="10">
        <f t="shared" si="38"/>
        <v>2815.4475925785164</v>
      </c>
      <c r="N300" s="11">
        <f t="shared" si="40"/>
        <v>1025.4399097877663</v>
      </c>
      <c r="O300" s="11">
        <f t="shared" si="41"/>
        <v>1790.0076827907501</v>
      </c>
      <c r="P300" s="12">
        <f t="shared" si="42"/>
        <v>271660.63492728025</v>
      </c>
    </row>
    <row r="301" spans="2:16" x14ac:dyDescent="0.25">
      <c r="B301" s="1">
        <v>51897</v>
      </c>
      <c r="C301" s="2">
        <f t="shared" si="44"/>
        <v>2042</v>
      </c>
      <c r="D301" s="2">
        <f t="shared" si="43"/>
        <v>12816.520824458763</v>
      </c>
      <c r="E301" s="2">
        <f t="shared" si="45"/>
        <v>4444.7138834836787</v>
      </c>
      <c r="F301" s="2">
        <f t="shared" si="47"/>
        <v>760224.13082142419</v>
      </c>
      <c r="G301" s="11">
        <f t="shared" si="39"/>
        <v>2815.4475925785164</v>
      </c>
      <c r="I301" s="2">
        <f t="shared" si="46"/>
        <v>757408.68322884571</v>
      </c>
      <c r="M301" s="10">
        <f t="shared" si="38"/>
        <v>2815.4475925785164</v>
      </c>
      <c r="N301" s="11">
        <f t="shared" si="40"/>
        <v>1018.7273809773009</v>
      </c>
      <c r="O301" s="11">
        <f t="shared" si="41"/>
        <v>1796.7202116012154</v>
      </c>
      <c r="P301" s="12">
        <f t="shared" si="42"/>
        <v>269863.91471567901</v>
      </c>
    </row>
    <row r="302" spans="2:16" x14ac:dyDescent="0.25">
      <c r="B302" s="1">
        <v>51925</v>
      </c>
      <c r="C302" s="2">
        <f t="shared" si="44"/>
        <v>2042</v>
      </c>
      <c r="D302" s="2">
        <f t="shared" si="43"/>
        <v>12816.520824458763</v>
      </c>
      <c r="E302" s="2">
        <f t="shared" si="45"/>
        <v>4453.6033112506457</v>
      </c>
      <c r="F302" s="2">
        <f t="shared" si="47"/>
        <v>768296.29635281675</v>
      </c>
      <c r="G302" s="11">
        <f t="shared" si="39"/>
        <v>2815.4475925785164</v>
      </c>
      <c r="I302" s="2">
        <f t="shared" si="46"/>
        <v>765480.84876023827</v>
      </c>
      <c r="M302" s="10">
        <f t="shared" si="38"/>
        <v>2815.4475925785164</v>
      </c>
      <c r="N302" s="11">
        <f t="shared" si="40"/>
        <v>1011.9896801837963</v>
      </c>
      <c r="O302" s="11">
        <f t="shared" si="41"/>
        <v>1803.4579123947201</v>
      </c>
      <c r="P302" s="12">
        <f t="shared" si="42"/>
        <v>268060.45680328429</v>
      </c>
    </row>
    <row r="303" spans="2:16" x14ac:dyDescent="0.25">
      <c r="B303" s="1">
        <v>51956</v>
      </c>
      <c r="C303" s="2">
        <f t="shared" si="44"/>
        <v>2042</v>
      </c>
      <c r="D303" s="2">
        <f t="shared" si="43"/>
        <v>12816.520824458763</v>
      </c>
      <c r="E303" s="2">
        <f t="shared" si="45"/>
        <v>4462.5105178731474</v>
      </c>
      <c r="F303" s="2">
        <f t="shared" si="47"/>
        <v>776386.46189602464</v>
      </c>
      <c r="G303" s="11">
        <f t="shared" si="39"/>
        <v>2815.4475925785164</v>
      </c>
      <c r="I303" s="2">
        <f t="shared" si="46"/>
        <v>773571.01430344617</v>
      </c>
      <c r="M303" s="10">
        <f t="shared" si="38"/>
        <v>2815.4475925785164</v>
      </c>
      <c r="N303" s="11">
        <f t="shared" si="40"/>
        <v>1005.2267130123161</v>
      </c>
      <c r="O303" s="11">
        <f t="shared" si="41"/>
        <v>1810.2208795662004</v>
      </c>
      <c r="P303" s="12">
        <f t="shared" si="42"/>
        <v>266250.23592371808</v>
      </c>
    </row>
    <row r="304" spans="2:16" x14ac:dyDescent="0.25">
      <c r="B304" s="1">
        <v>51986</v>
      </c>
      <c r="C304" s="2">
        <f t="shared" si="44"/>
        <v>2042</v>
      </c>
      <c r="D304" s="2">
        <f t="shared" si="43"/>
        <v>12816.520824458763</v>
      </c>
      <c r="E304" s="2">
        <f t="shared" si="45"/>
        <v>4471.4355389088932</v>
      </c>
      <c r="F304" s="2">
        <f t="shared" si="47"/>
        <v>784494.66963667423</v>
      </c>
      <c r="G304" s="11">
        <f t="shared" si="39"/>
        <v>2815.4475925785164</v>
      </c>
      <c r="I304" s="2">
        <f t="shared" si="46"/>
        <v>781679.22204409575</v>
      </c>
      <c r="M304" s="10">
        <f t="shared" si="38"/>
        <v>2815.4475925785164</v>
      </c>
      <c r="N304" s="11">
        <f t="shared" si="40"/>
        <v>998.43838471394281</v>
      </c>
      <c r="O304" s="11">
        <f t="shared" si="41"/>
        <v>1817.0092078645735</v>
      </c>
      <c r="P304" s="12">
        <f t="shared" si="42"/>
        <v>264433.2267158535</v>
      </c>
    </row>
    <row r="305" spans="2:16" x14ac:dyDescent="0.25">
      <c r="B305" s="1">
        <v>52017</v>
      </c>
      <c r="C305" s="2">
        <f t="shared" si="44"/>
        <v>2042</v>
      </c>
      <c r="D305" s="2">
        <f t="shared" si="43"/>
        <v>12816.520824458763</v>
      </c>
      <c r="E305" s="2">
        <f t="shared" si="45"/>
        <v>4480.3784099867107</v>
      </c>
      <c r="F305" s="2">
        <f t="shared" si="47"/>
        <v>792620.96186538157</v>
      </c>
      <c r="G305" s="11">
        <f t="shared" si="39"/>
        <v>2815.4475925785164</v>
      </c>
      <c r="I305" s="2">
        <f t="shared" si="46"/>
        <v>789805.51427280309</v>
      </c>
      <c r="M305" s="10">
        <f t="shared" si="38"/>
        <v>2815.4475925785164</v>
      </c>
      <c r="N305" s="11">
        <f t="shared" si="40"/>
        <v>991.62460018445063</v>
      </c>
      <c r="O305" s="11">
        <f t="shared" si="41"/>
        <v>1823.8229923940657</v>
      </c>
      <c r="P305" s="12">
        <f t="shared" si="42"/>
        <v>262609.40372345946</v>
      </c>
    </row>
    <row r="306" spans="2:16" x14ac:dyDescent="0.25">
      <c r="B306" s="1">
        <v>52047</v>
      </c>
      <c r="C306" s="2">
        <f t="shared" si="44"/>
        <v>2042</v>
      </c>
      <c r="D306" s="2">
        <f t="shared" si="43"/>
        <v>12816.520824458763</v>
      </c>
      <c r="E306" s="2">
        <f t="shared" si="45"/>
        <v>4489.3391668066843</v>
      </c>
      <c r="F306" s="2">
        <f t="shared" si="47"/>
        <v>800765.38097803132</v>
      </c>
      <c r="G306" s="11">
        <f t="shared" si="39"/>
        <v>2815.4475925785164</v>
      </c>
      <c r="I306" s="2">
        <f t="shared" si="46"/>
        <v>797949.93338545284</v>
      </c>
      <c r="M306" s="10">
        <f t="shared" si="38"/>
        <v>2815.4475925785164</v>
      </c>
      <c r="N306" s="11">
        <f t="shared" si="40"/>
        <v>984.78526396297298</v>
      </c>
      <c r="O306" s="11">
        <f t="shared" si="41"/>
        <v>1830.6623286155434</v>
      </c>
      <c r="P306" s="12">
        <f t="shared" si="42"/>
        <v>260778.74139484391</v>
      </c>
    </row>
    <row r="307" spans="2:16" x14ac:dyDescent="0.25">
      <c r="B307" s="1">
        <v>52078</v>
      </c>
      <c r="C307" s="2">
        <f t="shared" si="44"/>
        <v>2042</v>
      </c>
      <c r="D307" s="2">
        <f t="shared" si="43"/>
        <v>12816.520824458763</v>
      </c>
      <c r="E307" s="2">
        <f t="shared" si="45"/>
        <v>4498.3178451402973</v>
      </c>
      <c r="F307" s="2">
        <f t="shared" si="47"/>
        <v>808927.96947605617</v>
      </c>
      <c r="G307" s="11">
        <f t="shared" si="39"/>
        <v>2815.4475925785164</v>
      </c>
      <c r="I307" s="2">
        <f t="shared" si="46"/>
        <v>806112.52188347769</v>
      </c>
      <c r="M307" s="10">
        <f t="shared" si="38"/>
        <v>2815.4475925785164</v>
      </c>
      <c r="N307" s="11">
        <f t="shared" si="40"/>
        <v>977.92028023066462</v>
      </c>
      <c r="O307" s="11">
        <f t="shared" si="41"/>
        <v>1837.5273123478519</v>
      </c>
      <c r="P307" s="12">
        <f t="shared" si="42"/>
        <v>258941.21408249607</v>
      </c>
    </row>
    <row r="308" spans="2:16" x14ac:dyDescent="0.25">
      <c r="B308" s="1">
        <v>52109</v>
      </c>
      <c r="C308" s="2">
        <f t="shared" si="44"/>
        <v>2042</v>
      </c>
      <c r="D308" s="2">
        <f t="shared" si="43"/>
        <v>12816.520824458763</v>
      </c>
      <c r="E308" s="2">
        <f t="shared" si="45"/>
        <v>4507.3144808305778</v>
      </c>
      <c r="F308" s="2">
        <f t="shared" si="47"/>
        <v>817108.76996671758</v>
      </c>
      <c r="G308" s="11">
        <f t="shared" si="39"/>
        <v>2815.4475925785164</v>
      </c>
      <c r="I308" s="2">
        <f t="shared" si="46"/>
        <v>814293.3223741391</v>
      </c>
      <c r="M308" s="10">
        <f t="shared" si="38"/>
        <v>2815.4475925785164</v>
      </c>
      <c r="N308" s="11">
        <f t="shared" si="40"/>
        <v>971.02955280936021</v>
      </c>
      <c r="O308" s="11">
        <f t="shared" si="41"/>
        <v>1844.4180397691562</v>
      </c>
      <c r="P308" s="12">
        <f t="shared" si="42"/>
        <v>257096.7960427269</v>
      </c>
    </row>
    <row r="309" spans="2:16" x14ac:dyDescent="0.25">
      <c r="B309" s="1">
        <v>52139</v>
      </c>
      <c r="C309" s="2">
        <f t="shared" si="44"/>
        <v>2042</v>
      </c>
      <c r="D309" s="2">
        <f t="shared" si="43"/>
        <v>12816.520824458763</v>
      </c>
      <c r="E309" s="2">
        <f t="shared" si="45"/>
        <v>4516.3291097922393</v>
      </c>
      <c r="F309" s="2">
        <f t="shared" si="47"/>
        <v>825307.82516338618</v>
      </c>
      <c r="G309" s="11">
        <f t="shared" si="39"/>
        <v>2815.4475925785164</v>
      </c>
      <c r="I309" s="2">
        <f t="shared" si="46"/>
        <v>822492.3775708077</v>
      </c>
      <c r="M309" s="10">
        <f t="shared" si="38"/>
        <v>2815.4475925785164</v>
      </c>
      <c r="N309" s="11">
        <f t="shared" si="40"/>
        <v>964.11298516022589</v>
      </c>
      <c r="O309" s="11">
        <f t="shared" si="41"/>
        <v>1851.3346074182905</v>
      </c>
      <c r="P309" s="12">
        <f t="shared" si="42"/>
        <v>255245.46143530862</v>
      </c>
    </row>
    <row r="310" spans="2:16" x14ac:dyDescent="0.25">
      <c r="B310" s="1">
        <v>52170</v>
      </c>
      <c r="C310" s="2">
        <f t="shared" si="44"/>
        <v>2042</v>
      </c>
      <c r="D310" s="2">
        <f t="shared" si="43"/>
        <v>12816.520824458763</v>
      </c>
      <c r="E310" s="2">
        <f t="shared" si="45"/>
        <v>4525.3617680118241</v>
      </c>
      <c r="F310" s="2">
        <f t="shared" si="47"/>
        <v>833525.17788582412</v>
      </c>
      <c r="G310" s="11">
        <f t="shared" si="39"/>
        <v>2815.4475925785164</v>
      </c>
      <c r="I310" s="2">
        <f t="shared" si="46"/>
        <v>830709.73029324564</v>
      </c>
      <c r="M310" s="10">
        <f t="shared" si="38"/>
        <v>2815.4475925785164</v>
      </c>
      <c r="N310" s="11">
        <f t="shared" si="40"/>
        <v>957.17048038240728</v>
      </c>
      <c r="O310" s="11">
        <f t="shared" si="41"/>
        <v>1858.2771121961091</v>
      </c>
      <c r="P310" s="12">
        <f t="shared" si="42"/>
        <v>253387.18432311251</v>
      </c>
    </row>
    <row r="311" spans="2:16" x14ac:dyDescent="0.25">
      <c r="B311" s="1">
        <v>52200</v>
      </c>
      <c r="C311" s="2">
        <f t="shared" si="44"/>
        <v>2042</v>
      </c>
      <c r="D311" s="2">
        <f t="shared" si="43"/>
        <v>12816.520824458763</v>
      </c>
      <c r="E311" s="2">
        <f t="shared" si="45"/>
        <v>4534.4124915478478</v>
      </c>
      <c r="F311" s="2">
        <f t="shared" si="47"/>
        <v>841760.87106046744</v>
      </c>
      <c r="G311" s="11">
        <f t="shared" si="39"/>
        <v>2815.4475925785164</v>
      </c>
      <c r="I311" s="2">
        <f t="shared" si="46"/>
        <v>838945.42346788896</v>
      </c>
      <c r="M311" s="10">
        <f t="shared" si="38"/>
        <v>2815.4475925785164</v>
      </c>
      <c r="N311" s="11">
        <f t="shared" si="40"/>
        <v>950.20194121167185</v>
      </c>
      <c r="O311" s="11">
        <f t="shared" si="41"/>
        <v>1865.2456513668444</v>
      </c>
      <c r="P311" s="12">
        <f t="shared" si="42"/>
        <v>251521.93867174565</v>
      </c>
    </row>
    <row r="312" spans="2:16" x14ac:dyDescent="0.25">
      <c r="B312" s="1">
        <v>52231</v>
      </c>
      <c r="C312" s="2">
        <f t="shared" si="44"/>
        <v>2042</v>
      </c>
      <c r="D312" s="2">
        <f t="shared" si="43"/>
        <v>12816.520824458763</v>
      </c>
      <c r="E312" s="2">
        <f t="shared" si="45"/>
        <v>4543.4813165309433</v>
      </c>
      <c r="F312" s="2">
        <f t="shared" si="47"/>
        <v>850014.94772070984</v>
      </c>
      <c r="G312" s="11">
        <f t="shared" si="39"/>
        <v>2815.4475925785164</v>
      </c>
      <c r="I312" s="2">
        <f t="shared" si="46"/>
        <v>847199.50012813136</v>
      </c>
      <c r="M312" s="10">
        <f t="shared" si="38"/>
        <v>2815.4475925785164</v>
      </c>
      <c r="N312" s="11">
        <f t="shared" si="40"/>
        <v>943.20727001904618</v>
      </c>
      <c r="O312" s="11">
        <f t="shared" si="41"/>
        <v>1872.2403225594703</v>
      </c>
      <c r="P312" s="12">
        <f t="shared" si="42"/>
        <v>249649.69834918619</v>
      </c>
    </row>
    <row r="313" spans="2:16" x14ac:dyDescent="0.25">
      <c r="B313" s="1">
        <v>52262</v>
      </c>
      <c r="C313" s="2">
        <f t="shared" si="44"/>
        <v>2043</v>
      </c>
      <c r="D313" s="2">
        <f t="shared" si="43"/>
        <v>13329.181657437117</v>
      </c>
      <c r="E313" s="2">
        <f t="shared" si="45"/>
        <v>4552.5682791640056</v>
      </c>
      <c r="F313" s="2">
        <f t="shared" si="47"/>
        <v>858800.11184016499</v>
      </c>
      <c r="G313" s="11">
        <f t="shared" si="39"/>
        <v>2815.4475925785164</v>
      </c>
      <c r="I313" s="2">
        <f t="shared" si="46"/>
        <v>855984.66424758651</v>
      </c>
      <c r="M313" s="10">
        <f t="shared" si="38"/>
        <v>2815.4475925785164</v>
      </c>
      <c r="N313" s="11">
        <f t="shared" si="40"/>
        <v>936.18636880944814</v>
      </c>
      <c r="O313" s="11">
        <f t="shared" si="41"/>
        <v>1879.2612237690682</v>
      </c>
      <c r="P313" s="12">
        <f t="shared" si="42"/>
        <v>247770.43712541711</v>
      </c>
    </row>
    <row r="314" spans="2:16" x14ac:dyDescent="0.25">
      <c r="B314" s="1">
        <v>52290</v>
      </c>
      <c r="C314" s="2">
        <f t="shared" si="44"/>
        <v>2043</v>
      </c>
      <c r="D314" s="2">
        <f t="shared" si="43"/>
        <v>13329.181657437117</v>
      </c>
      <c r="E314" s="2">
        <f t="shared" si="45"/>
        <v>4561.6734157223336</v>
      </c>
      <c r="F314" s="2">
        <f t="shared" si="47"/>
        <v>867605.45470345998</v>
      </c>
      <c r="G314" s="11">
        <f t="shared" si="39"/>
        <v>2815.4475925785164</v>
      </c>
      <c r="I314" s="2">
        <f t="shared" si="46"/>
        <v>864790.0071108815</v>
      </c>
      <c r="M314" s="10">
        <f t="shared" si="38"/>
        <v>2815.4475925785164</v>
      </c>
      <c r="N314" s="11">
        <f t="shared" si="40"/>
        <v>929.13913922031418</v>
      </c>
      <c r="O314" s="11">
        <f t="shared" si="41"/>
        <v>1886.3084533582023</v>
      </c>
      <c r="P314" s="12">
        <f t="shared" si="42"/>
        <v>245884.1286720589</v>
      </c>
    </row>
    <row r="315" spans="2:16" x14ac:dyDescent="0.25">
      <c r="B315" s="1">
        <v>52321</v>
      </c>
      <c r="C315" s="2">
        <f t="shared" si="44"/>
        <v>2043</v>
      </c>
      <c r="D315" s="2">
        <f t="shared" si="43"/>
        <v>13329.181657437117</v>
      </c>
      <c r="E315" s="2">
        <f t="shared" si="45"/>
        <v>4570.7967625537785</v>
      </c>
      <c r="F315" s="2">
        <f t="shared" si="47"/>
        <v>876431.02536280127</v>
      </c>
      <c r="G315" s="11">
        <f t="shared" si="39"/>
        <v>2815.4475925785164</v>
      </c>
      <c r="I315" s="2">
        <f t="shared" si="46"/>
        <v>873615.57777022279</v>
      </c>
      <c r="M315" s="10">
        <f t="shared" si="38"/>
        <v>2815.4475925785164</v>
      </c>
      <c r="N315" s="11">
        <f t="shared" si="40"/>
        <v>922.06548252022083</v>
      </c>
      <c r="O315" s="11">
        <f t="shared" si="41"/>
        <v>1893.3821100582954</v>
      </c>
      <c r="P315" s="12">
        <f t="shared" si="42"/>
        <v>243990.7465620006</v>
      </c>
    </row>
    <row r="316" spans="2:16" x14ac:dyDescent="0.25">
      <c r="B316" s="1">
        <v>52351</v>
      </c>
      <c r="C316" s="2">
        <f t="shared" si="44"/>
        <v>2043</v>
      </c>
      <c r="D316" s="2">
        <f t="shared" si="43"/>
        <v>13329.181657437117</v>
      </c>
      <c r="E316" s="2">
        <f t="shared" si="45"/>
        <v>4579.9383560788865</v>
      </c>
      <c r="F316" s="2">
        <f t="shared" si="47"/>
        <v>885276.87299748184</v>
      </c>
      <c r="G316" s="11">
        <f t="shared" si="39"/>
        <v>2815.4475925785164</v>
      </c>
      <c r="I316" s="2">
        <f t="shared" si="46"/>
        <v>882461.42540490336</v>
      </c>
      <c r="M316" s="10">
        <f t="shared" si="38"/>
        <v>2815.4475925785164</v>
      </c>
      <c r="N316" s="11">
        <f t="shared" si="40"/>
        <v>914.96529960750217</v>
      </c>
      <c r="O316" s="11">
        <f t="shared" si="41"/>
        <v>1900.4822929710142</v>
      </c>
      <c r="P316" s="12">
        <f t="shared" si="42"/>
        <v>242090.26426902958</v>
      </c>
    </row>
    <row r="317" spans="2:16" x14ac:dyDescent="0.25">
      <c r="B317" s="1">
        <v>52382</v>
      </c>
      <c r="C317" s="2">
        <f t="shared" si="44"/>
        <v>2043</v>
      </c>
      <c r="D317" s="2">
        <f t="shared" si="43"/>
        <v>13329.181657437117</v>
      </c>
      <c r="E317" s="2">
        <f t="shared" si="45"/>
        <v>4589.0982327910442</v>
      </c>
      <c r="F317" s="2">
        <f t="shared" si="47"/>
        <v>894143.04691423255</v>
      </c>
      <c r="G317" s="11">
        <f t="shared" si="39"/>
        <v>2815.4475925785164</v>
      </c>
      <c r="I317" s="2">
        <f t="shared" si="46"/>
        <v>891327.59932165407</v>
      </c>
      <c r="M317" s="10">
        <f t="shared" ref="M317:M380" si="48">G317</f>
        <v>2815.4475925785164</v>
      </c>
      <c r="N317" s="11">
        <f t="shared" si="40"/>
        <v>907.83849100886084</v>
      </c>
      <c r="O317" s="11">
        <f t="shared" si="41"/>
        <v>1907.6091015696556</v>
      </c>
      <c r="P317" s="12">
        <f t="shared" si="42"/>
        <v>240182.65516745992</v>
      </c>
    </row>
    <row r="318" spans="2:16" x14ac:dyDescent="0.25">
      <c r="B318" s="1">
        <v>52412</v>
      </c>
      <c r="C318" s="2">
        <f t="shared" si="44"/>
        <v>2043</v>
      </c>
      <c r="D318" s="2">
        <f t="shared" si="43"/>
        <v>13329.181657437117</v>
      </c>
      <c r="E318" s="2">
        <f t="shared" si="45"/>
        <v>4598.2764292566262</v>
      </c>
      <c r="F318" s="2">
        <f t="shared" si="47"/>
        <v>903029.59654757346</v>
      </c>
      <c r="G318" s="11">
        <f t="shared" ref="G318:G381" si="49">$K$4</f>
        <v>2815.4475925785164</v>
      </c>
      <c r="I318" s="2">
        <f t="shared" si="46"/>
        <v>900214.14895499498</v>
      </c>
      <c r="M318" s="10">
        <f t="shared" si="48"/>
        <v>2815.4475925785164</v>
      </c>
      <c r="N318" s="11">
        <f t="shared" ref="N318:N381" si="50">P317*$E$9</f>
        <v>900.68495687797463</v>
      </c>
      <c r="O318" s="11">
        <f t="shared" ref="O318:O381" si="51">M318-N318</f>
        <v>1914.7626357005418</v>
      </c>
      <c r="P318" s="12">
        <f t="shared" ref="P318:P381" si="52">P317-O318</f>
        <v>238267.89253175937</v>
      </c>
    </row>
    <row r="319" spans="2:16" x14ac:dyDescent="0.25">
      <c r="B319" s="1">
        <v>52443</v>
      </c>
      <c r="C319" s="2">
        <f t="shared" si="44"/>
        <v>2043</v>
      </c>
      <c r="D319" s="2">
        <f t="shared" si="43"/>
        <v>13329.181657437117</v>
      </c>
      <c r="E319" s="2">
        <f t="shared" si="45"/>
        <v>4607.4729821151395</v>
      </c>
      <c r="F319" s="2">
        <f t="shared" si="47"/>
        <v>911936.57146016706</v>
      </c>
      <c r="G319" s="11">
        <f t="shared" si="49"/>
        <v>2815.4475925785164</v>
      </c>
      <c r="I319" s="2">
        <f t="shared" si="46"/>
        <v>909121.12386758858</v>
      </c>
      <c r="M319" s="10">
        <f t="shared" si="48"/>
        <v>2815.4475925785164</v>
      </c>
      <c r="N319" s="11">
        <f t="shared" si="50"/>
        <v>893.5045969940976</v>
      </c>
      <c r="O319" s="11">
        <f t="shared" si="51"/>
        <v>1921.9429955844189</v>
      </c>
      <c r="P319" s="12">
        <f t="shared" si="52"/>
        <v>236345.94953617494</v>
      </c>
    </row>
    <row r="320" spans="2:16" x14ac:dyDescent="0.25">
      <c r="B320" s="1">
        <v>52474</v>
      </c>
      <c r="C320" s="2">
        <f t="shared" si="44"/>
        <v>2043</v>
      </c>
      <c r="D320" s="2">
        <f t="shared" si="43"/>
        <v>13329.181657437117</v>
      </c>
      <c r="E320" s="2">
        <f t="shared" si="45"/>
        <v>4616.6879280793701</v>
      </c>
      <c r="F320" s="2">
        <f t="shared" si="47"/>
        <v>920864.02134317171</v>
      </c>
      <c r="G320" s="11">
        <f t="shared" si="49"/>
        <v>2815.4475925785164</v>
      </c>
      <c r="I320" s="2">
        <f t="shared" si="46"/>
        <v>918048.57375059323</v>
      </c>
      <c r="M320" s="10">
        <f t="shared" si="48"/>
        <v>2815.4475925785164</v>
      </c>
      <c r="N320" s="11">
        <f t="shared" si="50"/>
        <v>886.29731076065605</v>
      </c>
      <c r="O320" s="11">
        <f t="shared" si="51"/>
        <v>1929.1502818178603</v>
      </c>
      <c r="P320" s="12">
        <f t="shared" si="52"/>
        <v>234416.79925435709</v>
      </c>
    </row>
    <row r="321" spans="2:16" x14ac:dyDescent="0.25">
      <c r="B321" s="1">
        <v>52504</v>
      </c>
      <c r="C321" s="2">
        <f t="shared" si="44"/>
        <v>2043</v>
      </c>
      <c r="D321" s="2">
        <f t="shared" si="43"/>
        <v>13329.181657437117</v>
      </c>
      <c r="E321" s="2">
        <f t="shared" si="45"/>
        <v>4625.9213039355291</v>
      </c>
      <c r="F321" s="2">
        <f t="shared" si="47"/>
        <v>929811.99601659679</v>
      </c>
      <c r="G321" s="11">
        <f t="shared" si="49"/>
        <v>2815.4475925785164</v>
      </c>
      <c r="I321" s="2">
        <f t="shared" si="46"/>
        <v>926996.54842401831</v>
      </c>
      <c r="M321" s="10">
        <f t="shared" si="48"/>
        <v>2815.4475925785164</v>
      </c>
      <c r="N321" s="11">
        <f t="shared" si="50"/>
        <v>879.06299720383902</v>
      </c>
      <c r="O321" s="11">
        <f t="shared" si="51"/>
        <v>1936.3845953746772</v>
      </c>
      <c r="P321" s="12">
        <f t="shared" si="52"/>
        <v>232480.41465898242</v>
      </c>
    </row>
    <row r="322" spans="2:16" x14ac:dyDescent="0.25">
      <c r="B322" s="1">
        <v>52535</v>
      </c>
      <c r="C322" s="2">
        <f t="shared" si="44"/>
        <v>2043</v>
      </c>
      <c r="D322" s="2">
        <f t="shared" si="43"/>
        <v>13329.181657437117</v>
      </c>
      <c r="E322" s="2">
        <f t="shared" si="45"/>
        <v>4635.1731465434004</v>
      </c>
      <c r="F322" s="2">
        <f t="shared" si="47"/>
        <v>938780.54542965884</v>
      </c>
      <c r="G322" s="11">
        <f t="shared" si="49"/>
        <v>2815.4475925785164</v>
      </c>
      <c r="I322" s="2">
        <f t="shared" si="46"/>
        <v>935965.09783708036</v>
      </c>
      <c r="M322" s="10">
        <f t="shared" si="48"/>
        <v>2815.4475925785164</v>
      </c>
      <c r="N322" s="11">
        <f t="shared" si="50"/>
        <v>871.80155497118403</v>
      </c>
      <c r="O322" s="11">
        <f t="shared" si="51"/>
        <v>1943.6460376073323</v>
      </c>
      <c r="P322" s="12">
        <f t="shared" si="52"/>
        <v>230536.76862137509</v>
      </c>
    </row>
    <row r="323" spans="2:16" x14ac:dyDescent="0.25">
      <c r="B323" s="1">
        <v>52565</v>
      </c>
      <c r="C323" s="2">
        <f t="shared" si="44"/>
        <v>2043</v>
      </c>
      <c r="D323" s="2">
        <f t="shared" si="43"/>
        <v>13329.181657437117</v>
      </c>
      <c r="E323" s="2">
        <f t="shared" si="45"/>
        <v>4644.4434928364872</v>
      </c>
      <c r="F323" s="2">
        <f t="shared" si="47"/>
        <v>947769.71966113802</v>
      </c>
      <c r="G323" s="11">
        <f t="shared" si="49"/>
        <v>2815.4475925785164</v>
      </c>
      <c r="I323" s="2">
        <f t="shared" si="46"/>
        <v>944954.27206855954</v>
      </c>
      <c r="M323" s="10">
        <f t="shared" si="48"/>
        <v>2815.4475925785164</v>
      </c>
      <c r="N323" s="11">
        <f t="shared" si="50"/>
        <v>864.51288233015657</v>
      </c>
      <c r="O323" s="11">
        <f t="shared" si="51"/>
        <v>1950.9347102483598</v>
      </c>
      <c r="P323" s="12">
        <f t="shared" si="52"/>
        <v>228585.83391112671</v>
      </c>
    </row>
    <row r="324" spans="2:16" x14ac:dyDescent="0.25">
      <c r="B324" s="1">
        <v>52596</v>
      </c>
      <c r="C324" s="2">
        <f t="shared" si="44"/>
        <v>2043</v>
      </c>
      <c r="D324" s="2">
        <f t="shared" si="43"/>
        <v>13329.181657437117</v>
      </c>
      <c r="E324" s="2">
        <f t="shared" si="45"/>
        <v>4653.7323798221605</v>
      </c>
      <c r="F324" s="2">
        <f t="shared" si="47"/>
        <v>956779.56891973643</v>
      </c>
      <c r="G324" s="11">
        <f t="shared" si="49"/>
        <v>2815.4475925785164</v>
      </c>
      <c r="I324" s="2">
        <f t="shared" si="46"/>
        <v>953964.12132715795</v>
      </c>
      <c r="M324" s="10">
        <f t="shared" si="48"/>
        <v>2815.4475925785164</v>
      </c>
      <c r="N324" s="11">
        <f t="shared" si="50"/>
        <v>857.19687716672513</v>
      </c>
      <c r="O324" s="11">
        <f t="shared" si="51"/>
        <v>1958.2507154117911</v>
      </c>
      <c r="P324" s="12">
        <f t="shared" si="52"/>
        <v>226627.58319571492</v>
      </c>
    </row>
    <row r="325" spans="2:16" x14ac:dyDescent="0.25">
      <c r="B325" s="1">
        <v>52627</v>
      </c>
      <c r="C325" s="2">
        <f t="shared" si="44"/>
        <v>2044</v>
      </c>
      <c r="D325" s="2">
        <f t="shared" si="43"/>
        <v>13862.3489237346</v>
      </c>
      <c r="E325" s="2">
        <f t="shared" si="45"/>
        <v>4663.0398445818046</v>
      </c>
      <c r="F325" s="2">
        <f t="shared" si="47"/>
        <v>966343.31081073463</v>
      </c>
      <c r="G325" s="11">
        <f t="shared" si="49"/>
        <v>2815.4475925785164</v>
      </c>
      <c r="I325" s="2">
        <f t="shared" si="46"/>
        <v>963527.86321815616</v>
      </c>
      <c r="M325" s="10">
        <f t="shared" si="48"/>
        <v>2815.4475925785164</v>
      </c>
      <c r="N325" s="11">
        <f t="shared" si="50"/>
        <v>849.85343698393092</v>
      </c>
      <c r="O325" s="11">
        <f t="shared" si="51"/>
        <v>1965.5941555945856</v>
      </c>
      <c r="P325" s="12">
        <f t="shared" si="52"/>
        <v>224661.98904012033</v>
      </c>
    </row>
    <row r="326" spans="2:16" x14ac:dyDescent="0.25">
      <c r="B326" s="1">
        <v>52656</v>
      </c>
      <c r="C326" s="2">
        <f t="shared" si="44"/>
        <v>2044</v>
      </c>
      <c r="D326" s="2">
        <f t="shared" si="43"/>
        <v>13862.3489237346</v>
      </c>
      <c r="E326" s="2">
        <f t="shared" si="45"/>
        <v>4672.3659242709682</v>
      </c>
      <c r="F326" s="2">
        <f t="shared" si="47"/>
        <v>975929.6057616804</v>
      </c>
      <c r="G326" s="11">
        <f t="shared" si="49"/>
        <v>2815.4475925785164</v>
      </c>
      <c r="I326" s="2">
        <f t="shared" si="46"/>
        <v>973114.15816910192</v>
      </c>
      <c r="M326" s="10">
        <f t="shared" si="48"/>
        <v>2815.4475925785164</v>
      </c>
      <c r="N326" s="11">
        <f t="shared" si="50"/>
        <v>842.48245890045121</v>
      </c>
      <c r="O326" s="11">
        <f t="shared" si="51"/>
        <v>1972.9651336780653</v>
      </c>
      <c r="P326" s="12">
        <f t="shared" si="52"/>
        <v>222689.02390644228</v>
      </c>
    </row>
    <row r="327" spans="2:16" x14ac:dyDescent="0.25">
      <c r="B327" s="1">
        <v>52687</v>
      </c>
      <c r="C327" s="2">
        <f t="shared" si="44"/>
        <v>2044</v>
      </c>
      <c r="D327" s="2">
        <f t="shared" si="43"/>
        <v>13862.3489237346</v>
      </c>
      <c r="E327" s="2">
        <f t="shared" si="45"/>
        <v>4681.7106561195105</v>
      </c>
      <c r="F327" s="2">
        <f t="shared" si="47"/>
        <v>985538.51029728074</v>
      </c>
      <c r="G327" s="11">
        <f t="shared" si="49"/>
        <v>2815.4475925785164</v>
      </c>
      <c r="I327" s="2">
        <f t="shared" si="46"/>
        <v>982723.06270470226</v>
      </c>
      <c r="M327" s="10">
        <f t="shared" si="48"/>
        <v>2815.4475925785164</v>
      </c>
      <c r="N327" s="11">
        <f t="shared" si="50"/>
        <v>835.08383964915856</v>
      </c>
      <c r="O327" s="11">
        <f t="shared" si="51"/>
        <v>1980.3637529293578</v>
      </c>
      <c r="P327" s="12">
        <f t="shared" si="52"/>
        <v>220708.66015351293</v>
      </c>
    </row>
    <row r="328" spans="2:16" x14ac:dyDescent="0.25">
      <c r="B328" s="1">
        <v>52717</v>
      </c>
      <c r="C328" s="2">
        <f t="shared" si="44"/>
        <v>2044</v>
      </c>
      <c r="D328" s="2">
        <f t="shared" si="43"/>
        <v>13862.3489237346</v>
      </c>
      <c r="E328" s="2">
        <f t="shared" si="45"/>
        <v>4691.0740774317492</v>
      </c>
      <c r="F328" s="2">
        <f t="shared" si="47"/>
        <v>995170.08109335415</v>
      </c>
      <c r="G328" s="11">
        <f t="shared" si="49"/>
        <v>2815.4475925785164</v>
      </c>
      <c r="I328" s="2">
        <f t="shared" si="46"/>
        <v>992354.63350077567</v>
      </c>
      <c r="M328" s="10">
        <f t="shared" si="48"/>
        <v>2815.4475925785164</v>
      </c>
      <c r="N328" s="11">
        <f t="shared" si="50"/>
        <v>827.6574755756734</v>
      </c>
      <c r="O328" s="11">
        <f t="shared" si="51"/>
        <v>1987.7901170028431</v>
      </c>
      <c r="P328" s="12">
        <f t="shared" si="52"/>
        <v>218720.87003651008</v>
      </c>
    </row>
    <row r="329" spans="2:16" x14ac:dyDescent="0.25">
      <c r="B329" s="1">
        <v>52748</v>
      </c>
      <c r="C329" s="2">
        <f t="shared" si="44"/>
        <v>2044</v>
      </c>
      <c r="D329" s="2">
        <f t="shared" si="43"/>
        <v>13862.3489237346</v>
      </c>
      <c r="E329" s="2">
        <f t="shared" si="45"/>
        <v>4700.4562255866131</v>
      </c>
      <c r="F329" s="2">
        <f t="shared" si="47"/>
        <v>1004824.3749772597</v>
      </c>
      <c r="G329" s="11">
        <f t="shared" si="49"/>
        <v>2815.4475925785164</v>
      </c>
      <c r="I329" s="2">
        <f t="shared" si="46"/>
        <v>1002008.9273846812</v>
      </c>
      <c r="M329" s="10">
        <f t="shared" si="48"/>
        <v>2815.4475925785164</v>
      </c>
      <c r="N329" s="11">
        <f t="shared" si="50"/>
        <v>820.20326263691277</v>
      </c>
      <c r="O329" s="11">
        <f t="shared" si="51"/>
        <v>1995.2443299416036</v>
      </c>
      <c r="P329" s="12">
        <f t="shared" si="52"/>
        <v>216725.62570656848</v>
      </c>
    </row>
    <row r="330" spans="2:16" x14ac:dyDescent="0.25">
      <c r="B330" s="1">
        <v>52778</v>
      </c>
      <c r="C330" s="2">
        <f t="shared" si="44"/>
        <v>2044</v>
      </c>
      <c r="D330" s="2">
        <f t="shared" si="43"/>
        <v>13862.3489237346</v>
      </c>
      <c r="E330" s="2">
        <f t="shared" si="45"/>
        <v>4709.8571380377862</v>
      </c>
      <c r="F330" s="2">
        <f t="shared" si="47"/>
        <v>1014501.4489283271</v>
      </c>
      <c r="G330" s="11">
        <f t="shared" si="49"/>
        <v>2815.4475925785164</v>
      </c>
      <c r="I330" s="2">
        <f t="shared" si="46"/>
        <v>1011686.0013357486</v>
      </c>
      <c r="M330" s="10">
        <f t="shared" si="48"/>
        <v>2815.4475925785164</v>
      </c>
      <c r="N330" s="11">
        <f t="shared" si="50"/>
        <v>812.72109639963173</v>
      </c>
      <c r="O330" s="11">
        <f t="shared" si="51"/>
        <v>2002.7264961788846</v>
      </c>
      <c r="P330" s="12">
        <f t="shared" si="52"/>
        <v>214722.89921038959</v>
      </c>
    </row>
    <row r="331" spans="2:16" x14ac:dyDescent="0.25">
      <c r="B331" s="1">
        <v>52809</v>
      </c>
      <c r="C331" s="2">
        <f t="shared" si="44"/>
        <v>2044</v>
      </c>
      <c r="D331" s="2">
        <f t="shared" si="43"/>
        <v>13862.3489237346</v>
      </c>
      <c r="E331" s="2">
        <f t="shared" si="45"/>
        <v>4719.276852313862</v>
      </c>
      <c r="F331" s="2">
        <f t="shared" si="47"/>
        <v>1024201.3600782886</v>
      </c>
      <c r="G331" s="11">
        <f t="shared" si="49"/>
        <v>2815.4475925785164</v>
      </c>
      <c r="I331" s="2">
        <f t="shared" si="46"/>
        <v>1021385.9124857101</v>
      </c>
      <c r="M331" s="10">
        <f t="shared" si="48"/>
        <v>2815.4475925785164</v>
      </c>
      <c r="N331" s="11">
        <f t="shared" si="50"/>
        <v>805.21087203896093</v>
      </c>
      <c r="O331" s="11">
        <f t="shared" si="51"/>
        <v>2010.2367205395553</v>
      </c>
      <c r="P331" s="12">
        <f t="shared" si="52"/>
        <v>212712.66248985004</v>
      </c>
    </row>
    <row r="332" spans="2:16" x14ac:dyDescent="0.25">
      <c r="B332" s="1">
        <v>52840</v>
      </c>
      <c r="C332" s="2">
        <f t="shared" si="44"/>
        <v>2044</v>
      </c>
      <c r="D332" s="2">
        <f t="shared" si="43"/>
        <v>13862.3489237346</v>
      </c>
      <c r="E332" s="2">
        <f t="shared" si="45"/>
        <v>4728.7154060184894</v>
      </c>
      <c r="F332" s="2">
        <f t="shared" si="47"/>
        <v>1033924.165711712</v>
      </c>
      <c r="G332" s="11">
        <f t="shared" si="49"/>
        <v>2815.4475925785164</v>
      </c>
      <c r="I332" s="2">
        <f t="shared" si="46"/>
        <v>1031108.7181191335</v>
      </c>
      <c r="M332" s="10">
        <f t="shared" si="48"/>
        <v>2815.4475925785164</v>
      </c>
      <c r="N332" s="11">
        <f t="shared" si="50"/>
        <v>797.6724843369376</v>
      </c>
      <c r="O332" s="11">
        <f t="shared" si="51"/>
        <v>2017.7751082415789</v>
      </c>
      <c r="P332" s="12">
        <f t="shared" si="52"/>
        <v>210694.88738160845</v>
      </c>
    </row>
    <row r="333" spans="2:16" x14ac:dyDescent="0.25">
      <c r="B333" s="1">
        <v>52870</v>
      </c>
      <c r="C333" s="2">
        <f t="shared" si="44"/>
        <v>2044</v>
      </c>
      <c r="D333" s="2">
        <f t="shared" ref="D333:D396" si="53">$C$5*(1+$E$5)^(C333-$C$2)</f>
        <v>13862.3489237346</v>
      </c>
      <c r="E333" s="2">
        <f t="shared" si="45"/>
        <v>4738.1728368305266</v>
      </c>
      <c r="F333" s="2">
        <f t="shared" si="47"/>
        <v>1043669.9232664348</v>
      </c>
      <c r="G333" s="11">
        <f t="shared" si="49"/>
        <v>2815.4475925785164</v>
      </c>
      <c r="I333" s="2">
        <f t="shared" si="46"/>
        <v>1040854.4756738563</v>
      </c>
      <c r="M333" s="10">
        <f t="shared" si="48"/>
        <v>2815.4475925785164</v>
      </c>
      <c r="N333" s="11">
        <f t="shared" si="50"/>
        <v>790.10582768103166</v>
      </c>
      <c r="O333" s="11">
        <f t="shared" si="51"/>
        <v>2025.3417648974846</v>
      </c>
      <c r="P333" s="12">
        <f t="shared" si="52"/>
        <v>208669.54561671097</v>
      </c>
    </row>
    <row r="334" spans="2:16" x14ac:dyDescent="0.25">
      <c r="B334" s="1">
        <v>52901</v>
      </c>
      <c r="C334" s="2">
        <f t="shared" ref="C334:C397" si="54">YEAR(B334)</f>
        <v>2044</v>
      </c>
      <c r="D334" s="2">
        <f t="shared" si="53"/>
        <v>13862.3489237346</v>
      </c>
      <c r="E334" s="2">
        <f t="shared" ref="E334:E397" si="55">E333*(1+$E$6)</f>
        <v>4747.6491825041876</v>
      </c>
      <c r="F334" s="2">
        <f t="shared" si="47"/>
        <v>1053438.6903339997</v>
      </c>
      <c r="G334" s="11">
        <f t="shared" si="49"/>
        <v>2815.4475925785164</v>
      </c>
      <c r="I334" s="2">
        <f t="shared" ref="I334:I397" si="56">F334-G334+H334</f>
        <v>1050623.2427414211</v>
      </c>
      <c r="M334" s="10">
        <f t="shared" si="48"/>
        <v>2815.4475925785164</v>
      </c>
      <c r="N334" s="11">
        <f t="shared" si="50"/>
        <v>782.51079606266615</v>
      </c>
      <c r="O334" s="11">
        <f t="shared" si="51"/>
        <v>2032.9367965158503</v>
      </c>
      <c r="P334" s="12">
        <f t="shared" si="52"/>
        <v>206636.60882019511</v>
      </c>
    </row>
    <row r="335" spans="2:16" x14ac:dyDescent="0.25">
      <c r="B335" s="1">
        <v>52931</v>
      </c>
      <c r="C335" s="2">
        <f t="shared" si="54"/>
        <v>2044</v>
      </c>
      <c r="D335" s="2">
        <f t="shared" si="53"/>
        <v>13862.3489237346</v>
      </c>
      <c r="E335" s="2">
        <f t="shared" si="55"/>
        <v>4757.1444808691958</v>
      </c>
      <c r="F335" s="2">
        <f t="shared" ref="F335:F398" si="57">D335-E335+I334*(1+$E$7)</f>
        <v>1063230.5246600914</v>
      </c>
      <c r="G335" s="11">
        <f t="shared" si="49"/>
        <v>2815.4475925785164</v>
      </c>
      <c r="I335" s="2">
        <f t="shared" si="56"/>
        <v>1060415.0770675128</v>
      </c>
      <c r="M335" s="10">
        <f t="shared" si="48"/>
        <v>2815.4475925785164</v>
      </c>
      <c r="N335" s="11">
        <f t="shared" si="50"/>
        <v>774.8872830757316</v>
      </c>
      <c r="O335" s="11">
        <f t="shared" si="51"/>
        <v>2040.5603095027848</v>
      </c>
      <c r="P335" s="12">
        <f t="shared" si="52"/>
        <v>204596.04851069232</v>
      </c>
    </row>
    <row r="336" spans="2:16" x14ac:dyDescent="0.25">
      <c r="B336" s="1">
        <v>52962</v>
      </c>
      <c r="C336" s="2">
        <f t="shared" si="54"/>
        <v>2044</v>
      </c>
      <c r="D336" s="2">
        <f t="shared" si="53"/>
        <v>13862.3489237346</v>
      </c>
      <c r="E336" s="2">
        <f t="shared" si="55"/>
        <v>4766.658769830934</v>
      </c>
      <c r="F336" s="2">
        <f t="shared" si="57"/>
        <v>1073045.4841449747</v>
      </c>
      <c r="G336" s="11">
        <f t="shared" si="49"/>
        <v>2815.4475925785164</v>
      </c>
      <c r="I336" s="2">
        <f t="shared" si="56"/>
        <v>1070230.0365523961</v>
      </c>
      <c r="M336" s="10">
        <f t="shared" si="48"/>
        <v>2815.4475925785164</v>
      </c>
      <c r="N336" s="11">
        <f t="shared" si="50"/>
        <v>767.23518191509618</v>
      </c>
      <c r="O336" s="11">
        <f t="shared" si="51"/>
        <v>2048.2124106634201</v>
      </c>
      <c r="P336" s="12">
        <f t="shared" si="52"/>
        <v>202547.83610002889</v>
      </c>
    </row>
    <row r="337" spans="1:19" x14ac:dyDescent="0.25">
      <c r="B337" s="1">
        <v>52993</v>
      </c>
      <c r="C337" s="2">
        <f t="shared" si="54"/>
        <v>2045</v>
      </c>
      <c r="D337" s="2">
        <f t="shared" si="53"/>
        <v>14416.842880683984</v>
      </c>
      <c r="E337" s="2">
        <f t="shared" si="55"/>
        <v>4776.1920873705958</v>
      </c>
      <c r="F337" s="2">
        <f t="shared" si="57"/>
        <v>1083438.1208008842</v>
      </c>
      <c r="G337" s="11">
        <f t="shared" si="49"/>
        <v>2815.4475925785164</v>
      </c>
      <c r="I337" s="2">
        <f t="shared" si="56"/>
        <v>1080622.6732083056</v>
      </c>
      <c r="M337" s="10">
        <f t="shared" si="48"/>
        <v>2815.4475925785164</v>
      </c>
      <c r="N337" s="11">
        <f t="shared" si="50"/>
        <v>759.55438537510827</v>
      </c>
      <c r="O337" s="11">
        <f t="shared" si="51"/>
        <v>2055.8932072034081</v>
      </c>
      <c r="P337" s="12">
        <f t="shared" si="52"/>
        <v>200491.94289282546</v>
      </c>
    </row>
    <row r="338" spans="1:19" x14ac:dyDescent="0.25">
      <c r="B338" s="1">
        <v>53021</v>
      </c>
      <c r="C338" s="2">
        <f t="shared" si="54"/>
        <v>2045</v>
      </c>
      <c r="D338" s="2">
        <f t="shared" si="53"/>
        <v>14416.842880683984</v>
      </c>
      <c r="E338" s="2">
        <f t="shared" si="55"/>
        <v>4785.7444715453366</v>
      </c>
      <c r="F338" s="2">
        <f t="shared" si="57"/>
        <v>1093855.8471948053</v>
      </c>
      <c r="G338" s="11">
        <f t="shared" si="49"/>
        <v>2815.4475925785164</v>
      </c>
      <c r="I338" s="2">
        <f t="shared" si="56"/>
        <v>1091040.3996022267</v>
      </c>
      <c r="M338" s="10">
        <f t="shared" si="48"/>
        <v>2815.4475925785164</v>
      </c>
      <c r="N338" s="11">
        <f t="shared" si="50"/>
        <v>751.84478584809551</v>
      </c>
      <c r="O338" s="11">
        <f t="shared" si="51"/>
        <v>2063.602806730421</v>
      </c>
      <c r="P338" s="12">
        <f t="shared" si="52"/>
        <v>198428.34008609504</v>
      </c>
    </row>
    <row r="339" spans="1:19" x14ac:dyDescent="0.25">
      <c r="B339" s="1">
        <v>53052</v>
      </c>
      <c r="C339" s="2">
        <f t="shared" si="54"/>
        <v>2045</v>
      </c>
      <c r="D339" s="2">
        <f t="shared" si="53"/>
        <v>14416.842880683984</v>
      </c>
      <c r="E339" s="2">
        <f t="shared" si="55"/>
        <v>4795.3159604884277</v>
      </c>
      <c r="F339" s="2">
        <f t="shared" si="57"/>
        <v>1104298.7278544297</v>
      </c>
      <c r="G339" s="11">
        <f t="shared" si="49"/>
        <v>2815.4475925785164</v>
      </c>
      <c r="I339" s="2">
        <f t="shared" si="56"/>
        <v>1101483.2802618511</v>
      </c>
      <c r="M339" s="10">
        <f t="shared" si="48"/>
        <v>2815.4475925785164</v>
      </c>
      <c r="N339" s="11">
        <f t="shared" si="50"/>
        <v>744.10627532285639</v>
      </c>
      <c r="O339" s="11">
        <f t="shared" si="51"/>
        <v>2071.3413172556602</v>
      </c>
      <c r="P339" s="12">
        <f t="shared" si="52"/>
        <v>196356.99876883937</v>
      </c>
    </row>
    <row r="340" spans="1:19" x14ac:dyDescent="0.25">
      <c r="B340" s="1">
        <v>53082</v>
      </c>
      <c r="C340" s="2">
        <f t="shared" si="54"/>
        <v>2045</v>
      </c>
      <c r="D340" s="2">
        <f t="shared" si="53"/>
        <v>14416.842880683984</v>
      </c>
      <c r="E340" s="2">
        <f t="shared" si="55"/>
        <v>4804.9065924094048</v>
      </c>
      <c r="F340" s="2">
        <f t="shared" si="57"/>
        <v>1114766.827484332</v>
      </c>
      <c r="G340" s="11">
        <f t="shared" si="49"/>
        <v>2815.4475925785164</v>
      </c>
      <c r="I340" s="2">
        <f t="shared" si="56"/>
        <v>1111951.3798917534</v>
      </c>
      <c r="M340" s="10">
        <f t="shared" si="48"/>
        <v>2815.4475925785164</v>
      </c>
      <c r="N340" s="11">
        <f t="shared" si="50"/>
        <v>736.33874538314763</v>
      </c>
      <c r="O340" s="11">
        <f t="shared" si="51"/>
        <v>2079.108847195369</v>
      </c>
      <c r="P340" s="12">
        <f t="shared" si="52"/>
        <v>194277.889921644</v>
      </c>
    </row>
    <row r="341" spans="1:19" x14ac:dyDescent="0.25">
      <c r="B341" s="1">
        <v>53113</v>
      </c>
      <c r="C341" s="2">
        <f t="shared" si="54"/>
        <v>2045</v>
      </c>
      <c r="D341" s="2">
        <f t="shared" si="53"/>
        <v>14416.842880683984</v>
      </c>
      <c r="E341" s="2">
        <f t="shared" si="55"/>
        <v>4814.5164055942232</v>
      </c>
      <c r="F341" s="2">
        <f t="shared" si="57"/>
        <v>1125260.2109664823</v>
      </c>
      <c r="G341" s="11">
        <f t="shared" si="49"/>
        <v>2815.4475925785164</v>
      </c>
      <c r="I341" s="2">
        <f t="shared" si="56"/>
        <v>1122444.7633739037</v>
      </c>
      <c r="M341" s="10">
        <f t="shared" si="48"/>
        <v>2815.4475925785164</v>
      </c>
      <c r="N341" s="11">
        <f t="shared" si="50"/>
        <v>728.54208720616498</v>
      </c>
      <c r="O341" s="11">
        <f t="shared" si="51"/>
        <v>2086.9055053723514</v>
      </c>
      <c r="P341" s="12">
        <f t="shared" si="52"/>
        <v>192190.98441627165</v>
      </c>
    </row>
    <row r="342" spans="1:19" x14ac:dyDescent="0.25">
      <c r="B342" s="1">
        <v>53143</v>
      </c>
      <c r="C342" s="2">
        <f t="shared" si="54"/>
        <v>2045</v>
      </c>
      <c r="D342" s="2">
        <f t="shared" si="53"/>
        <v>14416.842880683984</v>
      </c>
      <c r="E342" s="2">
        <f t="shared" si="55"/>
        <v>4824.1454384054114</v>
      </c>
      <c r="F342" s="2">
        <f t="shared" si="57"/>
        <v>1135778.943360762</v>
      </c>
      <c r="G342" s="11">
        <f t="shared" si="49"/>
        <v>2815.4475925785164</v>
      </c>
      <c r="I342" s="2">
        <f t="shared" si="56"/>
        <v>1132963.4957681834</v>
      </c>
      <c r="M342" s="10">
        <f t="shared" si="48"/>
        <v>2815.4475925785164</v>
      </c>
      <c r="N342" s="11">
        <f t="shared" si="50"/>
        <v>720.7161915610186</v>
      </c>
      <c r="O342" s="11">
        <f t="shared" si="51"/>
        <v>2094.7314010174978</v>
      </c>
      <c r="P342" s="12">
        <f t="shared" si="52"/>
        <v>190096.25301525416</v>
      </c>
      <c r="S342" s="4"/>
    </row>
    <row r="343" spans="1:19" x14ac:dyDescent="0.25">
      <c r="B343" s="1">
        <v>53174</v>
      </c>
      <c r="C343" s="2">
        <f t="shared" si="54"/>
        <v>2045</v>
      </c>
      <c r="D343" s="2">
        <f t="shared" si="53"/>
        <v>14416.842880683984</v>
      </c>
      <c r="E343" s="2">
        <f t="shared" si="55"/>
        <v>4833.7937292822226</v>
      </c>
      <c r="F343" s="2">
        <f t="shared" si="57"/>
        <v>1146323.0899054792</v>
      </c>
      <c r="G343" s="11">
        <f t="shared" si="49"/>
        <v>2815.4475925785164</v>
      </c>
      <c r="I343" s="2">
        <f t="shared" si="56"/>
        <v>1143507.6423129006</v>
      </c>
      <c r="M343" s="10">
        <f t="shared" si="48"/>
        <v>2815.4475925785164</v>
      </c>
      <c r="N343" s="11">
        <f t="shared" si="50"/>
        <v>712.86094880720304</v>
      </c>
      <c r="O343" s="11">
        <f t="shared" si="51"/>
        <v>2102.5866437713134</v>
      </c>
      <c r="P343" s="12">
        <f t="shared" si="52"/>
        <v>187993.66637148283</v>
      </c>
    </row>
    <row r="344" spans="1:19" x14ac:dyDescent="0.25">
      <c r="B344" s="1">
        <v>53205</v>
      </c>
      <c r="C344" s="2">
        <f t="shared" si="54"/>
        <v>2045</v>
      </c>
      <c r="D344" s="2">
        <f t="shared" si="53"/>
        <v>14416.842880683984</v>
      </c>
      <c r="E344" s="2">
        <f t="shared" si="55"/>
        <v>4843.461316740787</v>
      </c>
      <c r="F344" s="2">
        <f t="shared" si="57"/>
        <v>1156892.7160178868</v>
      </c>
      <c r="G344" s="11">
        <f t="shared" si="49"/>
        <v>2815.4475925785164</v>
      </c>
      <c r="I344" s="2">
        <f t="shared" si="56"/>
        <v>1154077.2684253082</v>
      </c>
      <c r="M344" s="10">
        <f t="shared" si="48"/>
        <v>2815.4475925785164</v>
      </c>
      <c r="N344" s="11">
        <f t="shared" si="50"/>
        <v>704.97624889306064</v>
      </c>
      <c r="O344" s="11">
        <f t="shared" si="51"/>
        <v>2110.4713436854558</v>
      </c>
      <c r="P344" s="12">
        <f t="shared" si="52"/>
        <v>185883.19502779737</v>
      </c>
    </row>
    <row r="345" spans="1:19" x14ac:dyDescent="0.25">
      <c r="B345" s="1">
        <v>53235</v>
      </c>
      <c r="C345" s="2">
        <f t="shared" si="54"/>
        <v>2045</v>
      </c>
      <c r="D345" s="2">
        <f t="shared" si="53"/>
        <v>14416.842880683984</v>
      </c>
      <c r="E345" s="2">
        <f t="shared" si="55"/>
        <v>4853.148239374269</v>
      </c>
      <c r="F345" s="2">
        <f t="shared" si="57"/>
        <v>1167487.8872947025</v>
      </c>
      <c r="G345" s="11">
        <f t="shared" si="49"/>
        <v>2815.4475925785164</v>
      </c>
      <c r="I345" s="2">
        <f t="shared" si="56"/>
        <v>1164672.4397021239</v>
      </c>
      <c r="M345" s="10">
        <f t="shared" si="48"/>
        <v>2815.4475925785164</v>
      </c>
      <c r="N345" s="11">
        <f t="shared" si="50"/>
        <v>697.06198135424006</v>
      </c>
      <c r="O345" s="11">
        <f t="shared" si="51"/>
        <v>2118.3856112242765</v>
      </c>
      <c r="P345" s="12">
        <f t="shared" si="52"/>
        <v>183764.80941657309</v>
      </c>
    </row>
    <row r="346" spans="1:19" x14ac:dyDescent="0.25">
      <c r="B346" s="1">
        <v>53266</v>
      </c>
      <c r="C346" s="2">
        <f t="shared" si="54"/>
        <v>2045</v>
      </c>
      <c r="D346" s="2">
        <f t="shared" si="53"/>
        <v>14416.842880683984</v>
      </c>
      <c r="E346" s="2">
        <f t="shared" si="55"/>
        <v>4862.8545358530173</v>
      </c>
      <c r="F346" s="2">
        <f t="shared" si="57"/>
        <v>1178108.6695126286</v>
      </c>
      <c r="G346" s="11">
        <f t="shared" si="49"/>
        <v>2815.4475925785164</v>
      </c>
      <c r="I346" s="2">
        <f t="shared" si="56"/>
        <v>1175293.22192005</v>
      </c>
      <c r="M346" s="10">
        <f t="shared" si="48"/>
        <v>2815.4475925785164</v>
      </c>
      <c r="N346" s="11">
        <f t="shared" si="50"/>
        <v>689.118035312149</v>
      </c>
      <c r="O346" s="11">
        <f t="shared" si="51"/>
        <v>2126.3295572663674</v>
      </c>
      <c r="P346" s="12">
        <f t="shared" si="52"/>
        <v>181638.47985930671</v>
      </c>
    </row>
    <row r="347" spans="1:19" x14ac:dyDescent="0.25">
      <c r="B347" s="1">
        <v>53296</v>
      </c>
      <c r="C347" s="2">
        <f t="shared" si="54"/>
        <v>2045</v>
      </c>
      <c r="D347" s="2">
        <f t="shared" si="53"/>
        <v>14416.842880683984</v>
      </c>
      <c r="E347" s="2">
        <f t="shared" si="55"/>
        <v>4872.580244924723</v>
      </c>
      <c r="F347" s="2">
        <f t="shared" si="57"/>
        <v>1188755.1286288763</v>
      </c>
      <c r="G347" s="11">
        <f t="shared" si="49"/>
        <v>2815.4475925785164</v>
      </c>
      <c r="I347" s="2">
        <f t="shared" si="56"/>
        <v>1185939.6810362977</v>
      </c>
      <c r="M347" s="10">
        <f t="shared" si="48"/>
        <v>2815.4475925785164</v>
      </c>
      <c r="N347" s="11">
        <f t="shared" si="50"/>
        <v>681.14429947240012</v>
      </c>
      <c r="O347" s="11">
        <f t="shared" si="51"/>
        <v>2134.3032931061161</v>
      </c>
      <c r="P347" s="12">
        <f t="shared" si="52"/>
        <v>179504.17656620059</v>
      </c>
    </row>
    <row r="348" spans="1:19" s="19" customFormat="1" x14ac:dyDescent="0.25">
      <c r="A348" s="25"/>
      <c r="B348" s="25">
        <v>53327</v>
      </c>
      <c r="C348" s="19">
        <f t="shared" si="54"/>
        <v>2045</v>
      </c>
      <c r="D348" s="19">
        <f t="shared" si="53"/>
        <v>14416.842880683984</v>
      </c>
      <c r="E348" s="19">
        <f t="shared" si="55"/>
        <v>4882.3254054145727</v>
      </c>
      <c r="F348" s="2">
        <f t="shared" si="57"/>
        <v>1199427.3307816882</v>
      </c>
      <c r="G348" s="11">
        <f t="shared" si="49"/>
        <v>2815.4475925785164</v>
      </c>
      <c r="H348" s="2"/>
      <c r="I348" s="2">
        <f t="shared" si="56"/>
        <v>1196611.8831891096</v>
      </c>
      <c r="L348" s="2"/>
      <c r="M348" s="10">
        <f t="shared" si="48"/>
        <v>2815.4475925785164</v>
      </c>
      <c r="N348" s="11">
        <f t="shared" si="50"/>
        <v>673.14066212325224</v>
      </c>
      <c r="O348" s="11">
        <f t="shared" si="51"/>
        <v>2142.3069304552641</v>
      </c>
      <c r="P348" s="12">
        <f t="shared" si="52"/>
        <v>177361.86963574533</v>
      </c>
    </row>
    <row r="349" spans="1:19" x14ac:dyDescent="0.25">
      <c r="B349" s="1">
        <v>53358</v>
      </c>
      <c r="C349" s="2">
        <f t="shared" si="54"/>
        <v>2046</v>
      </c>
      <c r="D349" s="2">
        <f t="shared" si="53"/>
        <v>14993.516595911347</v>
      </c>
      <c r="E349" s="2">
        <f t="shared" si="55"/>
        <v>4892.0900562254019</v>
      </c>
      <c r="F349" s="2">
        <f t="shared" si="57"/>
        <v>1210702.0160060928</v>
      </c>
      <c r="G349" s="11">
        <f t="shared" si="49"/>
        <v>2815.4475925785164</v>
      </c>
      <c r="H349" s="19"/>
      <c r="I349" s="2">
        <f t="shared" si="56"/>
        <v>1207886.5684135142</v>
      </c>
      <c r="M349" s="10">
        <f t="shared" si="48"/>
        <v>2815.4475925785164</v>
      </c>
      <c r="N349" s="11">
        <f t="shared" si="50"/>
        <v>665.10701113404491</v>
      </c>
      <c r="O349" s="11">
        <f t="shared" si="51"/>
        <v>2150.3405814444714</v>
      </c>
      <c r="P349" s="12">
        <f t="shared" si="52"/>
        <v>175211.52905430086</v>
      </c>
    </row>
    <row r="350" spans="1:19" x14ac:dyDescent="0.25">
      <c r="B350" s="1">
        <v>53386</v>
      </c>
      <c r="C350" s="2">
        <f t="shared" si="54"/>
        <v>2046</v>
      </c>
      <c r="D350" s="2">
        <f t="shared" si="53"/>
        <v>14993.516595911347</v>
      </c>
      <c r="E350" s="2">
        <f t="shared" si="55"/>
        <v>4901.8742363378524</v>
      </c>
      <c r="F350" s="2">
        <f t="shared" si="57"/>
        <v>1222004.4993344659</v>
      </c>
      <c r="G350" s="11">
        <f t="shared" si="49"/>
        <v>2815.4475925785164</v>
      </c>
      <c r="I350" s="2">
        <f t="shared" si="56"/>
        <v>1219189.0517418873</v>
      </c>
      <c r="M350" s="10">
        <f t="shared" si="48"/>
        <v>2815.4475925785164</v>
      </c>
      <c r="N350" s="18">
        <f t="shared" si="50"/>
        <v>657.04323395362815</v>
      </c>
      <c r="O350" s="18">
        <f t="shared" si="51"/>
        <v>2158.4043586248881</v>
      </c>
      <c r="P350" s="21">
        <f t="shared" si="52"/>
        <v>173053.12469567597</v>
      </c>
    </row>
    <row r="351" spans="1:19" x14ac:dyDescent="0.25">
      <c r="B351" s="1">
        <v>53417</v>
      </c>
      <c r="C351" s="2">
        <f t="shared" si="54"/>
        <v>2046</v>
      </c>
      <c r="D351" s="2">
        <f t="shared" si="53"/>
        <v>14993.516595911347</v>
      </c>
      <c r="E351" s="2">
        <f t="shared" si="55"/>
        <v>4911.677984810528</v>
      </c>
      <c r="F351" s="2">
        <f t="shared" si="57"/>
        <v>1233334.8538587946</v>
      </c>
      <c r="G351" s="11">
        <f t="shared" si="49"/>
        <v>2815.4475925785164</v>
      </c>
      <c r="I351" s="2">
        <f t="shared" si="56"/>
        <v>1230519.406266216</v>
      </c>
      <c r="M351" s="10">
        <f t="shared" si="48"/>
        <v>2815.4475925785164</v>
      </c>
      <c r="N351" s="11">
        <f t="shared" si="50"/>
        <v>648.94921760878492</v>
      </c>
      <c r="O351" s="11">
        <f t="shared" si="51"/>
        <v>2166.4983749697312</v>
      </c>
      <c r="P351" s="12">
        <f t="shared" si="52"/>
        <v>170886.62632070624</v>
      </c>
    </row>
    <row r="352" spans="1:19" x14ac:dyDescent="0.25">
      <c r="B352" s="1">
        <v>53447</v>
      </c>
      <c r="C352" s="2">
        <f t="shared" si="54"/>
        <v>2046</v>
      </c>
      <c r="D352" s="2">
        <f t="shared" si="53"/>
        <v>14993.516595911347</v>
      </c>
      <c r="E352" s="2">
        <f t="shared" si="55"/>
        <v>4921.5013407801489</v>
      </c>
      <c r="F352" s="2">
        <f t="shared" si="57"/>
        <v>1244693.152875568</v>
      </c>
      <c r="G352" s="11">
        <f t="shared" si="49"/>
        <v>2815.4475925785164</v>
      </c>
      <c r="I352" s="2">
        <f t="shared" si="56"/>
        <v>1241877.7052829894</v>
      </c>
      <c r="M352" s="10">
        <f t="shared" si="48"/>
        <v>2815.4475925785164</v>
      </c>
      <c r="N352" s="11">
        <f t="shared" si="50"/>
        <v>640.82484870264841</v>
      </c>
      <c r="O352" s="11">
        <f t="shared" si="51"/>
        <v>2174.6227438758679</v>
      </c>
      <c r="P352" s="12">
        <f t="shared" si="52"/>
        <v>168712.00357683038</v>
      </c>
    </row>
    <row r="353" spans="2:16" x14ac:dyDescent="0.25">
      <c r="B353" s="1">
        <v>53478</v>
      </c>
      <c r="C353" s="2">
        <f t="shared" si="54"/>
        <v>2046</v>
      </c>
      <c r="D353" s="2">
        <f t="shared" si="53"/>
        <v>14993.516595911347</v>
      </c>
      <c r="E353" s="2">
        <f t="shared" si="55"/>
        <v>4931.3443434617093</v>
      </c>
      <c r="F353" s="2">
        <f t="shared" si="57"/>
        <v>1256079.4698863826</v>
      </c>
      <c r="G353" s="11">
        <f t="shared" si="49"/>
        <v>2815.4475925785164</v>
      </c>
      <c r="I353" s="2">
        <f t="shared" si="56"/>
        <v>1253264.022293804</v>
      </c>
      <c r="M353" s="10">
        <f t="shared" si="48"/>
        <v>2815.4475925785164</v>
      </c>
      <c r="N353" s="11">
        <f t="shared" si="50"/>
        <v>632.67001341311391</v>
      </c>
      <c r="O353" s="11">
        <f t="shared" si="51"/>
        <v>2182.7775791654026</v>
      </c>
      <c r="P353" s="12">
        <f t="shared" si="52"/>
        <v>166529.22599766497</v>
      </c>
    </row>
    <row r="354" spans="2:16" x14ac:dyDescent="0.25">
      <c r="B354" s="1">
        <v>53508</v>
      </c>
      <c r="C354" s="2">
        <f t="shared" si="54"/>
        <v>2046</v>
      </c>
      <c r="D354" s="2">
        <f t="shared" si="53"/>
        <v>14993.516595911347</v>
      </c>
      <c r="E354" s="2">
        <f t="shared" si="55"/>
        <v>4941.2070321486326</v>
      </c>
      <c r="F354" s="2">
        <f t="shared" si="57"/>
        <v>1267493.8785985461</v>
      </c>
      <c r="G354" s="11">
        <f t="shared" si="49"/>
        <v>2815.4475925785164</v>
      </c>
      <c r="I354" s="2">
        <f t="shared" si="56"/>
        <v>1264678.4310059675</v>
      </c>
      <c r="M354" s="10">
        <f t="shared" si="48"/>
        <v>2815.4475925785164</v>
      </c>
      <c r="N354" s="11">
        <f t="shared" si="50"/>
        <v>624.48459749124356</v>
      </c>
      <c r="O354" s="11">
        <f t="shared" si="51"/>
        <v>2190.9629950872727</v>
      </c>
      <c r="P354" s="12">
        <f t="shared" si="52"/>
        <v>164338.2630025777</v>
      </c>
    </row>
    <row r="355" spans="2:16" x14ac:dyDescent="0.25">
      <c r="B355" s="1">
        <v>53539</v>
      </c>
      <c r="C355" s="2">
        <f t="shared" si="54"/>
        <v>2046</v>
      </c>
      <c r="D355" s="2">
        <f t="shared" si="53"/>
        <v>14993.516595911347</v>
      </c>
      <c r="E355" s="2">
        <f t="shared" si="55"/>
        <v>4951.0894462129299</v>
      </c>
      <c r="F355" s="2">
        <f t="shared" si="57"/>
        <v>1278936.4529256858</v>
      </c>
      <c r="G355" s="11">
        <f t="shared" si="49"/>
        <v>2815.4475925785164</v>
      </c>
      <c r="I355" s="2">
        <f t="shared" si="56"/>
        <v>1276121.0053331072</v>
      </c>
      <c r="M355" s="10">
        <f t="shared" si="48"/>
        <v>2815.4475925785164</v>
      </c>
      <c r="N355" s="11">
        <f t="shared" si="50"/>
        <v>616.26848625966636</v>
      </c>
      <c r="O355" s="11">
        <f t="shared" si="51"/>
        <v>2199.1791063188502</v>
      </c>
      <c r="P355" s="12">
        <f t="shared" si="52"/>
        <v>162139.08389625885</v>
      </c>
    </row>
    <row r="356" spans="2:16" x14ac:dyDescent="0.25">
      <c r="B356" s="1">
        <v>53570</v>
      </c>
      <c r="C356" s="2">
        <f t="shared" si="54"/>
        <v>2046</v>
      </c>
      <c r="D356" s="2">
        <f t="shared" si="53"/>
        <v>14993.516595911347</v>
      </c>
      <c r="E356" s="2">
        <f t="shared" si="55"/>
        <v>4960.9916251053555</v>
      </c>
      <c r="F356" s="2">
        <f t="shared" si="57"/>
        <v>1290407.2669883571</v>
      </c>
      <c r="G356" s="11">
        <f t="shared" si="49"/>
        <v>2815.4475925785164</v>
      </c>
      <c r="I356" s="2">
        <f t="shared" si="56"/>
        <v>1287591.8193957785</v>
      </c>
      <c r="M356" s="10">
        <f t="shared" si="48"/>
        <v>2815.4475925785164</v>
      </c>
      <c r="N356" s="11">
        <f t="shared" si="50"/>
        <v>608.0215646109707</v>
      </c>
      <c r="O356" s="11">
        <f t="shared" si="51"/>
        <v>2207.4260279675455</v>
      </c>
      <c r="P356" s="12">
        <f t="shared" si="52"/>
        <v>159931.65786829131</v>
      </c>
    </row>
    <row r="357" spans="2:16" x14ac:dyDescent="0.25">
      <c r="B357" s="1">
        <v>53600</v>
      </c>
      <c r="C357" s="2">
        <f t="shared" si="54"/>
        <v>2046</v>
      </c>
      <c r="D357" s="2">
        <f t="shared" si="53"/>
        <v>14993.516595911347</v>
      </c>
      <c r="E357" s="2">
        <f t="shared" si="55"/>
        <v>4970.9136083555659</v>
      </c>
      <c r="F357" s="2">
        <f t="shared" si="57"/>
        <v>1301906.3951146535</v>
      </c>
      <c r="G357" s="11">
        <f t="shared" si="49"/>
        <v>2815.4475925785164</v>
      </c>
      <c r="I357" s="2">
        <f t="shared" si="56"/>
        <v>1299090.9475220749</v>
      </c>
      <c r="M357" s="10">
        <f t="shared" si="48"/>
        <v>2815.4475925785164</v>
      </c>
      <c r="N357" s="11">
        <f t="shared" si="50"/>
        <v>599.74371700609242</v>
      </c>
      <c r="O357" s="11">
        <f t="shared" si="51"/>
        <v>2215.7038755724238</v>
      </c>
      <c r="P357" s="12">
        <f t="shared" si="52"/>
        <v>157715.95399271889</v>
      </c>
    </row>
    <row r="358" spans="2:16" x14ac:dyDescent="0.25">
      <c r="B358" s="1">
        <v>53631</v>
      </c>
      <c r="C358" s="2">
        <f t="shared" si="54"/>
        <v>2046</v>
      </c>
      <c r="D358" s="2">
        <f t="shared" si="53"/>
        <v>14993.516595911347</v>
      </c>
      <c r="E358" s="2">
        <f t="shared" si="55"/>
        <v>4980.8554355722772</v>
      </c>
      <c r="F358" s="2">
        <f t="shared" si="57"/>
        <v>1313433.9118408212</v>
      </c>
      <c r="G358" s="11">
        <f t="shared" si="49"/>
        <v>2815.4475925785164</v>
      </c>
      <c r="I358" s="2">
        <f t="shared" si="56"/>
        <v>1310618.4642482426</v>
      </c>
      <c r="M358" s="10">
        <f t="shared" si="48"/>
        <v>2815.4475925785164</v>
      </c>
      <c r="N358" s="11">
        <f t="shared" si="50"/>
        <v>591.43482747269582</v>
      </c>
      <c r="O358" s="11">
        <f t="shared" si="51"/>
        <v>2224.0127651058206</v>
      </c>
      <c r="P358" s="12">
        <f t="shared" si="52"/>
        <v>155491.94122761308</v>
      </c>
    </row>
    <row r="359" spans="2:16" x14ac:dyDescent="0.25">
      <c r="B359" s="1">
        <v>53661</v>
      </c>
      <c r="C359" s="2">
        <f t="shared" si="54"/>
        <v>2046</v>
      </c>
      <c r="D359" s="2">
        <f t="shared" si="53"/>
        <v>14993.516595911347</v>
      </c>
      <c r="E359" s="2">
        <f t="shared" si="55"/>
        <v>4990.8171464434217</v>
      </c>
      <c r="F359" s="2">
        <f t="shared" si="57"/>
        <v>1324989.8919118715</v>
      </c>
      <c r="G359" s="11">
        <f t="shared" si="49"/>
        <v>2815.4475925785164</v>
      </c>
      <c r="I359" s="2">
        <f t="shared" si="56"/>
        <v>1322174.4443192929</v>
      </c>
      <c r="M359" s="10">
        <f t="shared" si="48"/>
        <v>2815.4475925785164</v>
      </c>
      <c r="N359" s="11">
        <f t="shared" si="50"/>
        <v>583.094779603549</v>
      </c>
      <c r="O359" s="11">
        <f t="shared" si="51"/>
        <v>2232.3528129749675</v>
      </c>
      <c r="P359" s="12">
        <f t="shared" si="52"/>
        <v>153259.5884146381</v>
      </c>
    </row>
    <row r="360" spans="2:16" x14ac:dyDescent="0.25">
      <c r="B360" s="1">
        <v>53692</v>
      </c>
      <c r="C360" s="2">
        <f t="shared" si="54"/>
        <v>2046</v>
      </c>
      <c r="D360" s="2">
        <f t="shared" si="53"/>
        <v>14993.516595911347</v>
      </c>
      <c r="E360" s="2">
        <f t="shared" si="55"/>
        <v>5000.7987807363088</v>
      </c>
      <c r="F360" s="2">
        <f t="shared" si="57"/>
        <v>1336574.410282199</v>
      </c>
      <c r="G360" s="11">
        <f t="shared" si="49"/>
        <v>2815.4475925785164</v>
      </c>
      <c r="I360" s="2">
        <f t="shared" si="56"/>
        <v>1333758.9626896204</v>
      </c>
      <c r="M360" s="10">
        <f t="shared" si="48"/>
        <v>2815.4475925785164</v>
      </c>
      <c r="N360" s="11">
        <f t="shared" si="50"/>
        <v>574.72345655489289</v>
      </c>
      <c r="O360" s="11">
        <f t="shared" si="51"/>
        <v>2240.7241360236235</v>
      </c>
      <c r="P360" s="12">
        <f t="shared" si="52"/>
        <v>151018.86427861446</v>
      </c>
    </row>
    <row r="361" spans="2:16" x14ac:dyDescent="0.25">
      <c r="B361" s="1">
        <v>53723</v>
      </c>
      <c r="C361" s="2">
        <f t="shared" si="54"/>
        <v>2047</v>
      </c>
      <c r="D361" s="2">
        <f t="shared" si="53"/>
        <v>15593.257259747801</v>
      </c>
      <c r="E361" s="2">
        <f t="shared" si="55"/>
        <v>5010.8003782977812</v>
      </c>
      <c r="F361" s="2">
        <f t="shared" si="57"/>
        <v>1348787.2827800359</v>
      </c>
      <c r="G361" s="11">
        <f t="shared" si="49"/>
        <v>2815.4475925785164</v>
      </c>
      <c r="I361" s="2">
        <f t="shared" si="56"/>
        <v>1345971.8351874573</v>
      </c>
      <c r="M361" s="10">
        <f t="shared" si="48"/>
        <v>2815.4475925785164</v>
      </c>
      <c r="N361" s="11">
        <f t="shared" si="50"/>
        <v>566.32074104480421</v>
      </c>
      <c r="O361" s="11">
        <f t="shared" si="51"/>
        <v>2249.1268515337124</v>
      </c>
      <c r="P361" s="12">
        <f t="shared" si="52"/>
        <v>148769.73742708075</v>
      </c>
    </row>
    <row r="362" spans="2:16" x14ac:dyDescent="0.25">
      <c r="B362" s="1">
        <v>53751</v>
      </c>
      <c r="C362" s="2">
        <f t="shared" si="54"/>
        <v>2047</v>
      </c>
      <c r="D362" s="2">
        <f t="shared" si="53"/>
        <v>15593.257259747801</v>
      </c>
      <c r="E362" s="2">
        <f t="shared" si="55"/>
        <v>5020.8219790543772</v>
      </c>
      <c r="F362" s="2">
        <f t="shared" si="57"/>
        <v>1361030.8432521091</v>
      </c>
      <c r="G362" s="11">
        <f t="shared" si="49"/>
        <v>2815.4475925785164</v>
      </c>
      <c r="I362" s="2">
        <f t="shared" si="56"/>
        <v>1358215.3956595305</v>
      </c>
      <c r="M362" s="10">
        <f t="shared" si="48"/>
        <v>2815.4475925785164</v>
      </c>
      <c r="N362" s="11">
        <f t="shared" si="50"/>
        <v>557.88651535155282</v>
      </c>
      <c r="O362" s="11">
        <f t="shared" si="51"/>
        <v>2257.5610772269638</v>
      </c>
      <c r="P362" s="12">
        <f t="shared" si="52"/>
        <v>146512.17634985378</v>
      </c>
    </row>
    <row r="363" spans="2:16" x14ac:dyDescent="0.25">
      <c r="B363" s="1">
        <v>53782</v>
      </c>
      <c r="C363" s="2">
        <f t="shared" si="54"/>
        <v>2047</v>
      </c>
      <c r="D363" s="2">
        <f t="shared" si="53"/>
        <v>15593.257259747801</v>
      </c>
      <c r="E363" s="2">
        <f t="shared" si="55"/>
        <v>5030.8636230124857</v>
      </c>
      <c r="F363" s="2">
        <f t="shared" si="57"/>
        <v>1373305.1739484644</v>
      </c>
      <c r="G363" s="11">
        <f t="shared" si="49"/>
        <v>2815.4475925785164</v>
      </c>
      <c r="I363" s="2">
        <f t="shared" si="56"/>
        <v>1370489.7263558859</v>
      </c>
      <c r="M363" s="10">
        <f t="shared" si="48"/>
        <v>2815.4475925785164</v>
      </c>
      <c r="N363" s="11">
        <f t="shared" si="50"/>
        <v>549.42066131195168</v>
      </c>
      <c r="O363" s="11">
        <f t="shared" si="51"/>
        <v>2266.0269312665646</v>
      </c>
      <c r="P363" s="12">
        <f t="shared" si="52"/>
        <v>144246.14941858721</v>
      </c>
    </row>
    <row r="364" spans="2:16" x14ac:dyDescent="0.25">
      <c r="B364" s="1">
        <v>53812</v>
      </c>
      <c r="C364" s="2">
        <f t="shared" si="54"/>
        <v>2047</v>
      </c>
      <c r="D364" s="2">
        <f t="shared" si="53"/>
        <v>15593.257259747801</v>
      </c>
      <c r="E364" s="2">
        <f t="shared" si="55"/>
        <v>5040.9253502585107</v>
      </c>
      <c r="F364" s="2">
        <f t="shared" si="57"/>
        <v>1385610.3573532284</v>
      </c>
      <c r="G364" s="11">
        <f t="shared" si="49"/>
        <v>2815.4475925785164</v>
      </c>
      <c r="I364" s="2">
        <f t="shared" si="56"/>
        <v>1382794.9097606498</v>
      </c>
      <c r="M364" s="10">
        <f t="shared" si="48"/>
        <v>2815.4475925785164</v>
      </c>
      <c r="N364" s="11">
        <f t="shared" si="50"/>
        <v>540.92306031970202</v>
      </c>
      <c r="O364" s="11">
        <f t="shared" si="51"/>
        <v>2274.5245322588144</v>
      </c>
      <c r="P364" s="12">
        <f t="shared" si="52"/>
        <v>141971.62488632841</v>
      </c>
    </row>
    <row r="365" spans="2:16" x14ac:dyDescent="0.25">
      <c r="B365" s="1">
        <v>53843</v>
      </c>
      <c r="C365" s="2">
        <f t="shared" si="54"/>
        <v>2047</v>
      </c>
      <c r="D365" s="2">
        <f t="shared" si="53"/>
        <v>15593.257259747801</v>
      </c>
      <c r="E365" s="2">
        <f t="shared" si="55"/>
        <v>5051.0072009590276</v>
      </c>
      <c r="F365" s="2">
        <f t="shared" si="57"/>
        <v>1397946.4761853076</v>
      </c>
      <c r="G365" s="11">
        <f t="shared" si="49"/>
        <v>2815.4475925785164</v>
      </c>
      <c r="I365" s="2">
        <f t="shared" si="56"/>
        <v>1395131.028592729</v>
      </c>
      <c r="M365" s="10">
        <f t="shared" si="48"/>
        <v>2815.4475925785164</v>
      </c>
      <c r="N365" s="11">
        <f t="shared" si="50"/>
        <v>532.39359332373158</v>
      </c>
      <c r="O365" s="11">
        <f t="shared" si="51"/>
        <v>2283.0539992547847</v>
      </c>
      <c r="P365" s="12">
        <f t="shared" si="52"/>
        <v>139688.57088707364</v>
      </c>
    </row>
    <row r="366" spans="2:16" x14ac:dyDescent="0.25">
      <c r="B366" s="1">
        <v>53873</v>
      </c>
      <c r="C366" s="2">
        <f t="shared" si="54"/>
        <v>2047</v>
      </c>
      <c r="D366" s="2">
        <f t="shared" si="53"/>
        <v>15593.257259747801</v>
      </c>
      <c r="E366" s="2">
        <f t="shared" si="55"/>
        <v>5061.1092153609461</v>
      </c>
      <c r="F366" s="2">
        <f t="shared" si="57"/>
        <v>1410313.6133990919</v>
      </c>
      <c r="G366" s="11">
        <f t="shared" si="49"/>
        <v>2815.4475925785164</v>
      </c>
      <c r="I366" s="2">
        <f t="shared" si="56"/>
        <v>1407498.1658065133</v>
      </c>
      <c r="M366" s="10">
        <f t="shared" si="48"/>
        <v>2815.4475925785164</v>
      </c>
      <c r="N366" s="11">
        <f t="shared" si="50"/>
        <v>523.83214082652614</v>
      </c>
      <c r="O366" s="11">
        <f t="shared" si="51"/>
        <v>2291.6154517519903</v>
      </c>
      <c r="P366" s="12">
        <f t="shared" si="52"/>
        <v>137396.95543532164</v>
      </c>
    </row>
    <row r="367" spans="2:16" x14ac:dyDescent="0.25">
      <c r="B367" s="1">
        <v>53904</v>
      </c>
      <c r="C367" s="2">
        <f t="shared" si="54"/>
        <v>2047</v>
      </c>
      <c r="D367" s="2">
        <f t="shared" si="53"/>
        <v>15593.257259747801</v>
      </c>
      <c r="E367" s="2">
        <f t="shared" si="55"/>
        <v>5071.2314337916678</v>
      </c>
      <c r="F367" s="2">
        <f t="shared" si="57"/>
        <v>1422711.8521851578</v>
      </c>
      <c r="G367" s="11">
        <f t="shared" si="49"/>
        <v>2815.4475925785164</v>
      </c>
      <c r="I367" s="2">
        <f t="shared" si="56"/>
        <v>1419896.4045925792</v>
      </c>
      <c r="M367" s="10">
        <f t="shared" si="48"/>
        <v>2815.4475925785164</v>
      </c>
      <c r="N367" s="11">
        <f t="shared" si="50"/>
        <v>515.23858288245617</v>
      </c>
      <c r="O367" s="11">
        <f t="shared" si="51"/>
        <v>2300.2090096960601</v>
      </c>
      <c r="P367" s="12">
        <f t="shared" si="52"/>
        <v>135096.74642562558</v>
      </c>
    </row>
    <row r="368" spans="2:16" x14ac:dyDescent="0.25">
      <c r="B368" s="1">
        <v>53935</v>
      </c>
      <c r="C368" s="2">
        <f t="shared" si="54"/>
        <v>2047</v>
      </c>
      <c r="D368" s="2">
        <f t="shared" si="53"/>
        <v>15593.257259747801</v>
      </c>
      <c r="E368" s="2">
        <f t="shared" si="55"/>
        <v>5081.3738966592509</v>
      </c>
      <c r="F368" s="2">
        <f t="shared" si="57"/>
        <v>1435141.2759709766</v>
      </c>
      <c r="G368" s="11">
        <f t="shared" si="49"/>
        <v>2815.4475925785164</v>
      </c>
      <c r="I368" s="2">
        <f t="shared" si="56"/>
        <v>1432325.828378398</v>
      </c>
      <c r="M368" s="10">
        <f t="shared" si="48"/>
        <v>2815.4475925785164</v>
      </c>
      <c r="N368" s="11">
        <f t="shared" si="50"/>
        <v>506.6127990960959</v>
      </c>
      <c r="O368" s="11">
        <f t="shared" si="51"/>
        <v>2308.8347934824205</v>
      </c>
      <c r="P368" s="12">
        <f t="shared" si="52"/>
        <v>132787.91163214316</v>
      </c>
    </row>
    <row r="369" spans="2:16" x14ac:dyDescent="0.25">
      <c r="B369" s="1">
        <v>53965</v>
      </c>
      <c r="C369" s="2">
        <f t="shared" si="54"/>
        <v>2047</v>
      </c>
      <c r="D369" s="2">
        <f t="shared" si="53"/>
        <v>15593.257259747801</v>
      </c>
      <c r="E369" s="2">
        <f t="shared" si="55"/>
        <v>5091.5366444525698</v>
      </c>
      <c r="F369" s="2">
        <f t="shared" si="57"/>
        <v>1447601.9684216212</v>
      </c>
      <c r="G369" s="11">
        <f t="shared" si="49"/>
        <v>2815.4475925785164</v>
      </c>
      <c r="I369" s="2">
        <f t="shared" si="56"/>
        <v>1444786.5208290427</v>
      </c>
      <c r="M369" s="10">
        <f t="shared" si="48"/>
        <v>2815.4475925785164</v>
      </c>
      <c r="N369" s="11">
        <f t="shared" si="50"/>
        <v>497.95466862053684</v>
      </c>
      <c r="O369" s="11">
        <f t="shared" si="51"/>
        <v>2317.4929239579797</v>
      </c>
      <c r="P369" s="12">
        <f t="shared" si="52"/>
        <v>130470.41870818519</v>
      </c>
    </row>
    <row r="370" spans="2:16" x14ac:dyDescent="0.25">
      <c r="B370" s="1">
        <v>53996</v>
      </c>
      <c r="C370" s="2">
        <f t="shared" si="54"/>
        <v>2047</v>
      </c>
      <c r="D370" s="2">
        <f t="shared" si="53"/>
        <v>15593.257259747801</v>
      </c>
      <c r="E370" s="2">
        <f t="shared" si="55"/>
        <v>5101.7197177414746</v>
      </c>
      <c r="F370" s="2">
        <f t="shared" si="57"/>
        <v>1460094.0134404791</v>
      </c>
      <c r="G370" s="11">
        <f t="shared" si="49"/>
        <v>2815.4475925785164</v>
      </c>
      <c r="I370" s="2">
        <f t="shared" si="56"/>
        <v>1457278.5658479005</v>
      </c>
      <c r="M370" s="10">
        <f t="shared" si="48"/>
        <v>2815.4475925785164</v>
      </c>
      <c r="N370" s="11">
        <f t="shared" si="50"/>
        <v>489.26407015569441</v>
      </c>
      <c r="O370" s="11">
        <f t="shared" si="51"/>
        <v>2326.1835224228221</v>
      </c>
      <c r="P370" s="12">
        <f t="shared" si="52"/>
        <v>128144.23518576236</v>
      </c>
    </row>
    <row r="371" spans="2:16" x14ac:dyDescent="0.25">
      <c r="B371" s="1">
        <v>54026</v>
      </c>
      <c r="C371" s="2">
        <f t="shared" si="54"/>
        <v>2047</v>
      </c>
      <c r="D371" s="2">
        <f t="shared" si="53"/>
        <v>15593.257259747801</v>
      </c>
      <c r="E371" s="2">
        <f t="shared" si="55"/>
        <v>5111.9231571769578</v>
      </c>
      <c r="F371" s="2">
        <f t="shared" si="57"/>
        <v>1472617.4951699644</v>
      </c>
      <c r="G371" s="11">
        <f t="shared" si="49"/>
        <v>2815.4475925785164</v>
      </c>
      <c r="I371" s="2">
        <f t="shared" si="56"/>
        <v>1469802.0475773858</v>
      </c>
      <c r="M371" s="10">
        <f t="shared" si="48"/>
        <v>2815.4475925785164</v>
      </c>
      <c r="N371" s="11">
        <f t="shared" si="50"/>
        <v>480.54088194660881</v>
      </c>
      <c r="O371" s="11">
        <f t="shared" si="51"/>
        <v>2334.9067106319076</v>
      </c>
      <c r="P371" s="12">
        <f t="shared" si="52"/>
        <v>125809.32847513045</v>
      </c>
    </row>
    <row r="372" spans="2:16" x14ac:dyDescent="0.25">
      <c r="B372" s="1">
        <v>54057</v>
      </c>
      <c r="C372" s="2">
        <f t="shared" si="54"/>
        <v>2047</v>
      </c>
      <c r="D372" s="2">
        <f t="shared" si="53"/>
        <v>15593.257259747801</v>
      </c>
      <c r="E372" s="2">
        <f t="shared" si="55"/>
        <v>5122.1470034913118</v>
      </c>
      <c r="F372" s="2">
        <f t="shared" si="57"/>
        <v>1485172.4979922338</v>
      </c>
      <c r="G372" s="11">
        <f t="shared" si="49"/>
        <v>2815.4475925785164</v>
      </c>
      <c r="I372" s="2">
        <f t="shared" si="56"/>
        <v>1482357.0503996552</v>
      </c>
      <c r="M372" s="10">
        <f t="shared" si="48"/>
        <v>2815.4475925785164</v>
      </c>
      <c r="N372" s="11">
        <f t="shared" si="50"/>
        <v>471.78498178173913</v>
      </c>
      <c r="O372" s="11">
        <f t="shared" si="51"/>
        <v>2343.6626107967772</v>
      </c>
      <c r="P372" s="12">
        <f t="shared" si="52"/>
        <v>123465.66586433367</v>
      </c>
    </row>
    <row r="373" spans="2:16" x14ac:dyDescent="0.25">
      <c r="B373" s="1">
        <v>54088</v>
      </c>
      <c r="C373" s="2">
        <f t="shared" si="54"/>
        <v>2048</v>
      </c>
      <c r="D373" s="2">
        <f t="shared" si="53"/>
        <v>16216.987550137712</v>
      </c>
      <c r="E373" s="2">
        <f t="shared" si="55"/>
        <v>5132.3912974982941</v>
      </c>
      <c r="F373" s="2">
        <f t="shared" si="57"/>
        <v>1498382.8368202935</v>
      </c>
      <c r="G373" s="11">
        <f t="shared" si="49"/>
        <v>2815.4475925785164</v>
      </c>
      <c r="I373" s="2">
        <f t="shared" si="56"/>
        <v>1495567.3892277149</v>
      </c>
      <c r="M373" s="10">
        <f t="shared" si="48"/>
        <v>2815.4475925785164</v>
      </c>
      <c r="N373" s="11">
        <f t="shared" si="50"/>
        <v>462.99624699125127</v>
      </c>
      <c r="O373" s="11">
        <f t="shared" si="51"/>
        <v>2352.4513455872652</v>
      </c>
      <c r="P373" s="12">
        <f t="shared" si="52"/>
        <v>121113.2145187464</v>
      </c>
    </row>
    <row r="374" spans="2:16" x14ac:dyDescent="0.25">
      <c r="B374" s="1">
        <v>54117</v>
      </c>
      <c r="C374" s="2">
        <f t="shared" si="54"/>
        <v>2048</v>
      </c>
      <c r="D374" s="2">
        <f t="shared" si="53"/>
        <v>16216.987550137712</v>
      </c>
      <c r="E374" s="2">
        <f t="shared" si="55"/>
        <v>5142.6560800932903</v>
      </c>
      <c r="F374" s="2">
        <f t="shared" si="57"/>
        <v>1511626.9453285183</v>
      </c>
      <c r="G374" s="11">
        <f t="shared" si="49"/>
        <v>2815.4475925785164</v>
      </c>
      <c r="I374" s="2">
        <f t="shared" si="56"/>
        <v>1508811.4977359397</v>
      </c>
      <c r="M374" s="10">
        <f t="shared" si="48"/>
        <v>2815.4475925785164</v>
      </c>
      <c r="N374" s="11">
        <f t="shared" si="50"/>
        <v>454.17455444529901</v>
      </c>
      <c r="O374" s="11">
        <f t="shared" si="51"/>
        <v>2361.2730381332176</v>
      </c>
      <c r="P374" s="12">
        <f t="shared" si="52"/>
        <v>118751.94148061318</v>
      </c>
    </row>
    <row r="375" spans="2:16" x14ac:dyDescent="0.25">
      <c r="B375" s="1">
        <v>54148</v>
      </c>
      <c r="C375" s="2">
        <f t="shared" si="54"/>
        <v>2048</v>
      </c>
      <c r="D375" s="2">
        <f t="shared" si="53"/>
        <v>16216.987550137712</v>
      </c>
      <c r="E375" s="2">
        <f t="shared" si="55"/>
        <v>5152.9413922534768</v>
      </c>
      <c r="F375" s="2">
        <f t="shared" si="57"/>
        <v>1524904.9155529437</v>
      </c>
      <c r="G375" s="11">
        <f t="shared" si="49"/>
        <v>2815.4475925785164</v>
      </c>
      <c r="I375" s="2">
        <f t="shared" si="56"/>
        <v>1522089.4679603651</v>
      </c>
      <c r="M375" s="10">
        <f t="shared" si="48"/>
        <v>2815.4475925785164</v>
      </c>
      <c r="N375" s="11">
        <f t="shared" si="50"/>
        <v>445.31978055229939</v>
      </c>
      <c r="O375" s="11">
        <f t="shared" si="51"/>
        <v>2370.1278120262168</v>
      </c>
      <c r="P375" s="12">
        <f t="shared" si="52"/>
        <v>116381.81366858697</v>
      </c>
    </row>
    <row r="376" spans="2:16" x14ac:dyDescent="0.25">
      <c r="B376" s="1">
        <v>54178</v>
      </c>
      <c r="C376" s="2">
        <f t="shared" si="54"/>
        <v>2048</v>
      </c>
      <c r="D376" s="2">
        <f t="shared" si="53"/>
        <v>16216.987550137712</v>
      </c>
      <c r="E376" s="2">
        <f t="shared" si="55"/>
        <v>5163.2472750379839</v>
      </c>
      <c r="F376" s="2">
        <f t="shared" si="57"/>
        <v>1538216.8397953329</v>
      </c>
      <c r="G376" s="11">
        <f t="shared" si="49"/>
        <v>2815.4475925785164</v>
      </c>
      <c r="I376" s="2">
        <f t="shared" si="56"/>
        <v>1535401.3922027543</v>
      </c>
      <c r="M376" s="10">
        <f t="shared" si="48"/>
        <v>2815.4475925785164</v>
      </c>
      <c r="N376" s="11">
        <f t="shared" si="50"/>
        <v>436.43180125720113</v>
      </c>
      <c r="O376" s="11">
        <f t="shared" si="51"/>
        <v>2379.0157913213152</v>
      </c>
      <c r="P376" s="12">
        <f t="shared" si="52"/>
        <v>114002.79787726565</v>
      </c>
    </row>
    <row r="377" spans="2:16" x14ac:dyDescent="0.25">
      <c r="B377" s="1">
        <v>54209</v>
      </c>
      <c r="C377" s="2">
        <f t="shared" si="54"/>
        <v>2048</v>
      </c>
      <c r="D377" s="2">
        <f t="shared" si="53"/>
        <v>16216.987550137712</v>
      </c>
      <c r="E377" s="2">
        <f t="shared" si="55"/>
        <v>5173.5737695880598</v>
      </c>
      <c r="F377" s="2">
        <f t="shared" si="57"/>
        <v>1551562.8106239799</v>
      </c>
      <c r="G377" s="11">
        <f t="shared" si="49"/>
        <v>2815.4475925785164</v>
      </c>
      <c r="I377" s="2">
        <f t="shared" si="56"/>
        <v>1548747.3630314013</v>
      </c>
      <c r="M377" s="10">
        <f t="shared" si="48"/>
        <v>2815.4475925785164</v>
      </c>
      <c r="N377" s="11">
        <f t="shared" si="50"/>
        <v>427.51049203974617</v>
      </c>
      <c r="O377" s="11">
        <f t="shared" si="51"/>
        <v>2387.9371005387702</v>
      </c>
      <c r="P377" s="12">
        <f t="shared" si="52"/>
        <v>111614.86077672688</v>
      </c>
    </row>
    <row r="378" spans="2:16" x14ac:dyDescent="0.25">
      <c r="B378" s="1">
        <v>54239</v>
      </c>
      <c r="C378" s="2">
        <f t="shared" si="54"/>
        <v>2048</v>
      </c>
      <c r="D378" s="2">
        <f t="shared" si="53"/>
        <v>16216.987550137712</v>
      </c>
      <c r="E378" s="2">
        <f t="shared" si="55"/>
        <v>5183.920917127236</v>
      </c>
      <c r="F378" s="2">
        <f t="shared" si="57"/>
        <v>1564942.9208745167</v>
      </c>
      <c r="G378" s="11">
        <f t="shared" si="49"/>
        <v>2815.4475925785164</v>
      </c>
      <c r="I378" s="2">
        <f t="shared" si="56"/>
        <v>1562127.4732819381</v>
      </c>
      <c r="M378" s="10">
        <f t="shared" si="48"/>
        <v>2815.4475925785164</v>
      </c>
      <c r="N378" s="11">
        <f t="shared" si="50"/>
        <v>418.55572791272579</v>
      </c>
      <c r="O378" s="11">
        <f t="shared" si="51"/>
        <v>2396.8918646657908</v>
      </c>
      <c r="P378" s="12">
        <f t="shared" si="52"/>
        <v>109217.9689120611</v>
      </c>
    </row>
    <row r="379" spans="2:16" x14ac:dyDescent="0.25">
      <c r="B379" s="1">
        <v>54270</v>
      </c>
      <c r="C379" s="2">
        <f t="shared" si="54"/>
        <v>2048</v>
      </c>
      <c r="D379" s="2">
        <f t="shared" si="53"/>
        <v>16216.987550137712</v>
      </c>
      <c r="E379" s="2">
        <f t="shared" si="55"/>
        <v>5194.2887589614902</v>
      </c>
      <c r="F379" s="2">
        <f t="shared" si="57"/>
        <v>1578357.2636507209</v>
      </c>
      <c r="G379" s="11">
        <f t="shared" si="49"/>
        <v>2815.4475925785164</v>
      </c>
      <c r="I379" s="2">
        <f t="shared" si="56"/>
        <v>1575541.8160581423</v>
      </c>
      <c r="M379" s="10">
        <f t="shared" si="48"/>
        <v>2815.4475925785164</v>
      </c>
      <c r="N379" s="11">
        <f t="shared" si="50"/>
        <v>409.56738342022913</v>
      </c>
      <c r="O379" s="11">
        <f t="shared" si="51"/>
        <v>2405.8802091582875</v>
      </c>
      <c r="P379" s="12">
        <f t="shared" si="52"/>
        <v>106812.08870290281</v>
      </c>
    </row>
    <row r="380" spans="2:16" x14ac:dyDescent="0.25">
      <c r="B380" s="1">
        <v>54301</v>
      </c>
      <c r="C380" s="2">
        <f t="shared" si="54"/>
        <v>2048</v>
      </c>
      <c r="D380" s="2">
        <f t="shared" si="53"/>
        <v>16216.987550137712</v>
      </c>
      <c r="E380" s="2">
        <f t="shared" si="55"/>
        <v>5204.6773364794135</v>
      </c>
      <c r="F380" s="2">
        <f t="shared" si="57"/>
        <v>1591805.9323253278</v>
      </c>
      <c r="G380" s="11">
        <f t="shared" si="49"/>
        <v>2815.4475925785164</v>
      </c>
      <c r="I380" s="2">
        <f t="shared" si="56"/>
        <v>1588990.4847327492</v>
      </c>
      <c r="M380" s="10">
        <f t="shared" si="48"/>
        <v>2815.4475925785164</v>
      </c>
      <c r="N380" s="11">
        <f t="shared" si="50"/>
        <v>400.54533263588553</v>
      </c>
      <c r="O380" s="11">
        <f t="shared" si="51"/>
        <v>2414.9022599426307</v>
      </c>
      <c r="P380" s="12">
        <f t="shared" si="52"/>
        <v>104397.18644296018</v>
      </c>
    </row>
    <row r="381" spans="2:16" x14ac:dyDescent="0.25">
      <c r="B381" s="1">
        <v>54331</v>
      </c>
      <c r="C381" s="2">
        <f t="shared" si="54"/>
        <v>2048</v>
      </c>
      <c r="D381" s="2">
        <f t="shared" si="53"/>
        <v>16216.987550137712</v>
      </c>
      <c r="E381" s="2">
        <f t="shared" si="55"/>
        <v>5215.0866911523726</v>
      </c>
      <c r="F381" s="2">
        <f t="shared" si="57"/>
        <v>1605289.0205408437</v>
      </c>
      <c r="G381" s="11">
        <f t="shared" si="49"/>
        <v>2815.4475925785164</v>
      </c>
      <c r="I381" s="2">
        <f t="shared" si="56"/>
        <v>1602473.5729482651</v>
      </c>
      <c r="M381" s="10">
        <f t="shared" ref="M381:M420" si="58">G381</f>
        <v>2815.4475925785164</v>
      </c>
      <c r="N381" s="11">
        <f t="shared" si="50"/>
        <v>391.48944916110065</v>
      </c>
      <c r="O381" s="11">
        <f t="shared" si="51"/>
        <v>2423.9581434174156</v>
      </c>
      <c r="P381" s="12">
        <f t="shared" si="52"/>
        <v>101973.22829954277</v>
      </c>
    </row>
    <row r="382" spans="2:16" x14ac:dyDescent="0.25">
      <c r="B382" s="1">
        <v>54362</v>
      </c>
      <c r="C382" s="2">
        <f t="shared" si="54"/>
        <v>2048</v>
      </c>
      <c r="D382" s="2">
        <f t="shared" si="53"/>
        <v>16216.987550137712</v>
      </c>
      <c r="E382" s="2">
        <f t="shared" si="55"/>
        <v>5225.5168645346776</v>
      </c>
      <c r="F382" s="2">
        <f t="shared" si="57"/>
        <v>1618806.6222103625</v>
      </c>
      <c r="G382" s="11">
        <f t="shared" ref="G382:G420" si="59">$K$4</f>
        <v>2815.4475925785164</v>
      </c>
      <c r="I382" s="2">
        <f t="shared" si="56"/>
        <v>1615991.1746177839</v>
      </c>
      <c r="M382" s="10">
        <f t="shared" si="58"/>
        <v>2815.4475925785164</v>
      </c>
      <c r="N382" s="11">
        <f t="shared" ref="N382:N420" si="60">P381*$E$9</f>
        <v>382.39960612328537</v>
      </c>
      <c r="O382" s="11">
        <f t="shared" ref="O382:O420" si="61">M382-N382</f>
        <v>2433.0479864552308</v>
      </c>
      <c r="P382" s="12">
        <f t="shared" ref="P382:P420" si="62">P381-O382</f>
        <v>99540.180313087534</v>
      </c>
    </row>
    <row r="383" spans="2:16" x14ac:dyDescent="0.25">
      <c r="B383" s="1">
        <v>54392</v>
      </c>
      <c r="C383" s="2">
        <f t="shared" si="54"/>
        <v>2048</v>
      </c>
      <c r="D383" s="2">
        <f t="shared" si="53"/>
        <v>16216.987550137712</v>
      </c>
      <c r="E383" s="2">
        <f t="shared" si="55"/>
        <v>5235.967898263747</v>
      </c>
      <c r="F383" s="2">
        <f t="shared" si="57"/>
        <v>1632358.8315183839</v>
      </c>
      <c r="G383" s="11">
        <f t="shared" si="59"/>
        <v>2815.4475925785164</v>
      </c>
      <c r="I383" s="2">
        <f t="shared" si="56"/>
        <v>1629543.3839258053</v>
      </c>
      <c r="M383" s="10">
        <f t="shared" si="58"/>
        <v>2815.4475925785164</v>
      </c>
      <c r="N383" s="11">
        <f t="shared" si="60"/>
        <v>373.27567617407823</v>
      </c>
      <c r="O383" s="11">
        <f t="shared" si="61"/>
        <v>2442.171916404438</v>
      </c>
      <c r="P383" s="12">
        <f t="shared" si="62"/>
        <v>97098.008396683101</v>
      </c>
    </row>
    <row r="384" spans="2:16" x14ac:dyDescent="0.25">
      <c r="B384" s="1">
        <v>54423</v>
      </c>
      <c r="C384" s="2">
        <f t="shared" si="54"/>
        <v>2048</v>
      </c>
      <c r="D384" s="2">
        <f t="shared" si="53"/>
        <v>16216.987550137712</v>
      </c>
      <c r="E384" s="2">
        <f t="shared" si="55"/>
        <v>5246.4398340602747</v>
      </c>
      <c r="F384" s="2">
        <f t="shared" si="57"/>
        <v>1645945.7429216355</v>
      </c>
      <c r="G384" s="11">
        <f t="shared" si="59"/>
        <v>2815.4475925785164</v>
      </c>
      <c r="I384" s="2">
        <f t="shared" si="56"/>
        <v>1643130.2953290569</v>
      </c>
      <c r="M384" s="10">
        <f t="shared" si="58"/>
        <v>2815.4475925785164</v>
      </c>
      <c r="N384" s="11">
        <f t="shared" si="60"/>
        <v>364.11753148756162</v>
      </c>
      <c r="O384" s="11">
        <f t="shared" si="61"/>
        <v>2451.3300610909546</v>
      </c>
      <c r="P384" s="12">
        <f t="shared" si="62"/>
        <v>94646.678335592151</v>
      </c>
    </row>
    <row r="385" spans="2:16" x14ac:dyDescent="0.25">
      <c r="B385" s="1">
        <v>54454</v>
      </c>
      <c r="C385" s="2">
        <f t="shared" si="54"/>
        <v>2049</v>
      </c>
      <c r="D385" s="2">
        <f t="shared" si="53"/>
        <v>16865.667052143221</v>
      </c>
      <c r="E385" s="2">
        <f t="shared" si="55"/>
        <v>5256.9327137283954</v>
      </c>
      <c r="F385" s="2">
        <f t="shared" si="57"/>
        <v>1660216.1306519022</v>
      </c>
      <c r="G385" s="11">
        <f t="shared" si="59"/>
        <v>2815.4475925785164</v>
      </c>
      <c r="I385" s="2">
        <f t="shared" si="56"/>
        <v>1657400.6830593236</v>
      </c>
      <c r="M385" s="10">
        <f t="shared" si="58"/>
        <v>2815.4475925785164</v>
      </c>
      <c r="N385" s="11">
        <f t="shared" si="60"/>
        <v>354.92504375847057</v>
      </c>
      <c r="O385" s="11">
        <f t="shared" si="61"/>
        <v>2460.5225488200458</v>
      </c>
      <c r="P385" s="12">
        <f t="shared" si="62"/>
        <v>92186.155786772099</v>
      </c>
    </row>
    <row r="386" spans="2:16" x14ac:dyDescent="0.25">
      <c r="B386" s="1">
        <v>54482</v>
      </c>
      <c r="C386" s="2">
        <f t="shared" si="54"/>
        <v>2049</v>
      </c>
      <c r="D386" s="2">
        <f t="shared" si="53"/>
        <v>16865.667052143221</v>
      </c>
      <c r="E386" s="2">
        <f t="shared" si="55"/>
        <v>5267.4465791558523</v>
      </c>
      <c r="F386" s="2">
        <f t="shared" si="57"/>
        <v>1674523.572475842</v>
      </c>
      <c r="G386" s="11">
        <f t="shared" si="59"/>
        <v>2815.4475925785164</v>
      </c>
      <c r="I386" s="2">
        <f t="shared" si="56"/>
        <v>1671708.1248832634</v>
      </c>
      <c r="M386" s="10">
        <f t="shared" si="58"/>
        <v>2815.4475925785164</v>
      </c>
      <c r="N386" s="11">
        <f t="shared" si="60"/>
        <v>345.69808420039533</v>
      </c>
      <c r="O386" s="11">
        <f t="shared" si="61"/>
        <v>2469.7495083781209</v>
      </c>
      <c r="P386" s="12">
        <f t="shared" si="62"/>
        <v>89716.406278393973</v>
      </c>
    </row>
    <row r="387" spans="2:16" x14ac:dyDescent="0.25">
      <c r="B387" s="1">
        <v>54513</v>
      </c>
      <c r="C387" s="2">
        <f t="shared" si="54"/>
        <v>2049</v>
      </c>
      <c r="D387" s="2">
        <f t="shared" si="53"/>
        <v>16865.667052143221</v>
      </c>
      <c r="E387" s="2">
        <f t="shared" si="55"/>
        <v>5277.9814723141644</v>
      </c>
      <c r="F387" s="2">
        <f t="shared" si="57"/>
        <v>1688868.1708793703</v>
      </c>
      <c r="G387" s="11">
        <f t="shared" si="59"/>
        <v>2815.4475925785164</v>
      </c>
      <c r="I387" s="2">
        <f t="shared" si="56"/>
        <v>1686052.7232867917</v>
      </c>
      <c r="M387" s="10">
        <f t="shared" si="58"/>
        <v>2815.4475925785164</v>
      </c>
      <c r="N387" s="11">
        <f t="shared" si="60"/>
        <v>336.43652354397739</v>
      </c>
      <c r="O387" s="11">
        <f t="shared" si="61"/>
        <v>2479.0110690345391</v>
      </c>
      <c r="P387" s="12">
        <f t="shared" si="62"/>
        <v>87237.395209359442</v>
      </c>
    </row>
    <row r="388" spans="2:16" x14ac:dyDescent="0.25">
      <c r="B388" s="1">
        <v>54543</v>
      </c>
      <c r="C388" s="2">
        <f t="shared" si="54"/>
        <v>2049</v>
      </c>
      <c r="D388" s="2">
        <f t="shared" si="53"/>
        <v>16865.667052143221</v>
      </c>
      <c r="E388" s="2">
        <f t="shared" si="55"/>
        <v>5288.5374352587924</v>
      </c>
      <c r="F388" s="2">
        <f t="shared" si="57"/>
        <v>1703250.0286479658</v>
      </c>
      <c r="G388" s="11">
        <f t="shared" si="59"/>
        <v>2815.4475925785164</v>
      </c>
      <c r="I388" s="2">
        <f t="shared" si="56"/>
        <v>1700434.5810553872</v>
      </c>
      <c r="M388" s="10">
        <f t="shared" si="58"/>
        <v>2815.4475925785164</v>
      </c>
      <c r="N388" s="11">
        <f t="shared" si="60"/>
        <v>327.14023203509788</v>
      </c>
      <c r="O388" s="11">
        <f t="shared" si="61"/>
        <v>2488.3073605434183</v>
      </c>
      <c r="P388" s="12">
        <f t="shared" si="62"/>
        <v>84749.087848816023</v>
      </c>
    </row>
    <row r="389" spans="2:16" x14ac:dyDescent="0.25">
      <c r="B389" s="1">
        <v>54574</v>
      </c>
      <c r="C389" s="2">
        <f t="shared" si="54"/>
        <v>2049</v>
      </c>
      <c r="D389" s="2">
        <f t="shared" si="53"/>
        <v>16865.667052143221</v>
      </c>
      <c r="E389" s="2">
        <f t="shared" si="55"/>
        <v>5299.1145101293096</v>
      </c>
      <c r="F389" s="2">
        <f t="shared" si="57"/>
        <v>1717669.2488675858</v>
      </c>
      <c r="G389" s="11">
        <f t="shared" si="59"/>
        <v>2815.4475925785164</v>
      </c>
      <c r="I389" s="2">
        <f t="shared" si="56"/>
        <v>1714853.8012750072</v>
      </c>
      <c r="M389" s="10">
        <f t="shared" si="58"/>
        <v>2815.4475925785164</v>
      </c>
      <c r="N389" s="11">
        <f t="shared" si="60"/>
        <v>317.80907943306005</v>
      </c>
      <c r="O389" s="11">
        <f t="shared" si="61"/>
        <v>2497.6385131454563</v>
      </c>
      <c r="P389" s="12">
        <f t="shared" si="62"/>
        <v>82251.449335670564</v>
      </c>
    </row>
    <row r="390" spans="2:16" x14ac:dyDescent="0.25">
      <c r="B390" s="1">
        <v>54604</v>
      </c>
      <c r="C390" s="2">
        <f t="shared" si="54"/>
        <v>2049</v>
      </c>
      <c r="D390" s="2">
        <f t="shared" si="53"/>
        <v>16865.667052143221</v>
      </c>
      <c r="E390" s="2">
        <f t="shared" si="55"/>
        <v>5309.7127391495678</v>
      </c>
      <c r="F390" s="2">
        <f t="shared" si="57"/>
        <v>1732125.9349255844</v>
      </c>
      <c r="G390" s="11">
        <f t="shared" si="59"/>
        <v>2815.4475925785164</v>
      </c>
      <c r="I390" s="2">
        <f t="shared" si="56"/>
        <v>1729310.4873330058</v>
      </c>
      <c r="M390" s="10">
        <f t="shared" si="58"/>
        <v>2815.4475925785164</v>
      </c>
      <c r="N390" s="11">
        <f t="shared" si="60"/>
        <v>308.44293500876461</v>
      </c>
      <c r="O390" s="11">
        <f t="shared" si="61"/>
        <v>2507.0046575697515</v>
      </c>
      <c r="P390" s="12">
        <f t="shared" si="62"/>
        <v>79744.444678100816</v>
      </c>
    </row>
    <row r="391" spans="2:16" x14ac:dyDescent="0.25">
      <c r="B391" s="1">
        <v>54635</v>
      </c>
      <c r="C391" s="2">
        <f t="shared" si="54"/>
        <v>2049</v>
      </c>
      <c r="D391" s="2">
        <f t="shared" si="53"/>
        <v>16865.667052143221</v>
      </c>
      <c r="E391" s="2">
        <f t="shared" si="55"/>
        <v>5320.3321646278673</v>
      </c>
      <c r="F391" s="2">
        <f t="shared" si="57"/>
        <v>1746620.1905116313</v>
      </c>
      <c r="G391" s="11">
        <f t="shared" si="59"/>
        <v>2815.4475925785164</v>
      </c>
      <c r="I391" s="2">
        <f t="shared" si="56"/>
        <v>1743804.7429190527</v>
      </c>
      <c r="M391" s="10">
        <f t="shared" si="58"/>
        <v>2815.4475925785164</v>
      </c>
      <c r="N391" s="11">
        <f t="shared" si="60"/>
        <v>299.04166754287803</v>
      </c>
      <c r="O391" s="11">
        <f t="shared" si="61"/>
        <v>2516.4059250356386</v>
      </c>
      <c r="P391" s="12">
        <f t="shared" si="62"/>
        <v>77228.038753065179</v>
      </c>
    </row>
    <row r="392" spans="2:16" x14ac:dyDescent="0.25">
      <c r="B392" s="1">
        <v>54666</v>
      </c>
      <c r="C392" s="2">
        <f t="shared" si="54"/>
        <v>2049</v>
      </c>
      <c r="D392" s="2">
        <f t="shared" si="53"/>
        <v>16865.667052143221</v>
      </c>
      <c r="E392" s="2">
        <f t="shared" si="55"/>
        <v>5330.9728289571231</v>
      </c>
      <c r="F392" s="2">
        <f t="shared" si="57"/>
        <v>1761152.1196186356</v>
      </c>
      <c r="G392" s="11">
        <f t="shared" si="59"/>
        <v>2815.4475925785164</v>
      </c>
      <c r="I392" s="2">
        <f t="shared" si="56"/>
        <v>1758336.672026057</v>
      </c>
      <c r="M392" s="10">
        <f t="shared" si="58"/>
        <v>2815.4475925785164</v>
      </c>
      <c r="N392" s="11">
        <f t="shared" si="60"/>
        <v>289.60514532399441</v>
      </c>
      <c r="O392" s="11">
        <f t="shared" si="61"/>
        <v>2525.8424472545221</v>
      </c>
      <c r="P392" s="12">
        <f t="shared" si="62"/>
        <v>74702.196305810663</v>
      </c>
    </row>
    <row r="393" spans="2:16" x14ac:dyDescent="0.25">
      <c r="B393" s="1">
        <v>54696</v>
      </c>
      <c r="C393" s="2">
        <f t="shared" si="54"/>
        <v>2049</v>
      </c>
      <c r="D393" s="2">
        <f t="shared" si="53"/>
        <v>16865.667052143221</v>
      </c>
      <c r="E393" s="2">
        <f t="shared" si="55"/>
        <v>5341.6347746150377</v>
      </c>
      <c r="F393" s="2">
        <f t="shared" si="57"/>
        <v>1775721.8265436722</v>
      </c>
      <c r="G393" s="11">
        <f t="shared" si="59"/>
        <v>2815.4475925785164</v>
      </c>
      <c r="I393" s="2">
        <f t="shared" si="56"/>
        <v>1772906.3789510936</v>
      </c>
      <c r="M393" s="10">
        <f t="shared" si="58"/>
        <v>2815.4475925785164</v>
      </c>
      <c r="N393" s="11">
        <f t="shared" si="60"/>
        <v>280.13323614678995</v>
      </c>
      <c r="O393" s="11">
        <f t="shared" si="61"/>
        <v>2535.3143564317265</v>
      </c>
      <c r="P393" s="12">
        <f t="shared" si="62"/>
        <v>72166.881949378934</v>
      </c>
    </row>
    <row r="394" spans="2:16" x14ac:dyDescent="0.25">
      <c r="B394" s="1">
        <v>54727</v>
      </c>
      <c r="C394" s="2">
        <f t="shared" si="54"/>
        <v>2049</v>
      </c>
      <c r="D394" s="2">
        <f t="shared" si="53"/>
        <v>16865.667052143221</v>
      </c>
      <c r="E394" s="2">
        <f t="shared" si="55"/>
        <v>5352.318044164268</v>
      </c>
      <c r="F394" s="2">
        <f t="shared" si="57"/>
        <v>1790329.4158889097</v>
      </c>
      <c r="G394" s="11">
        <f t="shared" si="59"/>
        <v>2815.4475925785164</v>
      </c>
      <c r="I394" s="2">
        <f t="shared" si="56"/>
        <v>1787513.9682963311</v>
      </c>
      <c r="M394" s="10">
        <f t="shared" si="58"/>
        <v>2815.4475925785164</v>
      </c>
      <c r="N394" s="11">
        <f t="shared" si="60"/>
        <v>270.62580731017101</v>
      </c>
      <c r="O394" s="11">
        <f t="shared" si="61"/>
        <v>2544.8217852683456</v>
      </c>
      <c r="P394" s="12">
        <f t="shared" si="62"/>
        <v>69622.06016411059</v>
      </c>
    </row>
    <row r="395" spans="2:16" x14ac:dyDescent="0.25">
      <c r="B395" s="1">
        <v>54757</v>
      </c>
      <c r="C395" s="2">
        <f t="shared" si="54"/>
        <v>2049</v>
      </c>
      <c r="D395" s="2">
        <f t="shared" si="53"/>
        <v>16865.667052143221</v>
      </c>
      <c r="E395" s="2">
        <f t="shared" si="55"/>
        <v>5363.0226802525967</v>
      </c>
      <c r="F395" s="2">
        <f t="shared" si="57"/>
        <v>1804974.9925625431</v>
      </c>
      <c r="G395" s="11">
        <f t="shared" si="59"/>
        <v>2815.4475925785164</v>
      </c>
      <c r="I395" s="2">
        <f t="shared" si="56"/>
        <v>1802159.5449699645</v>
      </c>
      <c r="M395" s="10">
        <f t="shared" si="58"/>
        <v>2815.4475925785164</v>
      </c>
      <c r="N395" s="11">
        <f t="shared" si="60"/>
        <v>261.08272561541469</v>
      </c>
      <c r="O395" s="11">
        <f t="shared" si="61"/>
        <v>2554.3648669631016</v>
      </c>
      <c r="P395" s="12">
        <f t="shared" si="62"/>
        <v>67067.695297147482</v>
      </c>
    </row>
    <row r="396" spans="2:16" x14ac:dyDescent="0.25">
      <c r="B396" s="1">
        <v>54788</v>
      </c>
      <c r="C396" s="2">
        <f t="shared" si="54"/>
        <v>2049</v>
      </c>
      <c r="D396" s="2">
        <f t="shared" si="53"/>
        <v>16865.667052143221</v>
      </c>
      <c r="E396" s="2">
        <f t="shared" si="55"/>
        <v>5373.7487256131017</v>
      </c>
      <c r="F396" s="2">
        <f t="shared" si="57"/>
        <v>1819658.661779728</v>
      </c>
      <c r="G396" s="11">
        <f t="shared" si="59"/>
        <v>2815.4475925785164</v>
      </c>
      <c r="I396" s="2">
        <f t="shared" si="56"/>
        <v>1816843.2141871494</v>
      </c>
      <c r="M396" s="10">
        <f t="shared" si="58"/>
        <v>2815.4475925785164</v>
      </c>
      <c r="N396" s="11">
        <f t="shared" si="60"/>
        <v>251.50385736430306</v>
      </c>
      <c r="O396" s="11">
        <f t="shared" si="61"/>
        <v>2563.9437352142131</v>
      </c>
      <c r="P396" s="12">
        <f t="shared" si="62"/>
        <v>64503.75156193327</v>
      </c>
    </row>
    <row r="397" spans="2:16" x14ac:dyDescent="0.25">
      <c r="B397" s="1">
        <v>54819</v>
      </c>
      <c r="C397" s="2">
        <f t="shared" si="54"/>
        <v>2050</v>
      </c>
      <c r="D397" s="2">
        <f t="shared" ref="D397:D420" si="63">$C$5*(1+$E$5)^(C397-$C$2)</f>
        <v>17540.293734228952</v>
      </c>
      <c r="E397" s="2">
        <f t="shared" si="55"/>
        <v>5384.4962230643278</v>
      </c>
      <c r="F397" s="2">
        <f t="shared" si="57"/>
        <v>1835055.1557456045</v>
      </c>
      <c r="G397" s="11">
        <f t="shared" si="59"/>
        <v>2815.4475925785164</v>
      </c>
      <c r="I397" s="2">
        <f t="shared" si="56"/>
        <v>1832239.7081530259</v>
      </c>
      <c r="M397" s="10">
        <f t="shared" si="58"/>
        <v>2815.4475925785164</v>
      </c>
      <c r="N397" s="11">
        <f t="shared" si="60"/>
        <v>241.88906835724976</v>
      </c>
      <c r="O397" s="11">
        <f t="shared" si="61"/>
        <v>2573.5585242212665</v>
      </c>
      <c r="P397" s="12">
        <f t="shared" si="62"/>
        <v>61930.193037712001</v>
      </c>
    </row>
    <row r="398" spans="2:16" x14ac:dyDescent="0.25">
      <c r="B398" s="1">
        <v>54847</v>
      </c>
      <c r="C398" s="2">
        <f t="shared" ref="C398:C420" si="64">YEAR(B398)</f>
        <v>2050</v>
      </c>
      <c r="D398" s="2">
        <f t="shared" si="63"/>
        <v>17540.293734228952</v>
      </c>
      <c r="E398" s="2">
        <f t="shared" ref="E398:E420" si="65">E397*(1+$E$6)</f>
        <v>5395.2652155104561</v>
      </c>
      <c r="F398" s="2">
        <f t="shared" si="57"/>
        <v>1850492.2023655879</v>
      </c>
      <c r="G398" s="11">
        <f t="shared" si="59"/>
        <v>2815.4475925785164</v>
      </c>
      <c r="I398" s="2">
        <f t="shared" ref="I398:I420" si="66">F398-G398+H398</f>
        <v>1847676.7547730093</v>
      </c>
      <c r="M398" s="10">
        <f t="shared" si="58"/>
        <v>2815.4475925785164</v>
      </c>
      <c r="N398" s="11">
        <f t="shared" si="60"/>
        <v>232.23822389142001</v>
      </c>
      <c r="O398" s="11">
        <f t="shared" si="61"/>
        <v>2583.2093686870962</v>
      </c>
      <c r="P398" s="12">
        <f t="shared" si="62"/>
        <v>59346.983669024907</v>
      </c>
    </row>
    <row r="399" spans="2:16" x14ac:dyDescent="0.25">
      <c r="B399" s="1">
        <v>54878</v>
      </c>
      <c r="C399" s="2">
        <f t="shared" si="64"/>
        <v>2050</v>
      </c>
      <c r="D399" s="2">
        <f t="shared" si="63"/>
        <v>17540.293734228952</v>
      </c>
      <c r="E399" s="2">
        <f t="shared" si="65"/>
        <v>5406.0557459414767</v>
      </c>
      <c r="F399" s="2">
        <f t="shared" ref="F399:F420" si="67">D399-E399+I398*(1+$E$7)</f>
        <v>1865969.915277207</v>
      </c>
      <c r="G399" s="11">
        <f t="shared" si="59"/>
        <v>2815.4475925785164</v>
      </c>
      <c r="I399" s="2">
        <f t="shared" si="66"/>
        <v>1863154.4676846284</v>
      </c>
      <c r="M399" s="10">
        <f t="shared" si="58"/>
        <v>2815.4475925785164</v>
      </c>
      <c r="N399" s="11">
        <f t="shared" si="60"/>
        <v>222.55118875884338</v>
      </c>
      <c r="O399" s="11">
        <f t="shared" si="61"/>
        <v>2592.8964038196732</v>
      </c>
      <c r="P399" s="12">
        <f t="shared" si="62"/>
        <v>56754.087265205235</v>
      </c>
    </row>
    <row r="400" spans="2:16" x14ac:dyDescent="0.25">
      <c r="B400" s="1">
        <v>54908</v>
      </c>
      <c r="C400" s="2">
        <f t="shared" si="64"/>
        <v>2050</v>
      </c>
      <c r="D400" s="2">
        <f t="shared" si="63"/>
        <v>17540.293734228952</v>
      </c>
      <c r="E400" s="2">
        <f t="shared" si="65"/>
        <v>5416.8678574333599</v>
      </c>
      <c r="F400" s="2">
        <f t="shared" si="67"/>
        <v>1881488.4084537062</v>
      </c>
      <c r="G400" s="11">
        <f t="shared" si="59"/>
        <v>2815.4475925785164</v>
      </c>
      <c r="I400" s="2">
        <f t="shared" si="66"/>
        <v>1878672.9608611276</v>
      </c>
      <c r="M400" s="10">
        <f t="shared" si="58"/>
        <v>2815.4475925785164</v>
      </c>
      <c r="N400" s="11">
        <f t="shared" si="60"/>
        <v>212.82782724451963</v>
      </c>
      <c r="O400" s="11">
        <f t="shared" si="61"/>
        <v>2602.6197653339968</v>
      </c>
      <c r="P400" s="12">
        <f t="shared" si="62"/>
        <v>54151.467499871236</v>
      </c>
    </row>
    <row r="401" spans="2:16" x14ac:dyDescent="0.25">
      <c r="B401" s="1">
        <v>54939</v>
      </c>
      <c r="C401" s="2">
        <f t="shared" si="64"/>
        <v>2050</v>
      </c>
      <c r="D401" s="2">
        <f t="shared" si="63"/>
        <v>17540.293734228952</v>
      </c>
      <c r="E401" s="2">
        <f t="shared" si="65"/>
        <v>5427.7015931482265</v>
      </c>
      <c r="F401" s="2">
        <f t="shared" si="67"/>
        <v>1897047.7962050787</v>
      </c>
      <c r="G401" s="11">
        <f t="shared" si="59"/>
        <v>2815.4475925785164</v>
      </c>
      <c r="I401" s="2">
        <f t="shared" si="66"/>
        <v>1894232.3486125001</v>
      </c>
      <c r="M401" s="10">
        <f t="shared" si="58"/>
        <v>2815.4475925785164</v>
      </c>
      <c r="N401" s="11">
        <f t="shared" si="60"/>
        <v>203.06800312451713</v>
      </c>
      <c r="O401" s="11">
        <f t="shared" si="61"/>
        <v>2612.3795894539994</v>
      </c>
      <c r="P401" s="12">
        <f t="shared" si="62"/>
        <v>51539.087910417235</v>
      </c>
    </row>
    <row r="402" spans="2:16" x14ac:dyDescent="0.25">
      <c r="B402" s="1">
        <v>54969</v>
      </c>
      <c r="C402" s="2">
        <f t="shared" si="64"/>
        <v>2050</v>
      </c>
      <c r="D402" s="2">
        <f t="shared" si="63"/>
        <v>17540.293734228952</v>
      </c>
      <c r="E402" s="2">
        <f t="shared" si="65"/>
        <v>5438.5569963345233</v>
      </c>
      <c r="F402" s="2">
        <f t="shared" si="67"/>
        <v>1912648.1931791028</v>
      </c>
      <c r="G402" s="11">
        <f t="shared" si="59"/>
        <v>2815.4475925785164</v>
      </c>
      <c r="I402" s="2">
        <f t="shared" si="66"/>
        <v>1909832.7455865243</v>
      </c>
      <c r="M402" s="10">
        <f t="shared" si="58"/>
        <v>2815.4475925785164</v>
      </c>
      <c r="N402" s="11">
        <f t="shared" si="60"/>
        <v>193.27157966406463</v>
      </c>
      <c r="O402" s="11">
        <f t="shared" si="61"/>
        <v>2622.1760129144518</v>
      </c>
      <c r="P402" s="12">
        <f t="shared" si="62"/>
        <v>48916.911897502781</v>
      </c>
    </row>
    <row r="403" spans="2:16" x14ac:dyDescent="0.25">
      <c r="B403" s="1">
        <v>55000</v>
      </c>
      <c r="C403" s="2">
        <f t="shared" si="64"/>
        <v>2050</v>
      </c>
      <c r="D403" s="2">
        <f t="shared" si="63"/>
        <v>17540.293734228952</v>
      </c>
      <c r="E403" s="2">
        <f t="shared" si="65"/>
        <v>5449.4341103271927</v>
      </c>
      <c r="F403" s="2">
        <f t="shared" si="67"/>
        <v>1928289.7143623813</v>
      </c>
      <c r="G403" s="11">
        <f t="shared" si="59"/>
        <v>2815.4475925785164</v>
      </c>
      <c r="I403" s="2">
        <f t="shared" si="66"/>
        <v>1925474.2667698027</v>
      </c>
      <c r="M403" s="10">
        <f t="shared" si="58"/>
        <v>2815.4475925785164</v>
      </c>
      <c r="N403" s="11">
        <f t="shared" si="60"/>
        <v>183.43841961563541</v>
      </c>
      <c r="O403" s="11">
        <f t="shared" si="61"/>
        <v>2632.0091729628812</v>
      </c>
      <c r="P403" s="12">
        <f t="shared" si="62"/>
        <v>46284.902724539897</v>
      </c>
    </row>
    <row r="404" spans="2:16" x14ac:dyDescent="0.25">
      <c r="B404" s="1">
        <v>55031</v>
      </c>
      <c r="C404" s="2">
        <f t="shared" si="64"/>
        <v>2050</v>
      </c>
      <c r="D404" s="2">
        <f t="shared" si="63"/>
        <v>17540.293734228952</v>
      </c>
      <c r="E404" s="2">
        <f t="shared" si="65"/>
        <v>5460.3329785478472</v>
      </c>
      <c r="F404" s="2">
        <f t="shared" si="67"/>
        <v>1943972.4750813833</v>
      </c>
      <c r="G404" s="11">
        <f t="shared" si="59"/>
        <v>2815.4475925785164</v>
      </c>
      <c r="I404" s="2">
        <f t="shared" si="66"/>
        <v>1941157.0274888047</v>
      </c>
      <c r="M404" s="10">
        <f t="shared" si="58"/>
        <v>2815.4475925785164</v>
      </c>
      <c r="N404" s="11">
        <f t="shared" si="60"/>
        <v>173.5683852170246</v>
      </c>
      <c r="O404" s="11">
        <f t="shared" si="61"/>
        <v>2641.8792073614918</v>
      </c>
      <c r="P404" s="12">
        <f t="shared" si="62"/>
        <v>43643.023517178408</v>
      </c>
    </row>
    <row r="405" spans="2:16" x14ac:dyDescent="0.25">
      <c r="B405" s="1">
        <v>55061</v>
      </c>
      <c r="C405" s="2">
        <f t="shared" si="64"/>
        <v>2050</v>
      </c>
      <c r="D405" s="2">
        <f t="shared" si="63"/>
        <v>17540.293734228952</v>
      </c>
      <c r="E405" s="2">
        <f t="shared" si="65"/>
        <v>5471.2536445049427</v>
      </c>
      <c r="F405" s="2">
        <f t="shared" si="67"/>
        <v>1959696.5910034915</v>
      </c>
      <c r="G405" s="11">
        <f t="shared" si="59"/>
        <v>2815.4475925785164</v>
      </c>
      <c r="I405" s="2">
        <f t="shared" si="66"/>
        <v>1956881.1434109129</v>
      </c>
      <c r="M405" s="10">
        <f t="shared" si="58"/>
        <v>2815.4475925785164</v>
      </c>
      <c r="N405" s="11">
        <f t="shared" si="60"/>
        <v>163.66133818941901</v>
      </c>
      <c r="O405" s="11">
        <f t="shared" si="61"/>
        <v>2651.7862543890974</v>
      </c>
      <c r="P405" s="12">
        <f t="shared" si="62"/>
        <v>40991.237262789313</v>
      </c>
    </row>
    <row r="406" spans="2:16" x14ac:dyDescent="0.25">
      <c r="B406" s="1">
        <v>55092</v>
      </c>
      <c r="C406" s="2">
        <f t="shared" si="64"/>
        <v>2050</v>
      </c>
      <c r="D406" s="2">
        <f t="shared" si="63"/>
        <v>17540.293734228952</v>
      </c>
      <c r="E406" s="2">
        <f t="shared" si="65"/>
        <v>5482.1961517939526</v>
      </c>
      <c r="F406" s="2">
        <f t="shared" si="67"/>
        <v>1975462.1781380512</v>
      </c>
      <c r="G406" s="11">
        <f t="shared" si="59"/>
        <v>2815.4475925785164</v>
      </c>
      <c r="I406" s="2">
        <f t="shared" si="66"/>
        <v>1972646.7305454726</v>
      </c>
      <c r="M406" s="10">
        <f t="shared" si="58"/>
        <v>2815.4475925785164</v>
      </c>
      <c r="N406" s="11">
        <f t="shared" si="60"/>
        <v>153.71713973545991</v>
      </c>
      <c r="O406" s="11">
        <f t="shared" si="61"/>
        <v>2661.7304528430564</v>
      </c>
      <c r="P406" s="12">
        <f t="shared" si="62"/>
        <v>38329.506809946259</v>
      </c>
    </row>
    <row r="407" spans="2:16" x14ac:dyDescent="0.25">
      <c r="B407" s="1">
        <v>55122</v>
      </c>
      <c r="C407" s="2">
        <f t="shared" si="64"/>
        <v>2050</v>
      </c>
      <c r="D407" s="2">
        <f t="shared" si="63"/>
        <v>17540.293734228952</v>
      </c>
      <c r="E407" s="2">
        <f t="shared" si="65"/>
        <v>5493.1605440975409</v>
      </c>
      <c r="F407" s="2">
        <f t="shared" si="67"/>
        <v>1991269.3528374224</v>
      </c>
      <c r="G407" s="11">
        <f t="shared" si="59"/>
        <v>2815.4475925785164</v>
      </c>
      <c r="I407" s="2">
        <f t="shared" si="66"/>
        <v>1988453.9052448438</v>
      </c>
      <c r="M407" s="10">
        <f t="shared" si="58"/>
        <v>2815.4475925785164</v>
      </c>
      <c r="N407" s="11">
        <f t="shared" si="60"/>
        <v>143.73565053729845</v>
      </c>
      <c r="O407" s="11">
        <f t="shared" si="61"/>
        <v>2671.7119420412178</v>
      </c>
      <c r="P407" s="12">
        <f t="shared" si="62"/>
        <v>35657.794867905039</v>
      </c>
    </row>
    <row r="408" spans="2:16" x14ac:dyDescent="0.25">
      <c r="B408" s="1">
        <v>55153</v>
      </c>
      <c r="C408" s="2">
        <f t="shared" si="64"/>
        <v>2050</v>
      </c>
      <c r="D408" s="2">
        <f t="shared" si="63"/>
        <v>17540.293734228952</v>
      </c>
      <c r="E408" s="2">
        <f t="shared" si="65"/>
        <v>5504.1468651857358</v>
      </c>
      <c r="F408" s="2">
        <f t="shared" si="67"/>
        <v>2007118.2317980365</v>
      </c>
      <c r="G408" s="11">
        <f t="shared" si="59"/>
        <v>2815.4475925785164</v>
      </c>
      <c r="I408" s="2">
        <f t="shared" si="66"/>
        <v>2004302.7842054579</v>
      </c>
      <c r="M408" s="10">
        <f t="shared" si="58"/>
        <v>2815.4475925785164</v>
      </c>
      <c r="N408" s="11">
        <f t="shared" si="60"/>
        <v>133.71673075464389</v>
      </c>
      <c r="O408" s="11">
        <f t="shared" si="61"/>
        <v>2681.7308618238726</v>
      </c>
      <c r="P408" s="12">
        <f t="shared" si="62"/>
        <v>32976.064006081164</v>
      </c>
    </row>
    <row r="409" spans="2:16" x14ac:dyDescent="0.25">
      <c r="B409" s="1">
        <v>55184</v>
      </c>
      <c r="C409" s="2">
        <f t="shared" si="64"/>
        <v>2051</v>
      </c>
      <c r="D409" s="2">
        <f t="shared" si="63"/>
        <v>18241.905483598108</v>
      </c>
      <c r="E409" s="2">
        <f t="shared" si="65"/>
        <v>5515.1551589161072</v>
      </c>
      <c r="F409" s="2">
        <f t="shared" si="67"/>
        <v>2023710.5438108251</v>
      </c>
      <c r="G409" s="11">
        <f t="shared" si="59"/>
        <v>2815.4475925785164</v>
      </c>
      <c r="I409" s="2">
        <f t="shared" si="66"/>
        <v>2020895.0962182465</v>
      </c>
      <c r="M409" s="10">
        <f t="shared" si="58"/>
        <v>2815.4475925785164</v>
      </c>
      <c r="N409" s="11">
        <f t="shared" si="60"/>
        <v>123.66024002280436</v>
      </c>
      <c r="O409" s="11">
        <f t="shared" si="61"/>
        <v>2691.787352555712</v>
      </c>
      <c r="P409" s="12">
        <f t="shared" si="62"/>
        <v>30284.276653525452</v>
      </c>
    </row>
    <row r="410" spans="2:16" x14ac:dyDescent="0.25">
      <c r="B410" s="1">
        <v>55212</v>
      </c>
      <c r="C410" s="2">
        <f t="shared" si="64"/>
        <v>2051</v>
      </c>
      <c r="D410" s="2">
        <f t="shared" si="63"/>
        <v>18241.905483598108</v>
      </c>
      <c r="E410" s="2">
        <f t="shared" si="65"/>
        <v>5526.1854692339393</v>
      </c>
      <c r="F410" s="2">
        <f t="shared" si="67"/>
        <v>2040347.1332200051</v>
      </c>
      <c r="G410" s="11">
        <f t="shared" si="59"/>
        <v>2815.4475925785164</v>
      </c>
      <c r="I410" s="2">
        <f t="shared" si="66"/>
        <v>2037531.6856274265</v>
      </c>
      <c r="M410" s="10">
        <f t="shared" si="58"/>
        <v>2815.4475925785164</v>
      </c>
      <c r="N410" s="11">
        <f t="shared" si="60"/>
        <v>113.56603745072044</v>
      </c>
      <c r="O410" s="11">
        <f t="shared" si="61"/>
        <v>2701.8815551277958</v>
      </c>
      <c r="P410" s="12">
        <f t="shared" si="62"/>
        <v>27582.395098397657</v>
      </c>
    </row>
    <row r="411" spans="2:16" x14ac:dyDescent="0.25">
      <c r="B411" s="1">
        <v>55243</v>
      </c>
      <c r="C411" s="2">
        <f t="shared" si="64"/>
        <v>2051</v>
      </c>
      <c r="D411" s="2">
        <f t="shared" si="63"/>
        <v>18241.905483598108</v>
      </c>
      <c r="E411" s="2">
        <f t="shared" si="65"/>
        <v>5537.2378401724072</v>
      </c>
      <c r="F411" s="2">
        <f t="shared" si="67"/>
        <v>2057028.1255562771</v>
      </c>
      <c r="G411" s="11">
        <f t="shared" si="59"/>
        <v>2815.4475925785164</v>
      </c>
      <c r="I411" s="2">
        <f t="shared" si="66"/>
        <v>2054212.6779636985</v>
      </c>
      <c r="M411" s="10">
        <f t="shared" si="58"/>
        <v>2815.4475925785164</v>
      </c>
      <c r="N411" s="11">
        <f t="shared" si="60"/>
        <v>103.43398161899121</v>
      </c>
      <c r="O411" s="11">
        <f t="shared" si="61"/>
        <v>2712.0136109595251</v>
      </c>
      <c r="P411" s="12">
        <f t="shared" si="62"/>
        <v>24870.381487438131</v>
      </c>
    </row>
    <row r="412" spans="2:16" x14ac:dyDescent="0.25">
      <c r="B412" s="1">
        <v>55273</v>
      </c>
      <c r="C412" s="2">
        <f t="shared" si="64"/>
        <v>2051</v>
      </c>
      <c r="D412" s="2">
        <f t="shared" si="63"/>
        <v>18241.905483598108</v>
      </c>
      <c r="E412" s="2">
        <f t="shared" si="65"/>
        <v>5548.3123158527524</v>
      </c>
      <c r="F412" s="2">
        <f t="shared" si="67"/>
        <v>2073753.6467246562</v>
      </c>
      <c r="G412" s="11">
        <f t="shared" si="59"/>
        <v>2815.4475925785164</v>
      </c>
      <c r="I412" s="2">
        <f t="shared" si="66"/>
        <v>2070938.1991320776</v>
      </c>
      <c r="M412" s="10">
        <f t="shared" si="58"/>
        <v>2815.4475925785164</v>
      </c>
      <c r="N412" s="11">
        <f t="shared" si="60"/>
        <v>93.263930577892992</v>
      </c>
      <c r="O412" s="11">
        <f t="shared" si="61"/>
        <v>2722.1836620006234</v>
      </c>
      <c r="P412" s="12">
        <f t="shared" si="62"/>
        <v>22148.197825437506</v>
      </c>
    </row>
    <row r="413" spans="2:16" x14ac:dyDescent="0.25">
      <c r="B413" s="1">
        <v>55304</v>
      </c>
      <c r="C413" s="2">
        <f t="shared" si="64"/>
        <v>2051</v>
      </c>
      <c r="D413" s="2">
        <f t="shared" si="63"/>
        <v>18241.905483598108</v>
      </c>
      <c r="E413" s="2">
        <f t="shared" si="65"/>
        <v>5559.4089404844581</v>
      </c>
      <c r="F413" s="2">
        <f t="shared" si="67"/>
        <v>2090523.8230056316</v>
      </c>
      <c r="G413" s="11">
        <f t="shared" si="59"/>
        <v>2815.4475925785164</v>
      </c>
      <c r="I413" s="2">
        <f t="shared" si="66"/>
        <v>2087708.375413053</v>
      </c>
      <c r="M413" s="10">
        <f t="shared" si="58"/>
        <v>2815.4475925785164</v>
      </c>
      <c r="N413" s="11">
        <f t="shared" si="60"/>
        <v>83.055741845390642</v>
      </c>
      <c r="O413" s="11">
        <f t="shared" si="61"/>
        <v>2732.3918507331259</v>
      </c>
      <c r="P413" s="12">
        <f t="shared" si="62"/>
        <v>19415.805974704381</v>
      </c>
    </row>
    <row r="414" spans="2:16" x14ac:dyDescent="0.25">
      <c r="B414" s="1">
        <v>55334</v>
      </c>
      <c r="C414" s="2">
        <f t="shared" si="64"/>
        <v>2051</v>
      </c>
      <c r="D414" s="2">
        <f t="shared" si="63"/>
        <v>18241.905483598108</v>
      </c>
      <c r="E414" s="2">
        <f t="shared" si="65"/>
        <v>5570.527758365427</v>
      </c>
      <c r="F414" s="2">
        <f t="shared" si="67"/>
        <v>2107338.7810563296</v>
      </c>
      <c r="G414" s="11">
        <f t="shared" si="59"/>
        <v>2815.4475925785164</v>
      </c>
      <c r="I414" s="2">
        <f t="shared" si="66"/>
        <v>2104523.3334637512</v>
      </c>
      <c r="M414" s="10">
        <f t="shared" si="58"/>
        <v>2815.4475925785164</v>
      </c>
      <c r="N414" s="11">
        <f t="shared" si="60"/>
        <v>72.809272405141428</v>
      </c>
      <c r="O414" s="11">
        <f t="shared" si="61"/>
        <v>2742.6383201733752</v>
      </c>
      <c r="P414" s="12">
        <f t="shared" si="62"/>
        <v>16673.167654531004</v>
      </c>
    </row>
    <row r="415" spans="2:16" x14ac:dyDescent="0.25">
      <c r="B415" s="1">
        <v>55365</v>
      </c>
      <c r="C415" s="2">
        <f t="shared" si="64"/>
        <v>2051</v>
      </c>
      <c r="D415" s="2">
        <f t="shared" si="63"/>
        <v>18241.905483598108</v>
      </c>
      <c r="E415" s="2">
        <f t="shared" si="65"/>
        <v>5581.6688138821582</v>
      </c>
      <c r="F415" s="2">
        <f t="shared" si="67"/>
        <v>2124198.6479116799</v>
      </c>
      <c r="G415" s="11">
        <f t="shared" si="59"/>
        <v>2815.4475925785164</v>
      </c>
      <c r="I415" s="2">
        <f t="shared" si="66"/>
        <v>2121383.2003191016</v>
      </c>
      <c r="M415" s="10">
        <f t="shared" si="58"/>
        <v>2815.4475925785164</v>
      </c>
      <c r="N415" s="11">
        <f t="shared" si="60"/>
        <v>62.524378704491262</v>
      </c>
      <c r="O415" s="11">
        <f t="shared" si="61"/>
        <v>2752.9232138740249</v>
      </c>
      <c r="P415" s="12">
        <f t="shared" si="62"/>
        <v>13920.244440656979</v>
      </c>
    </row>
    <row r="416" spans="2:16" x14ac:dyDescent="0.25">
      <c r="B416" s="1">
        <v>55396</v>
      </c>
      <c r="C416" s="2">
        <f t="shared" si="64"/>
        <v>2051</v>
      </c>
      <c r="D416" s="2">
        <f t="shared" si="63"/>
        <v>18241.905483598108</v>
      </c>
      <c r="E416" s="2">
        <f t="shared" si="65"/>
        <v>5592.8321515099224</v>
      </c>
      <c r="F416" s="2">
        <f t="shared" si="67"/>
        <v>2141103.5509855868</v>
      </c>
      <c r="G416" s="11">
        <f t="shared" si="59"/>
        <v>2815.4475925785164</v>
      </c>
      <c r="I416" s="2">
        <f t="shared" si="66"/>
        <v>2138288.1033930085</v>
      </c>
      <c r="M416" s="10">
        <f t="shared" si="58"/>
        <v>2815.4475925785164</v>
      </c>
      <c r="N416" s="11">
        <f t="shared" si="60"/>
        <v>52.200916652463668</v>
      </c>
      <c r="O416" s="11">
        <f t="shared" si="61"/>
        <v>2763.2466759260528</v>
      </c>
      <c r="P416" s="12">
        <f t="shared" si="62"/>
        <v>11156.997764730926</v>
      </c>
    </row>
    <row r="417" spans="2:16" x14ac:dyDescent="0.25">
      <c r="B417" s="1">
        <v>55426</v>
      </c>
      <c r="C417" s="2">
        <f t="shared" si="64"/>
        <v>2051</v>
      </c>
      <c r="D417" s="2">
        <f t="shared" si="63"/>
        <v>18241.905483598108</v>
      </c>
      <c r="E417" s="2">
        <f t="shared" si="65"/>
        <v>5604.017815812942</v>
      </c>
      <c r="F417" s="2">
        <f t="shared" si="67"/>
        <v>2158053.6180721037</v>
      </c>
      <c r="G417" s="11">
        <f t="shared" si="59"/>
        <v>2815.4475925785164</v>
      </c>
      <c r="I417" s="2">
        <f t="shared" si="66"/>
        <v>2155238.1704795253</v>
      </c>
      <c r="M417" s="10">
        <f t="shared" si="58"/>
        <v>2815.4475925785164</v>
      </c>
      <c r="N417" s="11">
        <f t="shared" si="60"/>
        <v>41.838741617740972</v>
      </c>
      <c r="O417" s="11">
        <f t="shared" si="61"/>
        <v>2773.6088509607753</v>
      </c>
      <c r="P417" s="12">
        <f t="shared" si="62"/>
        <v>8383.3889137701517</v>
      </c>
    </row>
    <row r="418" spans="2:16" x14ac:dyDescent="0.25">
      <c r="B418" s="1">
        <v>55457</v>
      </c>
      <c r="C418" s="2">
        <f t="shared" si="64"/>
        <v>2051</v>
      </c>
      <c r="D418" s="2">
        <f t="shared" si="63"/>
        <v>18241.905483598108</v>
      </c>
      <c r="E418" s="2">
        <f t="shared" si="65"/>
        <v>5615.2258514445675</v>
      </c>
      <c r="F418" s="2">
        <f t="shared" si="67"/>
        <v>2175048.9773466107</v>
      </c>
      <c r="G418" s="11">
        <f t="shared" si="59"/>
        <v>2815.4475925785164</v>
      </c>
      <c r="I418" s="2">
        <f t="shared" si="66"/>
        <v>2172233.5297540324</v>
      </c>
      <c r="M418" s="10">
        <f t="shared" si="58"/>
        <v>2815.4475925785164</v>
      </c>
      <c r="N418" s="11">
        <f t="shared" si="60"/>
        <v>31.437708426638068</v>
      </c>
      <c r="O418" s="11">
        <f t="shared" si="61"/>
        <v>2784.0098841518784</v>
      </c>
      <c r="P418" s="12">
        <f t="shared" si="62"/>
        <v>5599.3790296182733</v>
      </c>
    </row>
    <row r="419" spans="2:16" x14ac:dyDescent="0.25">
      <c r="B419" s="1">
        <v>55487</v>
      </c>
      <c r="C419" s="2">
        <f t="shared" si="64"/>
        <v>2051</v>
      </c>
      <c r="D419" s="2">
        <f t="shared" si="63"/>
        <v>18241.905483598108</v>
      </c>
      <c r="E419" s="2">
        <f t="shared" si="65"/>
        <v>5626.4563031474563</v>
      </c>
      <c r="F419" s="2">
        <f t="shared" si="67"/>
        <v>2192089.7573669967</v>
      </c>
      <c r="G419" s="11">
        <f t="shared" si="59"/>
        <v>2815.4475925785164</v>
      </c>
      <c r="I419" s="2">
        <f t="shared" si="66"/>
        <v>2189274.3097744184</v>
      </c>
      <c r="M419" s="10">
        <f t="shared" si="58"/>
        <v>2815.4475925785164</v>
      </c>
      <c r="N419" s="11">
        <f t="shared" si="60"/>
        <v>20.997671361068523</v>
      </c>
      <c r="O419" s="11">
        <f t="shared" si="61"/>
        <v>2794.4499212174478</v>
      </c>
      <c r="P419" s="12">
        <f t="shared" si="62"/>
        <v>2804.9291084008255</v>
      </c>
    </row>
    <row r="420" spans="2:16" x14ac:dyDescent="0.25">
      <c r="B420" s="1">
        <v>55518</v>
      </c>
      <c r="C420" s="2">
        <f t="shared" si="64"/>
        <v>2051</v>
      </c>
      <c r="D420" s="2">
        <f t="shared" si="63"/>
        <v>18241.905483598108</v>
      </c>
      <c r="E420" s="2">
        <f t="shared" si="65"/>
        <v>5637.7092157537509</v>
      </c>
      <c r="F420" s="2">
        <f t="shared" si="67"/>
        <v>2209176.0870748442</v>
      </c>
      <c r="G420" s="11">
        <f t="shared" si="59"/>
        <v>2815.4475925785164</v>
      </c>
      <c r="H420" s="19"/>
      <c r="I420" s="3">
        <f t="shared" si="66"/>
        <v>2206360.6394822658</v>
      </c>
      <c r="M420" s="13">
        <f t="shared" si="58"/>
        <v>2815.4475925785164</v>
      </c>
      <c r="N420" s="14">
        <f t="shared" si="60"/>
        <v>10.518484156503096</v>
      </c>
      <c r="O420" s="14">
        <f t="shared" si="61"/>
        <v>2804.9291084220131</v>
      </c>
      <c r="P420" s="15">
        <f t="shared" si="62"/>
        <v>-2.1187588572502136E-8</v>
      </c>
    </row>
    <row r="421" spans="2:16" x14ac:dyDescent="0.25">
      <c r="H421" s="19"/>
      <c r="N421" s="3">
        <f>SUM(N61:N420)</f>
        <v>457901.13332824473</v>
      </c>
    </row>
    <row r="422" spans="2:16" x14ac:dyDescent="0.25">
      <c r="H422" s="19"/>
    </row>
    <row r="423" spans="2:16" x14ac:dyDescent="0.25">
      <c r="H423" s="19"/>
    </row>
    <row r="424" spans="2:16" x14ac:dyDescent="0.25">
      <c r="H424" s="19"/>
    </row>
    <row r="425" spans="2:16" x14ac:dyDescent="0.25">
      <c r="H425" s="19"/>
    </row>
    <row r="426" spans="2:16" x14ac:dyDescent="0.25">
      <c r="H426" s="19"/>
    </row>
    <row r="427" spans="2:16" x14ac:dyDescent="0.25">
      <c r="H427" s="19"/>
    </row>
    <row r="428" spans="2:16" x14ac:dyDescent="0.25">
      <c r="H428" s="19"/>
    </row>
    <row r="429" spans="2:16" x14ac:dyDescent="0.25">
      <c r="H429" s="19"/>
    </row>
    <row r="430" spans="2:16" x14ac:dyDescent="0.25">
      <c r="H430" s="19"/>
    </row>
    <row r="431" spans="2:16" x14ac:dyDescent="0.25">
      <c r="H431" s="19"/>
    </row>
    <row r="432" spans="2:16" x14ac:dyDescent="0.25">
      <c r="H432" s="19"/>
    </row>
    <row r="433" spans="8:8" x14ac:dyDescent="0.25">
      <c r="H433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3"/>
  <sheetViews>
    <sheetView topLeftCell="B1" workbookViewId="0">
      <selection activeCell="H426" sqref="H426"/>
    </sheetView>
  </sheetViews>
  <sheetFormatPr defaultColWidth="8.85546875" defaultRowHeight="15" x14ac:dyDescent="0.25"/>
  <cols>
    <col min="1" max="1" width="25.42578125" style="28" customWidth="1"/>
    <col min="2" max="2" width="25.42578125" style="1" customWidth="1"/>
    <col min="3" max="3" width="12.85546875" style="2" customWidth="1"/>
    <col min="4" max="4" width="36" style="2" customWidth="1"/>
    <col min="5" max="7" width="15.42578125" style="2" customWidth="1"/>
    <col min="8" max="8" width="13.85546875" style="2" customWidth="1"/>
    <col min="9" max="9" width="15.42578125" style="2" customWidth="1"/>
    <col min="10" max="10" width="27.85546875" style="2" customWidth="1"/>
    <col min="11" max="11" width="19.7109375" style="2" customWidth="1"/>
    <col min="12" max="12" width="21.85546875" style="2" customWidth="1"/>
    <col min="13" max="13" width="14.28515625" style="2" customWidth="1"/>
    <col min="14" max="14" width="18.7109375" style="2" customWidth="1"/>
    <col min="15" max="16" width="13.42578125" style="2" customWidth="1"/>
    <col min="17" max="17" width="8.85546875" style="2"/>
    <col min="18" max="18" width="12.85546875" style="2" customWidth="1"/>
    <col min="19" max="19" width="8.85546875" style="2"/>
    <col min="20" max="20" width="13" style="2" customWidth="1"/>
    <col min="21" max="21" width="14.28515625" style="2" customWidth="1"/>
    <col min="22" max="16384" width="8.85546875" style="2"/>
  </cols>
  <sheetData>
    <row r="1" spans="1:12" x14ac:dyDescent="0.25">
      <c r="A1" s="34"/>
      <c r="B1" s="39"/>
      <c r="C1" s="8"/>
      <c r="D1" s="8"/>
      <c r="E1" s="9"/>
    </row>
    <row r="2" spans="1:12" x14ac:dyDescent="0.25">
      <c r="A2" s="29" t="s">
        <v>6</v>
      </c>
      <c r="B2" s="11"/>
      <c r="C2" s="11">
        <v>2018</v>
      </c>
      <c r="D2" s="11"/>
      <c r="E2" s="12"/>
      <c r="F2" s="11"/>
      <c r="G2" s="11"/>
      <c r="H2" s="11"/>
      <c r="I2" s="11"/>
      <c r="J2" s="7" t="s">
        <v>18</v>
      </c>
      <c r="K2" s="9">
        <f>J60*(1-C4)</f>
        <v>555660.00000000012</v>
      </c>
    </row>
    <row r="3" spans="1:12" x14ac:dyDescent="0.25">
      <c r="A3" s="29" t="s">
        <v>3</v>
      </c>
      <c r="B3" s="11"/>
      <c r="C3" s="11">
        <v>600000</v>
      </c>
      <c r="D3" s="11" t="s">
        <v>2</v>
      </c>
      <c r="E3" s="12">
        <v>0.05</v>
      </c>
      <c r="F3" s="11"/>
      <c r="G3" s="11"/>
      <c r="H3" s="11"/>
      <c r="I3" s="11"/>
      <c r="J3" s="10" t="s">
        <v>19</v>
      </c>
      <c r="K3" s="12">
        <v>30</v>
      </c>
    </row>
    <row r="4" spans="1:12" x14ac:dyDescent="0.25">
      <c r="A4" s="29" t="s">
        <v>13</v>
      </c>
      <c r="B4" s="11"/>
      <c r="C4" s="11">
        <v>0.2</v>
      </c>
      <c r="D4" s="11"/>
      <c r="E4" s="12"/>
      <c r="F4" s="11"/>
      <c r="J4" s="13" t="s">
        <v>20</v>
      </c>
      <c r="K4" s="24">
        <f>K2/((1-(1+E9)^(-K3*12))/E9)</f>
        <v>2815.4475925785164</v>
      </c>
    </row>
    <row r="5" spans="1:12" x14ac:dyDescent="0.25">
      <c r="A5" s="29" t="s">
        <v>1</v>
      </c>
      <c r="B5" s="11"/>
      <c r="C5" s="11">
        <v>5000</v>
      </c>
      <c r="D5" s="11" t="s">
        <v>5</v>
      </c>
      <c r="E5" s="12">
        <v>0.04</v>
      </c>
      <c r="F5" s="11"/>
    </row>
    <row r="6" spans="1:12" x14ac:dyDescent="0.25">
      <c r="A6" s="29" t="s">
        <v>4</v>
      </c>
      <c r="B6" s="11"/>
      <c r="C6" s="11">
        <v>2500</v>
      </c>
      <c r="D6" s="11" t="s">
        <v>16</v>
      </c>
      <c r="E6" s="12">
        <v>2E-3</v>
      </c>
      <c r="F6" s="11"/>
    </row>
    <row r="7" spans="1:12" x14ac:dyDescent="0.25">
      <c r="A7" s="29" t="s">
        <v>14</v>
      </c>
      <c r="B7" s="11"/>
      <c r="C7" s="11">
        <v>0.04</v>
      </c>
      <c r="D7" s="11" t="s">
        <v>17</v>
      </c>
      <c r="E7" s="12">
        <f>C7/12</f>
        <v>3.3333333333333335E-3</v>
      </c>
      <c r="F7" s="11"/>
    </row>
    <row r="8" spans="1:12" x14ac:dyDescent="0.25">
      <c r="A8" s="29"/>
      <c r="B8" s="11"/>
      <c r="C8" s="11"/>
      <c r="D8" s="11"/>
      <c r="E8" s="12"/>
      <c r="F8" s="11"/>
    </row>
    <row r="9" spans="1:12" x14ac:dyDescent="0.25">
      <c r="A9" s="29" t="s">
        <v>21</v>
      </c>
      <c r="B9" s="11"/>
      <c r="C9" s="11">
        <v>4.4999999999999998E-2</v>
      </c>
      <c r="D9" s="11" t="s">
        <v>25</v>
      </c>
      <c r="E9" s="12">
        <f>C9/12</f>
        <v>3.7499999999999999E-3</v>
      </c>
      <c r="F9" s="11"/>
    </row>
    <row r="10" spans="1:12" x14ac:dyDescent="0.25">
      <c r="A10" s="13" t="s">
        <v>46</v>
      </c>
      <c r="B10" s="14">
        <f>15*2</f>
        <v>30</v>
      </c>
      <c r="C10" s="14">
        <f>B10*6</f>
        <v>180</v>
      </c>
      <c r="D10" s="14" t="s">
        <v>47</v>
      </c>
      <c r="E10" s="15"/>
      <c r="F10" s="11"/>
    </row>
    <row r="12" spans="1:12" x14ac:dyDescent="0.25">
      <c r="B12" s="1" t="s">
        <v>7</v>
      </c>
      <c r="C12" s="2" t="s">
        <v>8</v>
      </c>
      <c r="D12" s="2" t="s">
        <v>9</v>
      </c>
      <c r="E12" s="2" t="s">
        <v>10</v>
      </c>
      <c r="F12" s="2" t="s">
        <v>53</v>
      </c>
      <c r="G12" s="2" t="s">
        <v>11</v>
      </c>
      <c r="H12" s="2" t="s">
        <v>28</v>
      </c>
      <c r="I12" s="2" t="s">
        <v>54</v>
      </c>
      <c r="J12" s="2" t="s">
        <v>0</v>
      </c>
      <c r="K12" s="2" t="s">
        <v>12</v>
      </c>
      <c r="L12" s="2" t="s">
        <v>15</v>
      </c>
    </row>
    <row r="13" spans="1:12" x14ac:dyDescent="0.25">
      <c r="B13" s="1">
        <v>43131</v>
      </c>
      <c r="C13" s="2">
        <f>YEAR(B13)</f>
        <v>2018</v>
      </c>
      <c r="D13" s="2">
        <f t="shared" ref="D13:D76" si="0">$C$5*(1+$E$5)^(C13-$C$2)</f>
        <v>5000</v>
      </c>
      <c r="E13" s="2">
        <f>C6</f>
        <v>2500</v>
      </c>
      <c r="F13" s="2">
        <f>D13-E13</f>
        <v>2500</v>
      </c>
      <c r="G13" s="2">
        <v>0</v>
      </c>
      <c r="I13" s="2">
        <f>F13-G13+H13</f>
        <v>2500</v>
      </c>
      <c r="J13" s="2">
        <f t="shared" ref="J13:J60" si="1">$C$3*(1+$E$3)^(C13-$C$2)</f>
        <v>600000</v>
      </c>
      <c r="K13" s="2">
        <f t="shared" ref="K13:K60" si="2">J13*$C$4</f>
        <v>120000</v>
      </c>
      <c r="L13" s="2" t="str">
        <f t="shared" ref="L13:L60" si="3">IF(F13&gt;K13,"Balance &gt; Downpayment", "Balance &lt; Downpayment")</f>
        <v>Balance &lt; Downpayment</v>
      </c>
    </row>
    <row r="14" spans="1:12" x14ac:dyDescent="0.25">
      <c r="B14" s="1">
        <v>43159</v>
      </c>
      <c r="C14" s="2">
        <f t="shared" ref="C14:C77" si="4">YEAR(B14)</f>
        <v>2018</v>
      </c>
      <c r="D14" s="2">
        <f t="shared" si="0"/>
        <v>5000</v>
      </c>
      <c r="E14" s="2">
        <f t="shared" ref="E14:E77" si="5">E13*(1+$E$6)</f>
        <v>2505</v>
      </c>
      <c r="F14" s="2">
        <f>D14-E14+I13*(1+$E$7)</f>
        <v>5003.3333333333339</v>
      </c>
      <c r="G14" s="2">
        <v>0</v>
      </c>
      <c r="I14" s="2">
        <f t="shared" ref="I14:I77" si="6">F14-G14+H14</f>
        <v>5003.3333333333339</v>
      </c>
      <c r="J14" s="2">
        <f t="shared" si="1"/>
        <v>600000</v>
      </c>
      <c r="K14" s="2">
        <f t="shared" si="2"/>
        <v>120000</v>
      </c>
      <c r="L14" s="2" t="str">
        <f t="shared" si="3"/>
        <v>Balance &lt; Downpayment</v>
      </c>
    </row>
    <row r="15" spans="1:12" x14ac:dyDescent="0.25">
      <c r="B15" s="1">
        <v>43190</v>
      </c>
      <c r="C15" s="2">
        <f t="shared" si="4"/>
        <v>2018</v>
      </c>
      <c r="D15" s="2">
        <f t="shared" si="0"/>
        <v>5000</v>
      </c>
      <c r="E15" s="2">
        <f t="shared" si="5"/>
        <v>2510.0100000000002</v>
      </c>
      <c r="F15" s="2">
        <f t="shared" ref="F15:F78" si="7">D15-E15+I14*(1+$E$7)</f>
        <v>7510.0011111111116</v>
      </c>
      <c r="G15" s="2">
        <v>0</v>
      </c>
      <c r="I15" s="2">
        <f t="shared" si="6"/>
        <v>7510.0011111111116</v>
      </c>
      <c r="J15" s="2">
        <f t="shared" si="1"/>
        <v>600000</v>
      </c>
      <c r="K15" s="2">
        <f t="shared" si="2"/>
        <v>120000</v>
      </c>
      <c r="L15" s="2" t="str">
        <f t="shared" si="3"/>
        <v>Balance &lt; Downpayment</v>
      </c>
    </row>
    <row r="16" spans="1:12" x14ac:dyDescent="0.25">
      <c r="B16" s="1">
        <v>43220</v>
      </c>
      <c r="C16" s="2">
        <f t="shared" si="4"/>
        <v>2018</v>
      </c>
      <c r="D16" s="2">
        <f t="shared" si="0"/>
        <v>5000</v>
      </c>
      <c r="E16" s="2">
        <f t="shared" si="5"/>
        <v>2515.0300200000001</v>
      </c>
      <c r="F16" s="2">
        <f t="shared" si="7"/>
        <v>10020.00442814815</v>
      </c>
      <c r="G16" s="2">
        <v>0</v>
      </c>
      <c r="I16" s="2">
        <f t="shared" si="6"/>
        <v>10020.00442814815</v>
      </c>
      <c r="J16" s="2">
        <f t="shared" si="1"/>
        <v>600000</v>
      </c>
      <c r="K16" s="2">
        <f t="shared" si="2"/>
        <v>120000</v>
      </c>
      <c r="L16" s="2" t="str">
        <f t="shared" si="3"/>
        <v>Balance &lt; Downpayment</v>
      </c>
    </row>
    <row r="17" spans="2:12" x14ac:dyDescent="0.25">
      <c r="B17" s="1">
        <v>43251</v>
      </c>
      <c r="C17" s="2">
        <f t="shared" si="4"/>
        <v>2018</v>
      </c>
      <c r="D17" s="2">
        <f t="shared" si="0"/>
        <v>5000</v>
      </c>
      <c r="E17" s="2">
        <f t="shared" si="5"/>
        <v>2520.0600800400002</v>
      </c>
      <c r="F17" s="2">
        <f t="shared" si="7"/>
        <v>12533.344362868644</v>
      </c>
      <c r="G17" s="2">
        <v>0</v>
      </c>
      <c r="I17" s="2">
        <f t="shared" si="6"/>
        <v>12533.344362868644</v>
      </c>
      <c r="J17" s="2">
        <f t="shared" si="1"/>
        <v>600000</v>
      </c>
      <c r="K17" s="2">
        <f t="shared" si="2"/>
        <v>120000</v>
      </c>
      <c r="L17" s="2" t="str">
        <f t="shared" si="3"/>
        <v>Balance &lt; Downpayment</v>
      </c>
    </row>
    <row r="18" spans="2:12" x14ac:dyDescent="0.25">
      <c r="B18" s="1">
        <v>43281</v>
      </c>
      <c r="C18" s="2">
        <f t="shared" si="4"/>
        <v>2018</v>
      </c>
      <c r="D18" s="2">
        <f t="shared" si="0"/>
        <v>5000</v>
      </c>
      <c r="E18" s="2">
        <f t="shared" si="5"/>
        <v>2525.1002002000801</v>
      </c>
      <c r="F18" s="2">
        <f t="shared" si="7"/>
        <v>15050.02197721146</v>
      </c>
      <c r="G18" s="2">
        <v>0</v>
      </c>
      <c r="I18" s="2">
        <f t="shared" si="6"/>
        <v>15050.02197721146</v>
      </c>
      <c r="J18" s="2">
        <f t="shared" si="1"/>
        <v>600000</v>
      </c>
      <c r="K18" s="2">
        <f t="shared" si="2"/>
        <v>120000</v>
      </c>
      <c r="L18" s="2" t="str">
        <f t="shared" si="3"/>
        <v>Balance &lt; Downpayment</v>
      </c>
    </row>
    <row r="19" spans="2:12" x14ac:dyDescent="0.25">
      <c r="B19" s="1">
        <v>43312</v>
      </c>
      <c r="C19" s="2">
        <f t="shared" si="4"/>
        <v>2018</v>
      </c>
      <c r="D19" s="2">
        <f t="shared" si="0"/>
        <v>5000</v>
      </c>
      <c r="E19" s="2">
        <f t="shared" si="5"/>
        <v>2530.1504006004802</v>
      </c>
      <c r="F19" s="2">
        <f t="shared" si="7"/>
        <v>17570.038316535018</v>
      </c>
      <c r="G19" s="2">
        <v>0</v>
      </c>
      <c r="I19" s="2">
        <f t="shared" si="6"/>
        <v>17570.038316535018</v>
      </c>
      <c r="J19" s="2">
        <f t="shared" si="1"/>
        <v>600000</v>
      </c>
      <c r="K19" s="2">
        <f t="shared" si="2"/>
        <v>120000</v>
      </c>
      <c r="L19" s="2" t="str">
        <f t="shared" si="3"/>
        <v>Balance &lt; Downpayment</v>
      </c>
    </row>
    <row r="20" spans="2:12" x14ac:dyDescent="0.25">
      <c r="B20" s="1">
        <v>43343</v>
      </c>
      <c r="C20" s="2">
        <f t="shared" si="4"/>
        <v>2018</v>
      </c>
      <c r="D20" s="2">
        <f t="shared" si="0"/>
        <v>5000</v>
      </c>
      <c r="E20" s="2">
        <f t="shared" si="5"/>
        <v>2535.210701401681</v>
      </c>
      <c r="F20" s="2">
        <f t="shared" si="7"/>
        <v>20093.394409521788</v>
      </c>
      <c r="G20" s="2">
        <v>0</v>
      </c>
      <c r="I20" s="2">
        <f t="shared" si="6"/>
        <v>20093.394409521788</v>
      </c>
      <c r="J20" s="2">
        <f t="shared" si="1"/>
        <v>600000</v>
      </c>
      <c r="K20" s="2">
        <f t="shared" si="2"/>
        <v>120000</v>
      </c>
      <c r="L20" s="2" t="str">
        <f t="shared" si="3"/>
        <v>Balance &lt; Downpayment</v>
      </c>
    </row>
    <row r="21" spans="2:12" x14ac:dyDescent="0.25">
      <c r="B21" s="1">
        <v>43373</v>
      </c>
      <c r="C21" s="2">
        <f t="shared" si="4"/>
        <v>2018</v>
      </c>
      <c r="D21" s="2">
        <f t="shared" si="0"/>
        <v>5000</v>
      </c>
      <c r="E21" s="2">
        <f t="shared" si="5"/>
        <v>2540.2811228044843</v>
      </c>
      <c r="F21" s="2">
        <f t="shared" si="7"/>
        <v>22620.091268082379</v>
      </c>
      <c r="G21" s="2">
        <v>0</v>
      </c>
      <c r="I21" s="2">
        <f t="shared" si="6"/>
        <v>22620.091268082379</v>
      </c>
      <c r="J21" s="2">
        <f t="shared" si="1"/>
        <v>600000</v>
      </c>
      <c r="K21" s="2">
        <f t="shared" si="2"/>
        <v>120000</v>
      </c>
      <c r="L21" s="2" t="str">
        <f t="shared" si="3"/>
        <v>Balance &lt; Downpayment</v>
      </c>
    </row>
    <row r="22" spans="2:12" x14ac:dyDescent="0.25">
      <c r="B22" s="1">
        <v>43404</v>
      </c>
      <c r="C22" s="2">
        <f t="shared" si="4"/>
        <v>2018</v>
      </c>
      <c r="D22" s="2">
        <f t="shared" si="0"/>
        <v>5000</v>
      </c>
      <c r="E22" s="2">
        <f t="shared" si="5"/>
        <v>2545.3616850500935</v>
      </c>
      <c r="F22" s="2">
        <f t="shared" si="7"/>
        <v>25150.129887259227</v>
      </c>
      <c r="G22" s="2">
        <v>0</v>
      </c>
      <c r="I22" s="2">
        <f t="shared" si="6"/>
        <v>25150.129887259227</v>
      </c>
      <c r="J22" s="2">
        <f t="shared" si="1"/>
        <v>600000</v>
      </c>
      <c r="K22" s="2">
        <f t="shared" si="2"/>
        <v>120000</v>
      </c>
      <c r="L22" s="2" t="str">
        <f t="shared" si="3"/>
        <v>Balance &lt; Downpayment</v>
      </c>
    </row>
    <row r="23" spans="2:12" x14ac:dyDescent="0.25">
      <c r="B23" s="1">
        <v>43434</v>
      </c>
      <c r="C23" s="2">
        <f t="shared" si="4"/>
        <v>2018</v>
      </c>
      <c r="D23" s="2">
        <f t="shared" si="0"/>
        <v>5000</v>
      </c>
      <c r="E23" s="2">
        <f t="shared" si="5"/>
        <v>2550.4524084201935</v>
      </c>
      <c r="F23" s="2">
        <f t="shared" si="7"/>
        <v>27683.511245129899</v>
      </c>
      <c r="G23" s="2">
        <v>0</v>
      </c>
      <c r="I23" s="2">
        <f t="shared" si="6"/>
        <v>27683.511245129899</v>
      </c>
      <c r="J23" s="2">
        <f t="shared" si="1"/>
        <v>600000</v>
      </c>
      <c r="K23" s="2">
        <f t="shared" si="2"/>
        <v>120000</v>
      </c>
      <c r="L23" s="2" t="str">
        <f t="shared" si="3"/>
        <v>Balance &lt; Downpayment</v>
      </c>
    </row>
    <row r="24" spans="2:12" x14ac:dyDescent="0.25">
      <c r="B24" s="1">
        <v>43465</v>
      </c>
      <c r="C24" s="2">
        <f t="shared" si="4"/>
        <v>2018</v>
      </c>
      <c r="D24" s="2">
        <f t="shared" si="0"/>
        <v>5000</v>
      </c>
      <c r="E24" s="2">
        <f t="shared" si="5"/>
        <v>2555.5533132370338</v>
      </c>
      <c r="F24" s="2">
        <f t="shared" si="7"/>
        <v>30220.236302709967</v>
      </c>
      <c r="G24" s="2">
        <v>0</v>
      </c>
      <c r="I24" s="2">
        <f t="shared" si="6"/>
        <v>30220.236302709967</v>
      </c>
      <c r="J24" s="2">
        <f t="shared" si="1"/>
        <v>600000</v>
      </c>
      <c r="K24" s="2">
        <f t="shared" si="2"/>
        <v>120000</v>
      </c>
      <c r="L24" s="2" t="str">
        <f t="shared" si="3"/>
        <v>Balance &lt; Downpayment</v>
      </c>
    </row>
    <row r="25" spans="2:12" x14ac:dyDescent="0.25">
      <c r="B25" s="1">
        <v>43496</v>
      </c>
      <c r="C25" s="2">
        <f t="shared" si="4"/>
        <v>2019</v>
      </c>
      <c r="D25" s="2">
        <f t="shared" si="0"/>
        <v>5200</v>
      </c>
      <c r="E25" s="2">
        <f t="shared" si="5"/>
        <v>2560.6644198635076</v>
      </c>
      <c r="F25" s="2">
        <f t="shared" si="7"/>
        <v>32960.306003855498</v>
      </c>
      <c r="G25" s="2">
        <v>0</v>
      </c>
      <c r="I25" s="2">
        <f t="shared" si="6"/>
        <v>32960.306003855498</v>
      </c>
      <c r="J25" s="2">
        <f t="shared" si="1"/>
        <v>630000</v>
      </c>
      <c r="K25" s="2">
        <f t="shared" si="2"/>
        <v>126000</v>
      </c>
      <c r="L25" s="2" t="str">
        <f t="shared" si="3"/>
        <v>Balance &lt; Downpayment</v>
      </c>
    </row>
    <row r="26" spans="2:12" x14ac:dyDescent="0.25">
      <c r="B26" s="1">
        <v>43524</v>
      </c>
      <c r="C26" s="2">
        <f t="shared" si="4"/>
        <v>2019</v>
      </c>
      <c r="D26" s="2">
        <f t="shared" si="0"/>
        <v>5200</v>
      </c>
      <c r="E26" s="2">
        <f t="shared" si="5"/>
        <v>2565.7857487032347</v>
      </c>
      <c r="F26" s="2">
        <f t="shared" si="7"/>
        <v>35704.387941831781</v>
      </c>
      <c r="G26" s="2">
        <v>0</v>
      </c>
      <c r="I26" s="2">
        <f t="shared" si="6"/>
        <v>35704.387941831781</v>
      </c>
      <c r="J26" s="2">
        <f t="shared" si="1"/>
        <v>630000</v>
      </c>
      <c r="K26" s="2">
        <f t="shared" si="2"/>
        <v>126000</v>
      </c>
      <c r="L26" s="2" t="str">
        <f t="shared" si="3"/>
        <v>Balance &lt; Downpayment</v>
      </c>
    </row>
    <row r="27" spans="2:12" x14ac:dyDescent="0.25">
      <c r="B27" s="1">
        <v>43555</v>
      </c>
      <c r="C27" s="2">
        <f t="shared" si="4"/>
        <v>2019</v>
      </c>
      <c r="D27" s="2">
        <f t="shared" si="0"/>
        <v>5200</v>
      </c>
      <c r="E27" s="2">
        <f t="shared" si="5"/>
        <v>2570.9173202006414</v>
      </c>
      <c r="F27" s="2">
        <f t="shared" si="7"/>
        <v>38452.485248103912</v>
      </c>
      <c r="G27" s="2">
        <v>0</v>
      </c>
      <c r="I27" s="2">
        <f t="shared" si="6"/>
        <v>38452.485248103912</v>
      </c>
      <c r="J27" s="2">
        <f t="shared" si="1"/>
        <v>630000</v>
      </c>
      <c r="K27" s="2">
        <f t="shared" si="2"/>
        <v>126000</v>
      </c>
      <c r="L27" s="2" t="str">
        <f t="shared" si="3"/>
        <v>Balance &lt; Downpayment</v>
      </c>
    </row>
    <row r="28" spans="2:12" x14ac:dyDescent="0.25">
      <c r="B28" s="1">
        <v>43585</v>
      </c>
      <c r="C28" s="2">
        <f t="shared" si="4"/>
        <v>2019</v>
      </c>
      <c r="D28" s="2">
        <f t="shared" si="0"/>
        <v>5200</v>
      </c>
      <c r="E28" s="2">
        <f t="shared" si="5"/>
        <v>2576.0591548410425</v>
      </c>
      <c r="F28" s="2">
        <f t="shared" si="7"/>
        <v>41204.601044089883</v>
      </c>
      <c r="G28" s="2">
        <v>0</v>
      </c>
      <c r="I28" s="2">
        <f t="shared" si="6"/>
        <v>41204.601044089883</v>
      </c>
      <c r="J28" s="2">
        <f t="shared" si="1"/>
        <v>630000</v>
      </c>
      <c r="K28" s="2">
        <f t="shared" si="2"/>
        <v>126000</v>
      </c>
      <c r="L28" s="2" t="str">
        <f t="shared" si="3"/>
        <v>Balance &lt; Downpayment</v>
      </c>
    </row>
    <row r="29" spans="2:12" x14ac:dyDescent="0.25">
      <c r="B29" s="1">
        <v>43616</v>
      </c>
      <c r="C29" s="2">
        <f t="shared" si="4"/>
        <v>2019</v>
      </c>
      <c r="D29" s="2">
        <f t="shared" si="0"/>
        <v>5200</v>
      </c>
      <c r="E29" s="2">
        <f t="shared" si="5"/>
        <v>2581.2112731507245</v>
      </c>
      <c r="F29" s="2">
        <f t="shared" si="7"/>
        <v>43960.738441086127</v>
      </c>
      <c r="G29" s="2">
        <v>0</v>
      </c>
      <c r="I29" s="2">
        <f t="shared" si="6"/>
        <v>43960.738441086127</v>
      </c>
      <c r="J29" s="2">
        <f t="shared" si="1"/>
        <v>630000</v>
      </c>
      <c r="K29" s="2">
        <f t="shared" si="2"/>
        <v>126000</v>
      </c>
      <c r="L29" s="2" t="str">
        <f t="shared" si="3"/>
        <v>Balance &lt; Downpayment</v>
      </c>
    </row>
    <row r="30" spans="2:12" x14ac:dyDescent="0.25">
      <c r="B30" s="1">
        <v>43646</v>
      </c>
      <c r="C30" s="2">
        <f t="shared" si="4"/>
        <v>2019</v>
      </c>
      <c r="D30" s="2">
        <f t="shared" si="0"/>
        <v>5200</v>
      </c>
      <c r="E30" s="2">
        <f t="shared" si="5"/>
        <v>2586.3736956970261</v>
      </c>
      <c r="F30" s="2">
        <f t="shared" si="7"/>
        <v>46720.900540192728</v>
      </c>
      <c r="G30" s="2">
        <v>0</v>
      </c>
      <c r="I30" s="2">
        <f t="shared" si="6"/>
        <v>46720.900540192728</v>
      </c>
      <c r="J30" s="2">
        <f t="shared" si="1"/>
        <v>630000</v>
      </c>
      <c r="K30" s="2">
        <f t="shared" si="2"/>
        <v>126000</v>
      </c>
      <c r="L30" s="2" t="str">
        <f t="shared" si="3"/>
        <v>Balance &lt; Downpayment</v>
      </c>
    </row>
    <row r="31" spans="2:12" x14ac:dyDescent="0.25">
      <c r="B31" s="1">
        <v>43677</v>
      </c>
      <c r="C31" s="2">
        <f t="shared" si="4"/>
        <v>2019</v>
      </c>
      <c r="D31" s="2">
        <f t="shared" si="0"/>
        <v>5200</v>
      </c>
      <c r="E31" s="2">
        <f t="shared" si="5"/>
        <v>2591.5464430884199</v>
      </c>
      <c r="F31" s="2">
        <f t="shared" si="7"/>
        <v>49485.090432238292</v>
      </c>
      <c r="G31" s="2">
        <v>0</v>
      </c>
      <c r="I31" s="2">
        <f t="shared" si="6"/>
        <v>49485.090432238292</v>
      </c>
      <c r="J31" s="2">
        <f t="shared" si="1"/>
        <v>630000</v>
      </c>
      <c r="K31" s="2">
        <f t="shared" si="2"/>
        <v>126000</v>
      </c>
      <c r="L31" s="2" t="str">
        <f t="shared" si="3"/>
        <v>Balance &lt; Downpayment</v>
      </c>
    </row>
    <row r="32" spans="2:12" x14ac:dyDescent="0.25">
      <c r="B32" s="1">
        <v>43708</v>
      </c>
      <c r="C32" s="2">
        <f t="shared" si="4"/>
        <v>2019</v>
      </c>
      <c r="D32" s="2">
        <f t="shared" si="0"/>
        <v>5200</v>
      </c>
      <c r="E32" s="2">
        <f t="shared" si="5"/>
        <v>2596.7295359745967</v>
      </c>
      <c r="F32" s="2">
        <f t="shared" si="7"/>
        <v>52253.31119770449</v>
      </c>
      <c r="G32" s="2">
        <v>0</v>
      </c>
      <c r="I32" s="2">
        <f t="shared" si="6"/>
        <v>52253.31119770449</v>
      </c>
      <c r="J32" s="2">
        <f t="shared" si="1"/>
        <v>630000</v>
      </c>
      <c r="K32" s="2">
        <f t="shared" si="2"/>
        <v>126000</v>
      </c>
      <c r="L32" s="2" t="str">
        <f t="shared" si="3"/>
        <v>Balance &lt; Downpayment</v>
      </c>
    </row>
    <row r="33" spans="1:13" x14ac:dyDescent="0.25">
      <c r="B33" s="1">
        <v>43738</v>
      </c>
      <c r="C33" s="2">
        <f t="shared" si="4"/>
        <v>2019</v>
      </c>
      <c r="D33" s="2">
        <f t="shared" si="0"/>
        <v>5200</v>
      </c>
      <c r="E33" s="2">
        <f t="shared" si="5"/>
        <v>2601.922995046546</v>
      </c>
      <c r="F33" s="2">
        <f t="shared" si="7"/>
        <v>55025.565906650299</v>
      </c>
      <c r="G33" s="2">
        <v>0</v>
      </c>
      <c r="I33" s="2">
        <f t="shared" si="6"/>
        <v>55025.565906650299</v>
      </c>
      <c r="J33" s="2">
        <f t="shared" si="1"/>
        <v>630000</v>
      </c>
      <c r="K33" s="2">
        <f t="shared" si="2"/>
        <v>126000</v>
      </c>
      <c r="L33" s="2" t="str">
        <f t="shared" si="3"/>
        <v>Balance &lt; Downpayment</v>
      </c>
    </row>
    <row r="34" spans="1:13" x14ac:dyDescent="0.25">
      <c r="B34" s="1">
        <v>43769</v>
      </c>
      <c r="C34" s="2">
        <f t="shared" si="4"/>
        <v>2019</v>
      </c>
      <c r="D34" s="2">
        <f t="shared" si="0"/>
        <v>5200</v>
      </c>
      <c r="E34" s="2">
        <f t="shared" si="5"/>
        <v>2607.1268410366392</v>
      </c>
      <c r="F34" s="2">
        <f t="shared" si="7"/>
        <v>57801.857618635833</v>
      </c>
      <c r="G34" s="2">
        <v>0</v>
      </c>
      <c r="I34" s="2">
        <f t="shared" si="6"/>
        <v>57801.857618635833</v>
      </c>
      <c r="J34" s="2">
        <f t="shared" si="1"/>
        <v>630000</v>
      </c>
      <c r="K34" s="2">
        <f t="shared" si="2"/>
        <v>126000</v>
      </c>
      <c r="L34" s="2" t="str">
        <f t="shared" si="3"/>
        <v>Balance &lt; Downpayment</v>
      </c>
    </row>
    <row r="35" spans="1:13" x14ac:dyDescent="0.25">
      <c r="B35" s="1">
        <v>43799</v>
      </c>
      <c r="C35" s="2">
        <f t="shared" si="4"/>
        <v>2019</v>
      </c>
      <c r="D35" s="2">
        <f t="shared" si="0"/>
        <v>5200</v>
      </c>
      <c r="E35" s="2">
        <f t="shared" si="5"/>
        <v>2612.3410947187126</v>
      </c>
      <c r="F35" s="2">
        <f t="shared" si="7"/>
        <v>60582.189382645905</v>
      </c>
      <c r="G35" s="2">
        <v>0</v>
      </c>
      <c r="I35" s="2">
        <f t="shared" si="6"/>
        <v>60582.189382645905</v>
      </c>
      <c r="J35" s="2">
        <f t="shared" si="1"/>
        <v>630000</v>
      </c>
      <c r="K35" s="2">
        <f t="shared" si="2"/>
        <v>126000</v>
      </c>
      <c r="L35" s="2" t="str">
        <f t="shared" si="3"/>
        <v>Balance &lt; Downpayment</v>
      </c>
    </row>
    <row r="36" spans="1:13" x14ac:dyDescent="0.25">
      <c r="B36" s="1">
        <v>43830</v>
      </c>
      <c r="C36" s="2">
        <f t="shared" si="4"/>
        <v>2019</v>
      </c>
      <c r="D36" s="2">
        <f t="shared" si="0"/>
        <v>5200</v>
      </c>
      <c r="E36" s="2">
        <f t="shared" si="5"/>
        <v>2617.5657769081499</v>
      </c>
      <c r="F36" s="2">
        <f t="shared" si="7"/>
        <v>63366.564237013248</v>
      </c>
      <c r="G36" s="2">
        <v>0</v>
      </c>
      <c r="I36" s="2">
        <f t="shared" si="6"/>
        <v>63366.564237013248</v>
      </c>
      <c r="J36" s="2">
        <f t="shared" si="1"/>
        <v>630000</v>
      </c>
      <c r="K36" s="2">
        <f t="shared" si="2"/>
        <v>126000</v>
      </c>
      <c r="L36" s="2" t="str">
        <f t="shared" si="3"/>
        <v>Balance &lt; Downpayment</v>
      </c>
    </row>
    <row r="37" spans="1:13" x14ac:dyDescent="0.25">
      <c r="B37" s="1">
        <v>43861</v>
      </c>
      <c r="C37" s="2">
        <f t="shared" si="4"/>
        <v>2020</v>
      </c>
      <c r="D37" s="2">
        <f t="shared" si="0"/>
        <v>5408.0000000000009</v>
      </c>
      <c r="E37" s="2">
        <f t="shared" si="5"/>
        <v>2622.8009084619662</v>
      </c>
      <c r="F37" s="2">
        <f t="shared" si="7"/>
        <v>66362.985209341336</v>
      </c>
      <c r="G37" s="2">
        <v>0</v>
      </c>
      <c r="I37" s="2">
        <f t="shared" si="6"/>
        <v>66362.985209341336</v>
      </c>
      <c r="J37" s="2">
        <f t="shared" si="1"/>
        <v>661500</v>
      </c>
      <c r="K37" s="2">
        <f t="shared" si="2"/>
        <v>132300</v>
      </c>
      <c r="L37" s="2" t="str">
        <f t="shared" si="3"/>
        <v>Balance &lt; Downpayment</v>
      </c>
    </row>
    <row r="38" spans="1:13" x14ac:dyDescent="0.25">
      <c r="B38" s="1">
        <v>43890</v>
      </c>
      <c r="C38" s="2">
        <f t="shared" si="4"/>
        <v>2020</v>
      </c>
      <c r="D38" s="2">
        <f t="shared" si="0"/>
        <v>5408.0000000000009</v>
      </c>
      <c r="E38" s="2">
        <f t="shared" si="5"/>
        <v>2628.0465102788903</v>
      </c>
      <c r="F38" s="2">
        <f t="shared" si="7"/>
        <v>69364.14864976026</v>
      </c>
      <c r="G38" s="2">
        <v>0</v>
      </c>
      <c r="I38" s="2">
        <f t="shared" si="6"/>
        <v>69364.14864976026</v>
      </c>
      <c r="J38" s="2">
        <f t="shared" si="1"/>
        <v>661500</v>
      </c>
      <c r="K38" s="2">
        <f t="shared" si="2"/>
        <v>132300</v>
      </c>
      <c r="L38" s="2" t="str">
        <f t="shared" si="3"/>
        <v>Balance &lt; Downpayment</v>
      </c>
    </row>
    <row r="39" spans="1:13" x14ac:dyDescent="0.25">
      <c r="B39" s="1">
        <v>43921</v>
      </c>
      <c r="C39" s="2">
        <f t="shared" si="4"/>
        <v>2020</v>
      </c>
      <c r="D39" s="2">
        <f t="shared" si="0"/>
        <v>5408.0000000000009</v>
      </c>
      <c r="E39" s="2">
        <f t="shared" si="5"/>
        <v>2633.302603299448</v>
      </c>
      <c r="F39" s="2">
        <f t="shared" si="7"/>
        <v>72370.059875293344</v>
      </c>
      <c r="G39" s="2">
        <v>0</v>
      </c>
      <c r="I39" s="2">
        <f t="shared" si="6"/>
        <v>72370.059875293344</v>
      </c>
      <c r="J39" s="2">
        <f t="shared" si="1"/>
        <v>661500</v>
      </c>
      <c r="K39" s="2">
        <f t="shared" si="2"/>
        <v>132300</v>
      </c>
      <c r="L39" s="2" t="str">
        <f t="shared" si="3"/>
        <v>Balance &lt; Downpayment</v>
      </c>
    </row>
    <row r="40" spans="1:13" x14ac:dyDescent="0.25">
      <c r="B40" s="1">
        <v>43951</v>
      </c>
      <c r="C40" s="2">
        <f t="shared" si="4"/>
        <v>2020</v>
      </c>
      <c r="D40" s="2">
        <f t="shared" si="0"/>
        <v>5408.0000000000009</v>
      </c>
      <c r="E40" s="2">
        <f t="shared" si="5"/>
        <v>2638.5692085060468</v>
      </c>
      <c r="F40" s="2">
        <f t="shared" si="7"/>
        <v>75380.724199704957</v>
      </c>
      <c r="G40" s="2">
        <v>0</v>
      </c>
      <c r="I40" s="2">
        <f t="shared" si="6"/>
        <v>75380.724199704957</v>
      </c>
      <c r="J40" s="2">
        <f t="shared" si="1"/>
        <v>661500</v>
      </c>
      <c r="K40" s="2">
        <f t="shared" si="2"/>
        <v>132300</v>
      </c>
      <c r="L40" s="2" t="str">
        <f t="shared" si="3"/>
        <v>Balance &lt; Downpayment</v>
      </c>
    </row>
    <row r="41" spans="1:13" x14ac:dyDescent="0.25">
      <c r="B41" s="1">
        <v>43982</v>
      </c>
      <c r="C41" s="2">
        <f t="shared" si="4"/>
        <v>2020</v>
      </c>
      <c r="D41" s="2">
        <f t="shared" si="0"/>
        <v>5408.0000000000009</v>
      </c>
      <c r="E41" s="2">
        <f t="shared" si="5"/>
        <v>2643.8463469230587</v>
      </c>
      <c r="F41" s="2">
        <f t="shared" si="7"/>
        <v>78396.146933447584</v>
      </c>
      <c r="G41" s="2">
        <v>0</v>
      </c>
      <c r="I41" s="2">
        <f t="shared" si="6"/>
        <v>78396.146933447584</v>
      </c>
      <c r="J41" s="2">
        <f t="shared" si="1"/>
        <v>661500</v>
      </c>
      <c r="K41" s="2">
        <f t="shared" si="2"/>
        <v>132300</v>
      </c>
      <c r="L41" s="2" t="str">
        <f t="shared" si="3"/>
        <v>Balance &lt; Downpayment</v>
      </c>
    </row>
    <row r="42" spans="1:13" x14ac:dyDescent="0.25">
      <c r="B42" s="1">
        <v>44012</v>
      </c>
      <c r="C42" s="2">
        <f t="shared" si="4"/>
        <v>2020</v>
      </c>
      <c r="D42" s="2">
        <f t="shared" si="0"/>
        <v>5408.0000000000009</v>
      </c>
      <c r="E42" s="2">
        <f t="shared" si="5"/>
        <v>2649.1340396169048</v>
      </c>
      <c r="F42" s="2">
        <f t="shared" si="7"/>
        <v>81416.333383608842</v>
      </c>
      <c r="G42" s="2">
        <v>0</v>
      </c>
      <c r="I42" s="2">
        <f t="shared" si="6"/>
        <v>81416.333383608842</v>
      </c>
      <c r="J42" s="2">
        <f t="shared" si="1"/>
        <v>661500</v>
      </c>
      <c r="K42" s="2">
        <f t="shared" si="2"/>
        <v>132300</v>
      </c>
      <c r="L42" s="2" t="str">
        <f t="shared" si="3"/>
        <v>Balance &lt; Downpayment</v>
      </c>
    </row>
    <row r="43" spans="1:13" x14ac:dyDescent="0.25">
      <c r="B43" s="1">
        <v>44043</v>
      </c>
      <c r="C43" s="2">
        <f t="shared" si="4"/>
        <v>2020</v>
      </c>
      <c r="D43" s="2">
        <f t="shared" si="0"/>
        <v>5408.0000000000009</v>
      </c>
      <c r="E43" s="2">
        <f t="shared" si="5"/>
        <v>2654.4323076961387</v>
      </c>
      <c r="F43" s="2">
        <f t="shared" si="7"/>
        <v>84441.288853858074</v>
      </c>
      <c r="G43" s="2">
        <v>0</v>
      </c>
      <c r="I43" s="2">
        <f t="shared" si="6"/>
        <v>84441.288853858074</v>
      </c>
      <c r="J43" s="2">
        <f t="shared" si="1"/>
        <v>661500</v>
      </c>
      <c r="K43" s="2">
        <f t="shared" si="2"/>
        <v>132300</v>
      </c>
      <c r="L43" s="2" t="str">
        <f t="shared" si="3"/>
        <v>Balance &lt; Downpayment</v>
      </c>
    </row>
    <row r="44" spans="1:13" x14ac:dyDescent="0.25">
      <c r="B44" s="1">
        <v>44074</v>
      </c>
      <c r="C44" s="2">
        <f t="shared" si="4"/>
        <v>2020</v>
      </c>
      <c r="D44" s="2">
        <f t="shared" si="0"/>
        <v>5408.0000000000009</v>
      </c>
      <c r="E44" s="2">
        <f t="shared" si="5"/>
        <v>2659.741172311531</v>
      </c>
      <c r="F44" s="2">
        <f t="shared" si="7"/>
        <v>87471.018644392738</v>
      </c>
      <c r="G44" s="2">
        <v>0</v>
      </c>
      <c r="I44" s="2">
        <f t="shared" si="6"/>
        <v>87471.018644392738</v>
      </c>
      <c r="J44" s="2">
        <f t="shared" si="1"/>
        <v>661500</v>
      </c>
      <c r="K44" s="2">
        <f t="shared" si="2"/>
        <v>132300</v>
      </c>
      <c r="L44" s="2" t="str">
        <f t="shared" si="3"/>
        <v>Balance &lt; Downpayment</v>
      </c>
    </row>
    <row r="45" spans="1:13" x14ac:dyDescent="0.25">
      <c r="B45" s="1">
        <v>44104</v>
      </c>
      <c r="C45" s="2">
        <f t="shared" si="4"/>
        <v>2020</v>
      </c>
      <c r="D45" s="2">
        <f t="shared" si="0"/>
        <v>5408.0000000000009</v>
      </c>
      <c r="E45" s="2">
        <f t="shared" si="5"/>
        <v>2665.0606546561539</v>
      </c>
      <c r="F45" s="2">
        <f t="shared" si="7"/>
        <v>90505.528051884568</v>
      </c>
      <c r="G45" s="2">
        <v>0</v>
      </c>
      <c r="I45" s="2">
        <f t="shared" si="6"/>
        <v>90505.528051884568</v>
      </c>
      <c r="J45" s="2">
        <f t="shared" si="1"/>
        <v>661500</v>
      </c>
      <c r="K45" s="2">
        <f t="shared" si="2"/>
        <v>132300</v>
      </c>
      <c r="L45" s="2" t="str">
        <f t="shared" si="3"/>
        <v>Balance &lt; Downpayment</v>
      </c>
      <c r="M45" s="4"/>
    </row>
    <row r="46" spans="1:13" x14ac:dyDescent="0.25">
      <c r="B46" s="1">
        <v>44135</v>
      </c>
      <c r="C46" s="2">
        <f t="shared" si="4"/>
        <v>2020</v>
      </c>
      <c r="D46" s="2">
        <f t="shared" si="0"/>
        <v>5408.0000000000009</v>
      </c>
      <c r="E46" s="2">
        <f t="shared" si="5"/>
        <v>2670.3907759654662</v>
      </c>
      <c r="F46" s="2">
        <f t="shared" si="7"/>
        <v>93544.822369425383</v>
      </c>
      <c r="G46" s="2">
        <v>0</v>
      </c>
      <c r="I46" s="2">
        <f t="shared" si="6"/>
        <v>93544.822369425383</v>
      </c>
      <c r="J46" s="2">
        <f t="shared" si="1"/>
        <v>661500</v>
      </c>
      <c r="K46" s="2">
        <f t="shared" si="2"/>
        <v>132300</v>
      </c>
      <c r="L46" s="2" t="str">
        <f t="shared" si="3"/>
        <v>Balance &lt; Downpayment</v>
      </c>
      <c r="M46" s="4"/>
    </row>
    <row r="47" spans="1:13" x14ac:dyDescent="0.25">
      <c r="A47" s="36"/>
      <c r="B47" s="1">
        <v>44165</v>
      </c>
      <c r="C47" s="2">
        <f t="shared" si="4"/>
        <v>2020</v>
      </c>
      <c r="D47" s="4">
        <f t="shared" si="0"/>
        <v>5408.0000000000009</v>
      </c>
      <c r="E47" s="4">
        <f t="shared" si="5"/>
        <v>2675.7315575173971</v>
      </c>
      <c r="F47" s="2">
        <f t="shared" si="7"/>
        <v>96588.906886472745</v>
      </c>
      <c r="G47" s="2">
        <v>0</v>
      </c>
      <c r="I47" s="2">
        <f t="shared" si="6"/>
        <v>96588.906886472745</v>
      </c>
      <c r="J47" s="4">
        <f t="shared" si="1"/>
        <v>661500</v>
      </c>
      <c r="K47" s="4">
        <f t="shared" si="2"/>
        <v>132300</v>
      </c>
      <c r="L47" s="2" t="str">
        <f t="shared" si="3"/>
        <v>Balance &lt; Downpayment</v>
      </c>
      <c r="M47" s="4"/>
    </row>
    <row r="48" spans="1:13" x14ac:dyDescent="0.25">
      <c r="B48" s="1">
        <v>44196</v>
      </c>
      <c r="C48" s="2">
        <f t="shared" si="4"/>
        <v>2020</v>
      </c>
      <c r="D48" s="2">
        <f t="shared" si="0"/>
        <v>5408.0000000000009</v>
      </c>
      <c r="E48" s="2">
        <f t="shared" si="5"/>
        <v>2681.0830206324317</v>
      </c>
      <c r="F48" s="2">
        <f t="shared" si="7"/>
        <v>99637.786888795235</v>
      </c>
      <c r="G48" s="2">
        <v>0</v>
      </c>
      <c r="I48" s="2">
        <f t="shared" si="6"/>
        <v>99637.786888795235</v>
      </c>
      <c r="J48" s="2">
        <f t="shared" si="1"/>
        <v>661500</v>
      </c>
      <c r="K48" s="2">
        <f t="shared" si="2"/>
        <v>132300</v>
      </c>
      <c r="L48" s="2" t="str">
        <f t="shared" si="3"/>
        <v>Balance &lt; Downpayment</v>
      </c>
    </row>
    <row r="49" spans="1:23" x14ac:dyDescent="0.25">
      <c r="B49" s="1">
        <v>44227</v>
      </c>
      <c r="C49" s="2">
        <f t="shared" si="4"/>
        <v>2021</v>
      </c>
      <c r="D49" s="2">
        <f t="shared" si="0"/>
        <v>5624.3200000000006</v>
      </c>
      <c r="E49" s="2">
        <f t="shared" si="5"/>
        <v>2686.4451866736968</v>
      </c>
      <c r="F49" s="2">
        <f t="shared" si="7"/>
        <v>102907.78765841752</v>
      </c>
      <c r="G49" s="2">
        <v>0</v>
      </c>
      <c r="I49" s="2">
        <f t="shared" si="6"/>
        <v>102907.78765841752</v>
      </c>
      <c r="J49" s="2">
        <f t="shared" si="1"/>
        <v>694575.00000000012</v>
      </c>
      <c r="K49" s="2">
        <f t="shared" si="2"/>
        <v>138915.00000000003</v>
      </c>
      <c r="L49" s="2" t="str">
        <f t="shared" si="3"/>
        <v>Balance &lt; Downpayment</v>
      </c>
    </row>
    <row r="50" spans="1:23" x14ac:dyDescent="0.25">
      <c r="B50" s="1">
        <v>44255</v>
      </c>
      <c r="C50" s="2">
        <f t="shared" si="4"/>
        <v>2021</v>
      </c>
      <c r="D50" s="2">
        <f t="shared" si="0"/>
        <v>5624.3200000000006</v>
      </c>
      <c r="E50" s="2">
        <f t="shared" si="5"/>
        <v>2691.818077047044</v>
      </c>
      <c r="F50" s="2">
        <f t="shared" si="7"/>
        <v>106183.31554023188</v>
      </c>
      <c r="G50" s="2">
        <v>0</v>
      </c>
      <c r="I50" s="2">
        <f t="shared" si="6"/>
        <v>106183.31554023188</v>
      </c>
      <c r="J50" s="2">
        <f t="shared" si="1"/>
        <v>694575.00000000012</v>
      </c>
      <c r="K50" s="2">
        <f t="shared" si="2"/>
        <v>138915.00000000003</v>
      </c>
      <c r="L50" s="2" t="str">
        <f t="shared" si="3"/>
        <v>Balance &lt; Downpayment</v>
      </c>
    </row>
    <row r="51" spans="1:23" x14ac:dyDescent="0.25">
      <c r="B51" s="1">
        <v>44286</v>
      </c>
      <c r="C51" s="2">
        <f t="shared" si="4"/>
        <v>2021</v>
      </c>
      <c r="D51" s="2">
        <f t="shared" si="0"/>
        <v>5624.3200000000006</v>
      </c>
      <c r="E51" s="2">
        <f t="shared" si="5"/>
        <v>2697.2017132011379</v>
      </c>
      <c r="F51" s="2">
        <f t="shared" si="7"/>
        <v>109464.37821216487</v>
      </c>
      <c r="G51" s="2">
        <v>0</v>
      </c>
      <c r="I51" s="2">
        <f t="shared" si="6"/>
        <v>109464.37821216487</v>
      </c>
      <c r="J51" s="2">
        <f t="shared" si="1"/>
        <v>694575.00000000012</v>
      </c>
      <c r="K51" s="2">
        <f t="shared" si="2"/>
        <v>138915.00000000003</v>
      </c>
      <c r="L51" s="2" t="str">
        <f t="shared" si="3"/>
        <v>Balance &lt; Downpayment</v>
      </c>
    </row>
    <row r="52" spans="1:23" x14ac:dyDescent="0.25">
      <c r="B52" s="1">
        <v>44316</v>
      </c>
      <c r="C52" s="2">
        <f t="shared" si="4"/>
        <v>2021</v>
      </c>
      <c r="D52" s="2">
        <f t="shared" si="0"/>
        <v>5624.3200000000006</v>
      </c>
      <c r="E52" s="2">
        <f t="shared" si="5"/>
        <v>2702.5961166275401</v>
      </c>
      <c r="F52" s="2">
        <f t="shared" si="7"/>
        <v>112750.98335624454</v>
      </c>
      <c r="G52" s="2">
        <v>0</v>
      </c>
      <c r="I52" s="2">
        <f t="shared" si="6"/>
        <v>112750.98335624454</v>
      </c>
      <c r="J52" s="2">
        <f t="shared" si="1"/>
        <v>694575.00000000012</v>
      </c>
      <c r="K52" s="2">
        <f t="shared" si="2"/>
        <v>138915.00000000003</v>
      </c>
      <c r="L52" s="2" t="str">
        <f t="shared" si="3"/>
        <v>Balance &lt; Downpayment</v>
      </c>
    </row>
    <row r="53" spans="1:23" x14ac:dyDescent="0.25">
      <c r="B53" s="1">
        <v>44347</v>
      </c>
      <c r="C53" s="2">
        <f t="shared" si="4"/>
        <v>2021</v>
      </c>
      <c r="D53" s="2">
        <f t="shared" si="0"/>
        <v>5624.3200000000006</v>
      </c>
      <c r="E53" s="2">
        <f t="shared" si="5"/>
        <v>2708.0013088607952</v>
      </c>
      <c r="F53" s="2">
        <f t="shared" si="7"/>
        <v>116043.13865857125</v>
      </c>
      <c r="G53" s="2">
        <v>0</v>
      </c>
      <c r="I53" s="2">
        <f t="shared" si="6"/>
        <v>116043.13865857125</v>
      </c>
      <c r="J53" s="2">
        <f t="shared" si="1"/>
        <v>694575.00000000012</v>
      </c>
      <c r="K53" s="2">
        <f t="shared" si="2"/>
        <v>138915.00000000003</v>
      </c>
      <c r="L53" s="2" t="str">
        <f t="shared" si="3"/>
        <v>Balance &lt; Downpayment</v>
      </c>
      <c r="R53" s="11"/>
      <c r="S53" s="11"/>
      <c r="T53" s="11"/>
      <c r="U53" s="11"/>
      <c r="V53" s="11"/>
      <c r="W53" s="11"/>
    </row>
    <row r="54" spans="1:23" x14ac:dyDescent="0.25">
      <c r="B54" s="1">
        <v>44377</v>
      </c>
      <c r="C54" s="2">
        <f t="shared" si="4"/>
        <v>2021</v>
      </c>
      <c r="D54" s="2">
        <f t="shared" si="0"/>
        <v>5624.3200000000006</v>
      </c>
      <c r="E54" s="2">
        <f t="shared" si="5"/>
        <v>2713.4173114785167</v>
      </c>
      <c r="F54" s="2">
        <f t="shared" si="7"/>
        <v>119340.85180928798</v>
      </c>
      <c r="G54" s="2">
        <v>0</v>
      </c>
      <c r="I54" s="2">
        <f t="shared" si="6"/>
        <v>119340.85180928798</v>
      </c>
      <c r="J54" s="2">
        <f t="shared" si="1"/>
        <v>694575.00000000012</v>
      </c>
      <c r="K54" s="2">
        <f t="shared" si="2"/>
        <v>138915.00000000003</v>
      </c>
      <c r="L54" s="2" t="str">
        <f t="shared" si="3"/>
        <v>Balance &lt; Downpayment</v>
      </c>
      <c r="R54" s="11"/>
      <c r="S54" s="11"/>
      <c r="T54" s="11"/>
      <c r="U54" s="11"/>
      <c r="V54" s="11"/>
      <c r="W54" s="11"/>
    </row>
    <row r="55" spans="1:23" x14ac:dyDescent="0.25">
      <c r="B55" s="1">
        <v>44408</v>
      </c>
      <c r="C55" s="2">
        <f t="shared" si="4"/>
        <v>2021</v>
      </c>
      <c r="D55" s="2">
        <f t="shared" si="0"/>
        <v>5624.3200000000006</v>
      </c>
      <c r="E55" s="2">
        <f t="shared" si="5"/>
        <v>2718.8441461014736</v>
      </c>
      <c r="F55" s="2">
        <f t="shared" si="7"/>
        <v>122644.13050255082</v>
      </c>
      <c r="G55" s="2">
        <v>0</v>
      </c>
      <c r="I55" s="2">
        <f t="shared" si="6"/>
        <v>122644.13050255082</v>
      </c>
      <c r="J55" s="2">
        <f t="shared" si="1"/>
        <v>694575.00000000012</v>
      </c>
      <c r="K55" s="2">
        <f t="shared" si="2"/>
        <v>138915.00000000003</v>
      </c>
      <c r="L55" s="2" t="str">
        <f t="shared" si="3"/>
        <v>Balance &lt; Downpayment</v>
      </c>
      <c r="R55" s="11"/>
      <c r="S55" s="11"/>
      <c r="T55" s="11"/>
      <c r="U55" s="11"/>
      <c r="V55" s="11"/>
      <c r="W55" s="11"/>
    </row>
    <row r="56" spans="1:23" x14ac:dyDescent="0.25">
      <c r="B56" s="1">
        <v>44439</v>
      </c>
      <c r="C56" s="2">
        <f t="shared" si="4"/>
        <v>2021</v>
      </c>
      <c r="D56" s="2">
        <f t="shared" si="0"/>
        <v>5624.3200000000006</v>
      </c>
      <c r="E56" s="2">
        <f t="shared" si="5"/>
        <v>2724.2818343936765</v>
      </c>
      <c r="F56" s="2">
        <f t="shared" si="7"/>
        <v>125952.98243649899</v>
      </c>
      <c r="G56" s="2">
        <v>0</v>
      </c>
      <c r="I56" s="2">
        <f t="shared" si="6"/>
        <v>125952.98243649899</v>
      </c>
      <c r="J56" s="2">
        <f t="shared" si="1"/>
        <v>694575.00000000012</v>
      </c>
      <c r="K56" s="2">
        <f t="shared" si="2"/>
        <v>138915.00000000003</v>
      </c>
      <c r="L56" s="2" t="str">
        <f t="shared" si="3"/>
        <v>Balance &lt; Downpayment</v>
      </c>
      <c r="R56" s="11"/>
      <c r="S56" s="11"/>
      <c r="T56" s="11"/>
      <c r="U56" s="11"/>
      <c r="V56" s="11"/>
      <c r="W56" s="11"/>
    </row>
    <row r="57" spans="1:23" s="11" customFormat="1" x14ac:dyDescent="0.25">
      <c r="A57" s="35"/>
      <c r="B57" s="1">
        <v>44469</v>
      </c>
      <c r="C57" s="2">
        <f t="shared" si="4"/>
        <v>2021</v>
      </c>
      <c r="D57" s="11">
        <f t="shared" si="0"/>
        <v>5624.3200000000006</v>
      </c>
      <c r="E57" s="11">
        <f t="shared" si="5"/>
        <v>2729.7303980624638</v>
      </c>
      <c r="F57" s="2">
        <f t="shared" si="7"/>
        <v>129267.41531322486</v>
      </c>
      <c r="G57" s="11">
        <v>0</v>
      </c>
      <c r="H57" s="2"/>
      <c r="I57" s="2">
        <f t="shared" si="6"/>
        <v>129267.41531322486</v>
      </c>
      <c r="J57" s="11">
        <f t="shared" si="1"/>
        <v>694575.00000000012</v>
      </c>
      <c r="K57" s="11">
        <f t="shared" si="2"/>
        <v>138915.00000000003</v>
      </c>
      <c r="L57" s="2" t="str">
        <f t="shared" si="3"/>
        <v>Balance &lt; Downpayment</v>
      </c>
    </row>
    <row r="58" spans="1:23" s="18" customFormat="1" x14ac:dyDescent="0.25">
      <c r="A58" s="37"/>
      <c r="B58" s="25">
        <v>44500</v>
      </c>
      <c r="C58" s="2">
        <f t="shared" si="4"/>
        <v>2021</v>
      </c>
      <c r="D58" s="18">
        <f t="shared" si="0"/>
        <v>5624.3200000000006</v>
      </c>
      <c r="E58" s="18">
        <f t="shared" si="5"/>
        <v>2735.1898588585887</v>
      </c>
      <c r="F58" s="2">
        <f t="shared" si="7"/>
        <v>132587.43683874368</v>
      </c>
      <c r="G58" s="11">
        <v>0</v>
      </c>
      <c r="H58" s="2"/>
      <c r="I58" s="2">
        <f t="shared" si="6"/>
        <v>132587.43683874368</v>
      </c>
      <c r="J58" s="18">
        <f t="shared" si="1"/>
        <v>694575.00000000012</v>
      </c>
      <c r="K58" s="18">
        <f t="shared" si="2"/>
        <v>138915.00000000003</v>
      </c>
      <c r="L58" s="19" t="str">
        <f t="shared" si="3"/>
        <v>Balance &lt; Downpayment</v>
      </c>
    </row>
    <row r="59" spans="1:23" s="11" customFormat="1" x14ac:dyDescent="0.25">
      <c r="A59" s="35"/>
      <c r="B59" s="1">
        <v>44530</v>
      </c>
      <c r="C59" s="2">
        <f t="shared" si="4"/>
        <v>2021</v>
      </c>
      <c r="D59" s="11">
        <f t="shared" si="0"/>
        <v>5624.3200000000006</v>
      </c>
      <c r="E59" s="11">
        <f t="shared" si="5"/>
        <v>2740.6602385763058</v>
      </c>
      <c r="F59" s="2">
        <f t="shared" si="7"/>
        <v>135913.05472296319</v>
      </c>
      <c r="G59" s="11">
        <v>0</v>
      </c>
      <c r="H59" s="19"/>
      <c r="I59" s="2">
        <f t="shared" si="6"/>
        <v>135913.05472296319</v>
      </c>
      <c r="J59" s="11">
        <f t="shared" si="1"/>
        <v>694575.00000000012</v>
      </c>
      <c r="K59" s="11">
        <f t="shared" si="2"/>
        <v>138915.00000000003</v>
      </c>
      <c r="L59" s="2" t="str">
        <f t="shared" si="3"/>
        <v>Balance &lt; Downpayment</v>
      </c>
      <c r="M59" s="7" t="s">
        <v>26</v>
      </c>
      <c r="N59" s="8" t="s">
        <v>23</v>
      </c>
      <c r="O59" s="8" t="s">
        <v>24</v>
      </c>
      <c r="P59" s="9" t="s">
        <v>22</v>
      </c>
    </row>
    <row r="60" spans="1:23" x14ac:dyDescent="0.25">
      <c r="B60" s="5">
        <v>44561</v>
      </c>
      <c r="C60" s="2">
        <f t="shared" si="4"/>
        <v>2021</v>
      </c>
      <c r="D60" s="2">
        <f t="shared" si="0"/>
        <v>5624.3200000000006</v>
      </c>
      <c r="E60" s="2">
        <f t="shared" si="5"/>
        <v>2746.1415590534584</v>
      </c>
      <c r="F60" s="2">
        <f t="shared" si="7"/>
        <v>139244.27667965295</v>
      </c>
      <c r="G60" s="11">
        <f>K60</f>
        <v>138915.00000000003</v>
      </c>
      <c r="I60" s="2">
        <f t="shared" si="6"/>
        <v>329.27667965291766</v>
      </c>
      <c r="J60" s="2">
        <f t="shared" si="1"/>
        <v>694575.00000000012</v>
      </c>
      <c r="K60" s="2">
        <f t="shared" si="2"/>
        <v>138915.00000000003</v>
      </c>
      <c r="L60" s="3" t="str">
        <f t="shared" si="3"/>
        <v>Balance &gt; Downpayment</v>
      </c>
      <c r="M60" s="20"/>
      <c r="N60" s="18"/>
      <c r="O60" s="18"/>
      <c r="P60" s="21">
        <f>$K$2</f>
        <v>555660.00000000012</v>
      </c>
      <c r="Q60" s="18" t="s">
        <v>48</v>
      </c>
      <c r="R60" s="11"/>
      <c r="S60" s="11"/>
      <c r="T60" s="11"/>
      <c r="U60" s="11"/>
      <c r="V60" s="11"/>
      <c r="W60" s="11"/>
    </row>
    <row r="61" spans="1:23" x14ac:dyDescent="0.25">
      <c r="B61" s="1">
        <v>44592</v>
      </c>
      <c r="C61" s="2">
        <f t="shared" si="4"/>
        <v>2022</v>
      </c>
      <c r="D61" s="2">
        <f t="shared" si="0"/>
        <v>5849.2928000000011</v>
      </c>
      <c r="E61" s="2">
        <f t="shared" si="5"/>
        <v>2751.6338421715654</v>
      </c>
      <c r="F61" s="2">
        <f t="shared" si="7"/>
        <v>3428.0332264135295</v>
      </c>
      <c r="G61" s="11">
        <f>$K$4</f>
        <v>2815.4475925785164</v>
      </c>
      <c r="I61" s="2">
        <f t="shared" si="6"/>
        <v>612.58563383501314</v>
      </c>
      <c r="M61" s="10">
        <f t="shared" ref="M61:M124" si="8">G61</f>
        <v>2815.4475925785164</v>
      </c>
      <c r="N61" s="11">
        <f>P60*$E$9</f>
        <v>2083.7250000000004</v>
      </c>
      <c r="O61" s="11">
        <f>M61-N61</f>
        <v>731.72259257851601</v>
      </c>
      <c r="P61" s="12">
        <f>P60-O61</f>
        <v>554928.27740742161</v>
      </c>
      <c r="Q61" s="11">
        <v>1</v>
      </c>
      <c r="R61" s="11"/>
      <c r="S61" s="11"/>
      <c r="T61" s="11"/>
      <c r="U61" s="11"/>
      <c r="V61" s="11"/>
      <c r="W61" s="11"/>
    </row>
    <row r="62" spans="1:23" s="19" customFormat="1" x14ac:dyDescent="0.25">
      <c r="A62" s="38"/>
      <c r="B62" s="1">
        <v>44620</v>
      </c>
      <c r="C62" s="2">
        <f t="shared" si="4"/>
        <v>2022</v>
      </c>
      <c r="D62" s="19">
        <f t="shared" si="0"/>
        <v>5849.2928000000011</v>
      </c>
      <c r="E62" s="19">
        <f t="shared" si="5"/>
        <v>2757.1371098559084</v>
      </c>
      <c r="F62" s="2">
        <f t="shared" si="7"/>
        <v>3706.7832760918891</v>
      </c>
      <c r="G62" s="11">
        <f t="shared" ref="G62:G125" si="9">$K$4</f>
        <v>2815.4475925785164</v>
      </c>
      <c r="H62" s="2"/>
      <c r="I62" s="2">
        <f t="shared" si="6"/>
        <v>891.33568351337271</v>
      </c>
      <c r="L62" s="2"/>
      <c r="M62" s="10">
        <f t="shared" si="8"/>
        <v>2815.4475925785164</v>
      </c>
      <c r="N62" s="11">
        <f t="shared" ref="N62:N125" si="10">P61*$E$9</f>
        <v>2080.9810402778312</v>
      </c>
      <c r="O62" s="11">
        <f t="shared" ref="O62:O125" si="11">M62-N62</f>
        <v>734.46655230068518</v>
      </c>
      <c r="P62" s="12">
        <f t="shared" ref="P62:P125" si="12">P61-O62</f>
        <v>554193.81085512089</v>
      </c>
      <c r="Q62" s="2">
        <v>2</v>
      </c>
      <c r="R62" s="11"/>
      <c r="S62" s="18"/>
      <c r="T62" s="18"/>
      <c r="U62" s="18"/>
      <c r="V62" s="18"/>
      <c r="W62" s="18"/>
    </row>
    <row r="63" spans="1:23" x14ac:dyDescent="0.25">
      <c r="B63" s="1">
        <v>44651</v>
      </c>
      <c r="C63" s="2">
        <f t="shared" si="4"/>
        <v>2022</v>
      </c>
      <c r="D63" s="2">
        <f t="shared" si="0"/>
        <v>5849.2928000000011</v>
      </c>
      <c r="E63" s="2">
        <f t="shared" si="5"/>
        <v>2762.6513840756202</v>
      </c>
      <c r="F63" s="2">
        <f t="shared" si="7"/>
        <v>3980.9482183827981</v>
      </c>
      <c r="G63" s="11">
        <f t="shared" si="9"/>
        <v>2815.4475925785164</v>
      </c>
      <c r="H63" s="19"/>
      <c r="I63" s="2">
        <f t="shared" si="6"/>
        <v>1165.5006258042818</v>
      </c>
      <c r="M63" s="10">
        <f t="shared" si="8"/>
        <v>2815.4475925785164</v>
      </c>
      <c r="N63" s="11">
        <f t="shared" si="10"/>
        <v>2078.2267907067035</v>
      </c>
      <c r="O63" s="11">
        <f t="shared" si="11"/>
        <v>737.22080187181291</v>
      </c>
      <c r="P63" s="12">
        <f t="shared" si="12"/>
        <v>553456.59005324903</v>
      </c>
      <c r="Q63" s="11">
        <v>3</v>
      </c>
      <c r="R63" s="11"/>
      <c r="S63" s="11"/>
      <c r="T63" s="11"/>
      <c r="U63" s="11"/>
      <c r="V63" s="11"/>
      <c r="W63" s="11"/>
    </row>
    <row r="64" spans="1:23" x14ac:dyDescent="0.25">
      <c r="B64" s="1">
        <v>44681</v>
      </c>
      <c r="C64" s="2">
        <f t="shared" si="4"/>
        <v>2022</v>
      </c>
      <c r="D64" s="2">
        <f t="shared" si="0"/>
        <v>5849.2928000000011</v>
      </c>
      <c r="E64" s="2">
        <f t="shared" si="5"/>
        <v>2768.1766868437712</v>
      </c>
      <c r="F64" s="2">
        <f t="shared" si="7"/>
        <v>4250.5017410465261</v>
      </c>
      <c r="G64" s="11">
        <f t="shared" si="9"/>
        <v>2815.4475925785164</v>
      </c>
      <c r="I64" s="2">
        <f t="shared" si="6"/>
        <v>1435.0541484680098</v>
      </c>
      <c r="M64" s="10">
        <f t="shared" si="8"/>
        <v>2815.4475925785164</v>
      </c>
      <c r="N64" s="18">
        <f t="shared" si="10"/>
        <v>2075.4622126996837</v>
      </c>
      <c r="O64" s="18">
        <f t="shared" si="11"/>
        <v>739.98537987883265</v>
      </c>
      <c r="P64" s="21">
        <f t="shared" si="12"/>
        <v>552716.60467337025</v>
      </c>
      <c r="Q64" s="2">
        <v>4</v>
      </c>
      <c r="R64" s="11"/>
      <c r="S64" s="11"/>
      <c r="T64" s="11"/>
      <c r="U64" s="11"/>
      <c r="V64" s="11"/>
      <c r="W64" s="11"/>
    </row>
    <row r="65" spans="2:23" x14ac:dyDescent="0.25">
      <c r="B65" s="1">
        <v>44712</v>
      </c>
      <c r="C65" s="2">
        <f t="shared" si="4"/>
        <v>2022</v>
      </c>
      <c r="D65" s="2">
        <f t="shared" si="0"/>
        <v>5849.2928000000011</v>
      </c>
      <c r="E65" s="2">
        <f t="shared" si="5"/>
        <v>2773.7130402174589</v>
      </c>
      <c r="F65" s="2">
        <f t="shared" si="7"/>
        <v>4515.4174220787791</v>
      </c>
      <c r="G65" s="11">
        <f t="shared" si="9"/>
        <v>2815.4475925785164</v>
      </c>
      <c r="I65" s="2">
        <f t="shared" si="6"/>
        <v>1699.9698295002627</v>
      </c>
      <c r="M65" s="10">
        <f t="shared" si="8"/>
        <v>2815.4475925785164</v>
      </c>
      <c r="N65" s="11">
        <f t="shared" si="10"/>
        <v>2072.6872675251384</v>
      </c>
      <c r="O65" s="11">
        <f t="shared" si="11"/>
        <v>742.76032505337798</v>
      </c>
      <c r="P65" s="12">
        <f t="shared" si="12"/>
        <v>551973.8443483169</v>
      </c>
      <c r="Q65" s="11">
        <v>5</v>
      </c>
      <c r="R65" s="11"/>
      <c r="S65" s="11"/>
      <c r="T65" s="11"/>
      <c r="U65" s="11"/>
      <c r="V65" s="11"/>
      <c r="W65" s="11"/>
    </row>
    <row r="66" spans="2:23" x14ac:dyDescent="0.25">
      <c r="B66" s="1">
        <v>44742</v>
      </c>
      <c r="C66" s="2">
        <f t="shared" si="4"/>
        <v>2022</v>
      </c>
      <c r="D66" s="2">
        <f t="shared" si="0"/>
        <v>5849.2928000000011</v>
      </c>
      <c r="E66" s="2">
        <f t="shared" si="5"/>
        <v>2779.2604662978938</v>
      </c>
      <c r="F66" s="2">
        <f t="shared" si="7"/>
        <v>4775.6687293007044</v>
      </c>
      <c r="G66" s="11">
        <f t="shared" si="9"/>
        <v>2815.4475925785164</v>
      </c>
      <c r="I66" s="2">
        <f t="shared" si="6"/>
        <v>1960.221136722188</v>
      </c>
      <c r="M66" s="10">
        <f t="shared" si="8"/>
        <v>2815.4475925785164</v>
      </c>
      <c r="N66" s="11">
        <f t="shared" si="10"/>
        <v>2069.9019163061885</v>
      </c>
      <c r="O66" s="11">
        <f t="shared" si="11"/>
        <v>745.54567627232791</v>
      </c>
      <c r="P66" s="12">
        <f t="shared" si="12"/>
        <v>551228.29867204453</v>
      </c>
      <c r="Q66" s="2">
        <v>6</v>
      </c>
      <c r="R66" s="11"/>
      <c r="S66" s="11"/>
      <c r="T66" s="11"/>
      <c r="U66" s="11"/>
      <c r="V66" s="11"/>
      <c r="W66" s="11"/>
    </row>
    <row r="67" spans="2:23" x14ac:dyDescent="0.25">
      <c r="B67" s="1">
        <v>44773</v>
      </c>
      <c r="C67" s="2">
        <f t="shared" si="4"/>
        <v>2022</v>
      </c>
      <c r="D67" s="2">
        <f t="shared" si="0"/>
        <v>5849.2928000000011</v>
      </c>
      <c r="E67" s="2">
        <f t="shared" si="5"/>
        <v>2784.8189872304897</v>
      </c>
      <c r="F67" s="2">
        <f t="shared" si="7"/>
        <v>5031.2290199474401</v>
      </c>
      <c r="G67" s="11">
        <f t="shared" si="9"/>
        <v>2815.4475925785164</v>
      </c>
      <c r="I67" s="2">
        <f t="shared" si="6"/>
        <v>2215.7814273689237</v>
      </c>
      <c r="M67" s="10">
        <f t="shared" si="8"/>
        <v>2815.4475925785164</v>
      </c>
      <c r="N67" s="11">
        <f t="shared" si="10"/>
        <v>2067.1061200201671</v>
      </c>
      <c r="O67" s="11">
        <f t="shared" si="11"/>
        <v>748.34147255834932</v>
      </c>
      <c r="P67" s="12">
        <f t="shared" si="12"/>
        <v>550479.95719948621</v>
      </c>
      <c r="Q67" s="11">
        <v>7</v>
      </c>
      <c r="R67" s="11"/>
      <c r="S67" s="11"/>
      <c r="T67" s="11"/>
      <c r="U67" s="11"/>
      <c r="V67" s="11"/>
      <c r="W67" s="11"/>
    </row>
    <row r="68" spans="2:23" x14ac:dyDescent="0.25">
      <c r="B68" s="1">
        <v>44804</v>
      </c>
      <c r="C68" s="2">
        <f t="shared" si="4"/>
        <v>2022</v>
      </c>
      <c r="D68" s="2">
        <f t="shared" si="0"/>
        <v>5849.2928000000011</v>
      </c>
      <c r="E68" s="2">
        <f t="shared" si="5"/>
        <v>2790.3886252049506</v>
      </c>
      <c r="F68" s="2">
        <f t="shared" si="7"/>
        <v>5282.0715402552041</v>
      </c>
      <c r="G68" s="11">
        <f t="shared" si="9"/>
        <v>2815.4475925785164</v>
      </c>
      <c r="I68" s="2">
        <f t="shared" si="6"/>
        <v>2466.6239476766877</v>
      </c>
      <c r="M68" s="10">
        <f t="shared" si="8"/>
        <v>2815.4475925785164</v>
      </c>
      <c r="N68" s="11">
        <f t="shared" si="10"/>
        <v>2064.2998394980732</v>
      </c>
      <c r="O68" s="11">
        <f t="shared" si="11"/>
        <v>751.14775308044318</v>
      </c>
      <c r="P68" s="12">
        <f t="shared" si="12"/>
        <v>549728.80944640574</v>
      </c>
      <c r="Q68" s="2">
        <v>8</v>
      </c>
      <c r="R68" s="11"/>
      <c r="S68" s="11"/>
      <c r="T68" s="11"/>
      <c r="U68" s="11"/>
      <c r="V68" s="11"/>
      <c r="W68" s="11"/>
    </row>
    <row r="69" spans="2:23" x14ac:dyDescent="0.25">
      <c r="B69" s="1">
        <v>44834</v>
      </c>
      <c r="C69" s="2">
        <f t="shared" si="4"/>
        <v>2022</v>
      </c>
      <c r="D69" s="2">
        <f t="shared" si="0"/>
        <v>5849.2928000000011</v>
      </c>
      <c r="E69" s="2">
        <f t="shared" si="5"/>
        <v>2795.9694024553605</v>
      </c>
      <c r="F69" s="2">
        <f t="shared" si="7"/>
        <v>5528.1694250469172</v>
      </c>
      <c r="G69" s="11">
        <f t="shared" si="9"/>
        <v>2815.4475925785164</v>
      </c>
      <c r="I69" s="2">
        <f t="shared" si="6"/>
        <v>2712.7218324684009</v>
      </c>
      <c r="M69" s="10">
        <f t="shared" si="8"/>
        <v>2815.4475925785164</v>
      </c>
      <c r="N69" s="11">
        <f t="shared" si="10"/>
        <v>2061.4830354240216</v>
      </c>
      <c r="O69" s="11">
        <f t="shared" si="11"/>
        <v>753.96455715449474</v>
      </c>
      <c r="P69" s="12">
        <f t="shared" si="12"/>
        <v>548974.84488925128</v>
      </c>
      <c r="Q69" s="11">
        <v>9</v>
      </c>
      <c r="R69" s="11"/>
      <c r="S69" s="11"/>
      <c r="T69" s="11"/>
      <c r="U69" s="11"/>
      <c r="V69" s="11"/>
      <c r="W69" s="11"/>
    </row>
    <row r="70" spans="2:23" x14ac:dyDescent="0.25">
      <c r="B70" s="1">
        <v>44865</v>
      </c>
      <c r="C70" s="2">
        <f t="shared" si="4"/>
        <v>2022</v>
      </c>
      <c r="D70" s="2">
        <f t="shared" si="0"/>
        <v>5849.2928000000011</v>
      </c>
      <c r="E70" s="2">
        <f t="shared" si="5"/>
        <v>2801.5613412602711</v>
      </c>
      <c r="F70" s="2">
        <f t="shared" si="7"/>
        <v>5769.4956973163589</v>
      </c>
      <c r="G70" s="11">
        <f t="shared" si="9"/>
        <v>2815.4475925785164</v>
      </c>
      <c r="I70" s="2">
        <f t="shared" si="6"/>
        <v>2954.0481047378426</v>
      </c>
      <c r="M70" s="10">
        <f t="shared" si="8"/>
        <v>2815.4475925785164</v>
      </c>
      <c r="N70" s="11">
        <f t="shared" si="10"/>
        <v>2058.6556683346921</v>
      </c>
      <c r="O70" s="11">
        <f t="shared" si="11"/>
        <v>756.79192424382427</v>
      </c>
      <c r="P70" s="12">
        <f t="shared" si="12"/>
        <v>548218.05296500749</v>
      </c>
      <c r="Q70" s="2">
        <v>10</v>
      </c>
      <c r="R70" s="11"/>
      <c r="S70" s="11"/>
      <c r="T70" s="11"/>
      <c r="U70" s="11"/>
      <c r="V70" s="11"/>
      <c r="W70" s="11"/>
    </row>
    <row r="71" spans="2:23" x14ac:dyDescent="0.25">
      <c r="B71" s="1">
        <v>44895</v>
      </c>
      <c r="C71" s="2">
        <f t="shared" si="4"/>
        <v>2022</v>
      </c>
      <c r="D71" s="2">
        <f t="shared" si="0"/>
        <v>5849.2928000000011</v>
      </c>
      <c r="E71" s="2">
        <f t="shared" si="5"/>
        <v>2807.1644639427918</v>
      </c>
      <c r="F71" s="2">
        <f t="shared" si="7"/>
        <v>6006.023267810845</v>
      </c>
      <c r="G71" s="11">
        <f t="shared" si="9"/>
        <v>2815.4475925785164</v>
      </c>
      <c r="I71" s="2">
        <f t="shared" si="6"/>
        <v>3190.5756752323286</v>
      </c>
      <c r="M71" s="10">
        <f t="shared" si="8"/>
        <v>2815.4475925785164</v>
      </c>
      <c r="N71" s="11">
        <f t="shared" si="10"/>
        <v>2055.8176986187782</v>
      </c>
      <c r="O71" s="11">
        <f t="shared" si="11"/>
        <v>759.62989395973818</v>
      </c>
      <c r="P71" s="12">
        <f t="shared" si="12"/>
        <v>547458.42307104776</v>
      </c>
      <c r="Q71" s="11">
        <v>11</v>
      </c>
      <c r="R71" s="11"/>
      <c r="S71" s="11"/>
      <c r="T71" s="11"/>
      <c r="U71" s="11"/>
      <c r="V71" s="11"/>
      <c r="W71" s="11"/>
    </row>
    <row r="72" spans="2:23" x14ac:dyDescent="0.25">
      <c r="B72" s="1">
        <v>44926</v>
      </c>
      <c r="C72" s="2">
        <f t="shared" si="4"/>
        <v>2022</v>
      </c>
      <c r="D72" s="2">
        <f t="shared" si="0"/>
        <v>5849.2928000000011</v>
      </c>
      <c r="E72" s="2">
        <f t="shared" si="5"/>
        <v>2812.7787928706775</v>
      </c>
      <c r="F72" s="2">
        <f t="shared" si="7"/>
        <v>6237.7249346124263</v>
      </c>
      <c r="G72" s="11">
        <f t="shared" si="9"/>
        <v>2815.4475925785164</v>
      </c>
      <c r="I72" s="2">
        <f t="shared" si="6"/>
        <v>3422.2773420339099</v>
      </c>
      <c r="M72" s="10">
        <f t="shared" si="8"/>
        <v>2815.4475925785164</v>
      </c>
      <c r="N72" s="11">
        <f t="shared" si="10"/>
        <v>2052.9690865164289</v>
      </c>
      <c r="O72" s="11">
        <f t="shared" si="11"/>
        <v>762.47850606208749</v>
      </c>
      <c r="P72" s="12">
        <f t="shared" si="12"/>
        <v>546695.94456498569</v>
      </c>
      <c r="Q72" s="2">
        <v>12</v>
      </c>
      <c r="R72" s="11"/>
      <c r="S72" s="23"/>
      <c r="T72" s="11"/>
      <c r="U72" s="11"/>
      <c r="V72" s="11"/>
      <c r="W72" s="11"/>
    </row>
    <row r="73" spans="2:23" x14ac:dyDescent="0.25">
      <c r="B73" s="1">
        <v>44957</v>
      </c>
      <c r="C73" s="2">
        <f t="shared" si="4"/>
        <v>2023</v>
      </c>
      <c r="D73" s="2">
        <f t="shared" si="0"/>
        <v>6083.2645120000016</v>
      </c>
      <c r="E73" s="2">
        <f t="shared" si="5"/>
        <v>2818.4043504564188</v>
      </c>
      <c r="F73" s="2">
        <f t="shared" si="7"/>
        <v>6698.5450947176059</v>
      </c>
      <c r="G73" s="11">
        <f t="shared" si="9"/>
        <v>2815.4475925785164</v>
      </c>
      <c r="I73" s="2">
        <f t="shared" si="6"/>
        <v>3883.0975021390896</v>
      </c>
      <c r="M73" s="10">
        <f t="shared" si="8"/>
        <v>2815.4475925785164</v>
      </c>
      <c r="N73" s="11">
        <f t="shared" si="10"/>
        <v>2050.1097921186961</v>
      </c>
      <c r="O73" s="11">
        <f t="shared" si="11"/>
        <v>765.3378004598203</v>
      </c>
      <c r="P73" s="12">
        <f t="shared" si="12"/>
        <v>545930.60676452587</v>
      </c>
      <c r="Q73" s="11">
        <v>13</v>
      </c>
      <c r="R73" s="11"/>
      <c r="S73" s="23"/>
      <c r="T73" s="11"/>
      <c r="U73" s="11"/>
      <c r="V73" s="11"/>
      <c r="W73" s="11"/>
    </row>
    <row r="74" spans="2:23" x14ac:dyDescent="0.25">
      <c r="B74" s="1">
        <v>44985</v>
      </c>
      <c r="C74" s="2">
        <f t="shared" si="4"/>
        <v>2023</v>
      </c>
      <c r="D74" s="2">
        <f t="shared" si="0"/>
        <v>6083.2645120000016</v>
      </c>
      <c r="E74" s="2">
        <f t="shared" si="5"/>
        <v>2824.0411591573315</v>
      </c>
      <c r="F74" s="2">
        <f t="shared" si="7"/>
        <v>7155.2645133222231</v>
      </c>
      <c r="G74" s="11">
        <f t="shared" si="9"/>
        <v>2815.4475925785164</v>
      </c>
      <c r="I74" s="2">
        <f t="shared" si="6"/>
        <v>4339.8169207437068</v>
      </c>
      <c r="M74" s="10">
        <f t="shared" si="8"/>
        <v>2815.4475925785164</v>
      </c>
      <c r="N74" s="23">
        <f t="shared" si="10"/>
        <v>2047.239775366972</v>
      </c>
      <c r="O74" s="11">
        <f t="shared" si="11"/>
        <v>768.20781721154435</v>
      </c>
      <c r="P74" s="12">
        <f t="shared" si="12"/>
        <v>545162.39894731436</v>
      </c>
      <c r="Q74" s="2">
        <v>14</v>
      </c>
      <c r="R74" s="11"/>
      <c r="S74" s="23"/>
      <c r="T74" s="11"/>
      <c r="U74" s="11"/>
      <c r="V74" s="11"/>
      <c r="W74" s="11"/>
    </row>
    <row r="75" spans="2:23" x14ac:dyDescent="0.25">
      <c r="B75" s="1">
        <v>45016</v>
      </c>
      <c r="C75" s="2">
        <f t="shared" si="4"/>
        <v>2023</v>
      </c>
      <c r="D75" s="2">
        <f t="shared" si="0"/>
        <v>6083.2645120000016</v>
      </c>
      <c r="E75" s="2">
        <f t="shared" si="5"/>
        <v>2829.6892414756462</v>
      </c>
      <c r="F75" s="2">
        <f t="shared" si="7"/>
        <v>7607.8582476705415</v>
      </c>
      <c r="G75" s="11">
        <f t="shared" si="9"/>
        <v>2815.4475925785164</v>
      </c>
      <c r="I75" s="2">
        <f t="shared" si="6"/>
        <v>4792.4106550920251</v>
      </c>
      <c r="M75" s="10">
        <f t="shared" si="8"/>
        <v>2815.4475925785164</v>
      </c>
      <c r="N75" s="22">
        <f t="shared" si="10"/>
        <v>2044.3589960524287</v>
      </c>
      <c r="O75" s="11">
        <f t="shared" si="11"/>
        <v>771.08859652608771</v>
      </c>
      <c r="P75" s="12">
        <f t="shared" si="12"/>
        <v>544391.31035078829</v>
      </c>
      <c r="Q75" s="11">
        <v>15</v>
      </c>
      <c r="R75" s="11"/>
      <c r="S75" s="23"/>
      <c r="T75" s="11"/>
      <c r="U75" s="11"/>
      <c r="V75" s="11"/>
      <c r="W75" s="11"/>
    </row>
    <row r="76" spans="2:23" x14ac:dyDescent="0.25">
      <c r="B76" s="1">
        <v>45046</v>
      </c>
      <c r="C76" s="2">
        <f t="shared" si="4"/>
        <v>2023</v>
      </c>
      <c r="D76" s="2">
        <f t="shared" si="0"/>
        <v>6083.2645120000016</v>
      </c>
      <c r="E76" s="2">
        <f t="shared" si="5"/>
        <v>2835.3486199585977</v>
      </c>
      <c r="F76" s="2">
        <f t="shared" si="7"/>
        <v>8056.3012493170691</v>
      </c>
      <c r="G76" s="11">
        <f t="shared" si="9"/>
        <v>2815.4475925785164</v>
      </c>
      <c r="I76" s="2">
        <f t="shared" si="6"/>
        <v>5240.8536567385527</v>
      </c>
      <c r="M76" s="10">
        <f t="shared" si="8"/>
        <v>2815.4475925785164</v>
      </c>
      <c r="N76" s="11">
        <f t="shared" si="10"/>
        <v>2041.467413815456</v>
      </c>
      <c r="O76" s="11">
        <f t="shared" si="11"/>
        <v>773.98017876306039</v>
      </c>
      <c r="P76" s="12">
        <f t="shared" si="12"/>
        <v>543617.33017202525</v>
      </c>
      <c r="R76" s="11"/>
      <c r="S76" s="23"/>
      <c r="T76" s="11"/>
      <c r="U76" s="11"/>
      <c r="V76" s="11"/>
      <c r="W76" s="11"/>
    </row>
    <row r="77" spans="2:23" x14ac:dyDescent="0.25">
      <c r="B77" s="1">
        <v>45077</v>
      </c>
      <c r="C77" s="2">
        <f t="shared" si="4"/>
        <v>2023</v>
      </c>
      <c r="D77" s="2">
        <f t="shared" ref="D77:D140" si="13">$C$5*(1+$E$5)^(C77-$C$2)</f>
        <v>6083.2645120000016</v>
      </c>
      <c r="E77" s="2">
        <f t="shared" si="5"/>
        <v>2841.0193171985147</v>
      </c>
      <c r="F77" s="2">
        <f t="shared" si="7"/>
        <v>8500.5683637291695</v>
      </c>
      <c r="G77" s="11">
        <f t="shared" si="9"/>
        <v>2815.4475925785164</v>
      </c>
      <c r="I77" s="2">
        <f t="shared" si="6"/>
        <v>5685.1207711506531</v>
      </c>
      <c r="M77" s="10">
        <f t="shared" si="8"/>
        <v>2815.4475925785164</v>
      </c>
      <c r="N77" s="11">
        <f t="shared" si="10"/>
        <v>2038.5649881450945</v>
      </c>
      <c r="O77" s="11">
        <f t="shared" si="11"/>
        <v>776.88260443342188</v>
      </c>
      <c r="P77" s="12">
        <f t="shared" si="12"/>
        <v>542840.44756759179</v>
      </c>
      <c r="R77" s="11"/>
      <c r="S77" s="23"/>
      <c r="T77" s="11"/>
      <c r="U77" s="11"/>
      <c r="V77" s="11"/>
      <c r="W77" s="11"/>
    </row>
    <row r="78" spans="2:23" x14ac:dyDescent="0.25">
      <c r="B78" s="1">
        <v>45107</v>
      </c>
      <c r="C78" s="2">
        <f t="shared" ref="C78:C141" si="14">YEAR(B78)</f>
        <v>2023</v>
      </c>
      <c r="D78" s="2">
        <f t="shared" si="13"/>
        <v>6083.2645120000016</v>
      </c>
      <c r="E78" s="2">
        <f t="shared" ref="E78:E141" si="15">E77*(1+$E$6)</f>
        <v>2846.7013558329118</v>
      </c>
      <c r="F78" s="2">
        <f t="shared" si="7"/>
        <v>8940.6343298882457</v>
      </c>
      <c r="G78" s="11">
        <f t="shared" si="9"/>
        <v>2815.4475925785164</v>
      </c>
      <c r="I78" s="2">
        <f t="shared" ref="I78:I141" si="16">F78-G78+H78</f>
        <v>6125.1867373097293</v>
      </c>
      <c r="M78" s="10">
        <f t="shared" si="8"/>
        <v>2815.4475925785164</v>
      </c>
      <c r="N78" s="11">
        <f t="shared" si="10"/>
        <v>2035.6516783784691</v>
      </c>
      <c r="O78" s="11">
        <f t="shared" si="11"/>
        <v>779.79591420004726</v>
      </c>
      <c r="P78" s="12">
        <f t="shared" si="12"/>
        <v>542060.65165339177</v>
      </c>
      <c r="R78" s="11"/>
      <c r="S78" s="23"/>
      <c r="T78" s="11"/>
      <c r="U78" s="11"/>
      <c r="V78" s="11"/>
      <c r="W78" s="11"/>
    </row>
    <row r="79" spans="2:23" x14ac:dyDescent="0.25">
      <c r="B79" s="1">
        <v>45138</v>
      </c>
      <c r="C79" s="2">
        <f t="shared" si="14"/>
        <v>2023</v>
      </c>
      <c r="D79" s="2">
        <f t="shared" si="13"/>
        <v>6083.2645120000016</v>
      </c>
      <c r="E79" s="2">
        <f t="shared" si="15"/>
        <v>2852.3947585445776</v>
      </c>
      <c r="F79" s="2">
        <f t="shared" ref="F79:F142" si="17">D79-E79+I78*(1+$E$7)</f>
        <v>9376.4737798895185</v>
      </c>
      <c r="G79" s="11">
        <f t="shared" si="9"/>
        <v>2815.4475925785164</v>
      </c>
      <c r="I79" s="2">
        <f t="shared" si="16"/>
        <v>6561.0261873110021</v>
      </c>
      <c r="M79" s="10">
        <f t="shared" si="8"/>
        <v>2815.4475925785164</v>
      </c>
      <c r="N79" s="11">
        <f t="shared" si="10"/>
        <v>2032.7274437002191</v>
      </c>
      <c r="O79" s="11">
        <f t="shared" si="11"/>
        <v>782.72014887829732</v>
      </c>
      <c r="P79" s="12">
        <f t="shared" si="12"/>
        <v>541277.93150451349</v>
      </c>
      <c r="R79" s="11"/>
      <c r="S79" s="23"/>
      <c r="T79" s="11"/>
      <c r="U79" s="11"/>
      <c r="V79" s="11"/>
      <c r="W79" s="11"/>
    </row>
    <row r="80" spans="2:23" x14ac:dyDescent="0.25">
      <c r="B80" s="1">
        <v>45169</v>
      </c>
      <c r="C80" s="2">
        <f t="shared" si="14"/>
        <v>2023</v>
      </c>
      <c r="D80" s="2">
        <f t="shared" si="13"/>
        <v>6083.2645120000016</v>
      </c>
      <c r="E80" s="2">
        <f t="shared" si="15"/>
        <v>2858.0995480616666</v>
      </c>
      <c r="F80" s="2">
        <f t="shared" si="17"/>
        <v>9808.0612385403729</v>
      </c>
      <c r="G80" s="11">
        <f t="shared" si="9"/>
        <v>2815.4475925785164</v>
      </c>
      <c r="I80" s="2">
        <f t="shared" si="16"/>
        <v>6992.6136459618565</v>
      </c>
      <c r="M80" s="10">
        <f t="shared" si="8"/>
        <v>2815.4475925785164</v>
      </c>
      <c r="N80" s="11">
        <f t="shared" si="10"/>
        <v>2029.7922431419256</v>
      </c>
      <c r="O80" s="11">
        <f t="shared" si="11"/>
        <v>785.65534943659077</v>
      </c>
      <c r="P80" s="12">
        <f t="shared" si="12"/>
        <v>540492.27615507692</v>
      </c>
      <c r="R80" s="11"/>
      <c r="S80" s="23"/>
      <c r="T80" s="11"/>
      <c r="U80" s="11"/>
      <c r="V80" s="11"/>
      <c r="W80" s="11"/>
    </row>
    <row r="81" spans="1:23" x14ac:dyDescent="0.25">
      <c r="B81" s="1">
        <v>45199</v>
      </c>
      <c r="C81" s="2">
        <f t="shared" si="14"/>
        <v>2023</v>
      </c>
      <c r="D81" s="2">
        <f t="shared" si="13"/>
        <v>6083.2645120000016</v>
      </c>
      <c r="E81" s="2">
        <f t="shared" si="15"/>
        <v>2863.8157471577902</v>
      </c>
      <c r="F81" s="2">
        <f t="shared" si="17"/>
        <v>10235.371122957275</v>
      </c>
      <c r="G81" s="11">
        <f t="shared" si="9"/>
        <v>2815.4475925785164</v>
      </c>
      <c r="I81" s="2">
        <f t="shared" si="16"/>
        <v>7419.9235303787582</v>
      </c>
      <c r="M81" s="10">
        <f t="shared" si="8"/>
        <v>2815.4475925785164</v>
      </c>
      <c r="N81" s="11">
        <f t="shared" si="10"/>
        <v>2026.8460355815384</v>
      </c>
      <c r="O81" s="11">
        <f t="shared" si="11"/>
        <v>788.60155699697793</v>
      </c>
      <c r="P81" s="12">
        <f t="shared" si="12"/>
        <v>539703.67459807999</v>
      </c>
      <c r="R81" s="11"/>
      <c r="S81" s="23"/>
      <c r="T81" s="11"/>
      <c r="U81" s="11"/>
      <c r="V81" s="11"/>
      <c r="W81" s="11"/>
    </row>
    <row r="82" spans="1:23" x14ac:dyDescent="0.25">
      <c r="B82" s="1">
        <v>45230</v>
      </c>
      <c r="C82" s="2">
        <f t="shared" si="14"/>
        <v>2023</v>
      </c>
      <c r="D82" s="2">
        <f t="shared" si="13"/>
        <v>6083.2645120000016</v>
      </c>
      <c r="E82" s="2">
        <f t="shared" si="15"/>
        <v>2869.5433786521057</v>
      </c>
      <c r="F82" s="2">
        <f t="shared" si="17"/>
        <v>10658.37774216125</v>
      </c>
      <c r="G82" s="11">
        <f t="shared" si="9"/>
        <v>2815.4475925785164</v>
      </c>
      <c r="I82" s="2">
        <f t="shared" si="16"/>
        <v>7842.930149582734</v>
      </c>
      <c r="M82" s="10">
        <f t="shared" si="8"/>
        <v>2815.4475925785164</v>
      </c>
      <c r="N82" s="11">
        <f t="shared" si="10"/>
        <v>2023.8887797427999</v>
      </c>
      <c r="O82" s="11">
        <f t="shared" si="11"/>
        <v>791.55881283571648</v>
      </c>
      <c r="P82" s="12">
        <f t="shared" si="12"/>
        <v>538912.11578524427</v>
      </c>
      <c r="R82" s="11"/>
      <c r="S82" s="23"/>
      <c r="T82" s="11"/>
      <c r="U82" s="11"/>
      <c r="V82" s="11"/>
      <c r="W82" s="11"/>
    </row>
    <row r="83" spans="1:23" x14ac:dyDescent="0.25">
      <c r="B83" s="1">
        <v>45260</v>
      </c>
      <c r="C83" s="2">
        <f t="shared" si="14"/>
        <v>2023</v>
      </c>
      <c r="D83" s="2">
        <f t="shared" si="13"/>
        <v>6083.2645120000016</v>
      </c>
      <c r="E83" s="2">
        <f t="shared" si="15"/>
        <v>2875.2824654094097</v>
      </c>
      <c r="F83" s="2">
        <f t="shared" si="17"/>
        <v>11077.055296671935</v>
      </c>
      <c r="G83" s="11">
        <f t="shared" si="9"/>
        <v>2815.4475925785164</v>
      </c>
      <c r="I83" s="2">
        <f t="shared" si="16"/>
        <v>8261.6077040934179</v>
      </c>
      <c r="M83" s="10">
        <f t="shared" si="8"/>
        <v>2815.4475925785164</v>
      </c>
      <c r="N83" s="11">
        <f t="shared" si="10"/>
        <v>2020.9204341946659</v>
      </c>
      <c r="O83" s="11">
        <f t="shared" si="11"/>
        <v>794.52715838385052</v>
      </c>
      <c r="P83" s="12">
        <f t="shared" si="12"/>
        <v>538117.58862686041</v>
      </c>
      <c r="R83" s="11"/>
      <c r="S83" s="23"/>
      <c r="T83" s="11"/>
      <c r="U83" s="11"/>
      <c r="V83" s="11"/>
      <c r="W83" s="11"/>
    </row>
    <row r="84" spans="1:23" x14ac:dyDescent="0.25">
      <c r="A84" s="28" t="s">
        <v>55</v>
      </c>
      <c r="B84" s="5">
        <v>45291</v>
      </c>
      <c r="C84" s="2">
        <f t="shared" si="14"/>
        <v>2023</v>
      </c>
      <c r="D84" s="2">
        <f t="shared" si="13"/>
        <v>6083.2645120000016</v>
      </c>
      <c r="E84" s="2">
        <f t="shared" si="15"/>
        <v>2881.0330303402284</v>
      </c>
      <c r="F84" s="2">
        <f t="shared" si="17"/>
        <v>11491.377878100171</v>
      </c>
      <c r="G84" s="11">
        <f t="shared" si="9"/>
        <v>2815.4475925785164</v>
      </c>
      <c r="H84" s="32">
        <f>-'Q2(1)'!B5</f>
        <v>-8675.9302855216556</v>
      </c>
      <c r="I84" s="32">
        <f t="shared" si="16"/>
        <v>0</v>
      </c>
      <c r="M84" s="10">
        <f t="shared" si="8"/>
        <v>2815.4475925785164</v>
      </c>
      <c r="N84" s="11">
        <f t="shared" si="10"/>
        <v>2017.9409573507264</v>
      </c>
      <c r="O84" s="11">
        <f t="shared" si="11"/>
        <v>797.50663522778996</v>
      </c>
      <c r="P84" s="12">
        <f t="shared" si="12"/>
        <v>537320.08199163259</v>
      </c>
      <c r="R84" s="11"/>
      <c r="S84" s="23"/>
      <c r="T84" s="11"/>
      <c r="U84" s="11"/>
      <c r="V84" s="11"/>
      <c r="W84" s="11"/>
    </row>
    <row r="85" spans="1:23" x14ac:dyDescent="0.25">
      <c r="A85" s="28">
        <v>1</v>
      </c>
      <c r="B85" s="1">
        <v>45322</v>
      </c>
      <c r="C85" s="2">
        <f t="shared" si="14"/>
        <v>2024</v>
      </c>
      <c r="D85" s="2">
        <f t="shared" si="13"/>
        <v>6326.5950924800018</v>
      </c>
      <c r="E85" s="2">
        <f t="shared" si="15"/>
        <v>2886.7950964009087</v>
      </c>
      <c r="F85" s="2">
        <f t="shared" si="17"/>
        <v>3439.799996079093</v>
      </c>
      <c r="G85" s="11">
        <f t="shared" si="9"/>
        <v>2815.4475925785164</v>
      </c>
      <c r="H85" s="2">
        <f>IF(A85=C$10, 'Q2(1)'!F$7-('Q2(1)'!F$7-'Q2(1)'!F$5)*'Q2(1)'!I$2,0)+IF(MOD(A85,6)=0, IF(A85&lt;=C$10, 'Q2(1)'!F$7*('Q2(1)'!F$4/2)*(1-'Q2(1)'!I$3),0),0)</f>
        <v>0</v>
      </c>
      <c r="I85" s="2">
        <f t="shared" si="16"/>
        <v>624.35240350057666</v>
      </c>
      <c r="M85" s="10">
        <f t="shared" si="8"/>
        <v>2815.4475925785164</v>
      </c>
      <c r="N85" s="11">
        <f t="shared" si="10"/>
        <v>2014.9503074686222</v>
      </c>
      <c r="O85" s="11">
        <f t="shared" si="11"/>
        <v>800.49728510989416</v>
      </c>
      <c r="P85" s="12">
        <f t="shared" si="12"/>
        <v>536519.58470652264</v>
      </c>
      <c r="R85" s="11"/>
      <c r="S85" s="23"/>
      <c r="T85" s="11"/>
      <c r="U85" s="11"/>
      <c r="V85" s="11"/>
      <c r="W85" s="11"/>
    </row>
    <row r="86" spans="1:23" x14ac:dyDescent="0.25">
      <c r="A86" s="28">
        <v>2</v>
      </c>
      <c r="B86" s="1">
        <v>45351</v>
      </c>
      <c r="C86" s="2">
        <f t="shared" si="14"/>
        <v>2024</v>
      </c>
      <c r="D86" s="2">
        <f t="shared" si="13"/>
        <v>6326.5950924800018</v>
      </c>
      <c r="E86" s="2">
        <f t="shared" si="15"/>
        <v>2892.5686865937105</v>
      </c>
      <c r="F86" s="2">
        <f t="shared" si="17"/>
        <v>4060.4599840652031</v>
      </c>
      <c r="G86" s="11">
        <f t="shared" si="9"/>
        <v>2815.4475925785164</v>
      </c>
      <c r="H86" s="2">
        <f>IF(A86=C$10, 'Q2(1)'!F$7-('Q2(1)'!F$7-'Q2(1)'!F$5)*'Q2(1)'!I$2,0)+IF(MOD(A86,6)=0, IF(A86&lt;=C$10, 'Q2(1)'!F$7*('Q2(1)'!F$4/2)*(1-'Q2(1)'!I$3),0),0)</f>
        <v>0</v>
      </c>
      <c r="I86" s="2">
        <f t="shared" si="16"/>
        <v>1245.0123914866867</v>
      </c>
      <c r="M86" s="10">
        <f t="shared" si="8"/>
        <v>2815.4475925785164</v>
      </c>
      <c r="N86" s="11">
        <f t="shared" si="10"/>
        <v>2011.9484426494598</v>
      </c>
      <c r="O86" s="11">
        <f t="shared" si="11"/>
        <v>803.49914992905656</v>
      </c>
      <c r="P86" s="12">
        <f t="shared" si="12"/>
        <v>535716.08555659361</v>
      </c>
      <c r="R86" s="11"/>
      <c r="S86" s="23"/>
      <c r="T86" s="11"/>
      <c r="U86" s="11"/>
      <c r="V86" s="11"/>
      <c r="W86" s="11"/>
    </row>
    <row r="87" spans="1:23" x14ac:dyDescent="0.25">
      <c r="A87" s="28">
        <v>3</v>
      </c>
      <c r="B87" s="1">
        <v>45382</v>
      </c>
      <c r="C87" s="2">
        <f t="shared" si="14"/>
        <v>2024</v>
      </c>
      <c r="D87" s="2">
        <f t="shared" si="13"/>
        <v>6326.5950924800018</v>
      </c>
      <c r="E87" s="2">
        <f t="shared" si="15"/>
        <v>2898.3538239668978</v>
      </c>
      <c r="F87" s="2">
        <f t="shared" si="17"/>
        <v>4677.4037013047464</v>
      </c>
      <c r="G87" s="11">
        <f t="shared" si="9"/>
        <v>2815.4475925785164</v>
      </c>
      <c r="H87" s="2">
        <f>IF(A87=C$10, 'Q2(1)'!F$7-('Q2(1)'!F$7-'Q2(1)'!F$5)*'Q2(1)'!I$2,0)+IF(MOD(A87,6)=0, IF(A87&lt;=C$10, 'Q2(1)'!F$7*('Q2(1)'!F$4/2)*(1-'Q2(1)'!I$3),0),0)</f>
        <v>0</v>
      </c>
      <c r="I87" s="2">
        <f t="shared" si="16"/>
        <v>1861.95610872623</v>
      </c>
      <c r="M87" s="10">
        <f t="shared" si="8"/>
        <v>2815.4475925785164</v>
      </c>
      <c r="N87" s="11">
        <f t="shared" si="10"/>
        <v>2008.9353208372258</v>
      </c>
      <c r="O87" s="11">
        <f t="shared" si="11"/>
        <v>806.51227174129053</v>
      </c>
      <c r="P87" s="12">
        <f t="shared" si="12"/>
        <v>534909.57328485232</v>
      </c>
      <c r="R87" s="11"/>
      <c r="S87" s="23"/>
      <c r="T87" s="11"/>
      <c r="U87" s="11"/>
      <c r="V87" s="11"/>
      <c r="W87" s="11"/>
    </row>
    <row r="88" spans="1:23" x14ac:dyDescent="0.25">
      <c r="A88" s="28">
        <v>4</v>
      </c>
      <c r="B88" s="1">
        <v>45412</v>
      </c>
      <c r="C88" s="2">
        <f t="shared" si="14"/>
        <v>2024</v>
      </c>
      <c r="D88" s="2">
        <f t="shared" si="13"/>
        <v>6326.5950924800018</v>
      </c>
      <c r="E88" s="2">
        <f t="shared" si="15"/>
        <v>2904.1505316148318</v>
      </c>
      <c r="F88" s="2">
        <f t="shared" si="17"/>
        <v>5290.607189953821</v>
      </c>
      <c r="G88" s="11">
        <f t="shared" si="9"/>
        <v>2815.4475925785164</v>
      </c>
      <c r="H88" s="2">
        <f>IF(A88=C$10, 'Q2(1)'!F$7-('Q2(1)'!F$7-'Q2(1)'!F$5)*'Q2(1)'!I$2,0)+IF(MOD(A88,6)=0, IF(A88&lt;=C$10, 'Q2(1)'!F$7*('Q2(1)'!F$4/2)*(1-'Q2(1)'!I$3),0),0)</f>
        <v>0</v>
      </c>
      <c r="I88" s="2">
        <f t="shared" si="16"/>
        <v>2475.1595973753047</v>
      </c>
      <c r="M88" s="10">
        <f t="shared" si="8"/>
        <v>2815.4475925785164</v>
      </c>
      <c r="N88" s="11">
        <f t="shared" si="10"/>
        <v>2005.9108998181962</v>
      </c>
      <c r="O88" s="11">
        <f t="shared" si="11"/>
        <v>809.53669276032019</v>
      </c>
      <c r="P88" s="12">
        <f t="shared" si="12"/>
        <v>534100.03659209202</v>
      </c>
      <c r="R88" s="11"/>
      <c r="S88" s="23"/>
      <c r="T88" s="11"/>
      <c r="U88" s="11"/>
      <c r="V88" s="11"/>
      <c r="W88" s="11"/>
    </row>
    <row r="89" spans="1:23" x14ac:dyDescent="0.25">
      <c r="A89" s="28">
        <v>5</v>
      </c>
      <c r="B89" s="1">
        <v>45443</v>
      </c>
      <c r="C89" s="2">
        <f t="shared" si="14"/>
        <v>2024</v>
      </c>
      <c r="D89" s="2">
        <f t="shared" si="13"/>
        <v>6326.5950924800018</v>
      </c>
      <c r="E89" s="2">
        <f t="shared" si="15"/>
        <v>2909.9588326780613</v>
      </c>
      <c r="F89" s="2">
        <f t="shared" si="17"/>
        <v>5900.0463891684958</v>
      </c>
      <c r="G89" s="11">
        <f t="shared" si="9"/>
        <v>2815.4475925785164</v>
      </c>
      <c r="H89" s="2">
        <f>IF(A89=C$10, 'Q2(1)'!F$7-('Q2(1)'!F$7-'Q2(1)'!F$5)*'Q2(1)'!I$2,0)+IF(MOD(A89,6)=0, IF(A89&lt;=C$10, 'Q2(1)'!F$7*('Q2(1)'!F$4/2)*(1-'Q2(1)'!I$3),0),0)</f>
        <v>0</v>
      </c>
      <c r="I89" s="2">
        <f t="shared" si="16"/>
        <v>3084.5987965899794</v>
      </c>
      <c r="M89" s="10">
        <f t="shared" si="8"/>
        <v>2815.4475925785164</v>
      </c>
      <c r="N89" s="11">
        <f t="shared" si="10"/>
        <v>2002.8751372203451</v>
      </c>
      <c r="O89" s="11">
        <f t="shared" si="11"/>
        <v>812.57245535817128</v>
      </c>
      <c r="P89" s="12">
        <f t="shared" si="12"/>
        <v>533287.46413673379</v>
      </c>
      <c r="R89" s="11"/>
      <c r="S89" s="23"/>
      <c r="T89" s="11"/>
      <c r="U89" s="11"/>
      <c r="V89" s="11"/>
      <c r="W89" s="11"/>
    </row>
    <row r="90" spans="1:23" x14ac:dyDescent="0.25">
      <c r="A90" s="28">
        <v>6</v>
      </c>
      <c r="B90" s="1">
        <v>45473</v>
      </c>
      <c r="C90" s="2">
        <f t="shared" si="14"/>
        <v>2024</v>
      </c>
      <c r="D90" s="2">
        <f t="shared" si="13"/>
        <v>6326.5950924800018</v>
      </c>
      <c r="E90" s="2">
        <f t="shared" si="15"/>
        <v>2915.7787503434174</v>
      </c>
      <c r="F90" s="2">
        <f t="shared" si="17"/>
        <v>6505.6971347151975</v>
      </c>
      <c r="G90" s="11">
        <f t="shared" si="9"/>
        <v>2815.4475925785164</v>
      </c>
      <c r="H90" s="2">
        <f>IF(A90=C$10, 'Q2(1)'!F$7-('Q2(1)'!F$7-'Q2(1)'!F$5)*'Q2(1)'!I$2,0)+IF(MOD(A90,6)=0, IF(A90&lt;=C$10, 'Q2(1)'!F$7*('Q2(1)'!F$4/2)*(1-'Q2(1)'!I$3),0),0)</f>
        <v>229.80164638329171</v>
      </c>
      <c r="I90" s="2">
        <f t="shared" si="16"/>
        <v>3920.051188519973</v>
      </c>
      <c r="M90" s="10">
        <f t="shared" si="8"/>
        <v>2815.4475925785164</v>
      </c>
      <c r="N90" s="11">
        <f t="shared" si="10"/>
        <v>1999.8279905127517</v>
      </c>
      <c r="O90" s="11">
        <f t="shared" si="11"/>
        <v>815.61960206576464</v>
      </c>
      <c r="P90" s="12">
        <f t="shared" si="12"/>
        <v>532471.84453466802</v>
      </c>
      <c r="R90" s="11"/>
      <c r="S90" s="23"/>
      <c r="T90" s="11"/>
      <c r="U90" s="11"/>
      <c r="V90" s="11"/>
      <c r="W90" s="11"/>
    </row>
    <row r="91" spans="1:23" x14ac:dyDescent="0.25">
      <c r="A91" s="28">
        <v>7</v>
      </c>
      <c r="B91" s="1">
        <v>45504</v>
      </c>
      <c r="C91" s="2">
        <f t="shared" si="14"/>
        <v>2024</v>
      </c>
      <c r="D91" s="2">
        <f t="shared" si="13"/>
        <v>6326.5950924800018</v>
      </c>
      <c r="E91" s="2">
        <f t="shared" si="15"/>
        <v>2921.6103078441042</v>
      </c>
      <c r="F91" s="2">
        <f t="shared" si="17"/>
        <v>7338.1028104509369</v>
      </c>
      <c r="G91" s="11">
        <f t="shared" si="9"/>
        <v>2815.4475925785164</v>
      </c>
      <c r="H91" s="2">
        <f>IF(A91=C$10, 'Q2(1)'!F$7-('Q2(1)'!F$7-'Q2(1)'!F$5)*'Q2(1)'!I$2,0)+IF(MOD(A91,6)=0, IF(A91&lt;=C$10, 'Q2(1)'!F$7*('Q2(1)'!F$4/2)*(1-'Q2(1)'!I$3),0),0)</f>
        <v>0</v>
      </c>
      <c r="I91" s="2">
        <f t="shared" si="16"/>
        <v>4522.6552178724205</v>
      </c>
      <c r="M91" s="10">
        <f t="shared" si="8"/>
        <v>2815.4475925785164</v>
      </c>
      <c r="N91" s="11">
        <f t="shared" si="10"/>
        <v>1996.7694170050049</v>
      </c>
      <c r="O91" s="11">
        <f t="shared" si="11"/>
        <v>818.67817557351145</v>
      </c>
      <c r="P91" s="12">
        <f t="shared" si="12"/>
        <v>531653.16635909455</v>
      </c>
      <c r="R91" s="11"/>
      <c r="S91" s="23"/>
      <c r="T91" s="11"/>
      <c r="U91" s="11"/>
      <c r="V91" s="11"/>
      <c r="W91" s="11"/>
    </row>
    <row r="92" spans="1:23" x14ac:dyDescent="0.25">
      <c r="A92" s="28">
        <v>8</v>
      </c>
      <c r="B92" s="1">
        <v>45535</v>
      </c>
      <c r="C92" s="2">
        <f t="shared" si="14"/>
        <v>2024</v>
      </c>
      <c r="D92" s="2">
        <f t="shared" si="13"/>
        <v>6326.5950924800018</v>
      </c>
      <c r="E92" s="2">
        <f t="shared" si="15"/>
        <v>2927.4535284597923</v>
      </c>
      <c r="F92" s="2">
        <f t="shared" si="17"/>
        <v>7936.8722992855382</v>
      </c>
      <c r="G92" s="11">
        <f t="shared" si="9"/>
        <v>2815.4475925785164</v>
      </c>
      <c r="H92" s="2">
        <f>IF(A92=C$10, 'Q2(1)'!F$7-('Q2(1)'!F$7-'Q2(1)'!F$5)*'Q2(1)'!I$2,0)+IF(MOD(A92,6)=0, IF(A92&lt;=C$10, 'Q2(1)'!F$7*('Q2(1)'!F$4/2)*(1-'Q2(1)'!I$3),0),0)</f>
        <v>0</v>
      </c>
      <c r="I92" s="2">
        <f t="shared" si="16"/>
        <v>5121.4247067070219</v>
      </c>
      <c r="M92" s="10">
        <f t="shared" si="8"/>
        <v>2815.4475925785164</v>
      </c>
      <c r="N92" s="11">
        <f t="shared" si="10"/>
        <v>1993.6993738466044</v>
      </c>
      <c r="O92" s="11">
        <f t="shared" si="11"/>
        <v>821.74821873191195</v>
      </c>
      <c r="P92" s="12">
        <f t="shared" si="12"/>
        <v>530831.4181403626</v>
      </c>
      <c r="R92" s="11"/>
      <c r="S92" s="23"/>
      <c r="T92" s="11"/>
      <c r="U92" s="11"/>
      <c r="V92" s="11"/>
      <c r="W92" s="11"/>
    </row>
    <row r="93" spans="1:23" x14ac:dyDescent="0.25">
      <c r="A93" s="28">
        <v>9</v>
      </c>
      <c r="B93" s="1">
        <v>45565</v>
      </c>
      <c r="C93" s="2">
        <f t="shared" si="14"/>
        <v>2024</v>
      </c>
      <c r="D93" s="2">
        <f t="shared" si="13"/>
        <v>6326.5950924800018</v>
      </c>
      <c r="E93" s="2">
        <f t="shared" si="15"/>
        <v>2933.3084355167121</v>
      </c>
      <c r="F93" s="2">
        <f t="shared" si="17"/>
        <v>8531.7827793593351</v>
      </c>
      <c r="G93" s="11">
        <f t="shared" si="9"/>
        <v>2815.4475925785164</v>
      </c>
      <c r="H93" s="2">
        <f>IF(A93=C$10, 'Q2(1)'!F$7-('Q2(1)'!F$7-'Q2(1)'!F$5)*'Q2(1)'!I$2,0)+IF(MOD(A93,6)=0, IF(A93&lt;=C$10, 'Q2(1)'!F$7*('Q2(1)'!F$4/2)*(1-'Q2(1)'!I$3),0),0)</f>
        <v>0</v>
      </c>
      <c r="I93" s="2">
        <f t="shared" si="16"/>
        <v>5716.3351867808187</v>
      </c>
      <c r="M93" s="10">
        <f t="shared" si="8"/>
        <v>2815.4475925785164</v>
      </c>
      <c r="N93" s="11">
        <f t="shared" si="10"/>
        <v>1990.6178180263596</v>
      </c>
      <c r="O93" s="11">
        <f t="shared" si="11"/>
        <v>824.82977455215678</v>
      </c>
      <c r="P93" s="12">
        <f t="shared" si="12"/>
        <v>530006.58836581046</v>
      </c>
      <c r="R93" s="11"/>
      <c r="S93" s="23"/>
      <c r="T93" s="11"/>
      <c r="U93" s="11"/>
      <c r="V93" s="11"/>
      <c r="W93" s="11"/>
    </row>
    <row r="94" spans="1:23" x14ac:dyDescent="0.25">
      <c r="A94" s="28">
        <v>10</v>
      </c>
      <c r="B94" s="1">
        <v>45596</v>
      </c>
      <c r="C94" s="2">
        <f t="shared" si="14"/>
        <v>2024</v>
      </c>
      <c r="D94" s="2">
        <f t="shared" si="13"/>
        <v>6326.5950924800018</v>
      </c>
      <c r="E94" s="2">
        <f t="shared" si="15"/>
        <v>2939.1750523877454</v>
      </c>
      <c r="F94" s="2">
        <f t="shared" si="17"/>
        <v>9122.8096774956794</v>
      </c>
      <c r="G94" s="11">
        <f t="shared" si="9"/>
        <v>2815.4475925785164</v>
      </c>
      <c r="H94" s="2">
        <f>IF(A94=C$10, 'Q2(1)'!F$7-('Q2(1)'!F$7-'Q2(1)'!F$5)*'Q2(1)'!I$2,0)+IF(MOD(A94,6)=0, IF(A94&lt;=C$10, 'Q2(1)'!F$7*('Q2(1)'!F$4/2)*(1-'Q2(1)'!I$3),0),0)</f>
        <v>0</v>
      </c>
      <c r="I94" s="2">
        <f t="shared" si="16"/>
        <v>6307.362084917163</v>
      </c>
      <c r="M94" s="10">
        <f t="shared" si="8"/>
        <v>2815.4475925785164</v>
      </c>
      <c r="N94" s="11">
        <f t="shared" si="10"/>
        <v>1987.5247063717891</v>
      </c>
      <c r="O94" s="11">
        <f t="shared" si="11"/>
        <v>827.9228862067273</v>
      </c>
      <c r="P94" s="12">
        <f t="shared" si="12"/>
        <v>529178.66547960369</v>
      </c>
      <c r="R94" s="11"/>
      <c r="S94" s="23"/>
      <c r="T94" s="11"/>
      <c r="U94" s="11"/>
      <c r="V94" s="11"/>
      <c r="W94" s="11"/>
    </row>
    <row r="95" spans="1:23" x14ac:dyDescent="0.25">
      <c r="A95" s="28">
        <v>11</v>
      </c>
      <c r="B95" s="1">
        <v>45626</v>
      </c>
      <c r="C95" s="2">
        <f t="shared" si="14"/>
        <v>2024</v>
      </c>
      <c r="D95" s="2">
        <f t="shared" si="13"/>
        <v>6326.5950924800018</v>
      </c>
      <c r="E95" s="2">
        <f t="shared" si="15"/>
        <v>2945.0534024925209</v>
      </c>
      <c r="F95" s="2">
        <f t="shared" si="17"/>
        <v>9709.9283151877025</v>
      </c>
      <c r="G95" s="11">
        <f t="shared" si="9"/>
        <v>2815.4475925785164</v>
      </c>
      <c r="H95" s="2">
        <f>IF(A95=C$10, 'Q2(1)'!F$7-('Q2(1)'!F$7-'Q2(1)'!F$5)*'Q2(1)'!I$2,0)+IF(MOD(A95,6)=0, IF(A95&lt;=C$10, 'Q2(1)'!F$7*('Q2(1)'!F$4/2)*(1-'Q2(1)'!I$3),0),0)</f>
        <v>0</v>
      </c>
      <c r="I95" s="2">
        <f t="shared" si="16"/>
        <v>6894.4807226091862</v>
      </c>
      <c r="M95" s="10">
        <f t="shared" si="8"/>
        <v>2815.4475925785164</v>
      </c>
      <c r="N95" s="11">
        <f t="shared" si="10"/>
        <v>1984.4199955485137</v>
      </c>
      <c r="O95" s="11">
        <f t="shared" si="11"/>
        <v>831.02759703000265</v>
      </c>
      <c r="P95" s="12">
        <f t="shared" si="12"/>
        <v>528347.63788257365</v>
      </c>
      <c r="R95" s="11"/>
      <c r="S95" s="23"/>
      <c r="T95" s="11"/>
      <c r="U95" s="11"/>
      <c r="V95" s="11"/>
      <c r="W95" s="11"/>
    </row>
    <row r="96" spans="1:23" x14ac:dyDescent="0.25">
      <c r="A96" s="28">
        <v>12</v>
      </c>
      <c r="B96" s="1">
        <v>45657</v>
      </c>
      <c r="C96" s="2">
        <f t="shared" si="14"/>
        <v>2024</v>
      </c>
      <c r="D96" s="2">
        <f t="shared" si="13"/>
        <v>6326.5950924800018</v>
      </c>
      <c r="E96" s="2">
        <f t="shared" si="15"/>
        <v>2950.9435092975059</v>
      </c>
      <c r="F96" s="2">
        <f t="shared" si="17"/>
        <v>10293.113908200379</v>
      </c>
      <c r="G96" s="11">
        <f t="shared" si="9"/>
        <v>2815.4475925785164</v>
      </c>
      <c r="H96" s="2">
        <f>IF(A96=C$10, 'Q2(1)'!F$7-('Q2(1)'!F$7-'Q2(1)'!F$5)*'Q2(1)'!I$2,0)+IF(MOD(A96,6)=0, IF(A96&lt;=C$10, 'Q2(1)'!F$7*('Q2(1)'!F$4/2)*(1-'Q2(1)'!I$3),0),0)</f>
        <v>229.80164638329171</v>
      </c>
      <c r="I96" s="2">
        <f t="shared" si="16"/>
        <v>7707.4679620051547</v>
      </c>
      <c r="M96" s="10">
        <f t="shared" si="8"/>
        <v>2815.4475925785164</v>
      </c>
      <c r="N96" s="11">
        <f t="shared" si="10"/>
        <v>1981.3036420596511</v>
      </c>
      <c r="O96" s="11">
        <f t="shared" si="11"/>
        <v>834.14395051886527</v>
      </c>
      <c r="P96" s="12">
        <f t="shared" si="12"/>
        <v>527513.49393205473</v>
      </c>
      <c r="Q96" s="19"/>
      <c r="R96" s="11"/>
      <c r="S96" s="23"/>
      <c r="T96" s="11"/>
      <c r="U96" s="18"/>
      <c r="V96" s="11"/>
      <c r="W96" s="11"/>
    </row>
    <row r="97" spans="1:23" x14ac:dyDescent="0.25">
      <c r="A97" s="28">
        <v>13</v>
      </c>
      <c r="B97" s="1">
        <v>45688</v>
      </c>
      <c r="C97" s="2">
        <f t="shared" si="14"/>
        <v>2025</v>
      </c>
      <c r="D97" s="2">
        <f t="shared" si="13"/>
        <v>6579.6588961792013</v>
      </c>
      <c r="E97" s="2">
        <f t="shared" si="15"/>
        <v>2956.845396316101</v>
      </c>
      <c r="F97" s="2">
        <f t="shared" si="17"/>
        <v>11355.973021741607</v>
      </c>
      <c r="G97" s="11">
        <f t="shared" si="9"/>
        <v>2815.4475925785164</v>
      </c>
      <c r="H97" s="2">
        <f>IF(A97=C$10, 'Q2(1)'!F$7-('Q2(1)'!F$7-'Q2(1)'!F$5)*'Q2(1)'!I$2,0)+IF(MOD(A97,6)=0, IF(A97&lt;=C$10, 'Q2(1)'!F$7*('Q2(1)'!F$4/2)*(1-'Q2(1)'!I$3),0),0)</f>
        <v>0</v>
      </c>
      <c r="I97" s="2">
        <f t="shared" si="16"/>
        <v>8540.5254291630918</v>
      </c>
      <c r="M97" s="10">
        <f t="shared" si="8"/>
        <v>2815.4475925785164</v>
      </c>
      <c r="N97" s="11">
        <f t="shared" si="10"/>
        <v>1978.1756022452053</v>
      </c>
      <c r="O97" s="11">
        <f t="shared" si="11"/>
        <v>837.27199033331112</v>
      </c>
      <c r="P97" s="12">
        <f t="shared" si="12"/>
        <v>526676.22194172139</v>
      </c>
      <c r="R97" s="11"/>
      <c r="S97" s="23"/>
      <c r="T97" s="11"/>
      <c r="U97" s="18"/>
      <c r="V97" s="11"/>
      <c r="W97" s="11"/>
    </row>
    <row r="98" spans="1:23" x14ac:dyDescent="0.25">
      <c r="A98" s="28">
        <v>14</v>
      </c>
      <c r="B98" s="25">
        <v>45716</v>
      </c>
      <c r="C98" s="2">
        <f t="shared" si="14"/>
        <v>2025</v>
      </c>
      <c r="D98" s="2">
        <f t="shared" si="13"/>
        <v>6579.6588961792013</v>
      </c>
      <c r="E98" s="2">
        <f t="shared" si="15"/>
        <v>2962.7590871087332</v>
      </c>
      <c r="F98" s="2">
        <f t="shared" si="17"/>
        <v>12185.893656330771</v>
      </c>
      <c r="G98" s="11">
        <f t="shared" si="9"/>
        <v>2815.4475925785164</v>
      </c>
      <c r="H98" s="2">
        <f>IF(A98=C$10, 'Q2(1)'!F$7-('Q2(1)'!F$7-'Q2(1)'!F$5)*'Q2(1)'!I$2,0)+IF(MOD(A98,6)=0, IF(A98&lt;=C$10, 'Q2(1)'!F$7*('Q2(1)'!F$4/2)*(1-'Q2(1)'!I$3),0),0)</f>
        <v>0</v>
      </c>
      <c r="I98" s="2">
        <f t="shared" si="16"/>
        <v>9370.4460637522534</v>
      </c>
      <c r="M98" s="10">
        <f t="shared" si="8"/>
        <v>2815.4475925785164</v>
      </c>
      <c r="N98" s="18">
        <f t="shared" si="10"/>
        <v>1975.0358322814552</v>
      </c>
      <c r="O98" s="18">
        <f t="shared" si="11"/>
        <v>840.41176029706116</v>
      </c>
      <c r="P98" s="21">
        <f t="shared" si="12"/>
        <v>525835.81018142437</v>
      </c>
      <c r="R98" s="18"/>
      <c r="S98" s="23"/>
      <c r="T98" s="11"/>
      <c r="U98" s="18"/>
      <c r="V98" s="11"/>
      <c r="W98" s="11"/>
    </row>
    <row r="99" spans="1:23" x14ac:dyDescent="0.25">
      <c r="A99" s="28">
        <v>15</v>
      </c>
      <c r="B99" s="1">
        <v>45747</v>
      </c>
      <c r="C99" s="2">
        <f t="shared" si="14"/>
        <v>2025</v>
      </c>
      <c r="D99" s="2">
        <f t="shared" si="13"/>
        <v>6579.6588961792013</v>
      </c>
      <c r="E99" s="2">
        <f t="shared" si="15"/>
        <v>2968.6846052829505</v>
      </c>
      <c r="F99" s="2">
        <f t="shared" si="17"/>
        <v>13012.655174861013</v>
      </c>
      <c r="G99" s="11">
        <f t="shared" si="9"/>
        <v>2815.4475925785164</v>
      </c>
      <c r="H99" s="2">
        <f>IF(A99=C$10, 'Q2(1)'!F$7-('Q2(1)'!F$7-'Q2(1)'!F$5)*'Q2(1)'!I$2,0)+IF(MOD(A99,6)=0, IF(A99&lt;=C$10, 'Q2(1)'!F$7*('Q2(1)'!F$4/2)*(1-'Q2(1)'!I$3),0),0)</f>
        <v>0</v>
      </c>
      <c r="I99" s="2">
        <f t="shared" si="16"/>
        <v>10197.207582282495</v>
      </c>
      <c r="M99" s="10">
        <f t="shared" si="8"/>
        <v>2815.4475925785164</v>
      </c>
      <c r="N99" s="11">
        <f t="shared" si="10"/>
        <v>1971.8842881803414</v>
      </c>
      <c r="O99" s="11">
        <f t="shared" si="11"/>
        <v>843.56330439817498</v>
      </c>
      <c r="P99" s="12">
        <f t="shared" si="12"/>
        <v>524992.24687702616</v>
      </c>
      <c r="R99" s="11"/>
      <c r="S99" s="11"/>
      <c r="T99" s="11"/>
      <c r="U99" s="11"/>
      <c r="V99" s="11"/>
      <c r="W99" s="11"/>
    </row>
    <row r="100" spans="1:23" s="19" customFormat="1" x14ac:dyDescent="0.25">
      <c r="A100" s="28">
        <v>16</v>
      </c>
      <c r="B100" s="25">
        <v>45777</v>
      </c>
      <c r="C100" s="19">
        <f t="shared" si="14"/>
        <v>2025</v>
      </c>
      <c r="D100" s="19">
        <f t="shared" si="13"/>
        <v>6579.6588961792013</v>
      </c>
      <c r="E100" s="19">
        <f t="shared" si="15"/>
        <v>2974.6219744935165</v>
      </c>
      <c r="F100" s="2">
        <f t="shared" si="17"/>
        <v>13836.235195909123</v>
      </c>
      <c r="G100" s="11">
        <f t="shared" si="9"/>
        <v>2815.4475925785164</v>
      </c>
      <c r="H100" s="2">
        <f>IF(A100=C$10, 'Q2(1)'!F$7-('Q2(1)'!F$7-'Q2(1)'!F$5)*'Q2(1)'!I$2,0)+IF(MOD(A100,6)=0, IF(A100&lt;=C$10, 'Q2(1)'!F$7*('Q2(1)'!F$4/2)*(1-'Q2(1)'!I$3),0),0)</f>
        <v>0</v>
      </c>
      <c r="I100" s="2">
        <f t="shared" si="16"/>
        <v>11020.787603330606</v>
      </c>
      <c r="L100" s="2"/>
      <c r="M100" s="10">
        <f t="shared" si="8"/>
        <v>2815.4475925785164</v>
      </c>
      <c r="N100" s="11">
        <f t="shared" si="10"/>
        <v>1968.720925788848</v>
      </c>
      <c r="O100" s="11">
        <f t="shared" si="11"/>
        <v>846.72666678966834</v>
      </c>
      <c r="P100" s="12">
        <f t="shared" si="12"/>
        <v>524145.52021023649</v>
      </c>
      <c r="R100" s="18"/>
      <c r="S100" s="18"/>
      <c r="T100" s="18"/>
      <c r="U100" s="18"/>
      <c r="V100" s="18"/>
      <c r="W100" s="18"/>
    </row>
    <row r="101" spans="1:23" x14ac:dyDescent="0.25">
      <c r="A101" s="28">
        <v>17</v>
      </c>
      <c r="B101" s="1">
        <v>45808</v>
      </c>
      <c r="C101" s="2">
        <f t="shared" si="14"/>
        <v>2025</v>
      </c>
      <c r="D101" s="2">
        <f t="shared" si="13"/>
        <v>6579.6588961792013</v>
      </c>
      <c r="E101" s="2">
        <f t="shared" si="15"/>
        <v>2980.5712184425038</v>
      </c>
      <c r="F101" s="2">
        <f t="shared" si="17"/>
        <v>14656.611239745072</v>
      </c>
      <c r="G101" s="11">
        <f t="shared" si="9"/>
        <v>2815.4475925785164</v>
      </c>
      <c r="H101" s="2">
        <f>IF(A101=C$10, 'Q2(1)'!F$7-('Q2(1)'!F$7-'Q2(1)'!F$5)*'Q2(1)'!I$2,0)+IF(MOD(A101,6)=0, IF(A101&lt;=C$10, 'Q2(1)'!F$7*('Q2(1)'!F$4/2)*(1-'Q2(1)'!I$3),0),0)</f>
        <v>0</v>
      </c>
      <c r="I101" s="2">
        <f t="shared" si="16"/>
        <v>11841.163647166555</v>
      </c>
      <c r="M101" s="10">
        <f t="shared" si="8"/>
        <v>2815.4475925785164</v>
      </c>
      <c r="N101" s="11">
        <f t="shared" si="10"/>
        <v>1965.5457007883867</v>
      </c>
      <c r="O101" s="11">
        <f t="shared" si="11"/>
        <v>849.90189179012964</v>
      </c>
      <c r="P101" s="12">
        <f t="shared" si="12"/>
        <v>523295.61831844633</v>
      </c>
      <c r="R101" s="11"/>
      <c r="S101" s="11"/>
      <c r="T101" s="11"/>
      <c r="U101" s="11"/>
      <c r="V101" s="11"/>
      <c r="W101" s="11"/>
    </row>
    <row r="102" spans="1:23" x14ac:dyDescent="0.25">
      <c r="A102" s="28">
        <v>18</v>
      </c>
      <c r="B102" s="1">
        <v>45838</v>
      </c>
      <c r="C102" s="2">
        <f t="shared" si="14"/>
        <v>2025</v>
      </c>
      <c r="D102" s="2">
        <f t="shared" si="13"/>
        <v>6579.6588961792013</v>
      </c>
      <c r="E102" s="2">
        <f t="shared" si="15"/>
        <v>2986.5323608793888</v>
      </c>
      <c r="F102" s="2">
        <f t="shared" si="17"/>
        <v>15473.760727956924</v>
      </c>
      <c r="G102" s="11">
        <f t="shared" si="9"/>
        <v>2815.4475925785164</v>
      </c>
      <c r="H102" s="2">
        <f>IF(A102=C$10, 'Q2(1)'!F$7-('Q2(1)'!F$7-'Q2(1)'!F$5)*'Q2(1)'!I$2,0)+IF(MOD(A102,6)=0, IF(A102&lt;=C$10, 'Q2(1)'!F$7*('Q2(1)'!F$4/2)*(1-'Q2(1)'!I$3),0),0)</f>
        <v>229.80164638329171</v>
      </c>
      <c r="I102" s="2">
        <f t="shared" si="16"/>
        <v>12888.1147817617</v>
      </c>
      <c r="M102" s="10">
        <f t="shared" si="8"/>
        <v>2815.4475925785164</v>
      </c>
      <c r="N102" s="18">
        <f t="shared" si="10"/>
        <v>1962.3585686941738</v>
      </c>
      <c r="O102" s="18">
        <f t="shared" si="11"/>
        <v>853.08902388434262</v>
      </c>
      <c r="P102" s="21">
        <f t="shared" si="12"/>
        <v>522442.529294562</v>
      </c>
      <c r="R102" s="11"/>
      <c r="S102" s="11"/>
      <c r="T102" s="11"/>
      <c r="U102" s="11"/>
      <c r="V102" s="11"/>
      <c r="W102" s="11"/>
    </row>
    <row r="103" spans="1:23" x14ac:dyDescent="0.25">
      <c r="A103" s="28">
        <v>19</v>
      </c>
      <c r="B103" s="1">
        <v>45869</v>
      </c>
      <c r="C103" s="2">
        <f t="shared" si="14"/>
        <v>2025</v>
      </c>
      <c r="D103" s="2">
        <f t="shared" si="13"/>
        <v>6579.6588961792013</v>
      </c>
      <c r="E103" s="2">
        <f t="shared" si="15"/>
        <v>2992.5054256011476</v>
      </c>
      <c r="F103" s="2">
        <f t="shared" si="17"/>
        <v>16518.228634945626</v>
      </c>
      <c r="G103" s="11">
        <f t="shared" si="9"/>
        <v>2815.4475925785164</v>
      </c>
      <c r="H103" s="2">
        <f>IF(A103=C$10, 'Q2(1)'!F$7-('Q2(1)'!F$7-'Q2(1)'!F$5)*'Q2(1)'!I$2,0)+IF(MOD(A103,6)=0, IF(A103&lt;=C$10, 'Q2(1)'!F$7*('Q2(1)'!F$4/2)*(1-'Q2(1)'!I$3),0),0)</f>
        <v>0</v>
      </c>
      <c r="I103" s="2">
        <f t="shared" si="16"/>
        <v>13702.781042367111</v>
      </c>
      <c r="M103" s="10">
        <f t="shared" si="8"/>
        <v>2815.4475925785164</v>
      </c>
      <c r="N103" s="11">
        <f t="shared" si="10"/>
        <v>1959.1594848546074</v>
      </c>
      <c r="O103" s="11">
        <f t="shared" si="11"/>
        <v>856.28810772390898</v>
      </c>
      <c r="P103" s="12">
        <f t="shared" si="12"/>
        <v>521586.24118683807</v>
      </c>
      <c r="R103" s="11"/>
      <c r="S103" s="11"/>
      <c r="T103" s="11"/>
      <c r="U103" s="11"/>
      <c r="V103" s="11"/>
      <c r="W103" s="11"/>
    </row>
    <row r="104" spans="1:23" x14ac:dyDescent="0.25">
      <c r="A104" s="28">
        <v>20</v>
      </c>
      <c r="B104" s="1">
        <v>45900</v>
      </c>
      <c r="C104" s="2">
        <f t="shared" si="14"/>
        <v>2025</v>
      </c>
      <c r="D104" s="2">
        <f t="shared" si="13"/>
        <v>6579.6588961792013</v>
      </c>
      <c r="E104" s="2">
        <f t="shared" si="15"/>
        <v>2998.49043645235</v>
      </c>
      <c r="F104" s="2">
        <f t="shared" si="17"/>
        <v>17329.625438901854</v>
      </c>
      <c r="G104" s="11">
        <f t="shared" si="9"/>
        <v>2815.4475925785164</v>
      </c>
      <c r="H104" s="2">
        <f>IF(A104=C$10, 'Q2(1)'!F$7-('Q2(1)'!F$7-'Q2(1)'!F$5)*'Q2(1)'!I$2,0)+IF(MOD(A104,6)=0, IF(A104&lt;=C$10, 'Q2(1)'!F$7*('Q2(1)'!F$4/2)*(1-'Q2(1)'!I$3),0),0)</f>
        <v>0</v>
      </c>
      <c r="I104" s="2">
        <f t="shared" si="16"/>
        <v>14514.177846323339</v>
      </c>
      <c r="M104" s="10">
        <f t="shared" si="8"/>
        <v>2815.4475925785164</v>
      </c>
      <c r="N104" s="11">
        <f t="shared" si="10"/>
        <v>1955.9484044506428</v>
      </c>
      <c r="O104" s="11">
        <f t="shared" si="11"/>
        <v>859.49918812787359</v>
      </c>
      <c r="P104" s="12">
        <f t="shared" si="12"/>
        <v>520726.7419987102</v>
      </c>
      <c r="R104" s="11"/>
      <c r="S104" s="11"/>
      <c r="T104" s="11"/>
      <c r="U104" s="11"/>
      <c r="V104" s="11"/>
      <c r="W104" s="11"/>
    </row>
    <row r="105" spans="1:23" x14ac:dyDescent="0.25">
      <c r="A105" s="28">
        <v>21</v>
      </c>
      <c r="B105" s="1">
        <v>45930</v>
      </c>
      <c r="C105" s="2">
        <f t="shared" si="14"/>
        <v>2025</v>
      </c>
      <c r="D105" s="2">
        <f t="shared" si="13"/>
        <v>6579.6588961792013</v>
      </c>
      <c r="E105" s="2">
        <f t="shared" si="15"/>
        <v>3004.4874173252547</v>
      </c>
      <c r="F105" s="2">
        <f t="shared" si="17"/>
        <v>18137.729917998364</v>
      </c>
      <c r="G105" s="11">
        <f t="shared" si="9"/>
        <v>2815.4475925785164</v>
      </c>
      <c r="H105" s="2">
        <f>IF(A105=C$10, 'Q2(1)'!F$7-('Q2(1)'!F$7-'Q2(1)'!F$5)*'Q2(1)'!I$2,0)+IF(MOD(A105,6)=0, IF(A105&lt;=C$10, 'Q2(1)'!F$7*('Q2(1)'!F$4/2)*(1-'Q2(1)'!I$3),0),0)</f>
        <v>0</v>
      </c>
      <c r="I105" s="2">
        <f t="shared" si="16"/>
        <v>15322.282325419848</v>
      </c>
      <c r="M105" s="10">
        <f t="shared" si="8"/>
        <v>2815.4475925785164</v>
      </c>
      <c r="N105" s="11">
        <f t="shared" si="10"/>
        <v>1952.7252824951631</v>
      </c>
      <c r="O105" s="11">
        <f t="shared" si="11"/>
        <v>862.72231008335325</v>
      </c>
      <c r="P105" s="12">
        <f t="shared" si="12"/>
        <v>519864.01968862687</v>
      </c>
      <c r="R105" s="11"/>
      <c r="S105" s="11"/>
      <c r="T105" s="11"/>
      <c r="U105" s="11"/>
      <c r="V105" s="11"/>
      <c r="W105" s="11"/>
    </row>
    <row r="106" spans="1:23" x14ac:dyDescent="0.25">
      <c r="A106" s="28">
        <v>22</v>
      </c>
      <c r="B106" s="1">
        <v>45961</v>
      </c>
      <c r="C106" s="2">
        <f t="shared" si="14"/>
        <v>2025</v>
      </c>
      <c r="D106" s="2">
        <f t="shared" si="13"/>
        <v>6579.6588961792013</v>
      </c>
      <c r="E106" s="2">
        <f t="shared" si="15"/>
        <v>3010.4963921599051</v>
      </c>
      <c r="F106" s="2">
        <f t="shared" si="17"/>
        <v>18942.519103857212</v>
      </c>
      <c r="G106" s="11">
        <f t="shared" si="9"/>
        <v>2815.4475925785164</v>
      </c>
      <c r="H106" s="2">
        <f>IF(A106=C$10, 'Q2(1)'!F$7-('Q2(1)'!F$7-'Q2(1)'!F$5)*'Q2(1)'!I$2,0)+IF(MOD(A106,6)=0, IF(A106&lt;=C$10, 'Q2(1)'!F$7*('Q2(1)'!F$4/2)*(1-'Q2(1)'!I$3),0),0)</f>
        <v>0</v>
      </c>
      <c r="I106" s="2">
        <f t="shared" si="16"/>
        <v>16127.071511278697</v>
      </c>
      <c r="M106" s="10">
        <f t="shared" si="8"/>
        <v>2815.4475925785164</v>
      </c>
      <c r="N106" s="11">
        <f t="shared" si="10"/>
        <v>1949.4900738323506</v>
      </c>
      <c r="O106" s="11">
        <f t="shared" si="11"/>
        <v>865.95751874616576</v>
      </c>
      <c r="P106" s="12">
        <f t="shared" si="12"/>
        <v>518998.06216988072</v>
      </c>
      <c r="R106" s="11"/>
      <c r="S106" s="11"/>
      <c r="T106" s="11"/>
      <c r="U106" s="11"/>
      <c r="V106" s="11"/>
      <c r="W106" s="11"/>
    </row>
    <row r="107" spans="1:23" x14ac:dyDescent="0.25">
      <c r="A107" s="28">
        <v>23</v>
      </c>
      <c r="B107" s="1">
        <v>45991</v>
      </c>
      <c r="C107" s="2">
        <f t="shared" si="14"/>
        <v>2025</v>
      </c>
      <c r="D107" s="2">
        <f t="shared" si="13"/>
        <v>6579.6588961792013</v>
      </c>
      <c r="E107" s="2">
        <f t="shared" si="15"/>
        <v>3016.5173849442249</v>
      </c>
      <c r="F107" s="2">
        <f t="shared" si="17"/>
        <v>19743.969927551268</v>
      </c>
      <c r="G107" s="11">
        <f t="shared" si="9"/>
        <v>2815.4475925785164</v>
      </c>
      <c r="H107" s="2">
        <f>IF(A107=C$10, 'Q2(1)'!F$7-('Q2(1)'!F$7-'Q2(1)'!F$5)*'Q2(1)'!I$2,0)+IF(MOD(A107,6)=0, IF(A107&lt;=C$10, 'Q2(1)'!F$7*('Q2(1)'!F$4/2)*(1-'Q2(1)'!I$3),0),0)</f>
        <v>0</v>
      </c>
      <c r="I107" s="2">
        <f t="shared" si="16"/>
        <v>16928.522334972753</v>
      </c>
      <c r="M107" s="10">
        <f t="shared" si="8"/>
        <v>2815.4475925785164</v>
      </c>
      <c r="N107" s="11">
        <f t="shared" si="10"/>
        <v>1946.2427331370527</v>
      </c>
      <c r="O107" s="11">
        <f t="shared" si="11"/>
        <v>869.20485944146367</v>
      </c>
      <c r="P107" s="12">
        <f t="shared" si="12"/>
        <v>518128.85731043929</v>
      </c>
      <c r="R107" s="11"/>
      <c r="S107" s="11"/>
      <c r="T107" s="11"/>
      <c r="U107" s="11"/>
      <c r="V107" s="11"/>
      <c r="W107" s="11"/>
    </row>
    <row r="108" spans="1:23" x14ac:dyDescent="0.25">
      <c r="A108" s="28">
        <v>24</v>
      </c>
      <c r="B108" s="1">
        <v>46022</v>
      </c>
      <c r="C108" s="2">
        <f t="shared" si="14"/>
        <v>2025</v>
      </c>
      <c r="D108" s="2">
        <f t="shared" si="13"/>
        <v>6579.6588961792013</v>
      </c>
      <c r="E108" s="2">
        <f t="shared" si="15"/>
        <v>3022.5504197141136</v>
      </c>
      <c r="F108" s="2">
        <f t="shared" si="17"/>
        <v>20542.059219221086</v>
      </c>
      <c r="G108" s="11">
        <f t="shared" si="9"/>
        <v>2815.4475925785164</v>
      </c>
      <c r="H108" s="2">
        <f>IF(A108=C$10, 'Q2(1)'!F$7-('Q2(1)'!F$7-'Q2(1)'!F$5)*'Q2(1)'!I$2,0)+IF(MOD(A108,6)=0, IF(A108&lt;=C$10, 'Q2(1)'!F$7*('Q2(1)'!F$4/2)*(1-'Q2(1)'!I$3),0),0)</f>
        <v>229.80164638329171</v>
      </c>
      <c r="I108" s="2">
        <f t="shared" si="16"/>
        <v>17956.413273025861</v>
      </c>
      <c r="M108" s="10">
        <f t="shared" si="8"/>
        <v>2815.4475925785164</v>
      </c>
      <c r="N108" s="11">
        <f t="shared" si="10"/>
        <v>1942.9832149141473</v>
      </c>
      <c r="O108" s="11">
        <f t="shared" si="11"/>
        <v>872.46437766436907</v>
      </c>
      <c r="P108" s="12">
        <f t="shared" si="12"/>
        <v>517256.39293277491</v>
      </c>
      <c r="R108" s="11"/>
      <c r="S108" s="11"/>
      <c r="T108" s="11"/>
      <c r="U108" s="11"/>
      <c r="V108" s="11"/>
      <c r="W108" s="11"/>
    </row>
    <row r="109" spans="1:23" x14ac:dyDescent="0.25">
      <c r="A109" s="28">
        <v>25</v>
      </c>
      <c r="B109" s="1">
        <v>46053</v>
      </c>
      <c r="C109" s="2">
        <f t="shared" si="14"/>
        <v>2026</v>
      </c>
      <c r="D109" s="2">
        <f t="shared" si="13"/>
        <v>6842.8452520263709</v>
      </c>
      <c r="E109" s="2">
        <f t="shared" si="15"/>
        <v>3028.595520553542</v>
      </c>
      <c r="F109" s="2">
        <f t="shared" si="17"/>
        <v>21830.517715408776</v>
      </c>
      <c r="G109" s="11">
        <f t="shared" si="9"/>
        <v>2815.4475925785164</v>
      </c>
      <c r="H109" s="2">
        <f>IF(A109=C$10, 'Q2(1)'!F$7-('Q2(1)'!F$7-'Q2(1)'!F$5)*'Q2(1)'!I$2,0)+IF(MOD(A109,6)=0, IF(A109&lt;=C$10, 'Q2(1)'!F$7*('Q2(1)'!F$4/2)*(1-'Q2(1)'!I$3),0),0)</f>
        <v>0</v>
      </c>
      <c r="I109" s="2">
        <f t="shared" si="16"/>
        <v>19015.070122830261</v>
      </c>
      <c r="M109" s="10">
        <f t="shared" si="8"/>
        <v>2815.4475925785164</v>
      </c>
      <c r="N109" s="11">
        <f t="shared" si="10"/>
        <v>1939.7114734979059</v>
      </c>
      <c r="O109" s="11">
        <f t="shared" si="11"/>
        <v>875.73611908061048</v>
      </c>
      <c r="P109" s="12">
        <f t="shared" si="12"/>
        <v>516380.65681369428</v>
      </c>
      <c r="R109" s="11"/>
      <c r="S109" s="11"/>
      <c r="T109" s="11"/>
      <c r="U109" s="11"/>
      <c r="V109" s="11"/>
      <c r="W109" s="11"/>
    </row>
    <row r="110" spans="1:23" x14ac:dyDescent="0.25">
      <c r="A110" s="28">
        <v>26</v>
      </c>
      <c r="B110" s="1">
        <v>46081</v>
      </c>
      <c r="C110" s="2">
        <f t="shared" si="14"/>
        <v>2026</v>
      </c>
      <c r="D110" s="2">
        <f t="shared" si="13"/>
        <v>6842.8452520263709</v>
      </c>
      <c r="E110" s="2">
        <f t="shared" si="15"/>
        <v>3034.6527115946492</v>
      </c>
      <c r="F110" s="2">
        <f t="shared" si="17"/>
        <v>22886.646230338087</v>
      </c>
      <c r="G110" s="11">
        <f t="shared" si="9"/>
        <v>2815.4475925785164</v>
      </c>
      <c r="H110" s="2">
        <f>IF(A110=C$10, 'Q2(1)'!F$7-('Q2(1)'!F$7-'Q2(1)'!F$5)*'Q2(1)'!I$2,0)+IF(MOD(A110,6)=0, IF(A110&lt;=C$10, 'Q2(1)'!F$7*('Q2(1)'!F$4/2)*(1-'Q2(1)'!I$3),0),0)</f>
        <v>0</v>
      </c>
      <c r="I110" s="2">
        <f t="shared" si="16"/>
        <v>20071.198637759571</v>
      </c>
      <c r="M110" s="10">
        <f t="shared" si="8"/>
        <v>2815.4475925785164</v>
      </c>
      <c r="N110" s="11">
        <f t="shared" si="10"/>
        <v>1936.4274630513535</v>
      </c>
      <c r="O110" s="11">
        <f t="shared" si="11"/>
        <v>879.02012952716291</v>
      </c>
      <c r="P110" s="12">
        <f t="shared" si="12"/>
        <v>515501.63668416714</v>
      </c>
      <c r="R110" s="11"/>
      <c r="S110" s="11"/>
      <c r="T110" s="11"/>
      <c r="U110" s="11"/>
      <c r="V110" s="11"/>
      <c r="W110" s="11"/>
    </row>
    <row r="111" spans="1:23" x14ac:dyDescent="0.25">
      <c r="A111" s="28">
        <v>27</v>
      </c>
      <c r="B111" s="1">
        <v>46112</v>
      </c>
      <c r="C111" s="2">
        <f t="shared" si="14"/>
        <v>2026</v>
      </c>
      <c r="D111" s="2">
        <f t="shared" si="13"/>
        <v>6842.8452520263709</v>
      </c>
      <c r="E111" s="2">
        <f t="shared" si="15"/>
        <v>3040.7220170178384</v>
      </c>
      <c r="F111" s="2">
        <f t="shared" si="17"/>
        <v>23940.225868227306</v>
      </c>
      <c r="G111" s="11">
        <f t="shared" si="9"/>
        <v>2815.4475925785164</v>
      </c>
      <c r="H111" s="2">
        <f>IF(A111=C$10, 'Q2(1)'!F$7-('Q2(1)'!F$7-'Q2(1)'!F$5)*'Q2(1)'!I$2,0)+IF(MOD(A111,6)=0, IF(A111&lt;=C$10, 'Q2(1)'!F$7*('Q2(1)'!F$4/2)*(1-'Q2(1)'!I$3),0),0)</f>
        <v>0</v>
      </c>
      <c r="I111" s="2">
        <f t="shared" si="16"/>
        <v>21124.77827564879</v>
      </c>
      <c r="M111" s="10">
        <f t="shared" si="8"/>
        <v>2815.4475925785164</v>
      </c>
      <c r="N111" s="11">
        <f t="shared" si="10"/>
        <v>1933.1311375656267</v>
      </c>
      <c r="O111" s="11">
        <f t="shared" si="11"/>
        <v>882.31645501288972</v>
      </c>
      <c r="P111" s="12">
        <f t="shared" si="12"/>
        <v>514619.32022915425</v>
      </c>
      <c r="R111" s="11"/>
      <c r="S111" s="11"/>
      <c r="T111" s="11"/>
      <c r="U111" s="11"/>
      <c r="V111" s="11"/>
      <c r="W111" s="11"/>
    </row>
    <row r="112" spans="1:23" x14ac:dyDescent="0.25">
      <c r="A112" s="28">
        <v>28</v>
      </c>
      <c r="B112" s="1">
        <v>46142</v>
      </c>
      <c r="C112" s="2">
        <f t="shared" si="14"/>
        <v>2026</v>
      </c>
      <c r="D112" s="2">
        <f t="shared" si="13"/>
        <v>6842.8452520263709</v>
      </c>
      <c r="E112" s="2">
        <f t="shared" si="15"/>
        <v>3046.8034610518739</v>
      </c>
      <c r="F112" s="2">
        <f t="shared" si="17"/>
        <v>24991.235994208786</v>
      </c>
      <c r="G112" s="11">
        <f t="shared" si="9"/>
        <v>2815.4475925785164</v>
      </c>
      <c r="H112" s="2">
        <f>IF(A112=C$10, 'Q2(1)'!F$7-('Q2(1)'!F$7-'Q2(1)'!F$5)*'Q2(1)'!I$2,0)+IF(MOD(A112,6)=0, IF(A112&lt;=C$10, 'Q2(1)'!F$7*('Q2(1)'!F$4/2)*(1-'Q2(1)'!I$3),0),0)</f>
        <v>0</v>
      </c>
      <c r="I112" s="2">
        <f t="shared" si="16"/>
        <v>22175.788401630271</v>
      </c>
      <c r="M112" s="10">
        <f t="shared" si="8"/>
        <v>2815.4475925785164</v>
      </c>
      <c r="N112" s="11">
        <f t="shared" si="10"/>
        <v>1929.8224508593285</v>
      </c>
      <c r="O112" s="11">
        <f t="shared" si="11"/>
        <v>885.62514171918792</v>
      </c>
      <c r="P112" s="12">
        <f t="shared" si="12"/>
        <v>513733.69508743507</v>
      </c>
      <c r="R112" s="11"/>
      <c r="S112" s="11"/>
      <c r="T112" s="11"/>
      <c r="U112" s="11"/>
      <c r="V112" s="11"/>
      <c r="W112" s="11"/>
    </row>
    <row r="113" spans="1:23" x14ac:dyDescent="0.25">
      <c r="A113" s="28">
        <v>29</v>
      </c>
      <c r="B113" s="1">
        <v>46173</v>
      </c>
      <c r="C113" s="2">
        <f t="shared" si="14"/>
        <v>2026</v>
      </c>
      <c r="D113" s="2">
        <f t="shared" si="13"/>
        <v>6842.8452520263709</v>
      </c>
      <c r="E113" s="2">
        <f t="shared" si="15"/>
        <v>3052.8970679739778</v>
      </c>
      <c r="F113" s="2">
        <f t="shared" si="17"/>
        <v>26039.655880354767</v>
      </c>
      <c r="G113" s="11">
        <f t="shared" si="9"/>
        <v>2815.4475925785164</v>
      </c>
      <c r="H113" s="2">
        <f>IF(A113=C$10, 'Q2(1)'!F$7-('Q2(1)'!F$7-'Q2(1)'!F$5)*'Q2(1)'!I$2,0)+IF(MOD(A113,6)=0, IF(A113&lt;=C$10, 'Q2(1)'!F$7*('Q2(1)'!F$4/2)*(1-'Q2(1)'!I$3),0),0)</f>
        <v>0</v>
      </c>
      <c r="I113" s="2">
        <f t="shared" si="16"/>
        <v>23224.208287776251</v>
      </c>
      <c r="M113" s="10">
        <f t="shared" si="8"/>
        <v>2815.4475925785164</v>
      </c>
      <c r="N113" s="11">
        <f t="shared" si="10"/>
        <v>1926.5013565778816</v>
      </c>
      <c r="O113" s="11">
        <f t="shared" si="11"/>
        <v>888.94623600063483</v>
      </c>
      <c r="P113" s="12">
        <f t="shared" si="12"/>
        <v>512844.74885143444</v>
      </c>
      <c r="R113" s="11"/>
      <c r="S113" s="11"/>
      <c r="T113" s="11"/>
      <c r="U113" s="11"/>
      <c r="V113" s="11"/>
      <c r="W113" s="11"/>
    </row>
    <row r="114" spans="1:23" x14ac:dyDescent="0.25">
      <c r="A114" s="28">
        <v>30</v>
      </c>
      <c r="B114" s="1">
        <v>46203</v>
      </c>
      <c r="C114" s="2">
        <f t="shared" si="14"/>
        <v>2026</v>
      </c>
      <c r="D114" s="2">
        <f t="shared" si="13"/>
        <v>6842.8452520263709</v>
      </c>
      <c r="E114" s="2">
        <f t="shared" si="15"/>
        <v>3059.0028621099259</v>
      </c>
      <c r="F114" s="2">
        <f t="shared" si="17"/>
        <v>27085.46470531862</v>
      </c>
      <c r="G114" s="11">
        <f t="shared" si="9"/>
        <v>2815.4475925785164</v>
      </c>
      <c r="H114" s="2">
        <f>IF(A114=C$10, 'Q2(1)'!F$7-('Q2(1)'!F$7-'Q2(1)'!F$5)*'Q2(1)'!I$2,0)+IF(MOD(A114,6)=0, IF(A114&lt;=C$10, 'Q2(1)'!F$7*('Q2(1)'!F$4/2)*(1-'Q2(1)'!I$3),0),0)</f>
        <v>229.80164638329171</v>
      </c>
      <c r="I114" s="2">
        <f t="shared" si="16"/>
        <v>24499.818759123395</v>
      </c>
      <c r="M114" s="10">
        <f t="shared" si="8"/>
        <v>2815.4475925785164</v>
      </c>
      <c r="N114" s="11">
        <f t="shared" si="10"/>
        <v>1923.1678081928792</v>
      </c>
      <c r="O114" s="11">
        <f t="shared" si="11"/>
        <v>892.27978438563719</v>
      </c>
      <c r="P114" s="12">
        <f t="shared" si="12"/>
        <v>511952.46906704881</v>
      </c>
      <c r="R114" s="11"/>
      <c r="S114" s="11"/>
      <c r="T114" s="11"/>
      <c r="U114" s="11"/>
      <c r="V114" s="11"/>
      <c r="W114" s="11"/>
    </row>
    <row r="115" spans="1:23" x14ac:dyDescent="0.25">
      <c r="A115" s="28">
        <v>31</v>
      </c>
      <c r="B115" s="1">
        <v>46234</v>
      </c>
      <c r="C115" s="2">
        <f t="shared" si="14"/>
        <v>2026</v>
      </c>
      <c r="D115" s="2">
        <f t="shared" si="13"/>
        <v>6842.8452520263709</v>
      </c>
      <c r="E115" s="2">
        <f t="shared" si="15"/>
        <v>3065.1208678341459</v>
      </c>
      <c r="F115" s="2">
        <f t="shared" si="17"/>
        <v>28359.209205846033</v>
      </c>
      <c r="G115" s="11">
        <f t="shared" si="9"/>
        <v>2815.4475925785164</v>
      </c>
      <c r="H115" s="2">
        <f>IF(A115=C$10, 'Q2(1)'!F$7-('Q2(1)'!F$7-'Q2(1)'!F$5)*'Q2(1)'!I$2,0)+IF(MOD(A115,6)=0, IF(A115&lt;=C$10, 'Q2(1)'!F$7*('Q2(1)'!F$4/2)*(1-'Q2(1)'!I$3),0),0)</f>
        <v>0</v>
      </c>
      <c r="I115" s="2">
        <f t="shared" si="16"/>
        <v>25543.761613267518</v>
      </c>
      <c r="M115" s="10">
        <f t="shared" si="8"/>
        <v>2815.4475925785164</v>
      </c>
      <c r="N115" s="11">
        <f t="shared" si="10"/>
        <v>1919.8217590014328</v>
      </c>
      <c r="O115" s="11">
        <f t="shared" si="11"/>
        <v>895.62583357708354</v>
      </c>
      <c r="P115" s="12">
        <f t="shared" si="12"/>
        <v>511056.84323347174</v>
      </c>
      <c r="R115" s="11"/>
      <c r="S115" s="11"/>
      <c r="T115" s="11"/>
      <c r="U115" s="11"/>
      <c r="V115" s="11"/>
      <c r="W115" s="11"/>
    </row>
    <row r="116" spans="1:23" x14ac:dyDescent="0.25">
      <c r="A116" s="28">
        <v>32</v>
      </c>
      <c r="B116" s="1">
        <v>46265</v>
      </c>
      <c r="C116" s="2">
        <f t="shared" si="14"/>
        <v>2026</v>
      </c>
      <c r="D116" s="2">
        <f t="shared" si="13"/>
        <v>6842.8452520263709</v>
      </c>
      <c r="E116" s="2">
        <f t="shared" si="15"/>
        <v>3071.2511095698142</v>
      </c>
      <c r="F116" s="2">
        <f t="shared" si="17"/>
        <v>29400.501627768303</v>
      </c>
      <c r="G116" s="11">
        <f t="shared" si="9"/>
        <v>2815.4475925785164</v>
      </c>
      <c r="H116" s="2">
        <f>IF(A116=C$10, 'Q2(1)'!F$7-('Q2(1)'!F$7-'Q2(1)'!F$5)*'Q2(1)'!I$2,0)+IF(MOD(A116,6)=0, IF(A116&lt;=C$10, 'Q2(1)'!F$7*('Q2(1)'!F$4/2)*(1-'Q2(1)'!I$3),0),0)</f>
        <v>0</v>
      </c>
      <c r="I116" s="2">
        <f t="shared" si="16"/>
        <v>26585.054035189787</v>
      </c>
      <c r="M116" s="10">
        <f t="shared" si="8"/>
        <v>2815.4475925785164</v>
      </c>
      <c r="N116" s="11">
        <f t="shared" si="10"/>
        <v>1916.4631621255189</v>
      </c>
      <c r="O116" s="11">
        <f t="shared" si="11"/>
        <v>898.98443045299746</v>
      </c>
      <c r="P116" s="12">
        <f t="shared" si="12"/>
        <v>510157.85880301875</v>
      </c>
      <c r="R116" s="11"/>
      <c r="S116" s="11"/>
      <c r="T116" s="11"/>
      <c r="U116" s="11"/>
      <c r="V116" s="11"/>
      <c r="W116" s="11"/>
    </row>
    <row r="117" spans="1:23" x14ac:dyDescent="0.25">
      <c r="A117" s="28">
        <v>33</v>
      </c>
      <c r="B117" s="1">
        <v>46295</v>
      </c>
      <c r="C117" s="2">
        <f t="shared" si="14"/>
        <v>2026</v>
      </c>
      <c r="D117" s="2">
        <f t="shared" si="13"/>
        <v>6842.8452520263709</v>
      </c>
      <c r="E117" s="2">
        <f t="shared" si="15"/>
        <v>3077.3936117889539</v>
      </c>
      <c r="F117" s="2">
        <f t="shared" si="17"/>
        <v>30439.122522211172</v>
      </c>
      <c r="G117" s="11">
        <f t="shared" si="9"/>
        <v>2815.4475925785164</v>
      </c>
      <c r="H117" s="2">
        <f>IF(A117=C$10, 'Q2(1)'!F$7-('Q2(1)'!F$7-'Q2(1)'!F$5)*'Q2(1)'!I$2,0)+IF(MOD(A117,6)=0, IF(A117&lt;=C$10, 'Q2(1)'!F$7*('Q2(1)'!F$4/2)*(1-'Q2(1)'!I$3),0),0)</f>
        <v>0</v>
      </c>
      <c r="I117" s="2">
        <f t="shared" si="16"/>
        <v>27623.674929632656</v>
      </c>
      <c r="M117" s="10">
        <f t="shared" si="8"/>
        <v>2815.4475925785164</v>
      </c>
      <c r="N117" s="11">
        <f t="shared" si="10"/>
        <v>1913.0919705113201</v>
      </c>
      <c r="O117" s="11">
        <f t="shared" si="11"/>
        <v>902.35562206719624</v>
      </c>
      <c r="P117" s="12">
        <f t="shared" si="12"/>
        <v>509255.50318095158</v>
      </c>
      <c r="R117" s="11"/>
      <c r="S117" s="11"/>
      <c r="T117" s="11"/>
      <c r="U117" s="11"/>
      <c r="V117" s="11"/>
      <c r="W117" s="11"/>
    </row>
    <row r="118" spans="1:23" x14ac:dyDescent="0.25">
      <c r="A118" s="28">
        <v>34</v>
      </c>
      <c r="B118" s="1">
        <v>46326</v>
      </c>
      <c r="C118" s="2">
        <f t="shared" si="14"/>
        <v>2026</v>
      </c>
      <c r="D118" s="2">
        <f t="shared" si="13"/>
        <v>6842.8452520263709</v>
      </c>
      <c r="E118" s="2">
        <f t="shared" si="15"/>
        <v>3083.5483990125317</v>
      </c>
      <c r="F118" s="2">
        <f t="shared" si="17"/>
        <v>31475.050699078605</v>
      </c>
      <c r="G118" s="11">
        <f t="shared" si="9"/>
        <v>2815.4475925785164</v>
      </c>
      <c r="H118" s="2">
        <f>IF(A118=C$10, 'Q2(1)'!F$7-('Q2(1)'!F$7-'Q2(1)'!F$5)*'Q2(1)'!I$2,0)+IF(MOD(A118,6)=0, IF(A118&lt;=C$10, 'Q2(1)'!F$7*('Q2(1)'!F$4/2)*(1-'Q2(1)'!I$3),0),0)</f>
        <v>0</v>
      </c>
      <c r="I118" s="2">
        <f t="shared" si="16"/>
        <v>28659.60310650009</v>
      </c>
      <c r="M118" s="10">
        <f t="shared" si="8"/>
        <v>2815.4475925785164</v>
      </c>
      <c r="N118" s="11">
        <f t="shared" si="10"/>
        <v>1909.7081369285684</v>
      </c>
      <c r="O118" s="11">
        <f t="shared" si="11"/>
        <v>905.73945564994801</v>
      </c>
      <c r="P118" s="12">
        <f t="shared" si="12"/>
        <v>508349.76372530166</v>
      </c>
      <c r="R118" s="11"/>
      <c r="S118" s="11"/>
      <c r="T118" s="11"/>
      <c r="U118" s="11"/>
      <c r="V118" s="11"/>
      <c r="W118" s="11"/>
    </row>
    <row r="119" spans="1:23" x14ac:dyDescent="0.25">
      <c r="A119" s="28">
        <v>35</v>
      </c>
      <c r="B119" s="1">
        <v>46356</v>
      </c>
      <c r="C119" s="2">
        <f t="shared" si="14"/>
        <v>2026</v>
      </c>
      <c r="D119" s="2">
        <f t="shared" si="13"/>
        <v>6842.8452520263709</v>
      </c>
      <c r="E119" s="2">
        <f t="shared" si="15"/>
        <v>3089.7154958105566</v>
      </c>
      <c r="F119" s="2">
        <f t="shared" si="17"/>
        <v>32508.264873070908</v>
      </c>
      <c r="G119" s="11">
        <f t="shared" si="9"/>
        <v>2815.4475925785164</v>
      </c>
      <c r="H119" s="2">
        <f>IF(A119=C$10, 'Q2(1)'!F$7-('Q2(1)'!F$7-'Q2(1)'!F$5)*'Q2(1)'!I$2,0)+IF(MOD(A119,6)=0, IF(A119&lt;=C$10, 'Q2(1)'!F$7*('Q2(1)'!F$4/2)*(1-'Q2(1)'!I$3),0),0)</f>
        <v>0</v>
      </c>
      <c r="I119" s="2">
        <f t="shared" si="16"/>
        <v>29692.817280492392</v>
      </c>
      <c r="M119" s="10">
        <f t="shared" si="8"/>
        <v>2815.4475925785164</v>
      </c>
      <c r="N119" s="11">
        <f t="shared" si="10"/>
        <v>1906.3116139698811</v>
      </c>
      <c r="O119" s="11">
        <f t="shared" si="11"/>
        <v>909.13597860863524</v>
      </c>
      <c r="P119" s="12">
        <f t="shared" si="12"/>
        <v>507440.62774669303</v>
      </c>
      <c r="R119" s="11"/>
      <c r="S119" s="11"/>
      <c r="T119" s="11"/>
      <c r="U119" s="11"/>
      <c r="V119" s="11"/>
      <c r="W119" s="11"/>
    </row>
    <row r="120" spans="1:23" x14ac:dyDescent="0.25">
      <c r="A120" s="28">
        <v>36</v>
      </c>
      <c r="B120" s="1">
        <v>46387</v>
      </c>
      <c r="C120" s="2">
        <f t="shared" si="14"/>
        <v>2026</v>
      </c>
      <c r="D120" s="2">
        <f t="shared" si="13"/>
        <v>6842.8452520263709</v>
      </c>
      <c r="E120" s="2">
        <f t="shared" si="15"/>
        <v>3095.8949268021779</v>
      </c>
      <c r="F120" s="2">
        <f t="shared" si="17"/>
        <v>33538.74366331823</v>
      </c>
      <c r="G120" s="11">
        <f t="shared" si="9"/>
        <v>2815.4475925785164</v>
      </c>
      <c r="H120" s="2">
        <f>IF(A120=C$10, 'Q2(1)'!F$7-('Q2(1)'!F$7-'Q2(1)'!F$5)*'Q2(1)'!I$2,0)+IF(MOD(A120,6)=0, IF(A120&lt;=C$10, 'Q2(1)'!F$7*('Q2(1)'!F$4/2)*(1-'Q2(1)'!I$3),0),0)</f>
        <v>229.80164638329171</v>
      </c>
      <c r="I120" s="2">
        <f t="shared" si="16"/>
        <v>30953.097717123004</v>
      </c>
      <c r="M120" s="10">
        <f t="shared" si="8"/>
        <v>2815.4475925785164</v>
      </c>
      <c r="N120" s="11">
        <f t="shared" si="10"/>
        <v>1902.9023540500989</v>
      </c>
      <c r="O120" s="11">
        <f t="shared" si="11"/>
        <v>912.54523852841749</v>
      </c>
      <c r="P120" s="12">
        <f t="shared" si="12"/>
        <v>506528.08250816463</v>
      </c>
      <c r="R120" s="11"/>
      <c r="S120" s="11"/>
      <c r="T120" s="11"/>
      <c r="U120" s="11"/>
      <c r="V120" s="11"/>
      <c r="W120" s="11"/>
    </row>
    <row r="121" spans="1:23" x14ac:dyDescent="0.25">
      <c r="A121" s="28">
        <v>37</v>
      </c>
      <c r="B121" s="1">
        <v>46418</v>
      </c>
      <c r="C121" s="2">
        <f t="shared" si="14"/>
        <v>2027</v>
      </c>
      <c r="D121" s="2">
        <f t="shared" si="13"/>
        <v>7116.5590621074261</v>
      </c>
      <c r="E121" s="2">
        <f t="shared" si="15"/>
        <v>3102.0867166557823</v>
      </c>
      <c r="F121" s="2">
        <f t="shared" si="17"/>
        <v>35070.747054965061</v>
      </c>
      <c r="G121" s="11">
        <f t="shared" si="9"/>
        <v>2815.4475925785164</v>
      </c>
      <c r="H121" s="2">
        <f>IF(A121=C$10, 'Q2(1)'!F$7-('Q2(1)'!F$7-'Q2(1)'!F$5)*'Q2(1)'!I$2,0)+IF(MOD(A121,6)=0, IF(A121&lt;=C$10, 'Q2(1)'!F$7*('Q2(1)'!F$4/2)*(1-'Q2(1)'!I$3),0),0)</f>
        <v>0</v>
      </c>
      <c r="I121" s="2">
        <f t="shared" si="16"/>
        <v>32255.299462386545</v>
      </c>
      <c r="M121" s="10">
        <f t="shared" si="8"/>
        <v>2815.4475925785164</v>
      </c>
      <c r="N121" s="11">
        <f t="shared" si="10"/>
        <v>1899.4803094056174</v>
      </c>
      <c r="O121" s="11">
        <f t="shared" si="11"/>
        <v>915.96728317289899</v>
      </c>
      <c r="P121" s="12">
        <f t="shared" si="12"/>
        <v>505612.11522499175</v>
      </c>
      <c r="R121" s="11"/>
      <c r="S121" s="11"/>
      <c r="T121" s="11"/>
      <c r="U121" s="11"/>
      <c r="V121" s="11"/>
      <c r="W121" s="11"/>
    </row>
    <row r="122" spans="1:23" x14ac:dyDescent="0.25">
      <c r="A122" s="28">
        <v>38</v>
      </c>
      <c r="B122" s="1">
        <v>46446</v>
      </c>
      <c r="C122" s="2">
        <f t="shared" si="14"/>
        <v>2027</v>
      </c>
      <c r="D122" s="2">
        <f t="shared" si="13"/>
        <v>7116.5590621074261</v>
      </c>
      <c r="E122" s="2">
        <f t="shared" si="15"/>
        <v>3108.2908900890939</v>
      </c>
      <c r="F122" s="2">
        <f t="shared" si="17"/>
        <v>36371.085299279504</v>
      </c>
      <c r="G122" s="11">
        <f t="shared" si="9"/>
        <v>2815.4475925785164</v>
      </c>
      <c r="H122" s="2">
        <f>IF(A122=C$10, 'Q2(1)'!F$7-('Q2(1)'!F$7-'Q2(1)'!F$5)*'Q2(1)'!I$2,0)+IF(MOD(A122,6)=0, IF(A122&lt;=C$10, 'Q2(1)'!F$7*('Q2(1)'!F$4/2)*(1-'Q2(1)'!I$3),0),0)</f>
        <v>0</v>
      </c>
      <c r="I122" s="2">
        <f t="shared" si="16"/>
        <v>33555.637706700989</v>
      </c>
      <c r="M122" s="10">
        <f t="shared" si="8"/>
        <v>2815.4475925785164</v>
      </c>
      <c r="N122" s="11">
        <f t="shared" si="10"/>
        <v>1896.045432093719</v>
      </c>
      <c r="O122" s="11">
        <f t="shared" si="11"/>
        <v>919.40216048479738</v>
      </c>
      <c r="P122" s="12">
        <f t="shared" si="12"/>
        <v>504692.71306450694</v>
      </c>
      <c r="R122" s="11"/>
      <c r="S122" s="11"/>
      <c r="T122" s="11"/>
      <c r="U122" s="11"/>
      <c r="V122" s="11"/>
      <c r="W122" s="11"/>
    </row>
    <row r="123" spans="1:23" x14ac:dyDescent="0.25">
      <c r="A123" s="28">
        <v>39</v>
      </c>
      <c r="B123" s="1">
        <v>46477</v>
      </c>
      <c r="C123" s="2">
        <f t="shared" si="14"/>
        <v>2027</v>
      </c>
      <c r="D123" s="2">
        <f t="shared" si="13"/>
        <v>7116.5590621074261</v>
      </c>
      <c r="E123" s="2">
        <f t="shared" si="15"/>
        <v>3114.5074718692722</v>
      </c>
      <c r="F123" s="2">
        <f t="shared" si="17"/>
        <v>37669.54142262815</v>
      </c>
      <c r="G123" s="11">
        <f t="shared" si="9"/>
        <v>2815.4475925785164</v>
      </c>
      <c r="H123" s="2">
        <f>IF(A123=C$10, 'Q2(1)'!F$7-('Q2(1)'!F$7-'Q2(1)'!F$5)*'Q2(1)'!I$2,0)+IF(MOD(A123,6)=0, IF(A123&lt;=C$10, 'Q2(1)'!F$7*('Q2(1)'!F$4/2)*(1-'Q2(1)'!I$3),0),0)</f>
        <v>0</v>
      </c>
      <c r="I123" s="2">
        <f t="shared" si="16"/>
        <v>34854.093830049635</v>
      </c>
      <c r="M123" s="10">
        <f t="shared" si="8"/>
        <v>2815.4475925785164</v>
      </c>
      <c r="N123" s="11">
        <f t="shared" si="10"/>
        <v>1892.597673991901</v>
      </c>
      <c r="O123" s="11">
        <f t="shared" si="11"/>
        <v>922.84991858661533</v>
      </c>
      <c r="P123" s="12">
        <f t="shared" si="12"/>
        <v>503769.86314592033</v>
      </c>
      <c r="R123" s="11"/>
      <c r="S123" s="11"/>
      <c r="T123" s="11"/>
      <c r="U123" s="11"/>
      <c r="V123" s="11"/>
      <c r="W123" s="11"/>
    </row>
    <row r="124" spans="1:23" x14ac:dyDescent="0.25">
      <c r="A124" s="28">
        <v>40</v>
      </c>
      <c r="B124" s="1">
        <v>46507</v>
      </c>
      <c r="C124" s="2">
        <f t="shared" si="14"/>
        <v>2027</v>
      </c>
      <c r="D124" s="2">
        <f t="shared" si="13"/>
        <v>7116.5590621074261</v>
      </c>
      <c r="E124" s="2">
        <f t="shared" si="15"/>
        <v>3120.7364868130107</v>
      </c>
      <c r="F124" s="2">
        <f t="shared" si="17"/>
        <v>38966.096718110879</v>
      </c>
      <c r="G124" s="11">
        <f t="shared" si="9"/>
        <v>2815.4475925785164</v>
      </c>
      <c r="H124" s="2">
        <f>IF(A124=C$10, 'Q2(1)'!F$7-('Q2(1)'!F$7-'Q2(1)'!F$5)*'Q2(1)'!I$2,0)+IF(MOD(A124,6)=0, IF(A124&lt;=C$10, 'Q2(1)'!F$7*('Q2(1)'!F$4/2)*(1-'Q2(1)'!I$3),0),0)</f>
        <v>0</v>
      </c>
      <c r="I124" s="2">
        <f t="shared" si="16"/>
        <v>36150.649125532364</v>
      </c>
      <c r="M124" s="10">
        <f t="shared" si="8"/>
        <v>2815.4475925785164</v>
      </c>
      <c r="N124" s="11">
        <f t="shared" si="10"/>
        <v>1889.1369867972012</v>
      </c>
      <c r="O124" s="11">
        <f t="shared" si="11"/>
        <v>926.31060578131519</v>
      </c>
      <c r="P124" s="12">
        <f t="shared" si="12"/>
        <v>502843.552540139</v>
      </c>
      <c r="R124" s="11"/>
      <c r="S124" s="11"/>
      <c r="T124" s="11"/>
      <c r="U124" s="11"/>
      <c r="V124" s="11"/>
      <c r="W124" s="11"/>
    </row>
    <row r="125" spans="1:23" x14ac:dyDescent="0.25">
      <c r="A125" s="28">
        <v>41</v>
      </c>
      <c r="B125" s="1">
        <v>46538</v>
      </c>
      <c r="C125" s="2">
        <f t="shared" si="14"/>
        <v>2027</v>
      </c>
      <c r="D125" s="2">
        <f t="shared" si="13"/>
        <v>7116.5590621074261</v>
      </c>
      <c r="E125" s="2">
        <f t="shared" si="15"/>
        <v>3126.9779597866368</v>
      </c>
      <c r="F125" s="2">
        <f t="shared" si="17"/>
        <v>40260.732391604928</v>
      </c>
      <c r="G125" s="11">
        <f t="shared" si="9"/>
        <v>2815.4475925785164</v>
      </c>
      <c r="H125" s="2">
        <f>IF(A125=C$10, 'Q2(1)'!F$7-('Q2(1)'!F$7-'Q2(1)'!F$5)*'Q2(1)'!I$2,0)+IF(MOD(A125,6)=0, IF(A125&lt;=C$10, 'Q2(1)'!F$7*('Q2(1)'!F$4/2)*(1-'Q2(1)'!I$3),0),0)</f>
        <v>0</v>
      </c>
      <c r="I125" s="2">
        <f t="shared" si="16"/>
        <v>37445.284799026413</v>
      </c>
      <c r="M125" s="10">
        <f t="shared" ref="M125:M188" si="18">G125</f>
        <v>2815.4475925785164</v>
      </c>
      <c r="N125" s="11">
        <f t="shared" si="10"/>
        <v>1885.6633220255212</v>
      </c>
      <c r="O125" s="11">
        <f t="shared" si="11"/>
        <v>929.78427055299517</v>
      </c>
      <c r="P125" s="12">
        <f t="shared" si="12"/>
        <v>501913.76826958603</v>
      </c>
      <c r="R125" s="11"/>
      <c r="S125" s="11"/>
      <c r="T125" s="11"/>
      <c r="U125" s="11"/>
      <c r="V125" s="11"/>
      <c r="W125" s="11"/>
    </row>
    <row r="126" spans="1:23" x14ac:dyDescent="0.25">
      <c r="A126" s="28">
        <v>42</v>
      </c>
      <c r="B126" s="1">
        <v>46568</v>
      </c>
      <c r="C126" s="2">
        <f t="shared" si="14"/>
        <v>2027</v>
      </c>
      <c r="D126" s="2">
        <f t="shared" si="13"/>
        <v>7116.5590621074261</v>
      </c>
      <c r="E126" s="2">
        <f t="shared" si="15"/>
        <v>3133.2319157062102</v>
      </c>
      <c r="F126" s="2">
        <f t="shared" si="17"/>
        <v>41553.429561424382</v>
      </c>
      <c r="G126" s="11">
        <f t="shared" ref="G126:G189" si="19">$K$4</f>
        <v>2815.4475925785164</v>
      </c>
      <c r="H126" s="2">
        <f>IF(A126=C$10, 'Q2(1)'!F$7-('Q2(1)'!F$7-'Q2(1)'!F$5)*'Q2(1)'!I$2,0)+IF(MOD(A126,6)=0, IF(A126&lt;=C$10, 'Q2(1)'!F$7*('Q2(1)'!F$4/2)*(1-'Q2(1)'!I$3),0),0)</f>
        <v>229.80164638329171</v>
      </c>
      <c r="I126" s="2">
        <f t="shared" si="16"/>
        <v>38967.783615229157</v>
      </c>
      <c r="M126" s="10">
        <f t="shared" si="18"/>
        <v>2815.4475925785164</v>
      </c>
      <c r="N126" s="11">
        <f t="shared" ref="N126:N189" si="20">P125*$E$9</f>
        <v>1882.1766310109476</v>
      </c>
      <c r="O126" s="11">
        <f t="shared" ref="O126:O189" si="21">M126-N126</f>
        <v>933.27096156756875</v>
      </c>
      <c r="P126" s="12">
        <f t="shared" ref="P126:P189" si="22">P125-O126</f>
        <v>500980.49730801844</v>
      </c>
      <c r="R126" s="11"/>
      <c r="S126" s="11"/>
      <c r="T126" s="11"/>
      <c r="U126" s="11"/>
      <c r="V126" s="11"/>
      <c r="W126" s="11"/>
    </row>
    <row r="127" spans="1:23" x14ac:dyDescent="0.25">
      <c r="A127" s="28">
        <v>43</v>
      </c>
      <c r="B127" s="1">
        <v>46599</v>
      </c>
      <c r="C127" s="2">
        <f t="shared" si="14"/>
        <v>2027</v>
      </c>
      <c r="D127" s="2">
        <f t="shared" si="13"/>
        <v>7116.5590621074261</v>
      </c>
      <c r="E127" s="2">
        <f t="shared" si="15"/>
        <v>3139.4983795376224</v>
      </c>
      <c r="F127" s="2">
        <f t="shared" si="17"/>
        <v>43074.736909849729</v>
      </c>
      <c r="G127" s="11">
        <f t="shared" si="19"/>
        <v>2815.4475925785164</v>
      </c>
      <c r="H127" s="2">
        <f>IF(A127=C$10, 'Q2(1)'!F$7-('Q2(1)'!F$7-'Q2(1)'!F$5)*'Q2(1)'!I$2,0)+IF(MOD(A127,6)=0, IF(A127&lt;=C$10, 'Q2(1)'!F$7*('Q2(1)'!F$4/2)*(1-'Q2(1)'!I$3),0),0)</f>
        <v>0</v>
      </c>
      <c r="I127" s="2">
        <f t="shared" si="16"/>
        <v>40259.289317271214</v>
      </c>
      <c r="M127" s="10">
        <f t="shared" si="18"/>
        <v>2815.4475925785164</v>
      </c>
      <c r="N127" s="11">
        <f t="shared" si="20"/>
        <v>1878.6768649050691</v>
      </c>
      <c r="O127" s="11">
        <f t="shared" si="21"/>
        <v>936.77072767344725</v>
      </c>
      <c r="P127" s="12">
        <f t="shared" si="22"/>
        <v>500043.72658034501</v>
      </c>
      <c r="R127" s="11"/>
      <c r="S127" s="11"/>
      <c r="T127" s="11"/>
      <c r="U127" s="11"/>
      <c r="V127" s="11"/>
      <c r="W127" s="11"/>
    </row>
    <row r="128" spans="1:23" x14ac:dyDescent="0.25">
      <c r="A128" s="28">
        <v>44</v>
      </c>
      <c r="B128" s="1">
        <v>46630</v>
      </c>
      <c r="C128" s="2">
        <f t="shared" si="14"/>
        <v>2027</v>
      </c>
      <c r="D128" s="2">
        <f t="shared" si="13"/>
        <v>7116.5590621074261</v>
      </c>
      <c r="E128" s="2">
        <f t="shared" si="15"/>
        <v>3145.7773762966976</v>
      </c>
      <c r="F128" s="2">
        <f t="shared" si="17"/>
        <v>44364.268634139517</v>
      </c>
      <c r="G128" s="11">
        <f t="shared" si="19"/>
        <v>2815.4475925785164</v>
      </c>
      <c r="H128" s="2">
        <f>IF(A128=C$10, 'Q2(1)'!F$7-('Q2(1)'!F$7-'Q2(1)'!F$5)*'Q2(1)'!I$2,0)+IF(MOD(A128,6)=0, IF(A128&lt;=C$10, 'Q2(1)'!F$7*('Q2(1)'!F$4/2)*(1-'Q2(1)'!I$3),0),0)</f>
        <v>0</v>
      </c>
      <c r="I128" s="2">
        <f t="shared" si="16"/>
        <v>41548.821041561001</v>
      </c>
      <c r="M128" s="10">
        <f t="shared" si="18"/>
        <v>2815.4475925785164</v>
      </c>
      <c r="N128" s="11">
        <f t="shared" si="20"/>
        <v>1875.1639746762937</v>
      </c>
      <c r="O128" s="11">
        <f t="shared" si="21"/>
        <v>940.28361790222266</v>
      </c>
      <c r="P128" s="12">
        <f t="shared" si="22"/>
        <v>499103.44296244282</v>
      </c>
      <c r="R128" s="11"/>
      <c r="S128" s="11"/>
      <c r="T128" s="11"/>
      <c r="U128" s="11"/>
      <c r="V128" s="11"/>
      <c r="W128" s="11"/>
    </row>
    <row r="129" spans="1:23" x14ac:dyDescent="0.25">
      <c r="A129" s="28">
        <v>45</v>
      </c>
      <c r="B129" s="1">
        <v>46660</v>
      </c>
      <c r="C129" s="2">
        <f t="shared" si="14"/>
        <v>2027</v>
      </c>
      <c r="D129" s="2">
        <f t="shared" si="13"/>
        <v>7116.5590621074261</v>
      </c>
      <c r="E129" s="2">
        <f t="shared" si="15"/>
        <v>3152.0689310492912</v>
      </c>
      <c r="F129" s="2">
        <f t="shared" si="17"/>
        <v>45651.807242757677</v>
      </c>
      <c r="G129" s="11">
        <f t="shared" si="19"/>
        <v>2815.4475925785164</v>
      </c>
      <c r="H129" s="2">
        <f>IF(A129=C$10, 'Q2(1)'!F$7-('Q2(1)'!F$7-'Q2(1)'!F$5)*'Q2(1)'!I$2,0)+IF(MOD(A129,6)=0, IF(A129&lt;=C$10, 'Q2(1)'!F$7*('Q2(1)'!F$4/2)*(1-'Q2(1)'!I$3),0),0)</f>
        <v>0</v>
      </c>
      <c r="I129" s="2">
        <f t="shared" si="16"/>
        <v>42836.359650179162</v>
      </c>
      <c r="M129" s="10">
        <f t="shared" si="18"/>
        <v>2815.4475925785164</v>
      </c>
      <c r="N129" s="11">
        <f t="shared" si="20"/>
        <v>1871.6379111091605</v>
      </c>
      <c r="O129" s="11">
        <f t="shared" si="21"/>
        <v>943.80968146935584</v>
      </c>
      <c r="P129" s="12">
        <f t="shared" si="22"/>
        <v>498159.63328097347</v>
      </c>
      <c r="R129" s="11"/>
      <c r="S129" s="11"/>
      <c r="T129" s="11"/>
      <c r="U129" s="11"/>
      <c r="V129" s="11"/>
      <c r="W129" s="11"/>
    </row>
    <row r="130" spans="1:23" x14ac:dyDescent="0.25">
      <c r="A130" s="28">
        <v>46</v>
      </c>
      <c r="B130" s="1">
        <v>46691</v>
      </c>
      <c r="C130" s="2">
        <f t="shared" si="14"/>
        <v>2027</v>
      </c>
      <c r="D130" s="2">
        <f t="shared" si="13"/>
        <v>7116.5590621074261</v>
      </c>
      <c r="E130" s="2">
        <f t="shared" si="15"/>
        <v>3158.37306891139</v>
      </c>
      <c r="F130" s="2">
        <f t="shared" si="17"/>
        <v>46937.333508875796</v>
      </c>
      <c r="G130" s="11">
        <f t="shared" si="19"/>
        <v>2815.4475925785164</v>
      </c>
      <c r="H130" s="2">
        <f>IF(A130=C$10, 'Q2(1)'!F$7-('Q2(1)'!F$7-'Q2(1)'!F$5)*'Q2(1)'!I$2,0)+IF(MOD(A130,6)=0, IF(A130&lt;=C$10, 'Q2(1)'!F$7*('Q2(1)'!F$4/2)*(1-'Q2(1)'!I$3),0),0)</f>
        <v>0</v>
      </c>
      <c r="I130" s="2">
        <f t="shared" si="16"/>
        <v>44121.88591629728</v>
      </c>
      <c r="M130" s="10">
        <f t="shared" si="18"/>
        <v>2815.4475925785164</v>
      </c>
      <c r="N130" s="11">
        <f t="shared" si="20"/>
        <v>1868.0986248036504</v>
      </c>
      <c r="O130" s="11">
        <f t="shared" si="21"/>
        <v>947.34896777486597</v>
      </c>
      <c r="P130" s="12">
        <f t="shared" si="22"/>
        <v>497212.28431319859</v>
      </c>
    </row>
    <row r="131" spans="1:23" x14ac:dyDescent="0.25">
      <c r="A131" s="28">
        <v>47</v>
      </c>
      <c r="B131" s="1">
        <v>46721</v>
      </c>
      <c r="C131" s="2">
        <f t="shared" si="14"/>
        <v>2027</v>
      </c>
      <c r="D131" s="2">
        <f t="shared" si="13"/>
        <v>7116.5590621074261</v>
      </c>
      <c r="E131" s="2">
        <f t="shared" si="15"/>
        <v>3164.6898150492129</v>
      </c>
      <c r="F131" s="2">
        <f t="shared" si="17"/>
        <v>48220.828116409815</v>
      </c>
      <c r="G131" s="11">
        <f t="shared" si="19"/>
        <v>2815.4475925785164</v>
      </c>
      <c r="H131" s="2">
        <f>IF(A131=C$10, 'Q2(1)'!F$7-('Q2(1)'!F$7-'Q2(1)'!F$5)*'Q2(1)'!I$2,0)+IF(MOD(A131,6)=0, IF(A131&lt;=C$10, 'Q2(1)'!F$7*('Q2(1)'!F$4/2)*(1-'Q2(1)'!I$3),0),0)</f>
        <v>0</v>
      </c>
      <c r="I131" s="2">
        <f t="shared" si="16"/>
        <v>45405.3805238313</v>
      </c>
      <c r="M131" s="10">
        <f t="shared" si="18"/>
        <v>2815.4475925785164</v>
      </c>
      <c r="N131" s="11">
        <f t="shared" si="20"/>
        <v>1864.5460661744946</v>
      </c>
      <c r="O131" s="11">
        <f t="shared" si="21"/>
        <v>950.90152640402175</v>
      </c>
      <c r="P131" s="12">
        <f t="shared" si="22"/>
        <v>496261.38278679457</v>
      </c>
    </row>
    <row r="132" spans="1:23" x14ac:dyDescent="0.25">
      <c r="A132" s="28">
        <v>48</v>
      </c>
      <c r="B132" s="1">
        <v>46752</v>
      </c>
      <c r="C132" s="2">
        <f t="shared" si="14"/>
        <v>2027</v>
      </c>
      <c r="D132" s="2">
        <f t="shared" si="13"/>
        <v>7116.5590621074261</v>
      </c>
      <c r="E132" s="2">
        <f t="shared" si="15"/>
        <v>3171.0191946793116</v>
      </c>
      <c r="F132" s="2">
        <f t="shared" si="17"/>
        <v>49502.271659672188</v>
      </c>
      <c r="G132" s="11">
        <f t="shared" si="19"/>
        <v>2815.4475925785164</v>
      </c>
      <c r="H132" s="2">
        <f>IF(A132=C$10, 'Q2(1)'!F$7-('Q2(1)'!F$7-'Q2(1)'!F$5)*'Q2(1)'!I$2,0)+IF(MOD(A132,6)=0, IF(A132&lt;=C$10, 'Q2(1)'!F$7*('Q2(1)'!F$4/2)*(1-'Q2(1)'!I$3),0),0)</f>
        <v>229.80164638329171</v>
      </c>
      <c r="I132" s="2">
        <f t="shared" si="16"/>
        <v>46916.625713476962</v>
      </c>
      <c r="M132" s="10">
        <f t="shared" si="18"/>
        <v>2815.4475925785164</v>
      </c>
      <c r="N132" s="11">
        <f t="shared" si="20"/>
        <v>1860.9801854504794</v>
      </c>
      <c r="O132" s="11">
        <f t="shared" si="21"/>
        <v>954.46740712803694</v>
      </c>
      <c r="P132" s="12">
        <f t="shared" si="22"/>
        <v>495306.91537966655</v>
      </c>
    </row>
    <row r="133" spans="1:23" x14ac:dyDescent="0.25">
      <c r="A133" s="28">
        <v>49</v>
      </c>
      <c r="B133" s="1">
        <v>46783</v>
      </c>
      <c r="C133" s="2">
        <f t="shared" si="14"/>
        <v>2028</v>
      </c>
      <c r="D133" s="2">
        <f t="shared" si="13"/>
        <v>7401.221424591723</v>
      </c>
      <c r="E133" s="2">
        <f t="shared" si="15"/>
        <v>3177.3612330686701</v>
      </c>
      <c r="F133" s="2">
        <f t="shared" si="17"/>
        <v>51296.874657378277</v>
      </c>
      <c r="G133" s="11">
        <f t="shared" si="19"/>
        <v>2815.4475925785164</v>
      </c>
      <c r="H133" s="2">
        <f>IF(A133=C$10, 'Q2(1)'!F$7-('Q2(1)'!F$7-'Q2(1)'!F$5)*'Q2(1)'!I$2,0)+IF(MOD(A133,6)=0, IF(A133&lt;=C$10, 'Q2(1)'!F$7*('Q2(1)'!F$4/2)*(1-'Q2(1)'!I$3),0),0)</f>
        <v>0</v>
      </c>
      <c r="I133" s="2">
        <f t="shared" si="16"/>
        <v>48481.427064799762</v>
      </c>
      <c r="M133" s="10">
        <f t="shared" si="18"/>
        <v>2815.4475925785164</v>
      </c>
      <c r="N133" s="11">
        <f t="shared" si="20"/>
        <v>1857.4009326737496</v>
      </c>
      <c r="O133" s="11">
        <f t="shared" si="21"/>
        <v>958.04665990476678</v>
      </c>
      <c r="P133" s="12">
        <f t="shared" si="22"/>
        <v>494348.86871976178</v>
      </c>
    </row>
    <row r="134" spans="1:23" x14ac:dyDescent="0.25">
      <c r="A134" s="28">
        <v>50</v>
      </c>
      <c r="B134" s="1">
        <v>46812</v>
      </c>
      <c r="C134" s="2">
        <f t="shared" si="14"/>
        <v>2028</v>
      </c>
      <c r="D134" s="2">
        <f t="shared" si="13"/>
        <v>7401.221424591723</v>
      </c>
      <c r="E134" s="2">
        <f t="shared" si="15"/>
        <v>3183.7159555348076</v>
      </c>
      <c r="F134" s="2">
        <f t="shared" si="17"/>
        <v>52860.537290739347</v>
      </c>
      <c r="G134" s="11">
        <f t="shared" si="19"/>
        <v>2815.4475925785164</v>
      </c>
      <c r="H134" s="2">
        <f>IF(A134=C$10, 'Q2(1)'!F$7-('Q2(1)'!F$7-'Q2(1)'!F$5)*'Q2(1)'!I$2,0)+IF(MOD(A134,6)=0, IF(A134&lt;=C$10, 'Q2(1)'!F$7*('Q2(1)'!F$4/2)*(1-'Q2(1)'!I$3),0),0)</f>
        <v>0</v>
      </c>
      <c r="I134" s="2">
        <f t="shared" si="16"/>
        <v>50045.089698160831</v>
      </c>
      <c r="M134" s="10">
        <f t="shared" si="18"/>
        <v>2815.4475925785164</v>
      </c>
      <c r="N134" s="11">
        <f t="shared" si="20"/>
        <v>1853.8082576991067</v>
      </c>
      <c r="O134" s="11">
        <f t="shared" si="21"/>
        <v>961.63933487940972</v>
      </c>
      <c r="P134" s="12">
        <f t="shared" si="22"/>
        <v>493387.22938488238</v>
      </c>
    </row>
    <row r="135" spans="1:23" x14ac:dyDescent="0.25">
      <c r="A135" s="28">
        <v>51</v>
      </c>
      <c r="B135" s="1">
        <v>46843</v>
      </c>
      <c r="C135" s="2">
        <f t="shared" si="14"/>
        <v>2028</v>
      </c>
      <c r="D135" s="2">
        <f t="shared" si="13"/>
        <v>7401.221424591723</v>
      </c>
      <c r="E135" s="2">
        <f t="shared" si="15"/>
        <v>3190.0833874458772</v>
      </c>
      <c r="F135" s="2">
        <f t="shared" si="17"/>
        <v>54423.044700967213</v>
      </c>
      <c r="G135" s="11">
        <f t="shared" si="19"/>
        <v>2815.4475925785164</v>
      </c>
      <c r="H135" s="2">
        <f>IF(A135=C$10, 'Q2(1)'!F$7-('Q2(1)'!F$7-'Q2(1)'!F$5)*'Q2(1)'!I$2,0)+IF(MOD(A135,6)=0, IF(A135&lt;=C$10, 'Q2(1)'!F$7*('Q2(1)'!F$4/2)*(1-'Q2(1)'!I$3),0),0)</f>
        <v>0</v>
      </c>
      <c r="I135" s="2">
        <f t="shared" si="16"/>
        <v>51607.597108388698</v>
      </c>
      <c r="M135" s="10">
        <f t="shared" si="18"/>
        <v>2815.4475925785164</v>
      </c>
      <c r="N135" s="11">
        <f t="shared" si="20"/>
        <v>1850.2021101933087</v>
      </c>
      <c r="O135" s="11">
        <f t="shared" si="21"/>
        <v>965.24548238520765</v>
      </c>
      <c r="P135" s="12">
        <f t="shared" si="22"/>
        <v>492421.98390249716</v>
      </c>
    </row>
    <row r="136" spans="1:23" x14ac:dyDescent="0.25">
      <c r="A136" s="28">
        <v>52</v>
      </c>
      <c r="B136" s="1">
        <v>46873</v>
      </c>
      <c r="C136" s="2">
        <f t="shared" si="14"/>
        <v>2028</v>
      </c>
      <c r="D136" s="2">
        <f t="shared" si="13"/>
        <v>7401.221424591723</v>
      </c>
      <c r="E136" s="2">
        <f t="shared" si="15"/>
        <v>3196.4635542207689</v>
      </c>
      <c r="F136" s="2">
        <f t="shared" si="17"/>
        <v>55984.380302454279</v>
      </c>
      <c r="G136" s="11">
        <f t="shared" si="19"/>
        <v>2815.4475925785164</v>
      </c>
      <c r="H136" s="2">
        <f>IF(A136=C$10, 'Q2(1)'!F$7-('Q2(1)'!F$7-'Q2(1)'!F$5)*'Q2(1)'!I$2,0)+IF(MOD(A136,6)=0, IF(A136&lt;=C$10, 'Q2(1)'!F$7*('Q2(1)'!F$4/2)*(1-'Q2(1)'!I$3),0),0)</f>
        <v>0</v>
      </c>
      <c r="I136" s="2">
        <f t="shared" si="16"/>
        <v>53168.932709875764</v>
      </c>
      <c r="M136" s="10">
        <f t="shared" si="18"/>
        <v>2815.4475925785164</v>
      </c>
      <c r="N136" s="11">
        <f t="shared" si="20"/>
        <v>1846.5824396343642</v>
      </c>
      <c r="O136" s="11">
        <f t="shared" si="21"/>
        <v>968.86515294415221</v>
      </c>
      <c r="P136" s="12">
        <f t="shared" si="22"/>
        <v>491453.11874955299</v>
      </c>
    </row>
    <row r="137" spans="1:23" x14ac:dyDescent="0.25">
      <c r="A137" s="28">
        <v>53</v>
      </c>
      <c r="B137" s="1">
        <v>46904</v>
      </c>
      <c r="C137" s="2">
        <f t="shared" si="14"/>
        <v>2028</v>
      </c>
      <c r="D137" s="2">
        <f t="shared" si="13"/>
        <v>7401.221424591723</v>
      </c>
      <c r="E137" s="2">
        <f t="shared" si="15"/>
        <v>3202.8564813292105</v>
      </c>
      <c r="F137" s="2">
        <f t="shared" si="17"/>
        <v>57544.527428837864</v>
      </c>
      <c r="G137" s="11">
        <f t="shared" si="19"/>
        <v>2815.4475925785164</v>
      </c>
      <c r="H137" s="2">
        <f>IF(A137=C$10, 'Q2(1)'!F$7-('Q2(1)'!F$7-'Q2(1)'!F$5)*'Q2(1)'!I$2,0)+IF(MOD(A137,6)=0, IF(A137&lt;=C$10, 'Q2(1)'!F$7*('Q2(1)'!F$4/2)*(1-'Q2(1)'!I$3),0),0)</f>
        <v>0</v>
      </c>
      <c r="I137" s="2">
        <f t="shared" si="16"/>
        <v>54729.079836259349</v>
      </c>
      <c r="M137" s="10">
        <f t="shared" si="18"/>
        <v>2815.4475925785164</v>
      </c>
      <c r="N137" s="11">
        <f t="shared" si="20"/>
        <v>1842.9491953108236</v>
      </c>
      <c r="O137" s="11">
        <f t="shared" si="21"/>
        <v>972.49839726769278</v>
      </c>
      <c r="P137" s="12">
        <f t="shared" si="22"/>
        <v>490480.62035228527</v>
      </c>
    </row>
    <row r="138" spans="1:23" x14ac:dyDescent="0.25">
      <c r="A138" s="28">
        <v>54</v>
      </c>
      <c r="B138" s="1">
        <v>46934</v>
      </c>
      <c r="C138" s="2">
        <f t="shared" si="14"/>
        <v>2028</v>
      </c>
      <c r="D138" s="2">
        <f t="shared" si="13"/>
        <v>7401.221424591723</v>
      </c>
      <c r="E138" s="2">
        <f t="shared" si="15"/>
        <v>3209.262194291869</v>
      </c>
      <c r="F138" s="2">
        <f t="shared" si="17"/>
        <v>59103.469332680077</v>
      </c>
      <c r="G138" s="11">
        <f t="shared" si="19"/>
        <v>2815.4475925785164</v>
      </c>
      <c r="H138" s="2">
        <f>IF(A138=C$10, 'Q2(1)'!F$7-('Q2(1)'!F$7-'Q2(1)'!F$5)*'Q2(1)'!I$2,0)+IF(MOD(A138,6)=0, IF(A138&lt;=C$10, 'Q2(1)'!F$7*('Q2(1)'!F$4/2)*(1-'Q2(1)'!I$3),0),0)</f>
        <v>229.80164638329171</v>
      </c>
      <c r="I138" s="2">
        <f t="shared" si="16"/>
        <v>56517.823386484852</v>
      </c>
      <c r="M138" s="10">
        <f t="shared" si="18"/>
        <v>2815.4475925785164</v>
      </c>
      <c r="N138" s="11">
        <f t="shared" si="20"/>
        <v>1839.3023263210698</v>
      </c>
      <c r="O138" s="11">
        <f t="shared" si="21"/>
        <v>976.14526625744656</v>
      </c>
      <c r="P138" s="12">
        <f t="shared" si="22"/>
        <v>489504.47508602781</v>
      </c>
    </row>
    <row r="139" spans="1:23" x14ac:dyDescent="0.25">
      <c r="A139" s="28">
        <v>55</v>
      </c>
      <c r="B139" s="1">
        <v>46965</v>
      </c>
      <c r="C139" s="2">
        <f t="shared" si="14"/>
        <v>2028</v>
      </c>
      <c r="D139" s="2">
        <f t="shared" si="13"/>
        <v>7401.221424591723</v>
      </c>
      <c r="E139" s="2">
        <f t="shared" si="15"/>
        <v>3215.6807186804526</v>
      </c>
      <c r="F139" s="2">
        <f t="shared" si="17"/>
        <v>60891.75683701774</v>
      </c>
      <c r="G139" s="11">
        <f t="shared" si="19"/>
        <v>2815.4475925785164</v>
      </c>
      <c r="H139" s="2">
        <f>IF(A139=C$10, 'Q2(1)'!F$7-('Q2(1)'!F$7-'Q2(1)'!F$5)*'Q2(1)'!I$2,0)+IF(MOD(A139,6)=0, IF(A139&lt;=C$10, 'Q2(1)'!F$7*('Q2(1)'!F$4/2)*(1-'Q2(1)'!I$3),0),0)</f>
        <v>0</v>
      </c>
      <c r="I139" s="2">
        <f t="shared" si="16"/>
        <v>58076.309244439224</v>
      </c>
      <c r="M139" s="10">
        <f t="shared" si="18"/>
        <v>2815.4475925785164</v>
      </c>
      <c r="N139" s="11">
        <f t="shared" si="20"/>
        <v>1835.6417815726043</v>
      </c>
      <c r="O139" s="11">
        <f t="shared" si="21"/>
        <v>979.80581100591212</v>
      </c>
      <c r="P139" s="12">
        <f t="shared" si="22"/>
        <v>488524.66927502188</v>
      </c>
    </row>
    <row r="140" spans="1:23" x14ac:dyDescent="0.25">
      <c r="A140" s="28">
        <v>56</v>
      </c>
      <c r="B140" s="1">
        <v>46996</v>
      </c>
      <c r="C140" s="2">
        <f t="shared" si="14"/>
        <v>2028</v>
      </c>
      <c r="D140" s="2">
        <f t="shared" si="13"/>
        <v>7401.221424591723</v>
      </c>
      <c r="E140" s="2">
        <f t="shared" si="15"/>
        <v>3222.1120801178135</v>
      </c>
      <c r="F140" s="2">
        <f t="shared" si="17"/>
        <v>62449.0062863946</v>
      </c>
      <c r="G140" s="11">
        <f t="shared" si="19"/>
        <v>2815.4475925785164</v>
      </c>
      <c r="H140" s="2">
        <f>IF(A140=C$10, 'Q2(1)'!F$7-('Q2(1)'!F$7-'Q2(1)'!F$5)*'Q2(1)'!I$2,0)+IF(MOD(A140,6)=0, IF(A140&lt;=C$10, 'Q2(1)'!F$7*('Q2(1)'!F$4/2)*(1-'Q2(1)'!I$3),0),0)</f>
        <v>0</v>
      </c>
      <c r="I140" s="2">
        <f t="shared" si="16"/>
        <v>59633.558693816085</v>
      </c>
      <c r="M140" s="10">
        <f t="shared" si="18"/>
        <v>2815.4475925785164</v>
      </c>
      <c r="N140" s="11">
        <f t="shared" si="20"/>
        <v>1831.967509781332</v>
      </c>
      <c r="O140" s="11">
        <f t="shared" si="21"/>
        <v>983.48008279718442</v>
      </c>
      <c r="P140" s="12">
        <f t="shared" si="22"/>
        <v>487541.1891922247</v>
      </c>
    </row>
    <row r="141" spans="1:23" x14ac:dyDescent="0.25">
      <c r="A141" s="28">
        <v>57</v>
      </c>
      <c r="B141" s="1">
        <v>47026</v>
      </c>
      <c r="C141" s="2">
        <f t="shared" si="14"/>
        <v>2028</v>
      </c>
      <c r="D141" s="2">
        <f t="shared" ref="D141:D204" si="23">$C$5*(1+$E$5)^(C141-$C$2)</f>
        <v>7401.221424591723</v>
      </c>
      <c r="E141" s="2">
        <f t="shared" si="15"/>
        <v>3228.5563042780491</v>
      </c>
      <c r="F141" s="2">
        <f t="shared" si="17"/>
        <v>64005.002343109147</v>
      </c>
      <c r="G141" s="11">
        <f t="shared" si="19"/>
        <v>2815.4475925785164</v>
      </c>
      <c r="H141" s="2">
        <f>IF(A141=C$10, 'Q2(1)'!F$7-('Q2(1)'!F$7-'Q2(1)'!F$5)*'Q2(1)'!I$2,0)+IF(MOD(A141,6)=0, IF(A141&lt;=C$10, 'Q2(1)'!F$7*('Q2(1)'!F$4/2)*(1-'Q2(1)'!I$3),0),0)</f>
        <v>0</v>
      </c>
      <c r="I141" s="2">
        <f t="shared" si="16"/>
        <v>61189.554750530631</v>
      </c>
      <c r="M141" s="10">
        <f t="shared" si="18"/>
        <v>2815.4475925785164</v>
      </c>
      <c r="N141" s="11">
        <f t="shared" si="20"/>
        <v>1828.2794594708425</v>
      </c>
      <c r="O141" s="11">
        <f t="shared" si="21"/>
        <v>987.16813310767384</v>
      </c>
      <c r="P141" s="12">
        <f t="shared" si="22"/>
        <v>486554.02105911705</v>
      </c>
    </row>
    <row r="142" spans="1:23" x14ac:dyDescent="0.25">
      <c r="A142" s="28">
        <v>58</v>
      </c>
      <c r="B142" s="1">
        <v>47057</v>
      </c>
      <c r="C142" s="2">
        <f t="shared" ref="C142:C205" si="24">YEAR(B142)</f>
        <v>2028</v>
      </c>
      <c r="D142" s="2">
        <f t="shared" si="23"/>
        <v>7401.221424591723</v>
      </c>
      <c r="E142" s="2">
        <f t="shared" ref="E142:E205" si="25">E141*(1+$E$6)</f>
        <v>3235.0134168866052</v>
      </c>
      <c r="F142" s="2">
        <f t="shared" si="17"/>
        <v>65559.727940737517</v>
      </c>
      <c r="G142" s="11">
        <f t="shared" si="19"/>
        <v>2815.4475925785164</v>
      </c>
      <c r="H142" s="2">
        <f>IF(A142=C$10, 'Q2(1)'!F$7-('Q2(1)'!F$7-'Q2(1)'!F$5)*'Q2(1)'!I$2,0)+IF(MOD(A142,6)=0, IF(A142&lt;=C$10, 'Q2(1)'!F$7*('Q2(1)'!F$4/2)*(1-'Q2(1)'!I$3),0),0)</f>
        <v>0</v>
      </c>
      <c r="I142" s="2">
        <f t="shared" ref="I142:I205" si="26">F142-G142+H142</f>
        <v>62744.280348159002</v>
      </c>
      <c r="M142" s="10">
        <f t="shared" si="18"/>
        <v>2815.4475925785164</v>
      </c>
      <c r="N142" s="11">
        <f t="shared" si="20"/>
        <v>1824.5775789716888</v>
      </c>
      <c r="O142" s="11">
        <f t="shared" si="21"/>
        <v>990.87001360682757</v>
      </c>
      <c r="P142" s="12">
        <f t="shared" si="22"/>
        <v>485563.1510455102</v>
      </c>
    </row>
    <row r="143" spans="1:23" x14ac:dyDescent="0.25">
      <c r="A143" s="28">
        <v>59</v>
      </c>
      <c r="B143" s="1">
        <v>47087</v>
      </c>
      <c r="C143" s="2">
        <f t="shared" si="24"/>
        <v>2028</v>
      </c>
      <c r="D143" s="2">
        <f t="shared" si="23"/>
        <v>7401.221424591723</v>
      </c>
      <c r="E143" s="2">
        <f t="shared" si="25"/>
        <v>3241.4834437203785</v>
      </c>
      <c r="F143" s="2">
        <f t="shared" ref="F143:F206" si="27">D143-E143+I142*(1+$E$7)</f>
        <v>67113.16593019088</v>
      </c>
      <c r="G143" s="11">
        <f t="shared" si="19"/>
        <v>2815.4475925785164</v>
      </c>
      <c r="H143" s="2">
        <f>IF(A143=C$10, 'Q2(1)'!F$7-('Q2(1)'!F$7-'Q2(1)'!F$5)*'Q2(1)'!I$2,0)+IF(MOD(A143,6)=0, IF(A143&lt;=C$10, 'Q2(1)'!F$7*('Q2(1)'!F$4/2)*(1-'Q2(1)'!I$3),0),0)</f>
        <v>0</v>
      </c>
      <c r="I143" s="2">
        <f t="shared" si="26"/>
        <v>64297.718337612365</v>
      </c>
      <c r="M143" s="10">
        <f t="shared" si="18"/>
        <v>2815.4475925785164</v>
      </c>
      <c r="N143" s="11">
        <f t="shared" si="20"/>
        <v>1820.8618164206632</v>
      </c>
      <c r="O143" s="11">
        <f t="shared" si="21"/>
        <v>994.58577615785316</v>
      </c>
      <c r="P143" s="12">
        <f t="shared" si="22"/>
        <v>484568.56526935234</v>
      </c>
    </row>
    <row r="144" spans="1:23" x14ac:dyDescent="0.25">
      <c r="A144" s="28">
        <v>60</v>
      </c>
      <c r="B144" s="1">
        <v>47118</v>
      </c>
      <c r="C144" s="2">
        <f t="shared" si="24"/>
        <v>2028</v>
      </c>
      <c r="D144" s="2">
        <f t="shared" si="23"/>
        <v>7401.221424591723</v>
      </c>
      <c r="E144" s="2">
        <f t="shared" si="25"/>
        <v>3247.9664106078194</v>
      </c>
      <c r="F144" s="2">
        <f t="shared" si="27"/>
        <v>68665.299079388322</v>
      </c>
      <c r="G144" s="11">
        <f t="shared" si="19"/>
        <v>2815.4475925785164</v>
      </c>
      <c r="H144" s="2">
        <f>IF(A144=C$10, 'Q2(1)'!F$7-('Q2(1)'!F$7-'Q2(1)'!F$5)*'Q2(1)'!I$2,0)+IF(MOD(A144,6)=0, IF(A144&lt;=C$10, 'Q2(1)'!F$7*('Q2(1)'!F$4/2)*(1-'Q2(1)'!I$3),0),0)</f>
        <v>229.80164638329171</v>
      </c>
      <c r="I144" s="2">
        <f t="shared" si="26"/>
        <v>66079.653133193089</v>
      </c>
      <c r="M144" s="10">
        <f t="shared" si="18"/>
        <v>2815.4475925785164</v>
      </c>
      <c r="N144" s="11">
        <f t="shared" si="20"/>
        <v>1817.1321197600712</v>
      </c>
      <c r="O144" s="11">
        <f t="shared" si="21"/>
        <v>998.31547281844519</v>
      </c>
      <c r="P144" s="12">
        <f t="shared" si="22"/>
        <v>483570.2497965339</v>
      </c>
    </row>
    <row r="145" spans="1:16" x14ac:dyDescent="0.25">
      <c r="A145" s="28">
        <v>61</v>
      </c>
      <c r="B145" s="1">
        <v>47149</v>
      </c>
      <c r="C145" s="2">
        <f t="shared" si="24"/>
        <v>2029</v>
      </c>
      <c r="D145" s="2">
        <f t="shared" si="23"/>
        <v>7697.270281575391</v>
      </c>
      <c r="E145" s="2">
        <f t="shared" si="25"/>
        <v>3254.4623434290352</v>
      </c>
      <c r="F145" s="2">
        <f t="shared" si="27"/>
        <v>70742.726581783427</v>
      </c>
      <c r="G145" s="11">
        <f t="shared" si="19"/>
        <v>2815.4475925785164</v>
      </c>
      <c r="H145" s="2">
        <f>IF(A145=C$10, 'Q2(1)'!F$7-('Q2(1)'!F$7-'Q2(1)'!F$5)*'Q2(1)'!I$2,0)+IF(MOD(A145,6)=0, IF(A145&lt;=C$10, 'Q2(1)'!F$7*('Q2(1)'!F$4/2)*(1-'Q2(1)'!I$3),0),0)</f>
        <v>0</v>
      </c>
      <c r="I145" s="2">
        <f t="shared" si="26"/>
        <v>67927.278989204904</v>
      </c>
      <c r="M145" s="10">
        <f t="shared" si="18"/>
        <v>2815.4475925785164</v>
      </c>
      <c r="N145" s="11">
        <f t="shared" si="20"/>
        <v>1813.3884367370022</v>
      </c>
      <c r="O145" s="11">
        <f t="shared" si="21"/>
        <v>1002.0591558415142</v>
      </c>
      <c r="P145" s="12">
        <f t="shared" si="22"/>
        <v>482568.19064069237</v>
      </c>
    </row>
    <row r="146" spans="1:16" x14ac:dyDescent="0.25">
      <c r="A146" s="28">
        <v>62</v>
      </c>
      <c r="B146" s="1">
        <v>47177</v>
      </c>
      <c r="C146" s="2">
        <f t="shared" si="24"/>
        <v>2029</v>
      </c>
      <c r="D146" s="2">
        <f t="shared" si="23"/>
        <v>7697.270281575391</v>
      </c>
      <c r="E146" s="2">
        <f t="shared" si="25"/>
        <v>3260.9712681158931</v>
      </c>
      <c r="F146" s="2">
        <f t="shared" si="27"/>
        <v>72590.002265961768</v>
      </c>
      <c r="G146" s="11">
        <f t="shared" si="19"/>
        <v>2815.4475925785164</v>
      </c>
      <c r="H146" s="2">
        <f>IF(A146=C$10, 'Q2(1)'!F$7-('Q2(1)'!F$7-'Q2(1)'!F$5)*'Q2(1)'!I$2,0)+IF(MOD(A146,6)=0, IF(A146&lt;=C$10, 'Q2(1)'!F$7*('Q2(1)'!F$4/2)*(1-'Q2(1)'!I$3),0),0)</f>
        <v>0</v>
      </c>
      <c r="I146" s="2">
        <f t="shared" si="26"/>
        <v>69774.554673383245</v>
      </c>
      <c r="M146" s="10">
        <f t="shared" si="18"/>
        <v>2815.4475925785164</v>
      </c>
      <c r="N146" s="11">
        <f t="shared" si="20"/>
        <v>1809.6307149025963</v>
      </c>
      <c r="O146" s="11">
        <f t="shared" si="21"/>
        <v>1005.8168776759201</v>
      </c>
      <c r="P146" s="12">
        <f t="shared" si="22"/>
        <v>481562.37376301643</v>
      </c>
    </row>
    <row r="147" spans="1:16" x14ac:dyDescent="0.25">
      <c r="A147" s="28">
        <v>63</v>
      </c>
      <c r="B147" s="1">
        <v>47208</v>
      </c>
      <c r="C147" s="2">
        <f t="shared" si="24"/>
        <v>2029</v>
      </c>
      <c r="D147" s="2">
        <f t="shared" si="23"/>
        <v>7697.270281575391</v>
      </c>
      <c r="E147" s="2">
        <f t="shared" si="25"/>
        <v>3267.4932106521251</v>
      </c>
      <c r="F147" s="2">
        <f t="shared" si="27"/>
        <v>74436.913593217803</v>
      </c>
      <c r="G147" s="11">
        <f t="shared" si="19"/>
        <v>2815.4475925785164</v>
      </c>
      <c r="H147" s="2">
        <f>IF(A147=C$10, 'Q2(1)'!F$7-('Q2(1)'!F$7-'Q2(1)'!F$5)*'Q2(1)'!I$2,0)+IF(MOD(A147,6)=0, IF(A147&lt;=C$10, 'Q2(1)'!F$7*('Q2(1)'!F$4/2)*(1-'Q2(1)'!I$3),0),0)</f>
        <v>0</v>
      </c>
      <c r="I147" s="2">
        <f t="shared" si="26"/>
        <v>71621.466000639281</v>
      </c>
      <c r="M147" s="10">
        <f t="shared" si="18"/>
        <v>2815.4475925785164</v>
      </c>
      <c r="N147" s="11">
        <f t="shared" si="20"/>
        <v>1805.8589016113115</v>
      </c>
      <c r="O147" s="11">
        <f t="shared" si="21"/>
        <v>1009.5886909672049</v>
      </c>
      <c r="P147" s="12">
        <f t="shared" si="22"/>
        <v>480552.78507204924</v>
      </c>
    </row>
    <row r="148" spans="1:16" x14ac:dyDescent="0.25">
      <c r="A148" s="28">
        <v>64</v>
      </c>
      <c r="B148" s="1">
        <v>47238</v>
      </c>
      <c r="C148" s="2">
        <f t="shared" si="24"/>
        <v>2029</v>
      </c>
      <c r="D148" s="2">
        <f t="shared" si="23"/>
        <v>7697.270281575391</v>
      </c>
      <c r="E148" s="2">
        <f t="shared" si="25"/>
        <v>3274.0281970734295</v>
      </c>
      <c r="F148" s="2">
        <f t="shared" si="27"/>
        <v>76283.446305143385</v>
      </c>
      <c r="G148" s="11">
        <f t="shared" si="19"/>
        <v>2815.4475925785164</v>
      </c>
      <c r="H148" s="2">
        <f>IF(A148=C$10, 'Q2(1)'!F$7-('Q2(1)'!F$7-'Q2(1)'!F$5)*'Q2(1)'!I$2,0)+IF(MOD(A148,6)=0, IF(A148&lt;=C$10, 'Q2(1)'!F$7*('Q2(1)'!F$4/2)*(1-'Q2(1)'!I$3),0),0)</f>
        <v>0</v>
      </c>
      <c r="I148" s="2">
        <f t="shared" si="26"/>
        <v>73467.998712564862</v>
      </c>
      <c r="M148" s="10">
        <f t="shared" si="18"/>
        <v>2815.4475925785164</v>
      </c>
      <c r="N148" s="11">
        <f t="shared" si="20"/>
        <v>1802.0729440201847</v>
      </c>
      <c r="O148" s="11">
        <f t="shared" si="21"/>
        <v>1013.3746485583317</v>
      </c>
      <c r="P148" s="12">
        <f t="shared" si="22"/>
        <v>479539.41042349092</v>
      </c>
    </row>
    <row r="149" spans="1:16" x14ac:dyDescent="0.25">
      <c r="A149" s="28">
        <v>65</v>
      </c>
      <c r="B149" s="1">
        <v>47269</v>
      </c>
      <c r="C149" s="2">
        <f t="shared" si="24"/>
        <v>2029</v>
      </c>
      <c r="D149" s="2">
        <f t="shared" si="23"/>
        <v>7697.270281575391</v>
      </c>
      <c r="E149" s="2">
        <f t="shared" si="25"/>
        <v>3280.5762534675764</v>
      </c>
      <c r="F149" s="2">
        <f t="shared" si="27"/>
        <v>78129.586069714569</v>
      </c>
      <c r="G149" s="11">
        <f t="shared" si="19"/>
        <v>2815.4475925785164</v>
      </c>
      <c r="H149" s="2">
        <f>IF(A149=C$10, 'Q2(1)'!F$7-('Q2(1)'!F$7-'Q2(1)'!F$5)*'Q2(1)'!I$2,0)+IF(MOD(A149,6)=0, IF(A149&lt;=C$10, 'Q2(1)'!F$7*('Q2(1)'!F$4/2)*(1-'Q2(1)'!I$3),0),0)</f>
        <v>0</v>
      </c>
      <c r="I149" s="2">
        <f t="shared" si="26"/>
        <v>75314.138477136046</v>
      </c>
      <c r="M149" s="10">
        <f t="shared" si="18"/>
        <v>2815.4475925785164</v>
      </c>
      <c r="N149" s="11">
        <f t="shared" si="20"/>
        <v>1798.2727890880908</v>
      </c>
      <c r="O149" s="11">
        <f t="shared" si="21"/>
        <v>1017.1748034904256</v>
      </c>
      <c r="P149" s="12">
        <f t="shared" si="22"/>
        <v>478522.23562000052</v>
      </c>
    </row>
    <row r="150" spans="1:16" x14ac:dyDescent="0.25">
      <c r="A150" s="28">
        <v>66</v>
      </c>
      <c r="B150" s="1">
        <v>47299</v>
      </c>
      <c r="C150" s="2">
        <f t="shared" si="24"/>
        <v>2029</v>
      </c>
      <c r="D150" s="2">
        <f t="shared" si="23"/>
        <v>7697.270281575391</v>
      </c>
      <c r="E150" s="2">
        <f t="shared" si="25"/>
        <v>3287.1374059745117</v>
      </c>
      <c r="F150" s="2">
        <f t="shared" si="27"/>
        <v>79975.318480994043</v>
      </c>
      <c r="G150" s="11">
        <f t="shared" si="19"/>
        <v>2815.4475925785164</v>
      </c>
      <c r="H150" s="2">
        <f>IF(A150=C$10, 'Q2(1)'!F$7-('Q2(1)'!F$7-'Q2(1)'!F$5)*'Q2(1)'!I$2,0)+IF(MOD(A150,6)=0, IF(A150&lt;=C$10, 'Q2(1)'!F$7*('Q2(1)'!F$4/2)*(1-'Q2(1)'!I$3),0),0)</f>
        <v>229.80164638329171</v>
      </c>
      <c r="I150" s="2">
        <f t="shared" si="26"/>
        <v>77389.67253479881</v>
      </c>
      <c r="M150" s="10">
        <f t="shared" si="18"/>
        <v>2815.4475925785164</v>
      </c>
      <c r="N150" s="11">
        <f t="shared" si="20"/>
        <v>1794.4583835750018</v>
      </c>
      <c r="O150" s="11">
        <f t="shared" si="21"/>
        <v>1020.9892090035146</v>
      </c>
      <c r="P150" s="12">
        <f t="shared" si="22"/>
        <v>477501.246410997</v>
      </c>
    </row>
    <row r="151" spans="1:16" x14ac:dyDescent="0.25">
      <c r="A151" s="28">
        <v>67</v>
      </c>
      <c r="B151" s="1">
        <v>47330</v>
      </c>
      <c r="C151" s="2">
        <f t="shared" si="24"/>
        <v>2029</v>
      </c>
      <c r="D151" s="2">
        <f t="shared" si="23"/>
        <v>7697.270281575391</v>
      </c>
      <c r="E151" s="2">
        <f t="shared" si="25"/>
        <v>3293.7116807864609</v>
      </c>
      <c r="F151" s="2">
        <f t="shared" si="27"/>
        <v>82051.196710703749</v>
      </c>
      <c r="G151" s="11">
        <f t="shared" si="19"/>
        <v>2815.4475925785164</v>
      </c>
      <c r="H151" s="2">
        <f>IF(A151=C$10, 'Q2(1)'!F$7-('Q2(1)'!F$7-'Q2(1)'!F$5)*'Q2(1)'!I$2,0)+IF(MOD(A151,6)=0, IF(A151&lt;=C$10, 'Q2(1)'!F$7*('Q2(1)'!F$4/2)*(1-'Q2(1)'!I$3),0),0)</f>
        <v>0</v>
      </c>
      <c r="I151" s="2">
        <f t="shared" si="26"/>
        <v>79235.749118125226</v>
      </c>
      <c r="M151" s="10">
        <f t="shared" si="18"/>
        <v>2815.4475925785164</v>
      </c>
      <c r="N151" s="11">
        <f t="shared" si="20"/>
        <v>1790.6296740412388</v>
      </c>
      <c r="O151" s="11">
        <f t="shared" si="21"/>
        <v>1024.8179185372776</v>
      </c>
      <c r="P151" s="12">
        <f t="shared" si="22"/>
        <v>476476.4284924597</v>
      </c>
    </row>
    <row r="152" spans="1:16" x14ac:dyDescent="0.25">
      <c r="A152" s="28">
        <v>68</v>
      </c>
      <c r="B152" s="1">
        <v>47361</v>
      </c>
      <c r="C152" s="2">
        <f t="shared" si="24"/>
        <v>2029</v>
      </c>
      <c r="D152" s="2">
        <f t="shared" si="23"/>
        <v>7697.270281575391</v>
      </c>
      <c r="E152" s="2">
        <f t="shared" si="25"/>
        <v>3300.2991041480336</v>
      </c>
      <c r="F152" s="2">
        <f t="shared" si="27"/>
        <v>83896.839459279683</v>
      </c>
      <c r="G152" s="11">
        <f t="shared" si="19"/>
        <v>2815.4475925785164</v>
      </c>
      <c r="H152" s="2">
        <f>IF(A152=C$10, 'Q2(1)'!F$7-('Q2(1)'!F$7-'Q2(1)'!F$5)*'Q2(1)'!I$2,0)+IF(MOD(A152,6)=0, IF(A152&lt;=C$10, 'Q2(1)'!F$7*('Q2(1)'!F$4/2)*(1-'Q2(1)'!I$3),0),0)</f>
        <v>0</v>
      </c>
      <c r="I152" s="2">
        <f t="shared" si="26"/>
        <v>81081.39186670116</v>
      </c>
      <c r="M152" s="10">
        <f t="shared" si="18"/>
        <v>2815.4475925785164</v>
      </c>
      <c r="N152" s="11">
        <f t="shared" si="20"/>
        <v>1786.7866068467238</v>
      </c>
      <c r="O152" s="11">
        <f t="shared" si="21"/>
        <v>1028.6609857317926</v>
      </c>
      <c r="P152" s="12">
        <f t="shared" si="22"/>
        <v>475447.76750672789</v>
      </c>
    </row>
    <row r="153" spans="1:16" x14ac:dyDescent="0.25">
      <c r="A153" s="28">
        <v>69</v>
      </c>
      <c r="B153" s="1">
        <v>47391</v>
      </c>
      <c r="C153" s="2">
        <f t="shared" si="24"/>
        <v>2029</v>
      </c>
      <c r="D153" s="2">
        <f t="shared" si="23"/>
        <v>7697.270281575391</v>
      </c>
      <c r="E153" s="2">
        <f t="shared" si="25"/>
        <v>3306.8997023563297</v>
      </c>
      <c r="F153" s="2">
        <f t="shared" si="27"/>
        <v>85742.033752142568</v>
      </c>
      <c r="G153" s="11">
        <f t="shared" si="19"/>
        <v>2815.4475925785164</v>
      </c>
      <c r="H153" s="2">
        <f>IF(A153=C$10, 'Q2(1)'!F$7-('Q2(1)'!F$7-'Q2(1)'!F$5)*'Q2(1)'!I$2,0)+IF(MOD(A153,6)=0, IF(A153&lt;=C$10, 'Q2(1)'!F$7*('Q2(1)'!F$4/2)*(1-'Q2(1)'!I$3),0),0)</f>
        <v>0</v>
      </c>
      <c r="I153" s="2">
        <f t="shared" si="26"/>
        <v>82926.586159564045</v>
      </c>
      <c r="M153" s="10">
        <f t="shared" si="18"/>
        <v>2815.4475925785164</v>
      </c>
      <c r="N153" s="11">
        <f t="shared" si="20"/>
        <v>1782.9291281502294</v>
      </c>
      <c r="O153" s="11">
        <f t="shared" si="21"/>
        <v>1032.518464428287</v>
      </c>
      <c r="P153" s="12">
        <f t="shared" si="22"/>
        <v>474415.24904229958</v>
      </c>
    </row>
    <row r="154" spans="1:16" x14ac:dyDescent="0.25">
      <c r="A154" s="28">
        <v>70</v>
      </c>
      <c r="B154" s="1">
        <v>47422</v>
      </c>
      <c r="C154" s="2">
        <f t="shared" si="24"/>
        <v>2029</v>
      </c>
      <c r="D154" s="2">
        <f t="shared" si="23"/>
        <v>7697.270281575391</v>
      </c>
      <c r="E154" s="2">
        <f t="shared" si="25"/>
        <v>3313.5135017610423</v>
      </c>
      <c r="F154" s="2">
        <f t="shared" si="27"/>
        <v>87586.764893243613</v>
      </c>
      <c r="G154" s="11">
        <f t="shared" si="19"/>
        <v>2815.4475925785164</v>
      </c>
      <c r="H154" s="2">
        <f>IF(A154=C$10, 'Q2(1)'!F$7-('Q2(1)'!F$7-'Q2(1)'!F$5)*'Q2(1)'!I$2,0)+IF(MOD(A154,6)=0, IF(A154&lt;=C$10, 'Q2(1)'!F$7*('Q2(1)'!F$4/2)*(1-'Q2(1)'!I$3),0),0)</f>
        <v>0</v>
      </c>
      <c r="I154" s="2">
        <f t="shared" si="26"/>
        <v>84771.31730066509</v>
      </c>
      <c r="M154" s="10">
        <f t="shared" si="18"/>
        <v>2815.4475925785164</v>
      </c>
      <c r="N154" s="11">
        <f t="shared" si="20"/>
        <v>1779.0571839086233</v>
      </c>
      <c r="O154" s="11">
        <f t="shared" si="21"/>
        <v>1036.3904086698931</v>
      </c>
      <c r="P154" s="12">
        <f t="shared" si="22"/>
        <v>473378.85863362969</v>
      </c>
    </row>
    <row r="155" spans="1:16" x14ac:dyDescent="0.25">
      <c r="A155" s="28">
        <v>71</v>
      </c>
      <c r="B155" s="1">
        <v>47452</v>
      </c>
      <c r="C155" s="2">
        <f t="shared" si="24"/>
        <v>2029</v>
      </c>
      <c r="D155" s="2">
        <f t="shared" si="23"/>
        <v>7697.270281575391</v>
      </c>
      <c r="E155" s="2">
        <f t="shared" si="25"/>
        <v>3320.1405287645644</v>
      </c>
      <c r="F155" s="2">
        <f t="shared" si="27"/>
        <v>89431.018111144804</v>
      </c>
      <c r="G155" s="11">
        <f t="shared" si="19"/>
        <v>2815.4475925785164</v>
      </c>
      <c r="H155" s="2">
        <f>IF(A155=C$10, 'Q2(1)'!F$7-('Q2(1)'!F$7-'Q2(1)'!F$5)*'Q2(1)'!I$2,0)+IF(MOD(A155,6)=0, IF(A155&lt;=C$10, 'Q2(1)'!F$7*('Q2(1)'!F$4/2)*(1-'Q2(1)'!I$3),0),0)</f>
        <v>0</v>
      </c>
      <c r="I155" s="2">
        <f t="shared" si="26"/>
        <v>86615.570518566281</v>
      </c>
      <c r="M155" s="10">
        <f t="shared" si="18"/>
        <v>2815.4475925785164</v>
      </c>
      <c r="N155" s="11">
        <f t="shared" si="20"/>
        <v>1775.1707198761112</v>
      </c>
      <c r="O155" s="11">
        <f t="shared" si="21"/>
        <v>1040.2768727024052</v>
      </c>
      <c r="P155" s="12">
        <f t="shared" si="22"/>
        <v>472338.58176092728</v>
      </c>
    </row>
    <row r="156" spans="1:16" x14ac:dyDescent="0.25">
      <c r="A156" s="28">
        <v>72</v>
      </c>
      <c r="B156" s="1">
        <v>47483</v>
      </c>
      <c r="C156" s="2">
        <f t="shared" si="24"/>
        <v>2029</v>
      </c>
      <c r="D156" s="2">
        <f t="shared" si="23"/>
        <v>7697.270281575391</v>
      </c>
      <c r="E156" s="2">
        <f t="shared" si="25"/>
        <v>3326.7808098220935</v>
      </c>
      <c r="F156" s="2">
        <f t="shared" si="27"/>
        <v>91274.77855871481</v>
      </c>
      <c r="G156" s="11">
        <f t="shared" si="19"/>
        <v>2815.4475925785164</v>
      </c>
      <c r="H156" s="2">
        <f>IF(A156=C$10, 'Q2(1)'!F$7-('Q2(1)'!F$7-'Q2(1)'!F$5)*'Q2(1)'!I$2,0)+IF(MOD(A156,6)=0, IF(A156&lt;=C$10, 'Q2(1)'!F$7*('Q2(1)'!F$4/2)*(1-'Q2(1)'!I$3),0),0)</f>
        <v>229.80164638329171</v>
      </c>
      <c r="I156" s="2">
        <f t="shared" si="26"/>
        <v>88689.132612519577</v>
      </c>
      <c r="M156" s="10">
        <f t="shared" si="18"/>
        <v>2815.4475925785164</v>
      </c>
      <c r="N156" s="11">
        <f t="shared" si="20"/>
        <v>1771.2696816034772</v>
      </c>
      <c r="O156" s="11">
        <f t="shared" si="21"/>
        <v>1044.1779109750391</v>
      </c>
      <c r="P156" s="12">
        <f t="shared" si="22"/>
        <v>471294.40384995221</v>
      </c>
    </row>
    <row r="157" spans="1:16" x14ac:dyDescent="0.25">
      <c r="A157" s="28">
        <v>73</v>
      </c>
      <c r="B157" s="1">
        <v>47514</v>
      </c>
      <c r="C157" s="2">
        <f t="shared" si="24"/>
        <v>2030</v>
      </c>
      <c r="D157" s="2">
        <f t="shared" si="23"/>
        <v>8005.1610928384089</v>
      </c>
      <c r="E157" s="2">
        <f t="shared" si="25"/>
        <v>3333.4343714417378</v>
      </c>
      <c r="F157" s="2">
        <f t="shared" si="27"/>
        <v>93656.489775957991</v>
      </c>
      <c r="G157" s="11">
        <f t="shared" si="19"/>
        <v>2815.4475925785164</v>
      </c>
      <c r="H157" s="2">
        <f>IF(A157=C$10, 'Q2(1)'!F$7-('Q2(1)'!F$7-'Q2(1)'!F$5)*'Q2(1)'!I$2,0)+IF(MOD(A157,6)=0, IF(A157&lt;=C$10, 'Q2(1)'!F$7*('Q2(1)'!F$4/2)*(1-'Q2(1)'!I$3),0),0)</f>
        <v>0</v>
      </c>
      <c r="I157" s="2">
        <f t="shared" si="26"/>
        <v>90841.042183379468</v>
      </c>
      <c r="M157" s="10">
        <f t="shared" si="18"/>
        <v>2815.4475925785164</v>
      </c>
      <c r="N157" s="11">
        <f t="shared" si="20"/>
        <v>1767.3540144373208</v>
      </c>
      <c r="O157" s="11">
        <f t="shared" si="21"/>
        <v>1048.0935781411956</v>
      </c>
      <c r="P157" s="12">
        <f t="shared" si="22"/>
        <v>470246.31027181103</v>
      </c>
    </row>
    <row r="158" spans="1:16" x14ac:dyDescent="0.25">
      <c r="A158" s="28">
        <v>74</v>
      </c>
      <c r="B158" s="1">
        <v>47542</v>
      </c>
      <c r="C158" s="2">
        <f t="shared" si="24"/>
        <v>2030</v>
      </c>
      <c r="D158" s="2">
        <f t="shared" si="23"/>
        <v>8005.1610928384089</v>
      </c>
      <c r="E158" s="2">
        <f t="shared" si="25"/>
        <v>3340.1012401846215</v>
      </c>
      <c r="F158" s="2">
        <f t="shared" si="27"/>
        <v>95808.905509977863</v>
      </c>
      <c r="G158" s="11">
        <f t="shared" si="19"/>
        <v>2815.4475925785164</v>
      </c>
      <c r="H158" s="2">
        <f>IF(A158=C$10, 'Q2(1)'!F$7-('Q2(1)'!F$7-'Q2(1)'!F$5)*'Q2(1)'!I$2,0)+IF(MOD(A158,6)=0, IF(A158&lt;=C$10, 'Q2(1)'!F$7*('Q2(1)'!F$4/2)*(1-'Q2(1)'!I$3),0),0)</f>
        <v>0</v>
      </c>
      <c r="I158" s="2">
        <f t="shared" si="26"/>
        <v>92993.457917399341</v>
      </c>
      <c r="M158" s="10">
        <f t="shared" si="18"/>
        <v>2815.4475925785164</v>
      </c>
      <c r="N158" s="11">
        <f t="shared" si="20"/>
        <v>1763.4236635192913</v>
      </c>
      <c r="O158" s="11">
        <f t="shared" si="21"/>
        <v>1052.0239290592251</v>
      </c>
      <c r="P158" s="12">
        <f t="shared" si="22"/>
        <v>469194.28634275182</v>
      </c>
    </row>
    <row r="159" spans="1:16" x14ac:dyDescent="0.25">
      <c r="A159" s="28">
        <v>75</v>
      </c>
      <c r="B159" s="1">
        <v>47573</v>
      </c>
      <c r="C159" s="2">
        <f t="shared" si="24"/>
        <v>2030</v>
      </c>
      <c r="D159" s="2">
        <f t="shared" si="23"/>
        <v>8005.1610928384089</v>
      </c>
      <c r="E159" s="2">
        <f t="shared" si="25"/>
        <v>3346.7814426649907</v>
      </c>
      <c r="F159" s="2">
        <f t="shared" si="27"/>
        <v>97961.815760630765</v>
      </c>
      <c r="G159" s="11">
        <f t="shared" si="19"/>
        <v>2815.4475925785164</v>
      </c>
      <c r="H159" s="2">
        <f>IF(A159=C$10, 'Q2(1)'!F$7-('Q2(1)'!F$7-'Q2(1)'!F$5)*'Q2(1)'!I$2,0)+IF(MOD(A159,6)=0, IF(A159&lt;=C$10, 'Q2(1)'!F$7*('Q2(1)'!F$4/2)*(1-'Q2(1)'!I$3),0),0)</f>
        <v>0</v>
      </c>
      <c r="I159" s="2">
        <f t="shared" si="26"/>
        <v>95146.368168052242</v>
      </c>
      <c r="M159" s="10">
        <f t="shared" si="18"/>
        <v>2815.4475925785164</v>
      </c>
      <c r="N159" s="11">
        <f t="shared" si="20"/>
        <v>1759.4785737853192</v>
      </c>
      <c r="O159" s="11">
        <f t="shared" si="21"/>
        <v>1055.9690187931972</v>
      </c>
      <c r="P159" s="12">
        <f t="shared" si="22"/>
        <v>468138.31732395862</v>
      </c>
    </row>
    <row r="160" spans="1:16" x14ac:dyDescent="0.25">
      <c r="A160" s="28">
        <v>76</v>
      </c>
      <c r="B160" s="1">
        <v>47603</v>
      </c>
      <c r="C160" s="2">
        <f t="shared" si="24"/>
        <v>2030</v>
      </c>
      <c r="D160" s="2">
        <f t="shared" si="23"/>
        <v>8005.1610928384089</v>
      </c>
      <c r="E160" s="2">
        <f t="shared" si="25"/>
        <v>3353.4750055503205</v>
      </c>
      <c r="F160" s="2">
        <f t="shared" si="27"/>
        <v>100115.20881590052</v>
      </c>
      <c r="G160" s="11">
        <f t="shared" si="19"/>
        <v>2815.4475925785164</v>
      </c>
      <c r="H160" s="2">
        <f>IF(A160=C$10, 'Q2(1)'!F$7-('Q2(1)'!F$7-'Q2(1)'!F$5)*'Q2(1)'!I$2,0)+IF(MOD(A160,6)=0, IF(A160&lt;=C$10, 'Q2(1)'!F$7*('Q2(1)'!F$4/2)*(1-'Q2(1)'!I$3),0),0)</f>
        <v>0</v>
      </c>
      <c r="I160" s="2">
        <f t="shared" si="26"/>
        <v>97299.761223321999</v>
      </c>
      <c r="M160" s="10">
        <f t="shared" si="18"/>
        <v>2815.4475925785164</v>
      </c>
      <c r="N160" s="11">
        <f t="shared" si="20"/>
        <v>1755.5186899648447</v>
      </c>
      <c r="O160" s="11">
        <f t="shared" si="21"/>
        <v>1059.9289026136717</v>
      </c>
      <c r="P160" s="12">
        <f t="shared" si="22"/>
        <v>467078.38842134492</v>
      </c>
    </row>
    <row r="161" spans="1:16" x14ac:dyDescent="0.25">
      <c r="A161" s="28">
        <v>77</v>
      </c>
      <c r="B161" s="1">
        <v>47634</v>
      </c>
      <c r="C161" s="2">
        <f t="shared" si="24"/>
        <v>2030</v>
      </c>
      <c r="D161" s="2">
        <f t="shared" si="23"/>
        <v>8005.1610928384089</v>
      </c>
      <c r="E161" s="2">
        <f t="shared" si="25"/>
        <v>3360.1819555614211</v>
      </c>
      <c r="F161" s="2">
        <f t="shared" si="27"/>
        <v>102269.07289801007</v>
      </c>
      <c r="G161" s="11">
        <f t="shared" si="19"/>
        <v>2815.4475925785164</v>
      </c>
      <c r="H161" s="2">
        <f>IF(A161=C$10, 'Q2(1)'!F$7-('Q2(1)'!F$7-'Q2(1)'!F$5)*'Q2(1)'!I$2,0)+IF(MOD(A161,6)=0, IF(A161&lt;=C$10, 'Q2(1)'!F$7*('Q2(1)'!F$4/2)*(1-'Q2(1)'!I$3),0),0)</f>
        <v>0</v>
      </c>
      <c r="I161" s="2">
        <f t="shared" si="26"/>
        <v>99453.625305431546</v>
      </c>
      <c r="M161" s="10">
        <f t="shared" si="18"/>
        <v>2815.4475925785164</v>
      </c>
      <c r="N161" s="11">
        <f t="shared" si="20"/>
        <v>1751.5439565800434</v>
      </c>
      <c r="O161" s="11">
        <f t="shared" si="21"/>
        <v>1063.903635998473</v>
      </c>
      <c r="P161" s="12">
        <f t="shared" si="22"/>
        <v>466014.48478534643</v>
      </c>
    </row>
    <row r="162" spans="1:16" x14ac:dyDescent="0.25">
      <c r="A162" s="28">
        <v>78</v>
      </c>
      <c r="B162" s="1">
        <v>47664</v>
      </c>
      <c r="C162" s="2">
        <f t="shared" si="24"/>
        <v>2030</v>
      </c>
      <c r="D162" s="2">
        <f t="shared" si="23"/>
        <v>8005.1610928384089</v>
      </c>
      <c r="E162" s="2">
        <f t="shared" si="25"/>
        <v>3366.9023194725441</v>
      </c>
      <c r="F162" s="2">
        <f t="shared" si="27"/>
        <v>104423.39616314885</v>
      </c>
      <c r="G162" s="11">
        <f t="shared" si="19"/>
        <v>2815.4475925785164</v>
      </c>
      <c r="H162" s="2">
        <f>IF(A162=C$10, 'Q2(1)'!F$7-('Q2(1)'!F$7-'Q2(1)'!F$5)*'Q2(1)'!I$2,0)+IF(MOD(A162,6)=0, IF(A162&lt;=C$10, 'Q2(1)'!F$7*('Q2(1)'!F$4/2)*(1-'Q2(1)'!I$3),0),0)</f>
        <v>229.80164638329171</v>
      </c>
      <c r="I162" s="2">
        <f t="shared" si="26"/>
        <v>101837.75021695362</v>
      </c>
      <c r="M162" s="10">
        <f t="shared" si="18"/>
        <v>2815.4475925785164</v>
      </c>
      <c r="N162" s="11">
        <f t="shared" si="20"/>
        <v>1747.554317945049</v>
      </c>
      <c r="O162" s="11">
        <f t="shared" si="21"/>
        <v>1067.8932746334674</v>
      </c>
      <c r="P162" s="12">
        <f t="shared" si="22"/>
        <v>464946.59151071298</v>
      </c>
    </row>
    <row r="163" spans="1:16" x14ac:dyDescent="0.25">
      <c r="A163" s="28">
        <v>79</v>
      </c>
      <c r="B163" s="1">
        <v>47695</v>
      </c>
      <c r="C163" s="2">
        <f t="shared" si="24"/>
        <v>2030</v>
      </c>
      <c r="D163" s="2">
        <f t="shared" si="23"/>
        <v>8005.1610928384089</v>
      </c>
      <c r="E163" s="2">
        <f t="shared" si="25"/>
        <v>3373.6361241114892</v>
      </c>
      <c r="F163" s="2">
        <f t="shared" si="27"/>
        <v>106808.73435307039</v>
      </c>
      <c r="G163" s="11">
        <f t="shared" si="19"/>
        <v>2815.4475925785164</v>
      </c>
      <c r="H163" s="2">
        <f>IF(A163=C$10, 'Q2(1)'!F$7-('Q2(1)'!F$7-'Q2(1)'!F$5)*'Q2(1)'!I$2,0)+IF(MOD(A163,6)=0, IF(A163&lt;=C$10, 'Q2(1)'!F$7*('Q2(1)'!F$4/2)*(1-'Q2(1)'!I$3),0),0)</f>
        <v>0</v>
      </c>
      <c r="I163" s="2">
        <f t="shared" si="26"/>
        <v>103993.28676049187</v>
      </c>
      <c r="M163" s="10">
        <f t="shared" si="18"/>
        <v>2815.4475925785164</v>
      </c>
      <c r="N163" s="11">
        <f t="shared" si="20"/>
        <v>1743.5497181651735</v>
      </c>
      <c r="O163" s="11">
        <f t="shared" si="21"/>
        <v>1071.8978744133428</v>
      </c>
      <c r="P163" s="12">
        <f t="shared" si="22"/>
        <v>463874.69363629963</v>
      </c>
    </row>
    <row r="164" spans="1:16" x14ac:dyDescent="0.25">
      <c r="A164" s="28">
        <v>80</v>
      </c>
      <c r="B164" s="1">
        <v>47726</v>
      </c>
      <c r="C164" s="2">
        <f t="shared" si="24"/>
        <v>2030</v>
      </c>
      <c r="D164" s="2">
        <f t="shared" si="23"/>
        <v>8005.1610928384089</v>
      </c>
      <c r="E164" s="2">
        <f t="shared" si="25"/>
        <v>3380.3833963597122</v>
      </c>
      <c r="F164" s="2">
        <f t="shared" si="27"/>
        <v>108964.70874617223</v>
      </c>
      <c r="G164" s="11">
        <f t="shared" si="19"/>
        <v>2815.4475925785164</v>
      </c>
      <c r="H164" s="2">
        <f>IF(A164=C$10, 'Q2(1)'!F$7-('Q2(1)'!F$7-'Q2(1)'!F$5)*'Q2(1)'!I$2,0)+IF(MOD(A164,6)=0, IF(A164&lt;=C$10, 'Q2(1)'!F$7*('Q2(1)'!F$4/2)*(1-'Q2(1)'!I$3),0),0)</f>
        <v>0</v>
      </c>
      <c r="I164" s="2">
        <f t="shared" si="26"/>
        <v>106149.2611535937</v>
      </c>
      <c r="M164" s="10">
        <f t="shared" si="18"/>
        <v>2815.4475925785164</v>
      </c>
      <c r="N164" s="11">
        <f t="shared" si="20"/>
        <v>1739.5301011361237</v>
      </c>
      <c r="O164" s="11">
        <f t="shared" si="21"/>
        <v>1075.9174914423927</v>
      </c>
      <c r="P164" s="12">
        <f t="shared" si="22"/>
        <v>462798.77614485723</v>
      </c>
    </row>
    <row r="165" spans="1:16" x14ac:dyDescent="0.25">
      <c r="A165" s="28">
        <v>81</v>
      </c>
      <c r="B165" s="1">
        <v>47756</v>
      </c>
      <c r="C165" s="2">
        <f t="shared" si="24"/>
        <v>2030</v>
      </c>
      <c r="D165" s="2">
        <f t="shared" si="23"/>
        <v>8005.1610928384089</v>
      </c>
      <c r="E165" s="2">
        <f t="shared" si="25"/>
        <v>3387.1441631524317</v>
      </c>
      <c r="F165" s="2">
        <f t="shared" si="27"/>
        <v>111121.10895379167</v>
      </c>
      <c r="G165" s="11">
        <f t="shared" si="19"/>
        <v>2815.4475925785164</v>
      </c>
      <c r="H165" s="2">
        <f>IF(A165=C$10, 'Q2(1)'!F$7-('Q2(1)'!F$7-'Q2(1)'!F$5)*'Q2(1)'!I$2,0)+IF(MOD(A165,6)=0, IF(A165&lt;=C$10, 'Q2(1)'!F$7*('Q2(1)'!F$4/2)*(1-'Q2(1)'!I$3),0),0)</f>
        <v>0</v>
      </c>
      <c r="I165" s="2">
        <f t="shared" si="26"/>
        <v>108305.66136121315</v>
      </c>
      <c r="M165" s="10">
        <f t="shared" si="18"/>
        <v>2815.4475925785164</v>
      </c>
      <c r="N165" s="11">
        <f t="shared" si="20"/>
        <v>1735.4954105432146</v>
      </c>
      <c r="O165" s="11">
        <f t="shared" si="21"/>
        <v>1079.9521820353018</v>
      </c>
      <c r="P165" s="12">
        <f t="shared" si="22"/>
        <v>461718.82396282192</v>
      </c>
    </row>
    <row r="166" spans="1:16" x14ac:dyDescent="0.25">
      <c r="A166" s="28">
        <v>82</v>
      </c>
      <c r="B166" s="1">
        <v>47787</v>
      </c>
      <c r="C166" s="2">
        <f t="shared" si="24"/>
        <v>2030</v>
      </c>
      <c r="D166" s="2">
        <f t="shared" si="23"/>
        <v>8005.1610928384089</v>
      </c>
      <c r="E166" s="2">
        <f t="shared" si="25"/>
        <v>3393.9184514787366</v>
      </c>
      <c r="F166" s="2">
        <f t="shared" si="27"/>
        <v>113277.92287377687</v>
      </c>
      <c r="G166" s="11">
        <f t="shared" si="19"/>
        <v>2815.4475925785164</v>
      </c>
      <c r="H166" s="2">
        <f>IF(A166=C$10, 'Q2(1)'!F$7-('Q2(1)'!F$7-'Q2(1)'!F$5)*'Q2(1)'!I$2,0)+IF(MOD(A166,6)=0, IF(A166&lt;=C$10, 'Q2(1)'!F$7*('Q2(1)'!F$4/2)*(1-'Q2(1)'!I$3),0),0)</f>
        <v>0</v>
      </c>
      <c r="I166" s="2">
        <f t="shared" si="26"/>
        <v>110462.47528119835</v>
      </c>
      <c r="M166" s="10">
        <f t="shared" si="18"/>
        <v>2815.4475925785164</v>
      </c>
      <c r="N166" s="11">
        <f t="shared" si="20"/>
        <v>1731.4455898605822</v>
      </c>
      <c r="O166" s="11">
        <f t="shared" si="21"/>
        <v>1084.0020027179341</v>
      </c>
      <c r="P166" s="12">
        <f t="shared" si="22"/>
        <v>460634.82196010399</v>
      </c>
    </row>
    <row r="167" spans="1:16" x14ac:dyDescent="0.25">
      <c r="A167" s="28">
        <v>83</v>
      </c>
      <c r="B167" s="1">
        <v>47817</v>
      </c>
      <c r="C167" s="2">
        <f t="shared" si="24"/>
        <v>2030</v>
      </c>
      <c r="D167" s="2">
        <f t="shared" si="23"/>
        <v>8005.1610928384089</v>
      </c>
      <c r="E167" s="2">
        <f t="shared" si="25"/>
        <v>3400.7062883816943</v>
      </c>
      <c r="F167" s="2">
        <f t="shared" si="27"/>
        <v>115435.13833659241</v>
      </c>
      <c r="G167" s="11">
        <f t="shared" si="19"/>
        <v>2815.4475925785164</v>
      </c>
      <c r="H167" s="2">
        <f>IF(A167=C$10, 'Q2(1)'!F$7-('Q2(1)'!F$7-'Q2(1)'!F$5)*'Q2(1)'!I$2,0)+IF(MOD(A167,6)=0, IF(A167&lt;=C$10, 'Q2(1)'!F$7*('Q2(1)'!F$4/2)*(1-'Q2(1)'!I$3),0),0)</f>
        <v>0</v>
      </c>
      <c r="I167" s="2">
        <f t="shared" si="26"/>
        <v>112619.69074401389</v>
      </c>
      <c r="M167" s="10">
        <f t="shared" si="18"/>
        <v>2815.4475925785164</v>
      </c>
      <c r="N167" s="11">
        <f t="shared" si="20"/>
        <v>1727.3805823503899</v>
      </c>
      <c r="O167" s="11">
        <f t="shared" si="21"/>
        <v>1088.0670102281265</v>
      </c>
      <c r="P167" s="12">
        <f t="shared" si="22"/>
        <v>459546.75494987587</v>
      </c>
    </row>
    <row r="168" spans="1:16" x14ac:dyDescent="0.25">
      <c r="A168" s="28">
        <v>84</v>
      </c>
      <c r="B168" s="1">
        <v>47848</v>
      </c>
      <c r="C168" s="2">
        <f t="shared" si="24"/>
        <v>2030</v>
      </c>
      <c r="D168" s="2">
        <f t="shared" si="23"/>
        <v>8005.1610928384089</v>
      </c>
      <c r="E168" s="2">
        <f t="shared" si="25"/>
        <v>3407.5077009584579</v>
      </c>
      <c r="F168" s="2">
        <f t="shared" si="27"/>
        <v>117592.74310504057</v>
      </c>
      <c r="G168" s="11">
        <f t="shared" si="19"/>
        <v>2815.4475925785164</v>
      </c>
      <c r="H168" s="2">
        <f>IF(A168=C$10, 'Q2(1)'!F$7-('Q2(1)'!F$7-'Q2(1)'!F$5)*'Q2(1)'!I$2,0)+IF(MOD(A168,6)=0, IF(A168&lt;=C$10, 'Q2(1)'!F$7*('Q2(1)'!F$4/2)*(1-'Q2(1)'!I$3),0),0)</f>
        <v>229.80164638329171</v>
      </c>
      <c r="I168" s="2">
        <f t="shared" si="26"/>
        <v>115007.09715884534</v>
      </c>
      <c r="M168" s="10">
        <f t="shared" si="18"/>
        <v>2815.4475925785164</v>
      </c>
      <c r="N168" s="11">
        <f t="shared" si="20"/>
        <v>1723.3003310620345</v>
      </c>
      <c r="O168" s="11">
        <f t="shared" si="21"/>
        <v>1092.1472615164819</v>
      </c>
      <c r="P168" s="12">
        <f t="shared" si="22"/>
        <v>458454.60768835939</v>
      </c>
    </row>
    <row r="169" spans="1:16" x14ac:dyDescent="0.25">
      <c r="A169" s="28">
        <v>85</v>
      </c>
      <c r="B169" s="1">
        <v>47879</v>
      </c>
      <c r="C169" s="2">
        <f t="shared" si="24"/>
        <v>2031</v>
      </c>
      <c r="D169" s="2">
        <f t="shared" si="23"/>
        <v>8325.3675365519448</v>
      </c>
      <c r="E169" s="2">
        <f t="shared" si="25"/>
        <v>3414.3227163603747</v>
      </c>
      <c r="F169" s="2">
        <f t="shared" si="27"/>
        <v>120301.4989695664</v>
      </c>
      <c r="G169" s="11">
        <f t="shared" si="19"/>
        <v>2815.4475925785164</v>
      </c>
      <c r="H169" s="2">
        <f>IF(A169=C$10, 'Q2(1)'!F$7-('Q2(1)'!F$7-'Q2(1)'!F$5)*'Q2(1)'!I$2,0)+IF(MOD(A169,6)=0, IF(A169&lt;=C$10, 'Q2(1)'!F$7*('Q2(1)'!F$4/2)*(1-'Q2(1)'!I$3),0),0)</f>
        <v>0</v>
      </c>
      <c r="I169" s="2">
        <f t="shared" si="26"/>
        <v>117486.05137698787</v>
      </c>
      <c r="M169" s="10">
        <f t="shared" si="18"/>
        <v>2815.4475925785164</v>
      </c>
      <c r="N169" s="11">
        <f t="shared" si="20"/>
        <v>1719.2047788313478</v>
      </c>
      <c r="O169" s="11">
        <f t="shared" si="21"/>
        <v>1096.2428137471686</v>
      </c>
      <c r="P169" s="12">
        <f t="shared" si="22"/>
        <v>457358.36487461225</v>
      </c>
    </row>
    <row r="170" spans="1:16" x14ac:dyDescent="0.25">
      <c r="A170" s="28">
        <v>86</v>
      </c>
      <c r="B170" s="1">
        <v>47907</v>
      </c>
      <c r="C170" s="2">
        <f t="shared" si="24"/>
        <v>2031</v>
      </c>
      <c r="D170" s="2">
        <f t="shared" si="23"/>
        <v>8325.3675365519448</v>
      </c>
      <c r="E170" s="2">
        <f t="shared" si="25"/>
        <v>3421.1513617930955</v>
      </c>
      <c r="F170" s="2">
        <f t="shared" si="27"/>
        <v>122781.88772300337</v>
      </c>
      <c r="G170" s="11">
        <f t="shared" si="19"/>
        <v>2815.4475925785164</v>
      </c>
      <c r="H170" s="2">
        <f>IF(A170=C$10, 'Q2(1)'!F$7-('Q2(1)'!F$7-'Q2(1)'!F$5)*'Q2(1)'!I$2,0)+IF(MOD(A170,6)=0, IF(A170&lt;=C$10, 'Q2(1)'!F$7*('Q2(1)'!F$4/2)*(1-'Q2(1)'!I$3),0),0)</f>
        <v>0</v>
      </c>
      <c r="I170" s="2">
        <f t="shared" si="26"/>
        <v>119966.44013042485</v>
      </c>
      <c r="M170" s="10">
        <f t="shared" si="18"/>
        <v>2815.4475925785164</v>
      </c>
      <c r="N170" s="11">
        <f t="shared" si="20"/>
        <v>1715.093868279796</v>
      </c>
      <c r="O170" s="11">
        <f t="shared" si="21"/>
        <v>1100.3537242987204</v>
      </c>
      <c r="P170" s="12">
        <f t="shared" si="22"/>
        <v>456258.01115031354</v>
      </c>
    </row>
    <row r="171" spans="1:16" x14ac:dyDescent="0.25">
      <c r="A171" s="28">
        <v>87</v>
      </c>
      <c r="B171" s="1">
        <v>47938</v>
      </c>
      <c r="C171" s="2">
        <f t="shared" si="24"/>
        <v>2031</v>
      </c>
      <c r="D171" s="2">
        <f t="shared" si="23"/>
        <v>8325.3675365519448</v>
      </c>
      <c r="E171" s="2">
        <f t="shared" si="25"/>
        <v>3427.9936645166817</v>
      </c>
      <c r="F171" s="2">
        <f t="shared" si="27"/>
        <v>125263.70213622821</v>
      </c>
      <c r="G171" s="11">
        <f t="shared" si="19"/>
        <v>2815.4475925785164</v>
      </c>
      <c r="H171" s="2">
        <f>IF(A171=C$10, 'Q2(1)'!F$7-('Q2(1)'!F$7-'Q2(1)'!F$5)*'Q2(1)'!I$2,0)+IF(MOD(A171,6)=0, IF(A171&lt;=C$10, 'Q2(1)'!F$7*('Q2(1)'!F$4/2)*(1-'Q2(1)'!I$3),0),0)</f>
        <v>0</v>
      </c>
      <c r="I171" s="2">
        <f t="shared" si="26"/>
        <v>122448.25454364969</v>
      </c>
      <c r="M171" s="10">
        <f t="shared" si="18"/>
        <v>2815.4475925785164</v>
      </c>
      <c r="N171" s="11">
        <f t="shared" si="20"/>
        <v>1710.9675418136758</v>
      </c>
      <c r="O171" s="11">
        <f t="shared" si="21"/>
        <v>1104.4800507648406</v>
      </c>
      <c r="P171" s="12">
        <f t="shared" si="22"/>
        <v>455153.53109954868</v>
      </c>
    </row>
    <row r="172" spans="1:16" x14ac:dyDescent="0.25">
      <c r="A172" s="28">
        <v>88</v>
      </c>
      <c r="B172" s="1">
        <v>47968</v>
      </c>
      <c r="C172" s="2">
        <f t="shared" si="24"/>
        <v>2031</v>
      </c>
      <c r="D172" s="2">
        <f t="shared" si="23"/>
        <v>8325.3675365519448</v>
      </c>
      <c r="E172" s="2">
        <f t="shared" si="25"/>
        <v>3434.849651845715</v>
      </c>
      <c r="F172" s="2">
        <f t="shared" si="27"/>
        <v>127746.93327683477</v>
      </c>
      <c r="G172" s="11">
        <f t="shared" si="19"/>
        <v>2815.4475925785164</v>
      </c>
      <c r="H172" s="2">
        <f>IF(A172=C$10, 'Q2(1)'!F$7-('Q2(1)'!F$7-'Q2(1)'!F$5)*'Q2(1)'!I$2,0)+IF(MOD(A172,6)=0, IF(A172&lt;=C$10, 'Q2(1)'!F$7*('Q2(1)'!F$4/2)*(1-'Q2(1)'!I$3),0),0)</f>
        <v>0</v>
      </c>
      <c r="I172" s="2">
        <f t="shared" si="26"/>
        <v>124931.48568425624</v>
      </c>
      <c r="M172" s="10">
        <f t="shared" si="18"/>
        <v>2815.4475925785164</v>
      </c>
      <c r="N172" s="11">
        <f t="shared" si="20"/>
        <v>1706.8257416233075</v>
      </c>
      <c r="O172" s="11">
        <f t="shared" si="21"/>
        <v>1108.6218509552089</v>
      </c>
      <c r="P172" s="12">
        <f t="shared" si="22"/>
        <v>454044.9092485935</v>
      </c>
    </row>
    <row r="173" spans="1:16" x14ac:dyDescent="0.25">
      <c r="A173" s="28">
        <v>89</v>
      </c>
      <c r="B173" s="1">
        <v>47999</v>
      </c>
      <c r="C173" s="2">
        <f t="shared" si="24"/>
        <v>2031</v>
      </c>
      <c r="D173" s="2">
        <f t="shared" si="23"/>
        <v>8325.3675365519448</v>
      </c>
      <c r="E173" s="2">
        <f t="shared" si="25"/>
        <v>3441.7193511494065</v>
      </c>
      <c r="F173" s="2">
        <f t="shared" si="27"/>
        <v>130231.57215527298</v>
      </c>
      <c r="G173" s="11">
        <f t="shared" si="19"/>
        <v>2815.4475925785164</v>
      </c>
      <c r="H173" s="2">
        <f>IF(A173=C$10, 'Q2(1)'!F$7-('Q2(1)'!F$7-'Q2(1)'!F$5)*'Q2(1)'!I$2,0)+IF(MOD(A173,6)=0, IF(A173&lt;=C$10, 'Q2(1)'!F$7*('Q2(1)'!F$4/2)*(1-'Q2(1)'!I$3),0),0)</f>
        <v>0</v>
      </c>
      <c r="I173" s="2">
        <f t="shared" si="26"/>
        <v>127416.12456269446</v>
      </c>
      <c r="M173" s="10">
        <f t="shared" si="18"/>
        <v>2815.4475925785164</v>
      </c>
      <c r="N173" s="11">
        <f t="shared" si="20"/>
        <v>1702.6684096822255</v>
      </c>
      <c r="O173" s="11">
        <f t="shared" si="21"/>
        <v>1112.7791828962909</v>
      </c>
      <c r="P173" s="12">
        <f t="shared" si="22"/>
        <v>452932.13006569719</v>
      </c>
    </row>
    <row r="174" spans="1:16" x14ac:dyDescent="0.25">
      <c r="A174" s="28">
        <v>90</v>
      </c>
      <c r="B174" s="1">
        <v>48029</v>
      </c>
      <c r="C174" s="2">
        <f t="shared" si="24"/>
        <v>2031</v>
      </c>
      <c r="D174" s="2">
        <f t="shared" si="23"/>
        <v>8325.3675365519448</v>
      </c>
      <c r="E174" s="2">
        <f t="shared" si="25"/>
        <v>3448.6027898517054</v>
      </c>
      <c r="F174" s="2">
        <f t="shared" si="27"/>
        <v>132717.60972460371</v>
      </c>
      <c r="G174" s="11">
        <f t="shared" si="19"/>
        <v>2815.4475925785164</v>
      </c>
      <c r="H174" s="2">
        <f>IF(A174=C$10, 'Q2(1)'!F$7-('Q2(1)'!F$7-'Q2(1)'!F$5)*'Q2(1)'!I$2,0)+IF(MOD(A174,6)=0, IF(A174&lt;=C$10, 'Q2(1)'!F$7*('Q2(1)'!F$4/2)*(1-'Q2(1)'!I$3),0),0)</f>
        <v>229.80164638329171</v>
      </c>
      <c r="I174" s="2">
        <f t="shared" si="26"/>
        <v>130131.96377840848</v>
      </c>
      <c r="M174" s="10">
        <f t="shared" si="18"/>
        <v>2815.4475925785164</v>
      </c>
      <c r="N174" s="11">
        <f t="shared" si="20"/>
        <v>1698.4954877463645</v>
      </c>
      <c r="O174" s="11">
        <f t="shared" si="21"/>
        <v>1116.9521048321519</v>
      </c>
      <c r="P174" s="12">
        <f t="shared" si="22"/>
        <v>451815.17796086502</v>
      </c>
    </row>
    <row r="175" spans="1:16" x14ac:dyDescent="0.25">
      <c r="A175" s="28">
        <v>91</v>
      </c>
      <c r="B175" s="1">
        <v>48060</v>
      </c>
      <c r="C175" s="2">
        <f t="shared" si="24"/>
        <v>2031</v>
      </c>
      <c r="D175" s="2">
        <f t="shared" si="23"/>
        <v>8325.3675365519448</v>
      </c>
      <c r="E175" s="2">
        <f t="shared" si="25"/>
        <v>3455.4999954314089</v>
      </c>
      <c r="F175" s="2">
        <f t="shared" si="27"/>
        <v>135435.60453212372</v>
      </c>
      <c r="G175" s="11">
        <f t="shared" si="19"/>
        <v>2815.4475925785164</v>
      </c>
      <c r="H175" s="2">
        <f>IF(A175=C$10, 'Q2(1)'!F$7-('Q2(1)'!F$7-'Q2(1)'!F$5)*'Q2(1)'!I$2,0)+IF(MOD(A175,6)=0, IF(A175&lt;=C$10, 'Q2(1)'!F$7*('Q2(1)'!F$4/2)*(1-'Q2(1)'!I$3),0),0)</f>
        <v>0</v>
      </c>
      <c r="I175" s="2">
        <f t="shared" si="26"/>
        <v>132620.15693954521</v>
      </c>
      <c r="M175" s="10">
        <f t="shared" si="18"/>
        <v>2815.4475925785164</v>
      </c>
      <c r="N175" s="11">
        <f t="shared" si="20"/>
        <v>1694.3069173532438</v>
      </c>
      <c r="O175" s="11">
        <f t="shared" si="21"/>
        <v>1121.1406752252726</v>
      </c>
      <c r="P175" s="12">
        <f t="shared" si="22"/>
        <v>450694.03728563973</v>
      </c>
    </row>
    <row r="176" spans="1:16" x14ac:dyDescent="0.25">
      <c r="A176" s="28">
        <v>92</v>
      </c>
      <c r="B176" s="1">
        <v>48091</v>
      </c>
      <c r="C176" s="2">
        <f t="shared" si="24"/>
        <v>2031</v>
      </c>
      <c r="D176" s="2">
        <f t="shared" si="23"/>
        <v>8325.3675365519448</v>
      </c>
      <c r="E176" s="2">
        <f t="shared" si="25"/>
        <v>3462.4109954222718</v>
      </c>
      <c r="F176" s="2">
        <f t="shared" si="27"/>
        <v>137925.18067047338</v>
      </c>
      <c r="G176" s="11">
        <f t="shared" si="19"/>
        <v>2815.4475925785164</v>
      </c>
      <c r="H176" s="2">
        <f>IF(A176=C$10, 'Q2(1)'!F$7-('Q2(1)'!F$7-'Q2(1)'!F$5)*'Q2(1)'!I$2,0)+IF(MOD(A176,6)=0, IF(A176&lt;=C$10, 'Q2(1)'!F$7*('Q2(1)'!F$4/2)*(1-'Q2(1)'!I$3),0),0)</f>
        <v>0</v>
      </c>
      <c r="I176" s="2">
        <f t="shared" si="26"/>
        <v>135109.73307789487</v>
      </c>
      <c r="M176" s="10">
        <f t="shared" si="18"/>
        <v>2815.4475925785164</v>
      </c>
      <c r="N176" s="11">
        <f t="shared" si="20"/>
        <v>1690.1026398211488</v>
      </c>
      <c r="O176" s="11">
        <f t="shared" si="21"/>
        <v>1125.3449527573675</v>
      </c>
      <c r="P176" s="12">
        <f t="shared" si="22"/>
        <v>449568.69233288238</v>
      </c>
    </row>
    <row r="177" spans="1:16" x14ac:dyDescent="0.25">
      <c r="A177" s="28">
        <v>93</v>
      </c>
      <c r="B177" s="1">
        <v>48121</v>
      </c>
      <c r="C177" s="2">
        <f t="shared" si="24"/>
        <v>2031</v>
      </c>
      <c r="D177" s="2">
        <f t="shared" si="23"/>
        <v>8325.3675365519448</v>
      </c>
      <c r="E177" s="2">
        <f t="shared" si="25"/>
        <v>3469.3358174131163</v>
      </c>
      <c r="F177" s="2">
        <f t="shared" si="27"/>
        <v>140416.13057396002</v>
      </c>
      <c r="G177" s="11">
        <f t="shared" si="19"/>
        <v>2815.4475925785164</v>
      </c>
      <c r="H177" s="2">
        <f>IF(A177=C$10, 'Q2(1)'!F$7-('Q2(1)'!F$7-'Q2(1)'!F$5)*'Q2(1)'!I$2,0)+IF(MOD(A177,6)=0, IF(A177&lt;=C$10, 'Q2(1)'!F$7*('Q2(1)'!F$4/2)*(1-'Q2(1)'!I$3),0),0)</f>
        <v>0</v>
      </c>
      <c r="I177" s="2">
        <f t="shared" si="26"/>
        <v>137600.68298138151</v>
      </c>
      <c r="M177" s="10">
        <f t="shared" si="18"/>
        <v>2815.4475925785164</v>
      </c>
      <c r="N177" s="11">
        <f t="shared" si="20"/>
        <v>1685.8825962483088</v>
      </c>
      <c r="O177" s="11">
        <f t="shared" si="21"/>
        <v>1129.5649963302076</v>
      </c>
      <c r="P177" s="12">
        <f t="shared" si="22"/>
        <v>448439.12733655219</v>
      </c>
    </row>
    <row r="178" spans="1:16" x14ac:dyDescent="0.25">
      <c r="A178" s="28">
        <v>94</v>
      </c>
      <c r="B178" s="1">
        <v>48152</v>
      </c>
      <c r="C178" s="2">
        <f t="shared" si="24"/>
        <v>2031</v>
      </c>
      <c r="D178" s="2">
        <f t="shared" si="23"/>
        <v>8325.3675365519448</v>
      </c>
      <c r="E178" s="2">
        <f t="shared" si="25"/>
        <v>3476.2744890479426</v>
      </c>
      <c r="F178" s="2">
        <f t="shared" si="27"/>
        <v>142908.44497215678</v>
      </c>
      <c r="G178" s="11">
        <f t="shared" si="19"/>
        <v>2815.4475925785164</v>
      </c>
      <c r="H178" s="2">
        <f>IF(A178=C$10, 'Q2(1)'!F$7-('Q2(1)'!F$7-'Q2(1)'!F$5)*'Q2(1)'!I$2,0)+IF(MOD(A178,6)=0, IF(A178&lt;=C$10, 'Q2(1)'!F$7*('Q2(1)'!F$4/2)*(1-'Q2(1)'!I$3),0),0)</f>
        <v>0</v>
      </c>
      <c r="I178" s="2">
        <f t="shared" si="26"/>
        <v>140092.99737957827</v>
      </c>
      <c r="M178" s="10">
        <f t="shared" si="18"/>
        <v>2815.4475925785164</v>
      </c>
      <c r="N178" s="11">
        <f t="shared" si="20"/>
        <v>1681.6467275120706</v>
      </c>
      <c r="O178" s="11">
        <f t="shared" si="21"/>
        <v>1133.8008650664458</v>
      </c>
      <c r="P178" s="12">
        <f t="shared" si="22"/>
        <v>447305.32647148572</v>
      </c>
    </row>
    <row r="179" spans="1:16" x14ac:dyDescent="0.25">
      <c r="A179" s="28">
        <v>95</v>
      </c>
      <c r="B179" s="1">
        <v>48182</v>
      </c>
      <c r="C179" s="2">
        <f t="shared" si="24"/>
        <v>2031</v>
      </c>
      <c r="D179" s="2">
        <f t="shared" si="23"/>
        <v>8325.3675365519448</v>
      </c>
      <c r="E179" s="2">
        <f t="shared" si="25"/>
        <v>3483.2270380260384</v>
      </c>
      <c r="F179" s="2">
        <f t="shared" si="27"/>
        <v>145402.1145360361</v>
      </c>
      <c r="G179" s="11">
        <f t="shared" si="19"/>
        <v>2815.4475925785164</v>
      </c>
      <c r="H179" s="2">
        <f>IF(A179=C$10, 'Q2(1)'!F$7-('Q2(1)'!F$7-'Q2(1)'!F$5)*'Q2(1)'!I$2,0)+IF(MOD(A179,6)=0, IF(A179&lt;=C$10, 'Q2(1)'!F$7*('Q2(1)'!F$4/2)*(1-'Q2(1)'!I$3),0),0)</f>
        <v>0</v>
      </c>
      <c r="I179" s="2">
        <f t="shared" si="26"/>
        <v>142586.66694345759</v>
      </c>
      <c r="M179" s="10">
        <f t="shared" si="18"/>
        <v>2815.4475925785164</v>
      </c>
      <c r="N179" s="11">
        <f t="shared" si="20"/>
        <v>1677.3949742680713</v>
      </c>
      <c r="O179" s="11">
        <f t="shared" si="21"/>
        <v>1138.052618310445</v>
      </c>
      <c r="P179" s="12">
        <f t="shared" si="22"/>
        <v>446167.27385317528</v>
      </c>
    </row>
    <row r="180" spans="1:16" x14ac:dyDescent="0.25">
      <c r="A180" s="28">
        <v>96</v>
      </c>
      <c r="B180" s="1">
        <v>48213</v>
      </c>
      <c r="C180" s="2">
        <f t="shared" si="24"/>
        <v>2031</v>
      </c>
      <c r="D180" s="2">
        <f t="shared" si="23"/>
        <v>8325.3675365519448</v>
      </c>
      <c r="E180" s="2">
        <f t="shared" si="25"/>
        <v>3490.1934921020907</v>
      </c>
      <c r="F180" s="2">
        <f t="shared" si="27"/>
        <v>147897.12987771898</v>
      </c>
      <c r="G180" s="11">
        <f t="shared" si="19"/>
        <v>2815.4475925785164</v>
      </c>
      <c r="H180" s="2">
        <f>IF(A180=C$10, 'Q2(1)'!F$7-('Q2(1)'!F$7-'Q2(1)'!F$5)*'Q2(1)'!I$2,0)+IF(MOD(A180,6)=0, IF(A180&lt;=C$10, 'Q2(1)'!F$7*('Q2(1)'!F$4/2)*(1-'Q2(1)'!I$3),0),0)</f>
        <v>229.80164638329171</v>
      </c>
      <c r="I180" s="2">
        <f t="shared" si="26"/>
        <v>145311.48393152378</v>
      </c>
      <c r="M180" s="10">
        <f t="shared" si="18"/>
        <v>2815.4475925785164</v>
      </c>
      <c r="N180" s="11">
        <f t="shared" si="20"/>
        <v>1673.1272769494074</v>
      </c>
      <c r="O180" s="11">
        <f t="shared" si="21"/>
        <v>1142.320315629109</v>
      </c>
      <c r="P180" s="12">
        <f t="shared" si="22"/>
        <v>445024.95353754616</v>
      </c>
    </row>
    <row r="181" spans="1:16" x14ac:dyDescent="0.25">
      <c r="A181" s="28">
        <v>97</v>
      </c>
      <c r="B181" s="1">
        <v>48244</v>
      </c>
      <c r="C181" s="2">
        <f t="shared" si="24"/>
        <v>2032</v>
      </c>
      <c r="D181" s="2">
        <f t="shared" si="23"/>
        <v>8658.3822380140227</v>
      </c>
      <c r="E181" s="2">
        <f t="shared" si="25"/>
        <v>3497.1738790862946</v>
      </c>
      <c r="F181" s="2">
        <f t="shared" si="27"/>
        <v>150957.06390355658</v>
      </c>
      <c r="G181" s="11">
        <f t="shared" si="19"/>
        <v>2815.4475925785164</v>
      </c>
      <c r="H181" s="2">
        <f>IF(A181=C$10, 'Q2(1)'!F$7-('Q2(1)'!F$7-'Q2(1)'!F$5)*'Q2(1)'!I$2,0)+IF(MOD(A181,6)=0, IF(A181&lt;=C$10, 'Q2(1)'!F$7*('Q2(1)'!F$4/2)*(1-'Q2(1)'!I$3),0),0)</f>
        <v>0</v>
      </c>
      <c r="I181" s="2">
        <f t="shared" si="26"/>
        <v>148141.61631097808</v>
      </c>
      <c r="M181" s="10">
        <f t="shared" si="18"/>
        <v>2815.4475925785164</v>
      </c>
      <c r="N181" s="11">
        <f t="shared" si="20"/>
        <v>1668.8435757657981</v>
      </c>
      <c r="O181" s="11">
        <f t="shared" si="21"/>
        <v>1146.6040168127183</v>
      </c>
      <c r="P181" s="12">
        <f t="shared" si="22"/>
        <v>443878.34952073346</v>
      </c>
    </row>
    <row r="182" spans="1:16" x14ac:dyDescent="0.25">
      <c r="A182" s="28">
        <v>98</v>
      </c>
      <c r="B182" s="1">
        <v>48273</v>
      </c>
      <c r="C182" s="2">
        <f t="shared" si="24"/>
        <v>2032</v>
      </c>
      <c r="D182" s="2">
        <f t="shared" si="23"/>
        <v>8658.3822380140227</v>
      </c>
      <c r="E182" s="2">
        <f t="shared" si="25"/>
        <v>3504.1682268444674</v>
      </c>
      <c r="F182" s="2">
        <f t="shared" si="27"/>
        <v>153789.6357098509</v>
      </c>
      <c r="G182" s="11">
        <f t="shared" si="19"/>
        <v>2815.4475925785164</v>
      </c>
      <c r="H182" s="2">
        <f>IF(A182=C$10, 'Q2(1)'!F$7-('Q2(1)'!F$7-'Q2(1)'!F$5)*'Q2(1)'!I$2,0)+IF(MOD(A182,6)=0, IF(A182&lt;=C$10, 'Q2(1)'!F$7*('Q2(1)'!F$4/2)*(1-'Q2(1)'!I$3),0),0)</f>
        <v>0</v>
      </c>
      <c r="I182" s="2">
        <f t="shared" si="26"/>
        <v>150974.1881172724</v>
      </c>
      <c r="M182" s="10">
        <f t="shared" si="18"/>
        <v>2815.4475925785164</v>
      </c>
      <c r="N182" s="11">
        <f t="shared" si="20"/>
        <v>1664.5438107027505</v>
      </c>
      <c r="O182" s="11">
        <f t="shared" si="21"/>
        <v>1150.9037818757658</v>
      </c>
      <c r="P182" s="12">
        <f t="shared" si="22"/>
        <v>442727.44573885767</v>
      </c>
    </row>
    <row r="183" spans="1:16" x14ac:dyDescent="0.25">
      <c r="A183" s="28">
        <v>99</v>
      </c>
      <c r="B183" s="1">
        <v>48304</v>
      </c>
      <c r="C183" s="2">
        <f t="shared" si="24"/>
        <v>2032</v>
      </c>
      <c r="D183" s="2">
        <f t="shared" si="23"/>
        <v>8658.3822380140227</v>
      </c>
      <c r="E183" s="2">
        <f t="shared" si="25"/>
        <v>3511.1765632981565</v>
      </c>
      <c r="F183" s="2">
        <f t="shared" si="27"/>
        <v>156624.6410857125</v>
      </c>
      <c r="G183" s="11">
        <f t="shared" si="19"/>
        <v>2815.4475925785164</v>
      </c>
      <c r="H183" s="2">
        <f>IF(A183=C$10, 'Q2(1)'!F$7-('Q2(1)'!F$7-'Q2(1)'!F$5)*'Q2(1)'!I$2,0)+IF(MOD(A183,6)=0, IF(A183&lt;=C$10, 'Q2(1)'!F$7*('Q2(1)'!F$4/2)*(1-'Q2(1)'!I$3),0),0)</f>
        <v>0</v>
      </c>
      <c r="I183" s="2">
        <f t="shared" si="26"/>
        <v>153809.19349313399</v>
      </c>
      <c r="M183" s="10">
        <f t="shared" si="18"/>
        <v>2815.4475925785164</v>
      </c>
      <c r="N183" s="11">
        <f t="shared" si="20"/>
        <v>1660.2279215207161</v>
      </c>
      <c r="O183" s="11">
        <f t="shared" si="21"/>
        <v>1155.2196710578003</v>
      </c>
      <c r="P183" s="12">
        <f t="shared" si="22"/>
        <v>441572.22606779984</v>
      </c>
    </row>
    <row r="184" spans="1:16" x14ac:dyDescent="0.25">
      <c r="A184" s="28">
        <v>100</v>
      </c>
      <c r="B184" s="1">
        <v>48334</v>
      </c>
      <c r="C184" s="2">
        <f t="shared" si="24"/>
        <v>2032</v>
      </c>
      <c r="D184" s="2">
        <f t="shared" si="23"/>
        <v>8658.3822380140227</v>
      </c>
      <c r="E184" s="2">
        <f t="shared" si="25"/>
        <v>3518.198916424753</v>
      </c>
      <c r="F184" s="2">
        <f t="shared" si="27"/>
        <v>159462.07412636705</v>
      </c>
      <c r="G184" s="11">
        <f t="shared" si="19"/>
        <v>2815.4475925785164</v>
      </c>
      <c r="H184" s="2">
        <f>IF(A184=C$10, 'Q2(1)'!F$7-('Q2(1)'!F$7-'Q2(1)'!F$5)*'Q2(1)'!I$2,0)+IF(MOD(A184,6)=0, IF(A184&lt;=C$10, 'Q2(1)'!F$7*('Q2(1)'!F$4/2)*(1-'Q2(1)'!I$3),0),0)</f>
        <v>0</v>
      </c>
      <c r="I184" s="2">
        <f t="shared" si="26"/>
        <v>156646.62653378854</v>
      </c>
      <c r="M184" s="10">
        <f t="shared" si="18"/>
        <v>2815.4475925785164</v>
      </c>
      <c r="N184" s="11">
        <f t="shared" si="20"/>
        <v>1655.8958477542494</v>
      </c>
      <c r="O184" s="11">
        <f t="shared" si="21"/>
        <v>1159.551744824267</v>
      </c>
      <c r="P184" s="12">
        <f t="shared" si="22"/>
        <v>440412.67432297557</v>
      </c>
    </row>
    <row r="185" spans="1:16" x14ac:dyDescent="0.25">
      <c r="A185" s="28">
        <v>101</v>
      </c>
      <c r="B185" s="1">
        <v>48365</v>
      </c>
      <c r="C185" s="2">
        <f t="shared" si="24"/>
        <v>2032</v>
      </c>
      <c r="D185" s="2">
        <f t="shared" si="23"/>
        <v>8658.3822380140227</v>
      </c>
      <c r="E185" s="2">
        <f t="shared" si="25"/>
        <v>3525.2353142576026</v>
      </c>
      <c r="F185" s="2">
        <f t="shared" si="27"/>
        <v>162301.92887932429</v>
      </c>
      <c r="G185" s="11">
        <f t="shared" si="19"/>
        <v>2815.4475925785164</v>
      </c>
      <c r="H185" s="2">
        <f>IF(A185=C$10, 'Q2(1)'!F$7-('Q2(1)'!F$7-'Q2(1)'!F$5)*'Q2(1)'!I$2,0)+IF(MOD(A185,6)=0, IF(A185&lt;=C$10, 'Q2(1)'!F$7*('Q2(1)'!F$4/2)*(1-'Q2(1)'!I$3),0),0)</f>
        <v>0</v>
      </c>
      <c r="I185" s="2">
        <f t="shared" si="26"/>
        <v>159486.48128674578</v>
      </c>
      <c r="M185" s="10">
        <f t="shared" si="18"/>
        <v>2815.4475925785164</v>
      </c>
      <c r="N185" s="11">
        <f t="shared" si="20"/>
        <v>1651.5475287111583</v>
      </c>
      <c r="O185" s="11">
        <f t="shared" si="21"/>
        <v>1163.9000638673581</v>
      </c>
      <c r="P185" s="12">
        <f t="shared" si="22"/>
        <v>439248.77425910824</v>
      </c>
    </row>
    <row r="186" spans="1:16" x14ac:dyDescent="0.25">
      <c r="A186" s="28">
        <v>102</v>
      </c>
      <c r="B186" s="1">
        <v>48395</v>
      </c>
      <c r="C186" s="2">
        <f t="shared" si="24"/>
        <v>2032</v>
      </c>
      <c r="D186" s="2">
        <f t="shared" si="23"/>
        <v>8658.3822380140227</v>
      </c>
      <c r="E186" s="2">
        <f t="shared" si="25"/>
        <v>3532.2857848861177</v>
      </c>
      <c r="F186" s="2">
        <f t="shared" si="27"/>
        <v>165144.19934416286</v>
      </c>
      <c r="G186" s="11">
        <f t="shared" si="19"/>
        <v>2815.4475925785164</v>
      </c>
      <c r="H186" s="2">
        <f>IF(A186=C$10, 'Q2(1)'!F$7-('Q2(1)'!F$7-'Q2(1)'!F$5)*'Q2(1)'!I$2,0)+IF(MOD(A186,6)=0, IF(A186&lt;=C$10, 'Q2(1)'!F$7*('Q2(1)'!F$4/2)*(1-'Q2(1)'!I$3),0),0)</f>
        <v>229.80164638329171</v>
      </c>
      <c r="I186" s="2">
        <f t="shared" si="26"/>
        <v>162558.55339796765</v>
      </c>
      <c r="M186" s="10">
        <f t="shared" si="18"/>
        <v>2815.4475925785164</v>
      </c>
      <c r="N186" s="11">
        <f t="shared" si="20"/>
        <v>1647.1829034716559</v>
      </c>
      <c r="O186" s="11">
        <f t="shared" si="21"/>
        <v>1168.2646891068605</v>
      </c>
      <c r="P186" s="12">
        <f t="shared" si="22"/>
        <v>438080.50957000139</v>
      </c>
    </row>
    <row r="187" spans="1:16" x14ac:dyDescent="0.25">
      <c r="A187" s="28">
        <v>103</v>
      </c>
      <c r="B187" s="1">
        <v>48426</v>
      </c>
      <c r="C187" s="2">
        <f t="shared" si="24"/>
        <v>2032</v>
      </c>
      <c r="D187" s="2">
        <f t="shared" si="23"/>
        <v>8658.3822380140227</v>
      </c>
      <c r="E187" s="2">
        <f t="shared" si="25"/>
        <v>3539.3503564558901</v>
      </c>
      <c r="F187" s="2">
        <f t="shared" si="27"/>
        <v>168219.44712418568</v>
      </c>
      <c r="G187" s="11">
        <f t="shared" si="19"/>
        <v>2815.4475925785164</v>
      </c>
      <c r="H187" s="2">
        <f>IF(A187=C$10, 'Q2(1)'!F$7-('Q2(1)'!F$7-'Q2(1)'!F$5)*'Q2(1)'!I$2,0)+IF(MOD(A187,6)=0, IF(A187&lt;=C$10, 'Q2(1)'!F$7*('Q2(1)'!F$4/2)*(1-'Q2(1)'!I$3),0),0)</f>
        <v>0</v>
      </c>
      <c r="I187" s="2">
        <f t="shared" si="26"/>
        <v>165403.99953160717</v>
      </c>
      <c r="M187" s="10">
        <f t="shared" si="18"/>
        <v>2815.4475925785164</v>
      </c>
      <c r="N187" s="11">
        <f t="shared" si="20"/>
        <v>1642.8019108875051</v>
      </c>
      <c r="O187" s="11">
        <f t="shared" si="21"/>
        <v>1172.6456816910113</v>
      </c>
      <c r="P187" s="12">
        <f t="shared" si="22"/>
        <v>436907.86388831038</v>
      </c>
    </row>
    <row r="188" spans="1:16" x14ac:dyDescent="0.25">
      <c r="A188" s="28">
        <v>104</v>
      </c>
      <c r="B188" s="1">
        <v>48457</v>
      </c>
      <c r="C188" s="2">
        <f t="shared" si="24"/>
        <v>2032</v>
      </c>
      <c r="D188" s="2">
        <f t="shared" si="23"/>
        <v>8658.3822380140227</v>
      </c>
      <c r="E188" s="2">
        <f t="shared" si="25"/>
        <v>3546.429057168802</v>
      </c>
      <c r="F188" s="2">
        <f t="shared" si="27"/>
        <v>171067.29937755776</v>
      </c>
      <c r="G188" s="11">
        <f t="shared" si="19"/>
        <v>2815.4475925785164</v>
      </c>
      <c r="H188" s="2">
        <f>IF(A188=C$10, 'Q2(1)'!F$7-('Q2(1)'!F$7-'Q2(1)'!F$5)*'Q2(1)'!I$2,0)+IF(MOD(A188,6)=0, IF(A188&lt;=C$10, 'Q2(1)'!F$7*('Q2(1)'!F$4/2)*(1-'Q2(1)'!I$3),0),0)</f>
        <v>0</v>
      </c>
      <c r="I188" s="2">
        <f t="shared" si="26"/>
        <v>168251.85178497926</v>
      </c>
      <c r="M188" s="10">
        <f t="shared" si="18"/>
        <v>2815.4475925785164</v>
      </c>
      <c r="N188" s="11">
        <f t="shared" si="20"/>
        <v>1638.4044895811639</v>
      </c>
      <c r="O188" s="11">
        <f t="shared" si="21"/>
        <v>1177.0431029973524</v>
      </c>
      <c r="P188" s="12">
        <f t="shared" si="22"/>
        <v>435730.82078531303</v>
      </c>
    </row>
    <row r="189" spans="1:16" x14ac:dyDescent="0.25">
      <c r="A189" s="28">
        <v>105</v>
      </c>
      <c r="B189" s="1">
        <v>48487</v>
      </c>
      <c r="C189" s="2">
        <f t="shared" si="24"/>
        <v>2032</v>
      </c>
      <c r="D189" s="2">
        <f t="shared" si="23"/>
        <v>8658.3822380140227</v>
      </c>
      <c r="E189" s="2">
        <f t="shared" si="25"/>
        <v>3553.5219152831396</v>
      </c>
      <c r="F189" s="2">
        <f t="shared" si="27"/>
        <v>173917.55161366006</v>
      </c>
      <c r="G189" s="11">
        <f t="shared" si="19"/>
        <v>2815.4475925785164</v>
      </c>
      <c r="H189" s="2">
        <f>IF(A189=C$10, 'Q2(1)'!F$7-('Q2(1)'!F$7-'Q2(1)'!F$5)*'Q2(1)'!I$2,0)+IF(MOD(A189,6)=0, IF(A189&lt;=C$10, 'Q2(1)'!F$7*('Q2(1)'!F$4/2)*(1-'Q2(1)'!I$3),0),0)</f>
        <v>0</v>
      </c>
      <c r="I189" s="2">
        <f t="shared" si="26"/>
        <v>171102.10402108156</v>
      </c>
      <c r="M189" s="10">
        <f t="shared" ref="M189:M252" si="28">G189</f>
        <v>2815.4475925785164</v>
      </c>
      <c r="N189" s="11">
        <f t="shared" si="20"/>
        <v>1633.9905779449239</v>
      </c>
      <c r="O189" s="11">
        <f t="shared" si="21"/>
        <v>1181.4570146335925</v>
      </c>
      <c r="P189" s="12">
        <f t="shared" si="22"/>
        <v>434549.36377067945</v>
      </c>
    </row>
    <row r="190" spans="1:16" x14ac:dyDescent="0.25">
      <c r="A190" s="28">
        <v>106</v>
      </c>
      <c r="B190" s="1">
        <v>48518</v>
      </c>
      <c r="C190" s="2">
        <f t="shared" si="24"/>
        <v>2032</v>
      </c>
      <c r="D190" s="2">
        <f t="shared" si="23"/>
        <v>8658.3822380140227</v>
      </c>
      <c r="E190" s="2">
        <f t="shared" si="25"/>
        <v>3560.6289591137061</v>
      </c>
      <c r="F190" s="2">
        <f t="shared" si="27"/>
        <v>176770.19764671882</v>
      </c>
      <c r="G190" s="11">
        <f t="shared" ref="G190:G253" si="29">$K$4</f>
        <v>2815.4475925785164</v>
      </c>
      <c r="H190" s="2">
        <f>IF(A190=C$10, 'Q2(1)'!F$7-('Q2(1)'!F$7-'Q2(1)'!F$5)*'Q2(1)'!I$2,0)+IF(MOD(A190,6)=0, IF(A190&lt;=C$10, 'Q2(1)'!F$7*('Q2(1)'!F$4/2)*(1-'Q2(1)'!I$3),0),0)</f>
        <v>0</v>
      </c>
      <c r="I190" s="2">
        <f t="shared" si="26"/>
        <v>173954.75005414031</v>
      </c>
      <c r="M190" s="10">
        <f t="shared" si="28"/>
        <v>2815.4475925785164</v>
      </c>
      <c r="N190" s="11">
        <f t="shared" ref="N190:N253" si="30">P189*$E$9</f>
        <v>1629.560114140048</v>
      </c>
      <c r="O190" s="11">
        <f t="shared" ref="O190:O253" si="31">M190-N190</f>
        <v>1185.8874784384684</v>
      </c>
      <c r="P190" s="12">
        <f t="shared" ref="P190:P253" si="32">P189-O190</f>
        <v>433363.47629224096</v>
      </c>
    </row>
    <row r="191" spans="1:16" x14ac:dyDescent="0.25">
      <c r="A191" s="28">
        <v>107</v>
      </c>
      <c r="B191" s="1">
        <v>48548</v>
      </c>
      <c r="C191" s="2">
        <f t="shared" si="24"/>
        <v>2032</v>
      </c>
      <c r="D191" s="2">
        <f t="shared" si="23"/>
        <v>8658.3822380140227</v>
      </c>
      <c r="E191" s="2">
        <f t="shared" si="25"/>
        <v>3567.7502170319335</v>
      </c>
      <c r="F191" s="2">
        <f t="shared" si="27"/>
        <v>179625.23124196957</v>
      </c>
      <c r="G191" s="11">
        <f t="shared" si="29"/>
        <v>2815.4475925785164</v>
      </c>
      <c r="H191" s="2">
        <f>IF(A191=C$10, 'Q2(1)'!F$7-('Q2(1)'!F$7-'Q2(1)'!F$5)*'Q2(1)'!I$2,0)+IF(MOD(A191,6)=0, IF(A191&lt;=C$10, 'Q2(1)'!F$7*('Q2(1)'!F$4/2)*(1-'Q2(1)'!I$3),0),0)</f>
        <v>0</v>
      </c>
      <c r="I191" s="2">
        <f t="shared" si="26"/>
        <v>176809.78364939106</v>
      </c>
      <c r="M191" s="10">
        <f t="shared" si="28"/>
        <v>2815.4475925785164</v>
      </c>
      <c r="N191" s="11">
        <f t="shared" si="30"/>
        <v>1625.1130360959035</v>
      </c>
      <c r="O191" s="11">
        <f t="shared" si="31"/>
        <v>1190.3345564826129</v>
      </c>
      <c r="P191" s="12">
        <f t="shared" si="32"/>
        <v>432173.14173575834</v>
      </c>
    </row>
    <row r="192" spans="1:16" x14ac:dyDescent="0.25">
      <c r="A192" s="28">
        <v>108</v>
      </c>
      <c r="B192" s="1">
        <v>48579</v>
      </c>
      <c r="C192" s="2">
        <f t="shared" si="24"/>
        <v>2032</v>
      </c>
      <c r="D192" s="2">
        <f t="shared" si="23"/>
        <v>8658.3822380140227</v>
      </c>
      <c r="E192" s="2">
        <f t="shared" si="25"/>
        <v>3574.8857174659975</v>
      </c>
      <c r="F192" s="2">
        <f t="shared" si="27"/>
        <v>182482.64611543709</v>
      </c>
      <c r="G192" s="11">
        <f t="shared" si="29"/>
        <v>2815.4475925785164</v>
      </c>
      <c r="H192" s="2">
        <f>IF(A192=C$10, 'Q2(1)'!F$7-('Q2(1)'!F$7-'Q2(1)'!F$5)*'Q2(1)'!I$2,0)+IF(MOD(A192,6)=0, IF(A192&lt;=C$10, 'Q2(1)'!F$7*('Q2(1)'!F$4/2)*(1-'Q2(1)'!I$3),0),0)</f>
        <v>229.80164638329171</v>
      </c>
      <c r="I192" s="2">
        <f t="shared" si="26"/>
        <v>179897.00016924189</v>
      </c>
      <c r="M192" s="10">
        <f t="shared" si="28"/>
        <v>2815.4475925785164</v>
      </c>
      <c r="N192" s="11">
        <f t="shared" si="30"/>
        <v>1620.6492815090937</v>
      </c>
      <c r="O192" s="11">
        <f t="shared" si="31"/>
        <v>1194.7983110694227</v>
      </c>
      <c r="P192" s="12">
        <f t="shared" si="32"/>
        <v>430978.34342468891</v>
      </c>
    </row>
    <row r="193" spans="1:16" x14ac:dyDescent="0.25">
      <c r="A193" s="28">
        <v>109</v>
      </c>
      <c r="B193" s="1">
        <v>48610</v>
      </c>
      <c r="C193" s="2">
        <f t="shared" si="24"/>
        <v>2033</v>
      </c>
      <c r="D193" s="2">
        <f t="shared" si="23"/>
        <v>9004.7175275345835</v>
      </c>
      <c r="E193" s="2">
        <f t="shared" si="25"/>
        <v>3582.0354889009295</v>
      </c>
      <c r="F193" s="2">
        <f t="shared" si="27"/>
        <v>185919.33887510636</v>
      </c>
      <c r="G193" s="11">
        <f t="shared" si="29"/>
        <v>2815.4475925785164</v>
      </c>
      <c r="H193" s="2">
        <f>IF(A193=C$10, 'Q2(1)'!F$7-('Q2(1)'!F$7-'Q2(1)'!F$5)*'Q2(1)'!I$2,0)+IF(MOD(A193,6)=0, IF(A193&lt;=C$10, 'Q2(1)'!F$7*('Q2(1)'!F$4/2)*(1-'Q2(1)'!I$3),0),0)</f>
        <v>0</v>
      </c>
      <c r="I193" s="2">
        <f t="shared" si="26"/>
        <v>183103.89128252785</v>
      </c>
      <c r="M193" s="10">
        <f t="shared" si="28"/>
        <v>2815.4475925785164</v>
      </c>
      <c r="N193" s="11">
        <f t="shared" si="30"/>
        <v>1616.1687878425832</v>
      </c>
      <c r="O193" s="11">
        <f t="shared" si="31"/>
        <v>1199.2788047359331</v>
      </c>
      <c r="P193" s="12">
        <f t="shared" si="32"/>
        <v>429779.06461995299</v>
      </c>
    </row>
    <row r="194" spans="1:16" x14ac:dyDescent="0.25">
      <c r="A194" s="28">
        <v>110</v>
      </c>
      <c r="B194" s="1">
        <v>48638</v>
      </c>
      <c r="C194" s="2">
        <f t="shared" si="24"/>
        <v>2033</v>
      </c>
      <c r="D194" s="2">
        <f t="shared" si="23"/>
        <v>9004.7175275345835</v>
      </c>
      <c r="E194" s="2">
        <f t="shared" si="25"/>
        <v>3589.1995598787312</v>
      </c>
      <c r="F194" s="2">
        <f t="shared" si="27"/>
        <v>189129.7555544588</v>
      </c>
      <c r="G194" s="11">
        <f t="shared" si="29"/>
        <v>2815.4475925785164</v>
      </c>
      <c r="H194" s="2">
        <f>IF(A194=C$10, 'Q2(1)'!F$7-('Q2(1)'!F$7-'Q2(1)'!F$5)*'Q2(1)'!I$2,0)+IF(MOD(A194,6)=0, IF(A194&lt;=C$10, 'Q2(1)'!F$7*('Q2(1)'!F$4/2)*(1-'Q2(1)'!I$3),0),0)</f>
        <v>0</v>
      </c>
      <c r="I194" s="2">
        <f t="shared" si="26"/>
        <v>186314.30796188029</v>
      </c>
      <c r="M194" s="10">
        <f t="shared" si="28"/>
        <v>2815.4475925785164</v>
      </c>
      <c r="N194" s="11">
        <f t="shared" si="30"/>
        <v>1611.6714923248237</v>
      </c>
      <c r="O194" s="11">
        <f t="shared" si="31"/>
        <v>1203.7761002536927</v>
      </c>
      <c r="P194" s="12">
        <f t="shared" si="32"/>
        <v>428575.2885196993</v>
      </c>
    </row>
    <row r="195" spans="1:16" x14ac:dyDescent="0.25">
      <c r="A195" s="28">
        <v>111</v>
      </c>
      <c r="B195" s="1">
        <v>48669</v>
      </c>
      <c r="C195" s="2">
        <f t="shared" si="24"/>
        <v>2033</v>
      </c>
      <c r="D195" s="2">
        <f t="shared" si="23"/>
        <v>9004.7175275345835</v>
      </c>
      <c r="E195" s="2">
        <f t="shared" si="25"/>
        <v>3596.3779589984888</v>
      </c>
      <c r="F195" s="2">
        <f t="shared" si="27"/>
        <v>192343.69522362266</v>
      </c>
      <c r="G195" s="11">
        <f t="shared" si="29"/>
        <v>2815.4475925785164</v>
      </c>
      <c r="H195" s="2">
        <f>IF(A195=C$10, 'Q2(1)'!F$7-('Q2(1)'!F$7-'Q2(1)'!F$5)*'Q2(1)'!I$2,0)+IF(MOD(A195,6)=0, IF(A195&lt;=C$10, 'Q2(1)'!F$7*('Q2(1)'!F$4/2)*(1-'Q2(1)'!I$3),0),0)</f>
        <v>0</v>
      </c>
      <c r="I195" s="2">
        <f t="shared" si="26"/>
        <v>189528.24763104416</v>
      </c>
      <c r="M195" s="10">
        <f t="shared" si="28"/>
        <v>2815.4475925785164</v>
      </c>
      <c r="N195" s="11">
        <f t="shared" si="30"/>
        <v>1607.1573319488723</v>
      </c>
      <c r="O195" s="11">
        <f t="shared" si="31"/>
        <v>1208.2902606296441</v>
      </c>
      <c r="P195" s="12">
        <f t="shared" si="32"/>
        <v>427366.99825906963</v>
      </c>
    </row>
    <row r="196" spans="1:16" x14ac:dyDescent="0.25">
      <c r="A196" s="28">
        <v>112</v>
      </c>
      <c r="B196" s="1">
        <v>48699</v>
      </c>
      <c r="C196" s="2">
        <f t="shared" si="24"/>
        <v>2033</v>
      </c>
      <c r="D196" s="2">
        <f t="shared" si="23"/>
        <v>9004.7175275345835</v>
      </c>
      <c r="E196" s="2">
        <f t="shared" si="25"/>
        <v>3603.5707149164859</v>
      </c>
      <c r="F196" s="2">
        <f t="shared" si="27"/>
        <v>195561.15526909908</v>
      </c>
      <c r="G196" s="11">
        <f t="shared" si="29"/>
        <v>2815.4475925785164</v>
      </c>
      <c r="H196" s="2">
        <f>IF(A196=C$10, 'Q2(1)'!F$7-('Q2(1)'!F$7-'Q2(1)'!F$5)*'Q2(1)'!I$2,0)+IF(MOD(A196,6)=0, IF(A196&lt;=C$10, 'Q2(1)'!F$7*('Q2(1)'!F$4/2)*(1-'Q2(1)'!I$3),0),0)</f>
        <v>0</v>
      </c>
      <c r="I196" s="2">
        <f t="shared" si="26"/>
        <v>192745.70767652057</v>
      </c>
      <c r="M196" s="10">
        <f t="shared" si="28"/>
        <v>2815.4475925785164</v>
      </c>
      <c r="N196" s="11">
        <f t="shared" si="30"/>
        <v>1602.6262434715111</v>
      </c>
      <c r="O196" s="11">
        <f t="shared" si="31"/>
        <v>1212.8213491070053</v>
      </c>
      <c r="P196" s="12">
        <f t="shared" si="32"/>
        <v>426154.17690996261</v>
      </c>
    </row>
    <row r="197" spans="1:16" x14ac:dyDescent="0.25">
      <c r="A197" s="28">
        <v>113</v>
      </c>
      <c r="B197" s="1">
        <v>48730</v>
      </c>
      <c r="C197" s="2">
        <f t="shared" si="24"/>
        <v>2033</v>
      </c>
      <c r="D197" s="2">
        <f t="shared" si="23"/>
        <v>9004.7175275345835</v>
      </c>
      <c r="E197" s="2">
        <f t="shared" si="25"/>
        <v>3610.7778563463189</v>
      </c>
      <c r="F197" s="2">
        <f t="shared" si="27"/>
        <v>198782.13303996393</v>
      </c>
      <c r="G197" s="11">
        <f t="shared" si="29"/>
        <v>2815.4475925785164</v>
      </c>
      <c r="H197" s="2">
        <f>IF(A197=C$10, 'Q2(1)'!F$7-('Q2(1)'!F$7-'Q2(1)'!F$5)*'Q2(1)'!I$2,0)+IF(MOD(A197,6)=0, IF(A197&lt;=C$10, 'Q2(1)'!F$7*('Q2(1)'!F$4/2)*(1-'Q2(1)'!I$3),0),0)</f>
        <v>0</v>
      </c>
      <c r="I197" s="2">
        <f t="shared" si="26"/>
        <v>195966.68544738542</v>
      </c>
      <c r="M197" s="10">
        <f t="shared" si="28"/>
        <v>2815.4475925785164</v>
      </c>
      <c r="N197" s="11">
        <f t="shared" si="30"/>
        <v>1598.0781634123598</v>
      </c>
      <c r="O197" s="11">
        <f t="shared" si="31"/>
        <v>1217.3694291661566</v>
      </c>
      <c r="P197" s="12">
        <f t="shared" si="32"/>
        <v>424936.80748079647</v>
      </c>
    </row>
    <row r="198" spans="1:16" x14ac:dyDescent="0.25">
      <c r="A198" s="28">
        <v>114</v>
      </c>
      <c r="B198" s="1">
        <v>48760</v>
      </c>
      <c r="C198" s="2">
        <f t="shared" si="24"/>
        <v>2033</v>
      </c>
      <c r="D198" s="2">
        <f t="shared" si="23"/>
        <v>9004.7175275345835</v>
      </c>
      <c r="E198" s="2">
        <f t="shared" si="25"/>
        <v>3617.9994120590118</v>
      </c>
      <c r="F198" s="2">
        <f t="shared" si="27"/>
        <v>202006.62584768565</v>
      </c>
      <c r="G198" s="11">
        <f t="shared" si="29"/>
        <v>2815.4475925785164</v>
      </c>
      <c r="H198" s="2">
        <f>IF(A198=C$10, 'Q2(1)'!F$7-('Q2(1)'!F$7-'Q2(1)'!F$5)*'Q2(1)'!I$2,0)+IF(MOD(A198,6)=0, IF(A198&lt;=C$10, 'Q2(1)'!F$7*('Q2(1)'!F$4/2)*(1-'Q2(1)'!I$3),0),0)</f>
        <v>229.80164638329171</v>
      </c>
      <c r="I198" s="2">
        <f t="shared" si="26"/>
        <v>199420.97990149044</v>
      </c>
      <c r="M198" s="10">
        <f t="shared" si="28"/>
        <v>2815.4475925785164</v>
      </c>
      <c r="N198" s="11">
        <f t="shared" si="30"/>
        <v>1593.5130280529868</v>
      </c>
      <c r="O198" s="11">
        <f t="shared" si="31"/>
        <v>1221.9345645255296</v>
      </c>
      <c r="P198" s="12">
        <f t="shared" si="32"/>
        <v>423714.87291627092</v>
      </c>
    </row>
    <row r="199" spans="1:16" x14ac:dyDescent="0.25">
      <c r="A199" s="28">
        <v>115</v>
      </c>
      <c r="B199" s="1">
        <v>48791</v>
      </c>
      <c r="C199" s="2">
        <f t="shared" si="24"/>
        <v>2033</v>
      </c>
      <c r="D199" s="2">
        <f t="shared" si="23"/>
        <v>9004.7175275345835</v>
      </c>
      <c r="E199" s="2">
        <f t="shared" si="25"/>
        <v>3625.2354108831296</v>
      </c>
      <c r="F199" s="2">
        <f t="shared" si="27"/>
        <v>205465.19861781356</v>
      </c>
      <c r="G199" s="11">
        <f t="shared" si="29"/>
        <v>2815.4475925785164</v>
      </c>
      <c r="H199" s="2">
        <f>IF(A199=C$10, 'Q2(1)'!F$7-('Q2(1)'!F$7-'Q2(1)'!F$5)*'Q2(1)'!I$2,0)+IF(MOD(A199,6)=0, IF(A199&lt;=C$10, 'Q2(1)'!F$7*('Q2(1)'!F$4/2)*(1-'Q2(1)'!I$3),0),0)</f>
        <v>0</v>
      </c>
      <c r="I199" s="2">
        <f t="shared" si="26"/>
        <v>202649.75102523505</v>
      </c>
      <c r="M199" s="10">
        <f t="shared" si="28"/>
        <v>2815.4475925785164</v>
      </c>
      <c r="N199" s="11">
        <f t="shared" si="30"/>
        <v>1588.9307734360159</v>
      </c>
      <c r="O199" s="11">
        <f t="shared" si="31"/>
        <v>1226.5168191425005</v>
      </c>
      <c r="P199" s="12">
        <f t="shared" si="32"/>
        <v>422488.35609712842</v>
      </c>
    </row>
    <row r="200" spans="1:16" x14ac:dyDescent="0.25">
      <c r="A200" s="28">
        <v>116</v>
      </c>
      <c r="B200" s="1">
        <v>48822</v>
      </c>
      <c r="C200" s="2">
        <f t="shared" si="24"/>
        <v>2033</v>
      </c>
      <c r="D200" s="2">
        <f t="shared" si="23"/>
        <v>9004.7175275345835</v>
      </c>
      <c r="E200" s="2">
        <f t="shared" si="25"/>
        <v>3632.4858817048957</v>
      </c>
      <c r="F200" s="2">
        <f t="shared" si="27"/>
        <v>208697.48184114887</v>
      </c>
      <c r="G200" s="11">
        <f t="shared" si="29"/>
        <v>2815.4475925785164</v>
      </c>
      <c r="H200" s="2">
        <f>IF(A200=C$10, 'Q2(1)'!F$7-('Q2(1)'!F$7-'Q2(1)'!F$5)*'Q2(1)'!I$2,0)+IF(MOD(A200,6)=0, IF(A200&lt;=C$10, 'Q2(1)'!F$7*('Q2(1)'!F$4/2)*(1-'Q2(1)'!I$3),0),0)</f>
        <v>0</v>
      </c>
      <c r="I200" s="2">
        <f t="shared" si="26"/>
        <v>205882.03424857036</v>
      </c>
      <c r="M200" s="10">
        <f t="shared" si="28"/>
        <v>2815.4475925785164</v>
      </c>
      <c r="N200" s="11">
        <f t="shared" si="30"/>
        <v>1584.3313353642316</v>
      </c>
      <c r="O200" s="11">
        <f t="shared" si="31"/>
        <v>1231.1162572142848</v>
      </c>
      <c r="P200" s="12">
        <f t="shared" si="32"/>
        <v>421257.23983991414</v>
      </c>
    </row>
    <row r="201" spans="1:16" x14ac:dyDescent="0.25">
      <c r="A201" s="28">
        <v>117</v>
      </c>
      <c r="B201" s="1">
        <v>48852</v>
      </c>
      <c r="C201" s="2">
        <f t="shared" si="24"/>
        <v>2033</v>
      </c>
      <c r="D201" s="2">
        <f t="shared" si="23"/>
        <v>9004.7175275345835</v>
      </c>
      <c r="E201" s="2">
        <f t="shared" si="25"/>
        <v>3639.7508534683056</v>
      </c>
      <c r="F201" s="2">
        <f t="shared" si="27"/>
        <v>211933.27437013187</v>
      </c>
      <c r="G201" s="11">
        <f t="shared" si="29"/>
        <v>2815.4475925785164</v>
      </c>
      <c r="H201" s="2">
        <f>IF(A201=C$10, 'Q2(1)'!F$7-('Q2(1)'!F$7-'Q2(1)'!F$5)*'Q2(1)'!I$2,0)+IF(MOD(A201,6)=0, IF(A201&lt;=C$10, 'Q2(1)'!F$7*('Q2(1)'!F$4/2)*(1-'Q2(1)'!I$3),0),0)</f>
        <v>0</v>
      </c>
      <c r="I201" s="2">
        <f t="shared" si="26"/>
        <v>209117.82677755336</v>
      </c>
      <c r="M201" s="10">
        <f t="shared" si="28"/>
        <v>2815.4475925785164</v>
      </c>
      <c r="N201" s="11">
        <f t="shared" si="30"/>
        <v>1579.7146493996779</v>
      </c>
      <c r="O201" s="11">
        <f t="shared" si="31"/>
        <v>1235.7329431788385</v>
      </c>
      <c r="P201" s="12">
        <f t="shared" si="32"/>
        <v>420021.50689673529</v>
      </c>
    </row>
    <row r="202" spans="1:16" x14ac:dyDescent="0.25">
      <c r="A202" s="28">
        <v>118</v>
      </c>
      <c r="B202" s="1">
        <v>48883</v>
      </c>
      <c r="C202" s="2">
        <f t="shared" si="24"/>
        <v>2033</v>
      </c>
      <c r="D202" s="2">
        <f t="shared" si="23"/>
        <v>9004.7175275345835</v>
      </c>
      <c r="E202" s="2">
        <f t="shared" si="25"/>
        <v>3647.0303551752422</v>
      </c>
      <c r="F202" s="2">
        <f t="shared" si="27"/>
        <v>215172.57337250456</v>
      </c>
      <c r="G202" s="11">
        <f t="shared" si="29"/>
        <v>2815.4475925785164</v>
      </c>
      <c r="H202" s="2">
        <f>IF(A202=C$10, 'Q2(1)'!F$7-('Q2(1)'!F$7-'Q2(1)'!F$5)*'Q2(1)'!I$2,0)+IF(MOD(A202,6)=0, IF(A202&lt;=C$10, 'Q2(1)'!F$7*('Q2(1)'!F$4/2)*(1-'Q2(1)'!I$3),0),0)</f>
        <v>0</v>
      </c>
      <c r="I202" s="2">
        <f t="shared" si="26"/>
        <v>212357.12577992605</v>
      </c>
      <c r="M202" s="10">
        <f t="shared" si="28"/>
        <v>2815.4475925785164</v>
      </c>
      <c r="N202" s="11">
        <f t="shared" si="30"/>
        <v>1575.0806508627572</v>
      </c>
      <c r="O202" s="11">
        <f t="shared" si="31"/>
        <v>1240.3669417157591</v>
      </c>
      <c r="P202" s="12">
        <f t="shared" si="32"/>
        <v>418781.13995501952</v>
      </c>
    </row>
    <row r="203" spans="1:16" x14ac:dyDescent="0.25">
      <c r="A203" s="28">
        <v>119</v>
      </c>
      <c r="B203" s="1">
        <v>48913</v>
      </c>
      <c r="C203" s="2">
        <f t="shared" si="24"/>
        <v>2033</v>
      </c>
      <c r="D203" s="2">
        <f t="shared" si="23"/>
        <v>9004.7175275345835</v>
      </c>
      <c r="E203" s="2">
        <f t="shared" si="25"/>
        <v>3654.3244158855928</v>
      </c>
      <c r="F203" s="2">
        <f t="shared" si="27"/>
        <v>218415.37597750814</v>
      </c>
      <c r="G203" s="11">
        <f t="shared" si="29"/>
        <v>2815.4475925785164</v>
      </c>
      <c r="H203" s="2">
        <f>IF(A203=C$10, 'Q2(1)'!F$7-('Q2(1)'!F$7-'Q2(1)'!F$5)*'Q2(1)'!I$2,0)+IF(MOD(A203,6)=0, IF(A203&lt;=C$10, 'Q2(1)'!F$7*('Q2(1)'!F$4/2)*(1-'Q2(1)'!I$3),0),0)</f>
        <v>0</v>
      </c>
      <c r="I203" s="2">
        <f t="shared" si="26"/>
        <v>215599.92838492963</v>
      </c>
      <c r="M203" s="10">
        <f t="shared" si="28"/>
        <v>2815.4475925785164</v>
      </c>
      <c r="N203" s="11">
        <f t="shared" si="30"/>
        <v>1570.4292748313233</v>
      </c>
      <c r="O203" s="11">
        <f t="shared" si="31"/>
        <v>1245.0183177471931</v>
      </c>
      <c r="P203" s="12">
        <f t="shared" si="32"/>
        <v>417536.1216372723</v>
      </c>
    </row>
    <row r="204" spans="1:16" x14ac:dyDescent="0.25">
      <c r="A204" s="28">
        <v>120</v>
      </c>
      <c r="B204" s="1">
        <v>48944</v>
      </c>
      <c r="C204" s="2">
        <f t="shared" si="24"/>
        <v>2033</v>
      </c>
      <c r="D204" s="2">
        <f t="shared" si="23"/>
        <v>9004.7175275345835</v>
      </c>
      <c r="E204" s="2">
        <f t="shared" si="25"/>
        <v>3661.6330647173641</v>
      </c>
      <c r="F204" s="2">
        <f t="shared" si="27"/>
        <v>221661.67927569663</v>
      </c>
      <c r="G204" s="11">
        <f t="shared" si="29"/>
        <v>2815.4475925785164</v>
      </c>
      <c r="H204" s="2">
        <f>IF(A204=C$10, 'Q2(1)'!F$7-('Q2(1)'!F$7-'Q2(1)'!F$5)*'Q2(1)'!I$2,0)+IF(MOD(A204,6)=0, IF(A204&lt;=C$10, 'Q2(1)'!F$7*('Q2(1)'!F$4/2)*(1-'Q2(1)'!I$3),0),0)</f>
        <v>229.80164638329171</v>
      </c>
      <c r="I204" s="2">
        <f t="shared" si="26"/>
        <v>219076.03332950143</v>
      </c>
      <c r="M204" s="10">
        <f t="shared" si="28"/>
        <v>2815.4475925785164</v>
      </c>
      <c r="N204" s="11">
        <f t="shared" si="30"/>
        <v>1565.7604561397711</v>
      </c>
      <c r="O204" s="11">
        <f t="shared" si="31"/>
        <v>1249.6871364387453</v>
      </c>
      <c r="P204" s="12">
        <f t="shared" si="32"/>
        <v>416286.43450083357</v>
      </c>
    </row>
    <row r="205" spans="1:16" x14ac:dyDescent="0.25">
      <c r="A205" s="28">
        <v>121</v>
      </c>
      <c r="B205" s="1">
        <v>48975</v>
      </c>
      <c r="C205" s="2">
        <f t="shared" si="24"/>
        <v>2034</v>
      </c>
      <c r="D205" s="2">
        <f t="shared" ref="D205:D268" si="33">$C$5*(1+$E$5)^(C205-$C$2)</f>
        <v>9364.9062286359695</v>
      </c>
      <c r="E205" s="2">
        <f t="shared" si="25"/>
        <v>3668.9563308467987</v>
      </c>
      <c r="F205" s="2">
        <f t="shared" si="27"/>
        <v>225502.23667172229</v>
      </c>
      <c r="G205" s="11">
        <f t="shared" si="29"/>
        <v>2815.4475925785164</v>
      </c>
      <c r="H205" s="2">
        <f>IF(A205=C$10, 'Q2(1)'!F$7-('Q2(1)'!F$7-'Q2(1)'!F$5)*'Q2(1)'!I$2,0)+IF(MOD(A205,6)=0, IF(A205&lt;=C$10, 'Q2(1)'!F$7*('Q2(1)'!F$4/2)*(1-'Q2(1)'!I$3),0),0)</f>
        <v>0</v>
      </c>
      <c r="I205" s="2">
        <f t="shared" si="26"/>
        <v>222686.78907914378</v>
      </c>
      <c r="M205" s="10">
        <f t="shared" si="28"/>
        <v>2815.4475925785164</v>
      </c>
      <c r="N205" s="11">
        <f t="shared" si="30"/>
        <v>1561.0741293781259</v>
      </c>
      <c r="O205" s="11">
        <f t="shared" si="31"/>
        <v>1254.3734632003905</v>
      </c>
      <c r="P205" s="12">
        <f t="shared" si="32"/>
        <v>415032.06103763316</v>
      </c>
    </row>
    <row r="206" spans="1:16" x14ac:dyDescent="0.25">
      <c r="A206" s="28">
        <v>122</v>
      </c>
      <c r="B206" s="1">
        <v>49003</v>
      </c>
      <c r="C206" s="2">
        <f t="shared" ref="C206:C269" si="34">YEAR(B206)</f>
        <v>2034</v>
      </c>
      <c r="D206" s="2">
        <f t="shared" si="33"/>
        <v>9364.9062286359695</v>
      </c>
      <c r="E206" s="2">
        <f t="shared" ref="E206:E269" si="35">E205*(1+$E$6)</f>
        <v>3676.2942435084924</v>
      </c>
      <c r="F206" s="2">
        <f t="shared" si="27"/>
        <v>229117.69036120176</v>
      </c>
      <c r="G206" s="11">
        <f t="shared" si="29"/>
        <v>2815.4475925785164</v>
      </c>
      <c r="H206" s="2">
        <f>IF(A206=C$10, 'Q2(1)'!F$7-('Q2(1)'!F$7-'Q2(1)'!F$5)*'Q2(1)'!I$2,0)+IF(MOD(A206,6)=0, IF(A206&lt;=C$10, 'Q2(1)'!F$7*('Q2(1)'!F$4/2)*(1-'Q2(1)'!I$3),0),0)</f>
        <v>0</v>
      </c>
      <c r="I206" s="2">
        <f t="shared" ref="I206:I269" si="36">F206-G206+H206</f>
        <v>226302.24276862325</v>
      </c>
      <c r="M206" s="10">
        <f t="shared" si="28"/>
        <v>2815.4475925785164</v>
      </c>
      <c r="N206" s="11">
        <f t="shared" si="30"/>
        <v>1556.3702288911243</v>
      </c>
      <c r="O206" s="11">
        <f t="shared" si="31"/>
        <v>1259.0773636873921</v>
      </c>
      <c r="P206" s="12">
        <f t="shared" si="32"/>
        <v>413772.98367394577</v>
      </c>
    </row>
    <row r="207" spans="1:16" x14ac:dyDescent="0.25">
      <c r="A207" s="28">
        <v>123</v>
      </c>
      <c r="B207" s="1">
        <v>49034</v>
      </c>
      <c r="C207" s="2">
        <f t="shared" si="34"/>
        <v>2034</v>
      </c>
      <c r="D207" s="2">
        <f t="shared" si="33"/>
        <v>9364.9062286359695</v>
      </c>
      <c r="E207" s="2">
        <f t="shared" si="35"/>
        <v>3683.6468319955093</v>
      </c>
      <c r="F207" s="2">
        <f t="shared" ref="F207:F270" si="37">D207-E207+I206*(1+$E$7)</f>
        <v>232737.84297449249</v>
      </c>
      <c r="G207" s="11">
        <f t="shared" si="29"/>
        <v>2815.4475925785164</v>
      </c>
      <c r="H207" s="2">
        <f>IF(A207=C$10, 'Q2(1)'!F$7-('Q2(1)'!F$7-'Q2(1)'!F$5)*'Q2(1)'!I$2,0)+IF(MOD(A207,6)=0, IF(A207&lt;=C$10, 'Q2(1)'!F$7*('Q2(1)'!F$4/2)*(1-'Q2(1)'!I$3),0),0)</f>
        <v>0</v>
      </c>
      <c r="I207" s="2">
        <f t="shared" si="36"/>
        <v>229922.39538191399</v>
      </c>
      <c r="M207" s="10">
        <f t="shared" si="28"/>
        <v>2815.4475925785164</v>
      </c>
      <c r="N207" s="11">
        <f t="shared" si="30"/>
        <v>1551.6486887772967</v>
      </c>
      <c r="O207" s="11">
        <f t="shared" si="31"/>
        <v>1263.7989038012197</v>
      </c>
      <c r="P207" s="12">
        <f t="shared" si="32"/>
        <v>412509.18477014452</v>
      </c>
    </row>
    <row r="208" spans="1:16" x14ac:dyDescent="0.25">
      <c r="A208" s="28">
        <v>124</v>
      </c>
      <c r="B208" s="1">
        <v>49064</v>
      </c>
      <c r="C208" s="2">
        <f t="shared" si="34"/>
        <v>2034</v>
      </c>
      <c r="D208" s="2">
        <f t="shared" si="33"/>
        <v>9364.9062286359695</v>
      </c>
      <c r="E208" s="2">
        <f t="shared" si="35"/>
        <v>3691.0141256595002</v>
      </c>
      <c r="F208" s="2">
        <f t="shared" si="37"/>
        <v>236362.69546949686</v>
      </c>
      <c r="G208" s="11">
        <f t="shared" si="29"/>
        <v>2815.4475925785164</v>
      </c>
      <c r="H208" s="2">
        <f>IF(A208=C$10, 'Q2(1)'!F$7-('Q2(1)'!F$7-'Q2(1)'!F$5)*'Q2(1)'!I$2,0)+IF(MOD(A208,6)=0, IF(A208&lt;=C$10, 'Q2(1)'!F$7*('Q2(1)'!F$4/2)*(1-'Q2(1)'!I$3),0),0)</f>
        <v>0</v>
      </c>
      <c r="I208" s="2">
        <f t="shared" si="36"/>
        <v>233547.24787691835</v>
      </c>
      <c r="M208" s="10">
        <f t="shared" si="28"/>
        <v>2815.4475925785164</v>
      </c>
      <c r="N208" s="11">
        <f t="shared" si="30"/>
        <v>1546.9094428880419</v>
      </c>
      <c r="O208" s="11">
        <f t="shared" si="31"/>
        <v>1268.5381496904745</v>
      </c>
      <c r="P208" s="12">
        <f t="shared" si="32"/>
        <v>411240.64662045403</v>
      </c>
    </row>
    <row r="209" spans="1:16" x14ac:dyDescent="0.25">
      <c r="A209" s="28">
        <v>125</v>
      </c>
      <c r="B209" s="1">
        <v>49095</v>
      </c>
      <c r="C209" s="2">
        <f t="shared" si="34"/>
        <v>2034</v>
      </c>
      <c r="D209" s="2">
        <f t="shared" si="33"/>
        <v>9364.9062286359695</v>
      </c>
      <c r="E209" s="2">
        <f t="shared" si="35"/>
        <v>3698.3961539108191</v>
      </c>
      <c r="F209" s="2">
        <f t="shared" si="37"/>
        <v>239992.24877789989</v>
      </c>
      <c r="G209" s="11">
        <f t="shared" si="29"/>
        <v>2815.4475925785164</v>
      </c>
      <c r="H209" s="2">
        <f>IF(A209=C$10, 'Q2(1)'!F$7-('Q2(1)'!F$7-'Q2(1)'!F$5)*'Q2(1)'!I$2,0)+IF(MOD(A209,6)=0, IF(A209&lt;=C$10, 'Q2(1)'!F$7*('Q2(1)'!F$4/2)*(1-'Q2(1)'!I$3),0),0)</f>
        <v>0</v>
      </c>
      <c r="I209" s="2">
        <f t="shared" si="36"/>
        <v>237176.80118532138</v>
      </c>
      <c r="M209" s="10">
        <f t="shared" si="28"/>
        <v>2815.4475925785164</v>
      </c>
      <c r="N209" s="11">
        <f t="shared" si="30"/>
        <v>1542.1524248267026</v>
      </c>
      <c r="O209" s="11">
        <f t="shared" si="31"/>
        <v>1273.2951677518138</v>
      </c>
      <c r="P209" s="12">
        <f t="shared" si="32"/>
        <v>409967.35145270225</v>
      </c>
    </row>
    <row r="210" spans="1:16" x14ac:dyDescent="0.25">
      <c r="A210" s="28">
        <v>126</v>
      </c>
      <c r="B210" s="1">
        <v>49125</v>
      </c>
      <c r="C210" s="2">
        <f t="shared" si="34"/>
        <v>2034</v>
      </c>
      <c r="D210" s="2">
        <f t="shared" si="33"/>
        <v>9364.9062286359695</v>
      </c>
      <c r="E210" s="2">
        <f t="shared" si="35"/>
        <v>3705.7929462186407</v>
      </c>
      <c r="F210" s="2">
        <f t="shared" si="37"/>
        <v>243626.50380502312</v>
      </c>
      <c r="G210" s="11">
        <f t="shared" si="29"/>
        <v>2815.4475925785164</v>
      </c>
      <c r="H210" s="2">
        <f>IF(A210=C$10, 'Q2(1)'!F$7-('Q2(1)'!F$7-'Q2(1)'!F$5)*'Q2(1)'!I$2,0)+IF(MOD(A210,6)=0, IF(A210&lt;=C$10, 'Q2(1)'!F$7*('Q2(1)'!F$4/2)*(1-'Q2(1)'!I$3),0),0)</f>
        <v>229.80164638329171</v>
      </c>
      <c r="I210" s="2">
        <f t="shared" si="36"/>
        <v>241040.85785882792</v>
      </c>
      <c r="M210" s="10">
        <f t="shared" si="28"/>
        <v>2815.4475925785164</v>
      </c>
      <c r="N210" s="11">
        <f t="shared" si="30"/>
        <v>1537.3775679476335</v>
      </c>
      <c r="O210" s="11">
        <f t="shared" si="31"/>
        <v>1278.0700246308829</v>
      </c>
      <c r="P210" s="12">
        <f t="shared" si="32"/>
        <v>408689.28142807138</v>
      </c>
    </row>
    <row r="211" spans="1:16" x14ac:dyDescent="0.25">
      <c r="A211" s="28">
        <v>127</v>
      </c>
      <c r="B211" s="1">
        <v>49156</v>
      </c>
      <c r="C211" s="2">
        <f t="shared" si="34"/>
        <v>2034</v>
      </c>
      <c r="D211" s="2">
        <f t="shared" si="33"/>
        <v>9364.9062286359695</v>
      </c>
      <c r="E211" s="2">
        <f t="shared" si="35"/>
        <v>3713.2045321110782</v>
      </c>
      <c r="F211" s="2">
        <f t="shared" si="37"/>
        <v>247496.02908154891</v>
      </c>
      <c r="G211" s="11">
        <f t="shared" si="29"/>
        <v>2815.4475925785164</v>
      </c>
      <c r="H211" s="2">
        <f>IF(A211=C$10, 'Q2(1)'!F$7-('Q2(1)'!F$7-'Q2(1)'!F$5)*'Q2(1)'!I$2,0)+IF(MOD(A211,6)=0, IF(A211&lt;=C$10, 'Q2(1)'!F$7*('Q2(1)'!F$4/2)*(1-'Q2(1)'!I$3),0),0)</f>
        <v>0</v>
      </c>
      <c r="I211" s="2">
        <f t="shared" si="36"/>
        <v>244680.58148897041</v>
      </c>
      <c r="M211" s="10">
        <f t="shared" si="28"/>
        <v>2815.4475925785164</v>
      </c>
      <c r="N211" s="11">
        <f t="shared" si="30"/>
        <v>1532.5848053552677</v>
      </c>
      <c r="O211" s="11">
        <f t="shared" si="31"/>
        <v>1282.8627872232487</v>
      </c>
      <c r="P211" s="12">
        <f t="shared" si="32"/>
        <v>407406.41864084813</v>
      </c>
    </row>
    <row r="212" spans="1:16" x14ac:dyDescent="0.25">
      <c r="A212" s="28">
        <v>128</v>
      </c>
      <c r="B212" s="1">
        <v>49187</v>
      </c>
      <c r="C212" s="2">
        <f t="shared" si="34"/>
        <v>2034</v>
      </c>
      <c r="D212" s="2">
        <f t="shared" si="33"/>
        <v>9364.9062286359695</v>
      </c>
      <c r="E212" s="2">
        <f t="shared" si="35"/>
        <v>3720.6309411753004</v>
      </c>
      <c r="F212" s="2">
        <f t="shared" si="37"/>
        <v>251140.45871472766</v>
      </c>
      <c r="G212" s="11">
        <f t="shared" si="29"/>
        <v>2815.4475925785164</v>
      </c>
      <c r="H212" s="2">
        <f>IF(A212=C$10, 'Q2(1)'!F$7-('Q2(1)'!F$7-'Q2(1)'!F$5)*'Q2(1)'!I$2,0)+IF(MOD(A212,6)=0, IF(A212&lt;=C$10, 'Q2(1)'!F$7*('Q2(1)'!F$4/2)*(1-'Q2(1)'!I$3),0),0)</f>
        <v>0</v>
      </c>
      <c r="I212" s="2">
        <f t="shared" si="36"/>
        <v>248325.01112214915</v>
      </c>
      <c r="M212" s="10">
        <f t="shared" si="28"/>
        <v>2815.4475925785164</v>
      </c>
      <c r="N212" s="11">
        <f t="shared" si="30"/>
        <v>1527.7740699031804</v>
      </c>
      <c r="O212" s="11">
        <f t="shared" si="31"/>
        <v>1287.673522675336</v>
      </c>
      <c r="P212" s="12">
        <f t="shared" si="32"/>
        <v>406118.74511817278</v>
      </c>
    </row>
    <row r="213" spans="1:16" x14ac:dyDescent="0.25">
      <c r="A213" s="28">
        <v>129</v>
      </c>
      <c r="B213" s="1">
        <v>49217</v>
      </c>
      <c r="C213" s="2">
        <f t="shared" si="34"/>
        <v>2034</v>
      </c>
      <c r="D213" s="2">
        <f t="shared" si="33"/>
        <v>9364.9062286359695</v>
      </c>
      <c r="E213" s="2">
        <f t="shared" si="35"/>
        <v>3728.0722030576512</v>
      </c>
      <c r="F213" s="2">
        <f t="shared" si="37"/>
        <v>254789.59518480132</v>
      </c>
      <c r="G213" s="11">
        <f t="shared" si="29"/>
        <v>2815.4475925785164</v>
      </c>
      <c r="H213" s="2">
        <f>IF(A213=C$10, 'Q2(1)'!F$7-('Q2(1)'!F$7-'Q2(1)'!F$5)*'Q2(1)'!I$2,0)+IF(MOD(A213,6)=0, IF(A213&lt;=C$10, 'Q2(1)'!F$7*('Q2(1)'!F$4/2)*(1-'Q2(1)'!I$3),0),0)</f>
        <v>0</v>
      </c>
      <c r="I213" s="2">
        <f t="shared" si="36"/>
        <v>251974.14759222281</v>
      </c>
      <c r="M213" s="10">
        <f t="shared" si="28"/>
        <v>2815.4475925785164</v>
      </c>
      <c r="N213" s="11">
        <f t="shared" si="30"/>
        <v>1522.9452941931479</v>
      </c>
      <c r="O213" s="11">
        <f t="shared" si="31"/>
        <v>1292.5022983853685</v>
      </c>
      <c r="P213" s="12">
        <f t="shared" si="32"/>
        <v>404826.24281978741</v>
      </c>
    </row>
    <row r="214" spans="1:16" x14ac:dyDescent="0.25">
      <c r="A214" s="28">
        <v>130</v>
      </c>
      <c r="B214" s="1">
        <v>49248</v>
      </c>
      <c r="C214" s="2">
        <f t="shared" si="34"/>
        <v>2034</v>
      </c>
      <c r="D214" s="2">
        <f t="shared" si="33"/>
        <v>9364.9062286359695</v>
      </c>
      <c r="E214" s="2">
        <f t="shared" si="35"/>
        <v>3735.5283474637667</v>
      </c>
      <c r="F214" s="2">
        <f t="shared" si="37"/>
        <v>258443.43929870243</v>
      </c>
      <c r="G214" s="11">
        <f t="shared" si="29"/>
        <v>2815.4475925785164</v>
      </c>
      <c r="H214" s="2">
        <f>IF(A214=C$10, 'Q2(1)'!F$7-('Q2(1)'!F$7-'Q2(1)'!F$5)*'Q2(1)'!I$2,0)+IF(MOD(A214,6)=0, IF(A214&lt;=C$10, 'Q2(1)'!F$7*('Q2(1)'!F$4/2)*(1-'Q2(1)'!I$3),0),0)</f>
        <v>0</v>
      </c>
      <c r="I214" s="2">
        <f t="shared" si="36"/>
        <v>255627.99170612392</v>
      </c>
      <c r="M214" s="10">
        <f t="shared" si="28"/>
        <v>2815.4475925785164</v>
      </c>
      <c r="N214" s="11">
        <f t="shared" si="30"/>
        <v>1518.0984105742027</v>
      </c>
      <c r="O214" s="11">
        <f t="shared" si="31"/>
        <v>1297.3491820043137</v>
      </c>
      <c r="P214" s="12">
        <f t="shared" si="32"/>
        <v>403528.89363778307</v>
      </c>
    </row>
    <row r="215" spans="1:16" x14ac:dyDescent="0.25">
      <c r="A215" s="28">
        <v>131</v>
      </c>
      <c r="B215" s="1">
        <v>49278</v>
      </c>
      <c r="C215" s="2">
        <f t="shared" si="34"/>
        <v>2034</v>
      </c>
      <c r="D215" s="2">
        <f t="shared" si="33"/>
        <v>9364.9062286359695</v>
      </c>
      <c r="E215" s="2">
        <f t="shared" si="35"/>
        <v>3742.9994041586942</v>
      </c>
      <c r="F215" s="2">
        <f t="shared" si="37"/>
        <v>262101.9918362883</v>
      </c>
      <c r="G215" s="11">
        <f t="shared" si="29"/>
        <v>2815.4475925785164</v>
      </c>
      <c r="H215" s="2">
        <f>IF(A215=C$10, 'Q2(1)'!F$7-('Q2(1)'!F$7-'Q2(1)'!F$5)*'Q2(1)'!I$2,0)+IF(MOD(A215,6)=0, IF(A215&lt;=C$10, 'Q2(1)'!F$7*('Q2(1)'!F$4/2)*(1-'Q2(1)'!I$3),0),0)</f>
        <v>0</v>
      </c>
      <c r="I215" s="2">
        <f t="shared" si="36"/>
        <v>259286.5442437098</v>
      </c>
      <c r="M215" s="10">
        <f t="shared" si="28"/>
        <v>2815.4475925785164</v>
      </c>
      <c r="N215" s="11">
        <f t="shared" si="30"/>
        <v>1513.2333511416864</v>
      </c>
      <c r="O215" s="11">
        <f t="shared" si="31"/>
        <v>1302.21424143683</v>
      </c>
      <c r="P215" s="12">
        <f t="shared" si="32"/>
        <v>402226.67939634621</v>
      </c>
    </row>
    <row r="216" spans="1:16" x14ac:dyDescent="0.25">
      <c r="A216" s="28">
        <v>132</v>
      </c>
      <c r="B216" s="1">
        <v>49309</v>
      </c>
      <c r="C216" s="2">
        <f t="shared" si="34"/>
        <v>2034</v>
      </c>
      <c r="D216" s="2">
        <f t="shared" si="33"/>
        <v>9364.9062286359695</v>
      </c>
      <c r="E216" s="2">
        <f t="shared" si="35"/>
        <v>3750.4854029670119</v>
      </c>
      <c r="F216" s="2">
        <f t="shared" si="37"/>
        <v>265765.25355019112</v>
      </c>
      <c r="G216" s="11">
        <f t="shared" si="29"/>
        <v>2815.4475925785164</v>
      </c>
      <c r="H216" s="2">
        <f>IF(A216=C$10, 'Q2(1)'!F$7-('Q2(1)'!F$7-'Q2(1)'!F$5)*'Q2(1)'!I$2,0)+IF(MOD(A216,6)=0, IF(A216&lt;=C$10, 'Q2(1)'!F$7*('Q2(1)'!F$4/2)*(1-'Q2(1)'!I$3),0),0)</f>
        <v>229.80164638329171</v>
      </c>
      <c r="I216" s="2">
        <f t="shared" si="36"/>
        <v>263179.60760399589</v>
      </c>
      <c r="M216" s="10">
        <f t="shared" si="28"/>
        <v>2815.4475925785164</v>
      </c>
      <c r="N216" s="11">
        <f t="shared" si="30"/>
        <v>1508.3500477362982</v>
      </c>
      <c r="O216" s="11">
        <f t="shared" si="31"/>
        <v>1307.0975448422182</v>
      </c>
      <c r="P216" s="12">
        <f t="shared" si="32"/>
        <v>400919.58185150399</v>
      </c>
    </row>
    <row r="217" spans="1:16" x14ac:dyDescent="0.25">
      <c r="A217" s="28">
        <v>133</v>
      </c>
      <c r="B217" s="1">
        <v>49340</v>
      </c>
      <c r="C217" s="2">
        <f t="shared" si="34"/>
        <v>2035</v>
      </c>
      <c r="D217" s="2">
        <f t="shared" si="33"/>
        <v>9739.5024777814069</v>
      </c>
      <c r="E217" s="2">
        <f t="shared" si="35"/>
        <v>3757.9863737729461</v>
      </c>
      <c r="F217" s="2">
        <f t="shared" si="37"/>
        <v>270038.38906668435</v>
      </c>
      <c r="G217" s="11">
        <f t="shared" si="29"/>
        <v>2815.4475925785164</v>
      </c>
      <c r="H217" s="2">
        <f>IF(A217=C$10, 'Q2(1)'!F$7-('Q2(1)'!F$7-'Q2(1)'!F$5)*'Q2(1)'!I$2,0)+IF(MOD(A217,6)=0, IF(A217&lt;=C$10, 'Q2(1)'!F$7*('Q2(1)'!F$4/2)*(1-'Q2(1)'!I$3),0),0)</f>
        <v>0</v>
      </c>
      <c r="I217" s="2">
        <f t="shared" si="36"/>
        <v>267222.94147410581</v>
      </c>
      <c r="M217" s="10">
        <f t="shared" si="28"/>
        <v>2815.4475925785164</v>
      </c>
      <c r="N217" s="11">
        <f t="shared" si="30"/>
        <v>1503.4484319431399</v>
      </c>
      <c r="O217" s="11">
        <f t="shared" si="31"/>
        <v>1311.9991606353765</v>
      </c>
      <c r="P217" s="12">
        <f t="shared" si="32"/>
        <v>399607.58269086858</v>
      </c>
    </row>
    <row r="218" spans="1:16" x14ac:dyDescent="0.25">
      <c r="A218" s="28">
        <v>134</v>
      </c>
      <c r="B218" s="1">
        <v>49368</v>
      </c>
      <c r="C218" s="2">
        <f t="shared" si="34"/>
        <v>2035</v>
      </c>
      <c r="D218" s="2">
        <f t="shared" si="33"/>
        <v>9739.5024777814069</v>
      </c>
      <c r="E218" s="2">
        <f t="shared" si="35"/>
        <v>3765.5023465204918</v>
      </c>
      <c r="F218" s="2">
        <f t="shared" si="37"/>
        <v>274087.68474361376</v>
      </c>
      <c r="G218" s="11">
        <f t="shared" si="29"/>
        <v>2815.4475925785164</v>
      </c>
      <c r="H218" s="2">
        <f>IF(A218=C$10, 'Q2(1)'!F$7-('Q2(1)'!F$7-'Q2(1)'!F$5)*'Q2(1)'!I$2,0)+IF(MOD(A218,6)=0, IF(A218&lt;=C$10, 'Q2(1)'!F$7*('Q2(1)'!F$4/2)*(1-'Q2(1)'!I$3),0),0)</f>
        <v>0</v>
      </c>
      <c r="I218" s="2">
        <f t="shared" si="36"/>
        <v>271272.23715103522</v>
      </c>
      <c r="M218" s="10">
        <f t="shared" si="28"/>
        <v>2815.4475925785164</v>
      </c>
      <c r="N218" s="11">
        <f t="shared" si="30"/>
        <v>1498.5284350907571</v>
      </c>
      <c r="O218" s="11">
        <f t="shared" si="31"/>
        <v>1316.9191574877593</v>
      </c>
      <c r="P218" s="12">
        <f t="shared" si="32"/>
        <v>398290.66353338084</v>
      </c>
    </row>
    <row r="219" spans="1:16" x14ac:dyDescent="0.25">
      <c r="A219" s="28">
        <v>135</v>
      </c>
      <c r="B219" s="1">
        <v>49399</v>
      </c>
      <c r="C219" s="2">
        <f t="shared" si="34"/>
        <v>2035</v>
      </c>
      <c r="D219" s="2">
        <f t="shared" si="33"/>
        <v>9739.5024777814069</v>
      </c>
      <c r="E219" s="2">
        <f t="shared" si="35"/>
        <v>3773.0333512135326</v>
      </c>
      <c r="F219" s="2">
        <f t="shared" si="37"/>
        <v>278142.94706810656</v>
      </c>
      <c r="G219" s="11">
        <f t="shared" si="29"/>
        <v>2815.4475925785164</v>
      </c>
      <c r="H219" s="2">
        <f>IF(A219=C$10, 'Q2(1)'!F$7-('Q2(1)'!F$7-'Q2(1)'!F$5)*'Q2(1)'!I$2,0)+IF(MOD(A219,6)=0, IF(A219&lt;=C$10, 'Q2(1)'!F$7*('Q2(1)'!F$4/2)*(1-'Q2(1)'!I$3),0),0)</f>
        <v>0</v>
      </c>
      <c r="I219" s="2">
        <f t="shared" si="36"/>
        <v>275327.49947552802</v>
      </c>
      <c r="M219" s="10">
        <f t="shared" si="28"/>
        <v>2815.4475925785164</v>
      </c>
      <c r="N219" s="11">
        <f t="shared" si="30"/>
        <v>1493.5899882501781</v>
      </c>
      <c r="O219" s="11">
        <f t="shared" si="31"/>
        <v>1321.8576043283383</v>
      </c>
      <c r="P219" s="12">
        <f t="shared" si="32"/>
        <v>396968.80592905253</v>
      </c>
    </row>
    <row r="220" spans="1:16" x14ac:dyDescent="0.25">
      <c r="A220" s="28">
        <v>136</v>
      </c>
      <c r="B220" s="1">
        <v>49429</v>
      </c>
      <c r="C220" s="2">
        <f t="shared" si="34"/>
        <v>2035</v>
      </c>
      <c r="D220" s="2">
        <f t="shared" si="33"/>
        <v>9739.5024777814069</v>
      </c>
      <c r="E220" s="2">
        <f t="shared" si="35"/>
        <v>3780.5794179159598</v>
      </c>
      <c r="F220" s="2">
        <f t="shared" si="37"/>
        <v>282204.18086697854</v>
      </c>
      <c r="G220" s="11">
        <f t="shared" si="29"/>
        <v>2815.4475925785164</v>
      </c>
      <c r="H220" s="2">
        <f>IF(A220=C$10, 'Q2(1)'!F$7-('Q2(1)'!F$7-'Q2(1)'!F$5)*'Q2(1)'!I$2,0)+IF(MOD(A220,6)=0, IF(A220&lt;=C$10, 'Q2(1)'!F$7*('Q2(1)'!F$4/2)*(1-'Q2(1)'!I$3),0),0)</f>
        <v>0</v>
      </c>
      <c r="I220" s="2">
        <f t="shared" si="36"/>
        <v>279388.7332744</v>
      </c>
      <c r="M220" s="10">
        <f t="shared" si="28"/>
        <v>2815.4475925785164</v>
      </c>
      <c r="N220" s="11">
        <f t="shared" si="30"/>
        <v>1488.633022233947</v>
      </c>
      <c r="O220" s="11">
        <f t="shared" si="31"/>
        <v>1326.8145703445693</v>
      </c>
      <c r="P220" s="12">
        <f t="shared" si="32"/>
        <v>395641.99135870795</v>
      </c>
    </row>
    <row r="221" spans="1:16" x14ac:dyDescent="0.25">
      <c r="A221" s="28">
        <v>137</v>
      </c>
      <c r="B221" s="1">
        <v>49460</v>
      </c>
      <c r="C221" s="2">
        <f t="shared" si="34"/>
        <v>2035</v>
      </c>
      <c r="D221" s="2">
        <f t="shared" si="33"/>
        <v>9739.5024777814069</v>
      </c>
      <c r="E221" s="2">
        <f t="shared" si="35"/>
        <v>3788.1405767517917</v>
      </c>
      <c r="F221" s="2">
        <f t="shared" si="37"/>
        <v>286271.39095301094</v>
      </c>
      <c r="G221" s="11">
        <f t="shared" si="29"/>
        <v>2815.4475925785164</v>
      </c>
      <c r="H221" s="2">
        <f>IF(A221=C$10, 'Q2(1)'!F$7-('Q2(1)'!F$7-'Q2(1)'!F$5)*'Q2(1)'!I$2,0)+IF(MOD(A221,6)=0, IF(A221&lt;=C$10, 'Q2(1)'!F$7*('Q2(1)'!F$4/2)*(1-'Q2(1)'!I$3),0),0)</f>
        <v>0</v>
      </c>
      <c r="I221" s="2">
        <f t="shared" si="36"/>
        <v>283455.9433604324</v>
      </c>
      <c r="M221" s="10">
        <f t="shared" si="28"/>
        <v>2815.4475925785164</v>
      </c>
      <c r="N221" s="11">
        <f t="shared" si="30"/>
        <v>1483.6574675951547</v>
      </c>
      <c r="O221" s="11">
        <f t="shared" si="31"/>
        <v>1331.7901249833617</v>
      </c>
      <c r="P221" s="12">
        <f t="shared" si="32"/>
        <v>394310.2012337246</v>
      </c>
    </row>
    <row r="222" spans="1:16" x14ac:dyDescent="0.25">
      <c r="A222" s="28">
        <v>138</v>
      </c>
      <c r="B222" s="1">
        <v>49490</v>
      </c>
      <c r="C222" s="2">
        <f t="shared" si="34"/>
        <v>2035</v>
      </c>
      <c r="D222" s="2">
        <f t="shared" si="33"/>
        <v>9739.5024777814069</v>
      </c>
      <c r="E222" s="2">
        <f t="shared" si="35"/>
        <v>3795.7168579052955</v>
      </c>
      <c r="F222" s="2">
        <f t="shared" si="37"/>
        <v>290344.58212484332</v>
      </c>
      <c r="G222" s="11">
        <f t="shared" si="29"/>
        <v>2815.4475925785164</v>
      </c>
      <c r="H222" s="2">
        <f>IF(A222=C$10, 'Q2(1)'!F$7-('Q2(1)'!F$7-'Q2(1)'!F$5)*'Q2(1)'!I$2,0)+IF(MOD(A222,6)=0, IF(A222&lt;=C$10, 'Q2(1)'!F$7*('Q2(1)'!F$4/2)*(1-'Q2(1)'!I$3),0),0)</f>
        <v>229.80164638329171</v>
      </c>
      <c r="I222" s="2">
        <f t="shared" si="36"/>
        <v>287758.93617864809</v>
      </c>
      <c r="M222" s="10">
        <f t="shared" si="28"/>
        <v>2815.4475925785164</v>
      </c>
      <c r="N222" s="11">
        <f t="shared" si="30"/>
        <v>1478.6632546264673</v>
      </c>
      <c r="O222" s="11">
        <f t="shared" si="31"/>
        <v>1336.7843379520491</v>
      </c>
      <c r="P222" s="12">
        <f t="shared" si="32"/>
        <v>392973.41689577256</v>
      </c>
    </row>
    <row r="223" spans="1:16" x14ac:dyDescent="0.25">
      <c r="A223" s="28">
        <v>139</v>
      </c>
      <c r="B223" s="1">
        <v>49521</v>
      </c>
      <c r="C223" s="2">
        <f t="shared" si="34"/>
        <v>2035</v>
      </c>
      <c r="D223" s="2">
        <f t="shared" si="33"/>
        <v>9739.5024777814069</v>
      </c>
      <c r="E223" s="2">
        <f t="shared" si="35"/>
        <v>3803.308291621106</v>
      </c>
      <c r="F223" s="2">
        <f t="shared" si="37"/>
        <v>294654.3268187372</v>
      </c>
      <c r="G223" s="11">
        <f t="shared" si="29"/>
        <v>2815.4475925785164</v>
      </c>
      <c r="H223" s="2">
        <f>IF(A223=C$10, 'Q2(1)'!F$7-('Q2(1)'!F$7-'Q2(1)'!F$5)*'Q2(1)'!I$2,0)+IF(MOD(A223,6)=0, IF(A223&lt;=C$10, 'Q2(1)'!F$7*('Q2(1)'!F$4/2)*(1-'Q2(1)'!I$3),0),0)</f>
        <v>0</v>
      </c>
      <c r="I223" s="2">
        <f t="shared" si="36"/>
        <v>291838.87922615866</v>
      </c>
      <c r="M223" s="10">
        <f t="shared" si="28"/>
        <v>2815.4475925785164</v>
      </c>
      <c r="N223" s="11">
        <f t="shared" si="30"/>
        <v>1473.650313359147</v>
      </c>
      <c r="O223" s="11">
        <f t="shared" si="31"/>
        <v>1341.7972792193693</v>
      </c>
      <c r="P223" s="12">
        <f t="shared" si="32"/>
        <v>391631.61961655319</v>
      </c>
    </row>
    <row r="224" spans="1:16" x14ac:dyDescent="0.25">
      <c r="A224" s="28">
        <v>140</v>
      </c>
      <c r="B224" s="1">
        <v>49552</v>
      </c>
      <c r="C224" s="2">
        <f t="shared" si="34"/>
        <v>2035</v>
      </c>
      <c r="D224" s="2">
        <f t="shared" si="33"/>
        <v>9739.5024777814069</v>
      </c>
      <c r="E224" s="2">
        <f t="shared" si="35"/>
        <v>3810.9149082043482</v>
      </c>
      <c r="F224" s="2">
        <f t="shared" si="37"/>
        <v>298740.2630598229</v>
      </c>
      <c r="G224" s="11">
        <f t="shared" si="29"/>
        <v>2815.4475925785164</v>
      </c>
      <c r="H224" s="2">
        <f>IF(A224=C$10, 'Q2(1)'!F$7-('Q2(1)'!F$7-'Q2(1)'!F$5)*'Q2(1)'!I$2,0)+IF(MOD(A224,6)=0, IF(A224&lt;=C$10, 'Q2(1)'!F$7*('Q2(1)'!F$4/2)*(1-'Q2(1)'!I$3),0),0)</f>
        <v>0</v>
      </c>
      <c r="I224" s="2">
        <f t="shared" si="36"/>
        <v>295924.81546724436</v>
      </c>
      <c r="M224" s="10">
        <f t="shared" si="28"/>
        <v>2815.4475925785164</v>
      </c>
      <c r="N224" s="11">
        <f t="shared" si="30"/>
        <v>1468.6185735620743</v>
      </c>
      <c r="O224" s="11">
        <f t="shared" si="31"/>
        <v>1346.8290190164421</v>
      </c>
      <c r="P224" s="12">
        <f t="shared" si="32"/>
        <v>390284.79059753672</v>
      </c>
    </row>
    <row r="225" spans="1:16" x14ac:dyDescent="0.25">
      <c r="A225" s="28">
        <v>141</v>
      </c>
      <c r="B225" s="1">
        <v>49582</v>
      </c>
      <c r="C225" s="2">
        <f t="shared" si="34"/>
        <v>2035</v>
      </c>
      <c r="D225" s="2">
        <f t="shared" si="33"/>
        <v>9739.5024777814069</v>
      </c>
      <c r="E225" s="2">
        <f t="shared" si="35"/>
        <v>3818.5367380207567</v>
      </c>
      <c r="F225" s="2">
        <f t="shared" si="37"/>
        <v>302832.19725856255</v>
      </c>
      <c r="G225" s="11">
        <f t="shared" si="29"/>
        <v>2815.4475925785164</v>
      </c>
      <c r="H225" s="2">
        <f>IF(A225=C$10, 'Q2(1)'!F$7-('Q2(1)'!F$7-'Q2(1)'!F$5)*'Q2(1)'!I$2,0)+IF(MOD(A225,6)=0, IF(A225&lt;=C$10, 'Q2(1)'!F$7*('Q2(1)'!F$4/2)*(1-'Q2(1)'!I$3),0),0)</f>
        <v>0</v>
      </c>
      <c r="I225" s="2">
        <f t="shared" si="36"/>
        <v>300016.74966598401</v>
      </c>
      <c r="M225" s="10">
        <f t="shared" si="28"/>
        <v>2815.4475925785164</v>
      </c>
      <c r="N225" s="11">
        <f t="shared" si="30"/>
        <v>1463.5679647407626</v>
      </c>
      <c r="O225" s="11">
        <f t="shared" si="31"/>
        <v>1351.8796278377538</v>
      </c>
      <c r="P225" s="12">
        <f t="shared" si="32"/>
        <v>388932.91096969898</v>
      </c>
    </row>
    <row r="226" spans="1:16" x14ac:dyDescent="0.25">
      <c r="A226" s="28">
        <v>142</v>
      </c>
      <c r="B226" s="1">
        <v>49613</v>
      </c>
      <c r="C226" s="2">
        <f t="shared" si="34"/>
        <v>2035</v>
      </c>
      <c r="D226" s="2">
        <f t="shared" si="33"/>
        <v>9739.5024777814069</v>
      </c>
      <c r="E226" s="2">
        <f t="shared" si="35"/>
        <v>3826.1738114967984</v>
      </c>
      <c r="F226" s="2">
        <f t="shared" si="37"/>
        <v>306930.13416448858</v>
      </c>
      <c r="G226" s="11">
        <f t="shared" si="29"/>
        <v>2815.4475925785164</v>
      </c>
      <c r="H226" s="2">
        <f>IF(A226=C$10, 'Q2(1)'!F$7-('Q2(1)'!F$7-'Q2(1)'!F$5)*'Q2(1)'!I$2,0)+IF(MOD(A226,6)=0, IF(A226&lt;=C$10, 'Q2(1)'!F$7*('Q2(1)'!F$4/2)*(1-'Q2(1)'!I$3),0),0)</f>
        <v>0</v>
      </c>
      <c r="I226" s="2">
        <f t="shared" si="36"/>
        <v>304114.68657191005</v>
      </c>
      <c r="M226" s="10">
        <f t="shared" si="28"/>
        <v>2815.4475925785164</v>
      </c>
      <c r="N226" s="11">
        <f t="shared" si="30"/>
        <v>1458.4984161363711</v>
      </c>
      <c r="O226" s="11">
        <f t="shared" si="31"/>
        <v>1356.9491764421452</v>
      </c>
      <c r="P226" s="12">
        <f t="shared" si="32"/>
        <v>387575.96179325681</v>
      </c>
    </row>
    <row r="227" spans="1:16" x14ac:dyDescent="0.25">
      <c r="A227" s="28">
        <v>143</v>
      </c>
      <c r="B227" s="1">
        <v>49643</v>
      </c>
      <c r="C227" s="2">
        <f t="shared" si="34"/>
        <v>2035</v>
      </c>
      <c r="D227" s="2">
        <f t="shared" si="33"/>
        <v>9739.5024777814069</v>
      </c>
      <c r="E227" s="2">
        <f t="shared" si="35"/>
        <v>3833.826159119792</v>
      </c>
      <c r="F227" s="2">
        <f t="shared" si="37"/>
        <v>311034.07851247804</v>
      </c>
      <c r="G227" s="11">
        <f t="shared" si="29"/>
        <v>2815.4475925785164</v>
      </c>
      <c r="H227" s="2">
        <f>IF(A227=C$10, 'Q2(1)'!F$7-('Q2(1)'!F$7-'Q2(1)'!F$5)*'Q2(1)'!I$2,0)+IF(MOD(A227,6)=0, IF(A227&lt;=C$10, 'Q2(1)'!F$7*('Q2(1)'!F$4/2)*(1-'Q2(1)'!I$3),0),0)</f>
        <v>0</v>
      </c>
      <c r="I227" s="2">
        <f t="shared" si="36"/>
        <v>308218.6309198995</v>
      </c>
      <c r="M227" s="10">
        <f t="shared" si="28"/>
        <v>2815.4475925785164</v>
      </c>
      <c r="N227" s="11">
        <f t="shared" si="30"/>
        <v>1453.4098567247129</v>
      </c>
      <c r="O227" s="11">
        <f t="shared" si="31"/>
        <v>1362.0377358538035</v>
      </c>
      <c r="P227" s="12">
        <f t="shared" si="32"/>
        <v>386213.924057403</v>
      </c>
    </row>
    <row r="228" spans="1:16" x14ac:dyDescent="0.25">
      <c r="A228" s="28">
        <v>144</v>
      </c>
      <c r="B228" s="1">
        <v>49674</v>
      </c>
      <c r="C228" s="2">
        <f t="shared" si="34"/>
        <v>2035</v>
      </c>
      <c r="D228" s="2">
        <f t="shared" si="33"/>
        <v>9739.5024777814069</v>
      </c>
      <c r="E228" s="2">
        <f t="shared" si="35"/>
        <v>3841.4938114380316</v>
      </c>
      <c r="F228" s="2">
        <f t="shared" si="37"/>
        <v>315144.03502264258</v>
      </c>
      <c r="G228" s="11">
        <f t="shared" si="29"/>
        <v>2815.4475925785164</v>
      </c>
      <c r="H228" s="2">
        <f>IF(A228=C$10, 'Q2(1)'!F$7-('Q2(1)'!F$7-'Q2(1)'!F$5)*'Q2(1)'!I$2,0)+IF(MOD(A228,6)=0, IF(A228&lt;=C$10, 'Q2(1)'!F$7*('Q2(1)'!F$4/2)*(1-'Q2(1)'!I$3),0),0)</f>
        <v>229.80164638329171</v>
      </c>
      <c r="I228" s="2">
        <f t="shared" si="36"/>
        <v>312558.38907644735</v>
      </c>
      <c r="M228" s="10">
        <f t="shared" si="28"/>
        <v>2815.4475925785164</v>
      </c>
      <c r="N228" s="11">
        <f t="shared" si="30"/>
        <v>1448.3022152152612</v>
      </c>
      <c r="O228" s="11">
        <f t="shared" si="31"/>
        <v>1367.1453773632552</v>
      </c>
      <c r="P228" s="12">
        <f t="shared" si="32"/>
        <v>384846.77868003974</v>
      </c>
    </row>
    <row r="229" spans="1:16" x14ac:dyDescent="0.25">
      <c r="A229" s="28">
        <v>145</v>
      </c>
      <c r="B229" s="1">
        <v>49705</v>
      </c>
      <c r="C229" s="2">
        <f t="shared" si="34"/>
        <v>2036</v>
      </c>
      <c r="D229" s="2">
        <f t="shared" si="33"/>
        <v>10129.082576892664</v>
      </c>
      <c r="E229" s="2">
        <f t="shared" si="35"/>
        <v>3849.1767990609078</v>
      </c>
      <c r="F229" s="2">
        <f t="shared" si="37"/>
        <v>319880.15615120059</v>
      </c>
      <c r="G229" s="11">
        <f t="shared" si="29"/>
        <v>2815.4475925785164</v>
      </c>
      <c r="H229" s="2">
        <f>IF(A229=C$10, 'Q2(1)'!F$7-('Q2(1)'!F$7-'Q2(1)'!F$5)*'Q2(1)'!I$2,0)+IF(MOD(A229,6)=0, IF(A229&lt;=C$10, 'Q2(1)'!F$7*('Q2(1)'!F$4/2)*(1-'Q2(1)'!I$3),0),0)</f>
        <v>0</v>
      </c>
      <c r="I229" s="2">
        <f t="shared" si="36"/>
        <v>317064.70855862205</v>
      </c>
      <c r="M229" s="10">
        <f t="shared" si="28"/>
        <v>2815.4475925785164</v>
      </c>
      <c r="N229" s="11">
        <f t="shared" si="30"/>
        <v>1443.1754200501489</v>
      </c>
      <c r="O229" s="11">
        <f t="shared" si="31"/>
        <v>1372.2721725283675</v>
      </c>
      <c r="P229" s="12">
        <f t="shared" si="32"/>
        <v>383474.50650751137</v>
      </c>
    </row>
    <row r="230" spans="1:16" x14ac:dyDescent="0.25">
      <c r="A230" s="28">
        <v>146</v>
      </c>
      <c r="B230" s="1">
        <v>49734</v>
      </c>
      <c r="C230" s="2">
        <f t="shared" si="34"/>
        <v>2036</v>
      </c>
      <c r="D230" s="2">
        <f t="shared" si="33"/>
        <v>10129.082576892664</v>
      </c>
      <c r="E230" s="2">
        <f t="shared" si="35"/>
        <v>3856.8751526590295</v>
      </c>
      <c r="F230" s="2">
        <f t="shared" si="37"/>
        <v>324393.79834471777</v>
      </c>
      <c r="G230" s="11">
        <f t="shared" si="29"/>
        <v>2815.4475925785164</v>
      </c>
      <c r="H230" s="2">
        <f>IF(A230=C$10, 'Q2(1)'!F$7-('Q2(1)'!F$7-'Q2(1)'!F$5)*'Q2(1)'!I$2,0)+IF(MOD(A230,6)=0, IF(A230&lt;=C$10, 'Q2(1)'!F$7*('Q2(1)'!F$4/2)*(1-'Q2(1)'!I$3),0),0)</f>
        <v>0</v>
      </c>
      <c r="I230" s="2">
        <f t="shared" si="36"/>
        <v>321578.35075213923</v>
      </c>
      <c r="M230" s="10">
        <f t="shared" si="28"/>
        <v>2815.4475925785164</v>
      </c>
      <c r="N230" s="11">
        <f t="shared" si="30"/>
        <v>1438.0293994031676</v>
      </c>
      <c r="O230" s="11">
        <f t="shared" si="31"/>
        <v>1377.4181931753487</v>
      </c>
      <c r="P230" s="12">
        <f t="shared" si="32"/>
        <v>382097.08831433603</v>
      </c>
    </row>
    <row r="231" spans="1:16" x14ac:dyDescent="0.25">
      <c r="A231" s="28">
        <v>147</v>
      </c>
      <c r="B231" s="1">
        <v>49765</v>
      </c>
      <c r="C231" s="2">
        <f t="shared" si="34"/>
        <v>2036</v>
      </c>
      <c r="D231" s="2">
        <f t="shared" si="33"/>
        <v>10129.082576892664</v>
      </c>
      <c r="E231" s="2">
        <f t="shared" si="35"/>
        <v>3864.5889029643477</v>
      </c>
      <c r="F231" s="2">
        <f t="shared" si="37"/>
        <v>328914.77226190805</v>
      </c>
      <c r="G231" s="11">
        <f t="shared" si="29"/>
        <v>2815.4475925785164</v>
      </c>
      <c r="H231" s="2">
        <f>IF(A231=C$10, 'Q2(1)'!F$7-('Q2(1)'!F$7-'Q2(1)'!F$5)*'Q2(1)'!I$2,0)+IF(MOD(A231,6)=0, IF(A231&lt;=C$10, 'Q2(1)'!F$7*('Q2(1)'!F$4/2)*(1-'Q2(1)'!I$3),0),0)</f>
        <v>0</v>
      </c>
      <c r="I231" s="2">
        <f t="shared" si="36"/>
        <v>326099.32466932951</v>
      </c>
      <c r="M231" s="10">
        <f t="shared" si="28"/>
        <v>2815.4475925785164</v>
      </c>
      <c r="N231" s="11">
        <f t="shared" si="30"/>
        <v>1432.86408117876</v>
      </c>
      <c r="O231" s="11">
        <f t="shared" si="31"/>
        <v>1382.5835113997564</v>
      </c>
      <c r="P231" s="12">
        <f t="shared" si="32"/>
        <v>380714.50480293628</v>
      </c>
    </row>
    <row r="232" spans="1:16" x14ac:dyDescent="0.25">
      <c r="A232" s="28">
        <v>148</v>
      </c>
      <c r="B232" s="1">
        <v>49795</v>
      </c>
      <c r="C232" s="2">
        <f t="shared" si="34"/>
        <v>2036</v>
      </c>
      <c r="D232" s="2">
        <f t="shared" si="33"/>
        <v>10129.082576892664</v>
      </c>
      <c r="E232" s="2">
        <f t="shared" si="35"/>
        <v>3872.3180807702765</v>
      </c>
      <c r="F232" s="2">
        <f t="shared" si="37"/>
        <v>333443.0869143497</v>
      </c>
      <c r="G232" s="11">
        <f t="shared" si="29"/>
        <v>2815.4475925785164</v>
      </c>
      <c r="H232" s="2">
        <f>IF(A232=C$10, 'Q2(1)'!F$7-('Q2(1)'!F$7-'Q2(1)'!F$5)*'Q2(1)'!I$2,0)+IF(MOD(A232,6)=0, IF(A232&lt;=C$10, 'Q2(1)'!F$7*('Q2(1)'!F$4/2)*(1-'Q2(1)'!I$3),0),0)</f>
        <v>0</v>
      </c>
      <c r="I232" s="2">
        <f t="shared" si="36"/>
        <v>330627.63932177116</v>
      </c>
      <c r="M232" s="10">
        <f t="shared" si="28"/>
        <v>2815.4475925785164</v>
      </c>
      <c r="N232" s="11">
        <f t="shared" si="30"/>
        <v>1427.6793930110109</v>
      </c>
      <c r="O232" s="11">
        <f t="shared" si="31"/>
        <v>1387.7681995675055</v>
      </c>
      <c r="P232" s="12">
        <f t="shared" si="32"/>
        <v>379326.73660336877</v>
      </c>
    </row>
    <row r="233" spans="1:16" x14ac:dyDescent="0.25">
      <c r="A233" s="28">
        <v>149</v>
      </c>
      <c r="B233" s="1">
        <v>49826</v>
      </c>
      <c r="C233" s="2">
        <f t="shared" si="34"/>
        <v>2036</v>
      </c>
      <c r="D233" s="2">
        <f t="shared" si="33"/>
        <v>10129.082576892664</v>
      </c>
      <c r="E233" s="2">
        <f t="shared" si="35"/>
        <v>3880.0627169318172</v>
      </c>
      <c r="F233" s="2">
        <f t="shared" si="37"/>
        <v>337978.75131280458</v>
      </c>
      <c r="G233" s="11">
        <f t="shared" si="29"/>
        <v>2815.4475925785164</v>
      </c>
      <c r="H233" s="2">
        <f>IF(A233=C$10, 'Q2(1)'!F$7-('Q2(1)'!F$7-'Q2(1)'!F$5)*'Q2(1)'!I$2,0)+IF(MOD(A233,6)=0, IF(A233&lt;=C$10, 'Q2(1)'!F$7*('Q2(1)'!F$4/2)*(1-'Q2(1)'!I$3),0),0)</f>
        <v>0</v>
      </c>
      <c r="I233" s="2">
        <f t="shared" si="36"/>
        <v>335163.30372022605</v>
      </c>
      <c r="M233" s="10">
        <f t="shared" si="28"/>
        <v>2815.4475925785164</v>
      </c>
      <c r="N233" s="11">
        <f t="shared" si="30"/>
        <v>1422.4752622626329</v>
      </c>
      <c r="O233" s="11">
        <f t="shared" si="31"/>
        <v>1392.9723303158835</v>
      </c>
      <c r="P233" s="12">
        <f t="shared" si="32"/>
        <v>377933.76427305286</v>
      </c>
    </row>
    <row r="234" spans="1:16" x14ac:dyDescent="0.25">
      <c r="A234" s="28">
        <v>150</v>
      </c>
      <c r="B234" s="1">
        <v>49856</v>
      </c>
      <c r="C234" s="2">
        <f t="shared" si="34"/>
        <v>2036</v>
      </c>
      <c r="D234" s="2">
        <f t="shared" si="33"/>
        <v>10129.082576892664</v>
      </c>
      <c r="E234" s="2">
        <f t="shared" si="35"/>
        <v>3887.822842365681</v>
      </c>
      <c r="F234" s="2">
        <f t="shared" si="37"/>
        <v>342521.77446715382</v>
      </c>
      <c r="G234" s="11">
        <f t="shared" si="29"/>
        <v>2815.4475925785164</v>
      </c>
      <c r="H234" s="2">
        <f>IF(A234=C$10, 'Q2(1)'!F$7-('Q2(1)'!F$7-'Q2(1)'!F$5)*'Q2(1)'!I$2,0)+IF(MOD(A234,6)=0, IF(A234&lt;=C$10, 'Q2(1)'!F$7*('Q2(1)'!F$4/2)*(1-'Q2(1)'!I$3),0),0)</f>
        <v>229.80164638329171</v>
      </c>
      <c r="I234" s="2">
        <f t="shared" si="36"/>
        <v>339936.12852095859</v>
      </c>
      <c r="M234" s="10">
        <f t="shared" si="28"/>
        <v>2815.4475925785164</v>
      </c>
      <c r="N234" s="11">
        <f t="shared" si="30"/>
        <v>1417.2516160239481</v>
      </c>
      <c r="O234" s="11">
        <f t="shared" si="31"/>
        <v>1398.1959765545682</v>
      </c>
      <c r="P234" s="12">
        <f t="shared" si="32"/>
        <v>376535.56829649827</v>
      </c>
    </row>
    <row r="235" spans="1:16" x14ac:dyDescent="0.25">
      <c r="A235" s="28">
        <v>151</v>
      </c>
      <c r="B235" s="1">
        <v>49887</v>
      </c>
      <c r="C235" s="2">
        <f t="shared" si="34"/>
        <v>2036</v>
      </c>
      <c r="D235" s="2">
        <f t="shared" si="33"/>
        <v>10129.082576892664</v>
      </c>
      <c r="E235" s="2">
        <f t="shared" si="35"/>
        <v>3895.5984880504125</v>
      </c>
      <c r="F235" s="2">
        <f t="shared" si="37"/>
        <v>347302.73303820402</v>
      </c>
      <c r="G235" s="11">
        <f t="shared" si="29"/>
        <v>2815.4475925785164</v>
      </c>
      <c r="H235" s="2">
        <f>IF(A235=C$10, 'Q2(1)'!F$7-('Q2(1)'!F$7-'Q2(1)'!F$5)*'Q2(1)'!I$2,0)+IF(MOD(A235,6)=0, IF(A235&lt;=C$10, 'Q2(1)'!F$7*('Q2(1)'!F$4/2)*(1-'Q2(1)'!I$3),0),0)</f>
        <v>0</v>
      </c>
      <c r="I235" s="2">
        <f t="shared" si="36"/>
        <v>344487.28544562549</v>
      </c>
      <c r="M235" s="10">
        <f t="shared" si="28"/>
        <v>2815.4475925785164</v>
      </c>
      <c r="N235" s="11">
        <f t="shared" si="30"/>
        <v>1412.0083811118684</v>
      </c>
      <c r="O235" s="11">
        <f t="shared" si="31"/>
        <v>1403.439211466648</v>
      </c>
      <c r="P235" s="12">
        <f t="shared" si="32"/>
        <v>375132.12908503163</v>
      </c>
    </row>
    <row r="236" spans="1:16" x14ac:dyDescent="0.25">
      <c r="A236" s="28">
        <v>152</v>
      </c>
      <c r="B236" s="1">
        <v>49918</v>
      </c>
      <c r="C236" s="2">
        <f t="shared" si="34"/>
        <v>2036</v>
      </c>
      <c r="D236" s="2">
        <f t="shared" si="33"/>
        <v>10129.082576892664</v>
      </c>
      <c r="E236" s="2">
        <f t="shared" si="35"/>
        <v>3903.3896850265132</v>
      </c>
      <c r="F236" s="2">
        <f t="shared" si="37"/>
        <v>351861.26928897708</v>
      </c>
      <c r="G236" s="11">
        <f t="shared" si="29"/>
        <v>2815.4475925785164</v>
      </c>
      <c r="H236" s="2">
        <f>IF(A236=C$10, 'Q2(1)'!F$7-('Q2(1)'!F$7-'Q2(1)'!F$5)*'Q2(1)'!I$2,0)+IF(MOD(A236,6)=0, IF(A236&lt;=C$10, 'Q2(1)'!F$7*('Q2(1)'!F$4/2)*(1-'Q2(1)'!I$3),0),0)</f>
        <v>0</v>
      </c>
      <c r="I236" s="2">
        <f t="shared" si="36"/>
        <v>349045.82169639855</v>
      </c>
      <c r="M236" s="10">
        <f t="shared" si="28"/>
        <v>2815.4475925785164</v>
      </c>
      <c r="N236" s="11">
        <f t="shared" si="30"/>
        <v>1406.7454840688686</v>
      </c>
      <c r="O236" s="11">
        <f t="shared" si="31"/>
        <v>1408.7021085096478</v>
      </c>
      <c r="P236" s="12">
        <f t="shared" si="32"/>
        <v>373723.42697652197</v>
      </c>
    </row>
    <row r="237" spans="1:16" x14ac:dyDescent="0.25">
      <c r="A237" s="28">
        <v>153</v>
      </c>
      <c r="B237" s="1">
        <v>49948</v>
      </c>
      <c r="C237" s="2">
        <f t="shared" si="34"/>
        <v>2036</v>
      </c>
      <c r="D237" s="2">
        <f t="shared" si="33"/>
        <v>10129.082576892664</v>
      </c>
      <c r="E237" s="2">
        <f t="shared" si="35"/>
        <v>3911.1964643965662</v>
      </c>
      <c r="F237" s="2">
        <f t="shared" si="37"/>
        <v>356427.19388121599</v>
      </c>
      <c r="G237" s="11">
        <f t="shared" si="29"/>
        <v>2815.4475925785164</v>
      </c>
      <c r="H237" s="2">
        <f>IF(A237=C$10, 'Q2(1)'!F$7-('Q2(1)'!F$7-'Q2(1)'!F$5)*'Q2(1)'!I$2,0)+IF(MOD(A237,6)=0, IF(A237&lt;=C$10, 'Q2(1)'!F$7*('Q2(1)'!F$4/2)*(1-'Q2(1)'!I$3),0),0)</f>
        <v>0</v>
      </c>
      <c r="I237" s="2">
        <f t="shared" si="36"/>
        <v>353611.74628863746</v>
      </c>
      <c r="M237" s="10">
        <f t="shared" si="28"/>
        <v>2815.4475925785164</v>
      </c>
      <c r="N237" s="11">
        <f t="shared" si="30"/>
        <v>1401.4628511619574</v>
      </c>
      <c r="O237" s="11">
        <f t="shared" si="31"/>
        <v>1413.984741416559</v>
      </c>
      <c r="P237" s="12">
        <f t="shared" si="32"/>
        <v>372309.44223510538</v>
      </c>
    </row>
    <row r="238" spans="1:16" x14ac:dyDescent="0.25">
      <c r="A238" s="28">
        <v>154</v>
      </c>
      <c r="B238" s="1">
        <v>49979</v>
      </c>
      <c r="C238" s="2">
        <f t="shared" si="34"/>
        <v>2036</v>
      </c>
      <c r="D238" s="2">
        <f t="shared" si="33"/>
        <v>10129.082576892664</v>
      </c>
      <c r="E238" s="2">
        <f t="shared" si="35"/>
        <v>3919.0188573253595</v>
      </c>
      <c r="F238" s="2">
        <f t="shared" si="37"/>
        <v>361000.51582916692</v>
      </c>
      <c r="G238" s="11">
        <f t="shared" si="29"/>
        <v>2815.4475925785164</v>
      </c>
      <c r="H238" s="2">
        <f>IF(A238=C$10, 'Q2(1)'!F$7-('Q2(1)'!F$7-'Q2(1)'!F$5)*'Q2(1)'!I$2,0)+IF(MOD(A238,6)=0, IF(A238&lt;=C$10, 'Q2(1)'!F$7*('Q2(1)'!F$4/2)*(1-'Q2(1)'!I$3),0),0)</f>
        <v>0</v>
      </c>
      <c r="I238" s="2">
        <f t="shared" si="36"/>
        <v>358185.06823658838</v>
      </c>
      <c r="M238" s="10">
        <f t="shared" si="28"/>
        <v>2815.4475925785164</v>
      </c>
      <c r="N238" s="11">
        <f t="shared" si="30"/>
        <v>1396.1604083816451</v>
      </c>
      <c r="O238" s="11">
        <f t="shared" si="31"/>
        <v>1419.2871841968713</v>
      </c>
      <c r="P238" s="12">
        <f t="shared" si="32"/>
        <v>370890.15505090851</v>
      </c>
    </row>
    <row r="239" spans="1:16" x14ac:dyDescent="0.25">
      <c r="A239" s="28">
        <v>155</v>
      </c>
      <c r="B239" s="1">
        <v>50009</v>
      </c>
      <c r="C239" s="2">
        <f t="shared" si="34"/>
        <v>2036</v>
      </c>
      <c r="D239" s="2">
        <f t="shared" si="33"/>
        <v>10129.082576892664</v>
      </c>
      <c r="E239" s="2">
        <f t="shared" si="35"/>
        <v>3926.8568950400104</v>
      </c>
      <c r="F239" s="2">
        <f t="shared" si="37"/>
        <v>365581.24414589634</v>
      </c>
      <c r="G239" s="11">
        <f t="shared" si="29"/>
        <v>2815.4475925785164</v>
      </c>
      <c r="H239" s="2">
        <f>IF(A239=C$10, 'Q2(1)'!F$7-('Q2(1)'!F$7-'Q2(1)'!F$5)*'Q2(1)'!I$2,0)+IF(MOD(A239,6)=0, IF(A239&lt;=C$10, 'Q2(1)'!F$7*('Q2(1)'!F$4/2)*(1-'Q2(1)'!I$3),0),0)</f>
        <v>0</v>
      </c>
      <c r="I239" s="2">
        <f t="shared" si="36"/>
        <v>362765.79655331781</v>
      </c>
      <c r="M239" s="10">
        <f t="shared" si="28"/>
        <v>2815.4475925785164</v>
      </c>
      <c r="N239" s="11">
        <f t="shared" si="30"/>
        <v>1390.8380814409068</v>
      </c>
      <c r="O239" s="11">
        <f t="shared" si="31"/>
        <v>1424.6095111376096</v>
      </c>
      <c r="P239" s="12">
        <f t="shared" si="32"/>
        <v>369465.54553977092</v>
      </c>
    </row>
    <row r="240" spans="1:16" x14ac:dyDescent="0.25">
      <c r="A240" s="28">
        <v>156</v>
      </c>
      <c r="B240" s="1">
        <v>50040</v>
      </c>
      <c r="C240" s="2">
        <f t="shared" si="34"/>
        <v>2036</v>
      </c>
      <c r="D240" s="2">
        <f t="shared" si="33"/>
        <v>10129.082576892664</v>
      </c>
      <c r="E240" s="2">
        <f t="shared" si="35"/>
        <v>3934.7106088300902</v>
      </c>
      <c r="F240" s="2">
        <f t="shared" si="37"/>
        <v>370169.3878432248</v>
      </c>
      <c r="G240" s="11">
        <f t="shared" si="29"/>
        <v>2815.4475925785164</v>
      </c>
      <c r="H240" s="2">
        <f>IF(A240=C$10, 'Q2(1)'!F$7-('Q2(1)'!F$7-'Q2(1)'!F$5)*'Q2(1)'!I$2,0)+IF(MOD(A240,6)=0, IF(A240&lt;=C$10, 'Q2(1)'!F$7*('Q2(1)'!F$4/2)*(1-'Q2(1)'!I$3),0),0)</f>
        <v>229.80164638329171</v>
      </c>
      <c r="I240" s="2">
        <f t="shared" si="36"/>
        <v>367583.74189702957</v>
      </c>
      <c r="M240" s="10">
        <f t="shared" si="28"/>
        <v>2815.4475925785164</v>
      </c>
      <c r="N240" s="11">
        <f t="shared" si="30"/>
        <v>1385.4957957741408</v>
      </c>
      <c r="O240" s="11">
        <f t="shared" si="31"/>
        <v>1429.9517968043756</v>
      </c>
      <c r="P240" s="12">
        <f t="shared" si="32"/>
        <v>368035.59374296654</v>
      </c>
    </row>
    <row r="241" spans="1:16" x14ac:dyDescent="0.25">
      <c r="A241" s="28">
        <v>157</v>
      </c>
      <c r="B241" s="1">
        <v>50071</v>
      </c>
      <c r="C241" s="2">
        <f t="shared" si="34"/>
        <v>2037</v>
      </c>
      <c r="D241" s="2">
        <f t="shared" si="33"/>
        <v>10534.245879968372</v>
      </c>
      <c r="E241" s="2">
        <f t="shared" si="35"/>
        <v>3942.5800300477504</v>
      </c>
      <c r="F241" s="2">
        <f t="shared" si="37"/>
        <v>375400.68688660697</v>
      </c>
      <c r="G241" s="11">
        <f t="shared" si="29"/>
        <v>2815.4475925785164</v>
      </c>
      <c r="H241" s="2">
        <f>IF(A241=C$10, 'Q2(1)'!F$7-('Q2(1)'!F$7-'Q2(1)'!F$5)*'Q2(1)'!I$2,0)+IF(MOD(A241,6)=0, IF(A241&lt;=C$10, 'Q2(1)'!F$7*('Q2(1)'!F$4/2)*(1-'Q2(1)'!I$3),0),0)</f>
        <v>0</v>
      </c>
      <c r="I241" s="2">
        <f t="shared" si="36"/>
        <v>372585.23929402843</v>
      </c>
      <c r="M241" s="10">
        <f t="shared" si="28"/>
        <v>2815.4475925785164</v>
      </c>
      <c r="N241" s="11">
        <f t="shared" si="30"/>
        <v>1380.1334765361244</v>
      </c>
      <c r="O241" s="11">
        <f t="shared" si="31"/>
        <v>1435.314116042392</v>
      </c>
      <c r="P241" s="12">
        <f t="shared" si="32"/>
        <v>366600.27962692414</v>
      </c>
    </row>
    <row r="242" spans="1:16" x14ac:dyDescent="0.25">
      <c r="A242" s="28">
        <v>158</v>
      </c>
      <c r="B242" s="1">
        <v>50099</v>
      </c>
      <c r="C242" s="2">
        <f t="shared" si="34"/>
        <v>2037</v>
      </c>
      <c r="D242" s="2">
        <f t="shared" si="33"/>
        <v>10534.245879968372</v>
      </c>
      <c r="E242" s="2">
        <f t="shared" si="35"/>
        <v>3950.465190107846</v>
      </c>
      <c r="F242" s="2">
        <f t="shared" si="37"/>
        <v>380410.97078153573</v>
      </c>
      <c r="G242" s="11">
        <f t="shared" si="29"/>
        <v>2815.4475925785164</v>
      </c>
      <c r="H242" s="2">
        <f>IF(A242=C$10, 'Q2(1)'!F$7-('Q2(1)'!F$7-'Q2(1)'!F$5)*'Q2(1)'!I$2,0)+IF(MOD(A242,6)=0, IF(A242&lt;=C$10, 'Q2(1)'!F$7*('Q2(1)'!F$4/2)*(1-'Q2(1)'!I$3),0),0)</f>
        <v>0</v>
      </c>
      <c r="I242" s="2">
        <f t="shared" si="36"/>
        <v>377595.52318895719</v>
      </c>
      <c r="M242" s="10">
        <f t="shared" si="28"/>
        <v>2815.4475925785164</v>
      </c>
      <c r="N242" s="11">
        <f t="shared" si="30"/>
        <v>1374.7510486009655</v>
      </c>
      <c r="O242" s="11">
        <f t="shared" si="31"/>
        <v>1440.6965439775508</v>
      </c>
      <c r="P242" s="12">
        <f t="shared" si="32"/>
        <v>365159.5830829466</v>
      </c>
    </row>
    <row r="243" spans="1:16" x14ac:dyDescent="0.25">
      <c r="A243" s="28">
        <v>159</v>
      </c>
      <c r="B243" s="1">
        <v>50130</v>
      </c>
      <c r="C243" s="2">
        <f t="shared" si="34"/>
        <v>2037</v>
      </c>
      <c r="D243" s="2">
        <f t="shared" si="33"/>
        <v>10534.245879968372</v>
      </c>
      <c r="E243" s="2">
        <f t="shared" si="35"/>
        <v>3958.3661204880618</v>
      </c>
      <c r="F243" s="2">
        <f t="shared" si="37"/>
        <v>385430.05469240074</v>
      </c>
      <c r="G243" s="11">
        <f t="shared" si="29"/>
        <v>2815.4475925785164</v>
      </c>
      <c r="H243" s="2">
        <f>IF(A243=C$10, 'Q2(1)'!F$7-('Q2(1)'!F$7-'Q2(1)'!F$5)*'Q2(1)'!I$2,0)+IF(MOD(A243,6)=0, IF(A243&lt;=C$10, 'Q2(1)'!F$7*('Q2(1)'!F$4/2)*(1-'Q2(1)'!I$3),0),0)</f>
        <v>0</v>
      </c>
      <c r="I243" s="2">
        <f t="shared" si="36"/>
        <v>382614.6070998222</v>
      </c>
      <c r="M243" s="10">
        <f t="shared" si="28"/>
        <v>2815.4475925785164</v>
      </c>
      <c r="N243" s="11">
        <f t="shared" si="30"/>
        <v>1369.3484365610498</v>
      </c>
      <c r="O243" s="11">
        <f t="shared" si="31"/>
        <v>1446.0991560174666</v>
      </c>
      <c r="P243" s="12">
        <f t="shared" si="32"/>
        <v>363713.48392692913</v>
      </c>
    </row>
    <row r="244" spans="1:16" x14ac:dyDescent="0.25">
      <c r="A244" s="28">
        <v>160</v>
      </c>
      <c r="B244" s="1">
        <v>50160</v>
      </c>
      <c r="C244" s="2">
        <f t="shared" si="34"/>
        <v>2037</v>
      </c>
      <c r="D244" s="2">
        <f t="shared" si="33"/>
        <v>10534.245879968372</v>
      </c>
      <c r="E244" s="2">
        <f t="shared" si="35"/>
        <v>3966.282852729038</v>
      </c>
      <c r="F244" s="2">
        <f t="shared" si="37"/>
        <v>390457.95215072762</v>
      </c>
      <c r="G244" s="11">
        <f t="shared" si="29"/>
        <v>2815.4475925785164</v>
      </c>
      <c r="H244" s="2">
        <f>IF(A244=C$10, 'Q2(1)'!F$7-('Q2(1)'!F$7-'Q2(1)'!F$5)*'Q2(1)'!I$2,0)+IF(MOD(A244,6)=0, IF(A244&lt;=C$10, 'Q2(1)'!F$7*('Q2(1)'!F$4/2)*(1-'Q2(1)'!I$3),0),0)</f>
        <v>0</v>
      </c>
      <c r="I244" s="2">
        <f t="shared" si="36"/>
        <v>387642.50455814908</v>
      </c>
      <c r="M244" s="10">
        <f t="shared" si="28"/>
        <v>2815.4475925785164</v>
      </c>
      <c r="N244" s="11">
        <f t="shared" si="30"/>
        <v>1363.9255647259843</v>
      </c>
      <c r="O244" s="11">
        <f t="shared" si="31"/>
        <v>1451.5220278525321</v>
      </c>
      <c r="P244" s="12">
        <f t="shared" si="32"/>
        <v>362261.96189907659</v>
      </c>
    </row>
    <row r="245" spans="1:16" x14ac:dyDescent="0.25">
      <c r="A245" s="28">
        <v>161</v>
      </c>
      <c r="B245" s="1">
        <v>50191</v>
      </c>
      <c r="C245" s="2">
        <f t="shared" si="34"/>
        <v>2037</v>
      </c>
      <c r="D245" s="2">
        <f t="shared" si="33"/>
        <v>10534.245879968372</v>
      </c>
      <c r="E245" s="2">
        <f t="shared" si="35"/>
        <v>3974.2154184344963</v>
      </c>
      <c r="F245" s="2">
        <f t="shared" si="37"/>
        <v>395494.6767015435</v>
      </c>
      <c r="G245" s="11">
        <f t="shared" si="29"/>
        <v>2815.4475925785164</v>
      </c>
      <c r="H245" s="2">
        <f>IF(A245=C$10, 'Q2(1)'!F$7-('Q2(1)'!F$7-'Q2(1)'!F$5)*'Q2(1)'!I$2,0)+IF(MOD(A245,6)=0, IF(A245&lt;=C$10, 'Q2(1)'!F$7*('Q2(1)'!F$4/2)*(1-'Q2(1)'!I$3),0),0)</f>
        <v>0</v>
      </c>
      <c r="I245" s="2">
        <f t="shared" si="36"/>
        <v>392679.22910896497</v>
      </c>
      <c r="M245" s="10">
        <f t="shared" si="28"/>
        <v>2815.4475925785164</v>
      </c>
      <c r="N245" s="11">
        <f t="shared" si="30"/>
        <v>1358.4823571215372</v>
      </c>
      <c r="O245" s="11">
        <f t="shared" si="31"/>
        <v>1456.9652354569791</v>
      </c>
      <c r="P245" s="12">
        <f t="shared" si="32"/>
        <v>360804.99666361959</v>
      </c>
    </row>
    <row r="246" spans="1:16" x14ac:dyDescent="0.25">
      <c r="A246" s="28">
        <v>162</v>
      </c>
      <c r="B246" s="1">
        <v>50221</v>
      </c>
      <c r="C246" s="2">
        <f t="shared" si="34"/>
        <v>2037</v>
      </c>
      <c r="D246" s="2">
        <f t="shared" si="33"/>
        <v>10534.245879968372</v>
      </c>
      <c r="E246" s="2">
        <f t="shared" si="35"/>
        <v>3982.1638492713655</v>
      </c>
      <c r="F246" s="2">
        <f t="shared" si="37"/>
        <v>400540.24190335855</v>
      </c>
      <c r="G246" s="11">
        <f t="shared" si="29"/>
        <v>2815.4475925785164</v>
      </c>
      <c r="H246" s="2">
        <f>IF(A246=C$10, 'Q2(1)'!F$7-('Q2(1)'!F$7-'Q2(1)'!F$5)*'Q2(1)'!I$2,0)+IF(MOD(A246,6)=0, IF(A246&lt;=C$10, 'Q2(1)'!F$7*('Q2(1)'!F$4/2)*(1-'Q2(1)'!I$3),0),0)</f>
        <v>229.80164638329171</v>
      </c>
      <c r="I246" s="2">
        <f t="shared" si="36"/>
        <v>397954.59595716331</v>
      </c>
      <c r="M246" s="10">
        <f t="shared" si="28"/>
        <v>2815.4475925785164</v>
      </c>
      <c r="N246" s="11">
        <f t="shared" si="30"/>
        <v>1353.0187374885734</v>
      </c>
      <c r="O246" s="11">
        <f t="shared" si="31"/>
        <v>1462.428855089943</v>
      </c>
      <c r="P246" s="12">
        <f t="shared" si="32"/>
        <v>359342.56780852965</v>
      </c>
    </row>
    <row r="247" spans="1:16" x14ac:dyDescent="0.25">
      <c r="A247" s="28">
        <v>163</v>
      </c>
      <c r="B247" s="1">
        <v>50252</v>
      </c>
      <c r="C247" s="2">
        <f t="shared" si="34"/>
        <v>2037</v>
      </c>
      <c r="D247" s="2">
        <f t="shared" si="33"/>
        <v>10534.245879968372</v>
      </c>
      <c r="E247" s="2">
        <f t="shared" si="35"/>
        <v>3990.1281769699081</v>
      </c>
      <c r="F247" s="2">
        <f t="shared" si="37"/>
        <v>405825.22898001899</v>
      </c>
      <c r="G247" s="11">
        <f t="shared" si="29"/>
        <v>2815.4475925785164</v>
      </c>
      <c r="H247" s="2">
        <f>IF(A247=C$10, 'Q2(1)'!F$7-('Q2(1)'!F$7-'Q2(1)'!F$5)*'Q2(1)'!I$2,0)+IF(MOD(A247,6)=0, IF(A247&lt;=C$10, 'Q2(1)'!F$7*('Q2(1)'!F$4/2)*(1-'Q2(1)'!I$3),0),0)</f>
        <v>0</v>
      </c>
      <c r="I247" s="2">
        <f t="shared" si="36"/>
        <v>403009.78138744045</v>
      </c>
      <c r="M247" s="10">
        <f t="shared" si="28"/>
        <v>2815.4475925785164</v>
      </c>
      <c r="N247" s="11">
        <f t="shared" si="30"/>
        <v>1347.5346292819861</v>
      </c>
      <c r="O247" s="11">
        <f t="shared" si="31"/>
        <v>1467.9129632965303</v>
      </c>
      <c r="P247" s="12">
        <f t="shared" si="32"/>
        <v>357874.65484523313</v>
      </c>
    </row>
    <row r="248" spans="1:16" x14ac:dyDescent="0.25">
      <c r="A248" s="28">
        <v>164</v>
      </c>
      <c r="B248" s="1">
        <v>50283</v>
      </c>
      <c r="C248" s="2">
        <f t="shared" si="34"/>
        <v>2037</v>
      </c>
      <c r="D248" s="2">
        <f t="shared" si="33"/>
        <v>10534.245879968372</v>
      </c>
      <c r="E248" s="2">
        <f t="shared" si="35"/>
        <v>3998.1084333238477</v>
      </c>
      <c r="F248" s="2">
        <f t="shared" si="37"/>
        <v>410889.28477204317</v>
      </c>
      <c r="G248" s="11">
        <f t="shared" si="29"/>
        <v>2815.4475925785164</v>
      </c>
      <c r="H248" s="2">
        <f>IF(A248=C$10, 'Q2(1)'!F$7-('Q2(1)'!F$7-'Q2(1)'!F$5)*'Q2(1)'!I$2,0)+IF(MOD(A248,6)=0, IF(A248&lt;=C$10, 'Q2(1)'!F$7*('Q2(1)'!F$4/2)*(1-'Q2(1)'!I$3),0),0)</f>
        <v>0</v>
      </c>
      <c r="I248" s="2">
        <f t="shared" si="36"/>
        <v>408073.83717946464</v>
      </c>
      <c r="M248" s="10">
        <f t="shared" si="28"/>
        <v>2815.4475925785164</v>
      </c>
      <c r="N248" s="11">
        <f t="shared" si="30"/>
        <v>1342.0299556696243</v>
      </c>
      <c r="O248" s="11">
        <f t="shared" si="31"/>
        <v>1473.4176369088921</v>
      </c>
      <c r="P248" s="12">
        <f t="shared" si="32"/>
        <v>356401.23720832425</v>
      </c>
    </row>
    <row r="249" spans="1:16" x14ac:dyDescent="0.25">
      <c r="A249" s="28">
        <v>165</v>
      </c>
      <c r="B249" s="1">
        <v>50313</v>
      </c>
      <c r="C249" s="2">
        <f t="shared" si="34"/>
        <v>2037</v>
      </c>
      <c r="D249" s="2">
        <f t="shared" si="33"/>
        <v>10534.245879968372</v>
      </c>
      <c r="E249" s="2">
        <f t="shared" si="35"/>
        <v>4006.1046501904952</v>
      </c>
      <c r="F249" s="2">
        <f t="shared" si="37"/>
        <v>415962.22453317413</v>
      </c>
      <c r="G249" s="11">
        <f t="shared" si="29"/>
        <v>2815.4475925785164</v>
      </c>
      <c r="H249" s="2">
        <f>IF(A249=C$10, 'Q2(1)'!F$7-('Q2(1)'!F$7-'Q2(1)'!F$5)*'Q2(1)'!I$2,0)+IF(MOD(A249,6)=0, IF(A249&lt;=C$10, 'Q2(1)'!F$7*('Q2(1)'!F$4/2)*(1-'Q2(1)'!I$3),0),0)</f>
        <v>0</v>
      </c>
      <c r="I249" s="2">
        <f t="shared" si="36"/>
        <v>413146.77694059559</v>
      </c>
      <c r="M249" s="10">
        <f t="shared" si="28"/>
        <v>2815.4475925785164</v>
      </c>
      <c r="N249" s="11">
        <f t="shared" si="30"/>
        <v>1336.5046395312158</v>
      </c>
      <c r="O249" s="11">
        <f t="shared" si="31"/>
        <v>1478.9429530473005</v>
      </c>
      <c r="P249" s="12">
        <f t="shared" si="32"/>
        <v>354922.29425527697</v>
      </c>
    </row>
    <row r="250" spans="1:16" x14ac:dyDescent="0.25">
      <c r="A250" s="28">
        <v>166</v>
      </c>
      <c r="B250" s="1">
        <v>50344</v>
      </c>
      <c r="C250" s="2">
        <f t="shared" si="34"/>
        <v>2037</v>
      </c>
      <c r="D250" s="2">
        <f t="shared" si="33"/>
        <v>10534.245879968372</v>
      </c>
      <c r="E250" s="2">
        <f t="shared" si="35"/>
        <v>4014.1168594908763</v>
      </c>
      <c r="F250" s="2">
        <f t="shared" si="37"/>
        <v>421044.06188420841</v>
      </c>
      <c r="G250" s="11">
        <f t="shared" si="29"/>
        <v>2815.4475925785164</v>
      </c>
      <c r="H250" s="2">
        <f>IF(A250=C$10, 'Q2(1)'!F$7-('Q2(1)'!F$7-'Q2(1)'!F$5)*'Q2(1)'!I$2,0)+IF(MOD(A250,6)=0, IF(A250&lt;=C$10, 'Q2(1)'!F$7*('Q2(1)'!F$4/2)*(1-'Q2(1)'!I$3),0),0)</f>
        <v>0</v>
      </c>
      <c r="I250" s="2">
        <f t="shared" si="36"/>
        <v>418228.61429162987</v>
      </c>
      <c r="M250" s="10">
        <f t="shared" si="28"/>
        <v>2815.4475925785164</v>
      </c>
      <c r="N250" s="11">
        <f t="shared" si="30"/>
        <v>1330.9586034572885</v>
      </c>
      <c r="O250" s="11">
        <f t="shared" si="31"/>
        <v>1484.4889891212279</v>
      </c>
      <c r="P250" s="12">
        <f t="shared" si="32"/>
        <v>353437.80526615574</v>
      </c>
    </row>
    <row r="251" spans="1:16" x14ac:dyDescent="0.25">
      <c r="A251" s="28">
        <v>167</v>
      </c>
      <c r="B251" s="1">
        <v>50374</v>
      </c>
      <c r="C251" s="2">
        <f t="shared" si="34"/>
        <v>2037</v>
      </c>
      <c r="D251" s="2">
        <f t="shared" si="33"/>
        <v>10534.245879968372</v>
      </c>
      <c r="E251" s="2">
        <f t="shared" si="35"/>
        <v>4022.1450932098583</v>
      </c>
      <c r="F251" s="2">
        <f t="shared" si="37"/>
        <v>426134.81045936054</v>
      </c>
      <c r="G251" s="11">
        <f t="shared" si="29"/>
        <v>2815.4475925785164</v>
      </c>
      <c r="H251" s="2">
        <f>IF(A251=C$10, 'Q2(1)'!F$7-('Q2(1)'!F$7-'Q2(1)'!F$5)*'Q2(1)'!I$2,0)+IF(MOD(A251,6)=0, IF(A251&lt;=C$10, 'Q2(1)'!F$7*('Q2(1)'!F$4/2)*(1-'Q2(1)'!I$3),0),0)</f>
        <v>0</v>
      </c>
      <c r="I251" s="2">
        <f t="shared" si="36"/>
        <v>423319.362866782</v>
      </c>
      <c r="M251" s="10">
        <f t="shared" si="28"/>
        <v>2815.4475925785164</v>
      </c>
      <c r="N251" s="11">
        <f t="shared" si="30"/>
        <v>1325.391769748084</v>
      </c>
      <c r="O251" s="11">
        <f t="shared" si="31"/>
        <v>1490.0558228304324</v>
      </c>
      <c r="P251" s="12">
        <f t="shared" si="32"/>
        <v>351947.74944332533</v>
      </c>
    </row>
    <row r="252" spans="1:16" x14ac:dyDescent="0.25">
      <c r="A252" s="28">
        <v>168</v>
      </c>
      <c r="B252" s="1">
        <v>50405</v>
      </c>
      <c r="C252" s="2">
        <f t="shared" si="34"/>
        <v>2037</v>
      </c>
      <c r="D252" s="2">
        <f t="shared" si="33"/>
        <v>10534.245879968372</v>
      </c>
      <c r="E252" s="2">
        <f t="shared" si="35"/>
        <v>4030.1893833962781</v>
      </c>
      <c r="F252" s="2">
        <f t="shared" si="37"/>
        <v>431234.4839062434</v>
      </c>
      <c r="G252" s="11">
        <f t="shared" si="29"/>
        <v>2815.4475925785164</v>
      </c>
      <c r="H252" s="2">
        <f>IF(A252=C$10, 'Q2(1)'!F$7-('Q2(1)'!F$7-'Q2(1)'!F$5)*'Q2(1)'!I$2,0)+IF(MOD(A252,6)=0, IF(A252&lt;=C$10, 'Q2(1)'!F$7*('Q2(1)'!F$4/2)*(1-'Q2(1)'!I$3),0),0)</f>
        <v>229.80164638329171</v>
      </c>
      <c r="I252" s="2">
        <f t="shared" si="36"/>
        <v>428648.83796004817</v>
      </c>
      <c r="M252" s="10">
        <f t="shared" si="28"/>
        <v>2815.4475925785164</v>
      </c>
      <c r="N252" s="11">
        <f t="shared" si="30"/>
        <v>1319.8040604124699</v>
      </c>
      <c r="O252" s="11">
        <f t="shared" si="31"/>
        <v>1495.6435321660465</v>
      </c>
      <c r="P252" s="12">
        <f t="shared" si="32"/>
        <v>350452.10591115931</v>
      </c>
    </row>
    <row r="253" spans="1:16" x14ac:dyDescent="0.25">
      <c r="A253" s="28">
        <v>169</v>
      </c>
      <c r="B253" s="1">
        <v>50436</v>
      </c>
      <c r="C253" s="2">
        <f t="shared" si="34"/>
        <v>2038</v>
      </c>
      <c r="D253" s="2">
        <f t="shared" si="33"/>
        <v>10955.615715167107</v>
      </c>
      <c r="E253" s="2">
        <f t="shared" si="35"/>
        <v>4038.2497621630705</v>
      </c>
      <c r="F253" s="2">
        <f t="shared" si="37"/>
        <v>436995.03337291908</v>
      </c>
      <c r="G253" s="11">
        <f t="shared" si="29"/>
        <v>2815.4475925785164</v>
      </c>
      <c r="H253" s="2">
        <f>IF(A253=C$10, 'Q2(1)'!F$7-('Q2(1)'!F$7-'Q2(1)'!F$5)*'Q2(1)'!I$2,0)+IF(MOD(A253,6)=0, IF(A253&lt;=C$10, 'Q2(1)'!F$7*('Q2(1)'!F$4/2)*(1-'Q2(1)'!I$3),0),0)</f>
        <v>0</v>
      </c>
      <c r="I253" s="2">
        <f t="shared" si="36"/>
        <v>434179.58578034054</v>
      </c>
      <c r="M253" s="10">
        <f t="shared" ref="M253:M316" si="38">G253</f>
        <v>2815.4475925785164</v>
      </c>
      <c r="N253" s="11">
        <f t="shared" si="30"/>
        <v>1314.1953971668474</v>
      </c>
      <c r="O253" s="11">
        <f t="shared" si="31"/>
        <v>1501.2521954116689</v>
      </c>
      <c r="P253" s="12">
        <f t="shared" si="32"/>
        <v>348950.85371574765</v>
      </c>
    </row>
    <row r="254" spans="1:16" x14ac:dyDescent="0.25">
      <c r="A254" s="28">
        <v>170</v>
      </c>
      <c r="B254" s="1">
        <v>50464</v>
      </c>
      <c r="C254" s="2">
        <f t="shared" si="34"/>
        <v>2038</v>
      </c>
      <c r="D254" s="2">
        <f t="shared" si="33"/>
        <v>10955.615715167107</v>
      </c>
      <c r="E254" s="2">
        <f t="shared" si="35"/>
        <v>4046.3262616873967</v>
      </c>
      <c r="F254" s="2">
        <f t="shared" si="37"/>
        <v>442536.14051975473</v>
      </c>
      <c r="G254" s="11">
        <f t="shared" ref="G254:G317" si="39">$K$4</f>
        <v>2815.4475925785164</v>
      </c>
      <c r="H254" s="2">
        <f>IF(A254=C$10, 'Q2(1)'!F$7-('Q2(1)'!F$7-'Q2(1)'!F$5)*'Q2(1)'!I$2,0)+IF(MOD(A254,6)=0, IF(A254&lt;=C$10, 'Q2(1)'!F$7*('Q2(1)'!F$4/2)*(1-'Q2(1)'!I$3),0),0)</f>
        <v>0</v>
      </c>
      <c r="I254" s="2">
        <f t="shared" si="36"/>
        <v>439720.69292717619</v>
      </c>
      <c r="M254" s="10">
        <f t="shared" si="38"/>
        <v>2815.4475925785164</v>
      </c>
      <c r="N254" s="11">
        <f t="shared" ref="N254:N317" si="40">P253*$E$9</f>
        <v>1308.5657014340536</v>
      </c>
      <c r="O254" s="11">
        <f t="shared" ref="O254:O317" si="41">M254-N254</f>
        <v>1506.8818911444628</v>
      </c>
      <c r="P254" s="12">
        <f t="shared" ref="P254:P317" si="42">P253-O254</f>
        <v>347443.97182460321</v>
      </c>
    </row>
    <row r="255" spans="1:16" x14ac:dyDescent="0.25">
      <c r="A255" s="28">
        <v>171</v>
      </c>
      <c r="B255" s="1">
        <v>50495</v>
      </c>
      <c r="C255" s="2">
        <f t="shared" si="34"/>
        <v>2038</v>
      </c>
      <c r="D255" s="2">
        <f t="shared" si="33"/>
        <v>10955.615715167107</v>
      </c>
      <c r="E255" s="2">
        <f t="shared" si="35"/>
        <v>4054.4189142107716</v>
      </c>
      <c r="F255" s="2">
        <f t="shared" si="37"/>
        <v>448087.62537122314</v>
      </c>
      <c r="G255" s="11">
        <f t="shared" si="39"/>
        <v>2815.4475925785164</v>
      </c>
      <c r="H255" s="2">
        <f>IF(A255=C$10, 'Q2(1)'!F$7-('Q2(1)'!F$7-'Q2(1)'!F$5)*'Q2(1)'!I$2,0)+IF(MOD(A255,6)=0, IF(A255&lt;=C$10, 'Q2(1)'!F$7*('Q2(1)'!F$4/2)*(1-'Q2(1)'!I$3),0),0)</f>
        <v>0</v>
      </c>
      <c r="I255" s="2">
        <f t="shared" si="36"/>
        <v>445272.1777786446</v>
      </c>
      <c r="M255" s="10">
        <f t="shared" si="38"/>
        <v>2815.4475925785164</v>
      </c>
      <c r="N255" s="11">
        <f t="shared" si="40"/>
        <v>1302.914894342262</v>
      </c>
      <c r="O255" s="11">
        <f t="shared" si="41"/>
        <v>1512.5326982362544</v>
      </c>
      <c r="P255" s="12">
        <f t="shared" si="42"/>
        <v>345931.43912636698</v>
      </c>
    </row>
    <row r="256" spans="1:16" x14ac:dyDescent="0.25">
      <c r="A256" s="28">
        <v>172</v>
      </c>
      <c r="B256" s="1">
        <v>50525</v>
      </c>
      <c r="C256" s="2">
        <f t="shared" si="34"/>
        <v>2038</v>
      </c>
      <c r="D256" s="2">
        <f t="shared" si="33"/>
        <v>10955.615715167107</v>
      </c>
      <c r="E256" s="2">
        <f t="shared" si="35"/>
        <v>4062.5277520391933</v>
      </c>
      <c r="F256" s="2">
        <f t="shared" si="37"/>
        <v>453649.50633436808</v>
      </c>
      <c r="G256" s="11">
        <f t="shared" si="39"/>
        <v>2815.4475925785164</v>
      </c>
      <c r="H256" s="2">
        <f>IF(A256=C$10, 'Q2(1)'!F$7-('Q2(1)'!F$7-'Q2(1)'!F$5)*'Q2(1)'!I$2,0)+IF(MOD(A256,6)=0, IF(A256&lt;=C$10, 'Q2(1)'!F$7*('Q2(1)'!F$4/2)*(1-'Q2(1)'!I$3),0),0)</f>
        <v>0</v>
      </c>
      <c r="I256" s="2">
        <f t="shared" si="36"/>
        <v>450834.05874178954</v>
      </c>
      <c r="M256" s="10">
        <f t="shared" si="38"/>
        <v>2815.4475925785164</v>
      </c>
      <c r="N256" s="11">
        <f t="shared" si="40"/>
        <v>1297.2428967238761</v>
      </c>
      <c r="O256" s="11">
        <f t="shared" si="41"/>
        <v>1518.2046958546402</v>
      </c>
      <c r="P256" s="12">
        <f t="shared" si="42"/>
        <v>344413.23443051236</v>
      </c>
    </row>
    <row r="257" spans="1:16" x14ac:dyDescent="0.25">
      <c r="A257" s="28">
        <v>173</v>
      </c>
      <c r="B257" s="1">
        <v>50556</v>
      </c>
      <c r="C257" s="2">
        <f t="shared" si="34"/>
        <v>2038</v>
      </c>
      <c r="D257" s="2">
        <f t="shared" si="33"/>
        <v>10955.615715167107</v>
      </c>
      <c r="E257" s="2">
        <f t="shared" si="35"/>
        <v>4070.6528075432716</v>
      </c>
      <c r="F257" s="2">
        <f t="shared" si="37"/>
        <v>459221.80184521939</v>
      </c>
      <c r="G257" s="11">
        <f t="shared" si="39"/>
        <v>2815.4475925785164</v>
      </c>
      <c r="H257" s="2">
        <f>IF(A257=C$10, 'Q2(1)'!F$7-('Q2(1)'!F$7-'Q2(1)'!F$5)*'Q2(1)'!I$2,0)+IF(MOD(A257,6)=0, IF(A257&lt;=C$10, 'Q2(1)'!F$7*('Q2(1)'!F$4/2)*(1-'Q2(1)'!I$3),0),0)</f>
        <v>0</v>
      </c>
      <c r="I257" s="2">
        <f t="shared" si="36"/>
        <v>456406.35425264086</v>
      </c>
      <c r="M257" s="10">
        <f t="shared" si="38"/>
        <v>2815.4475925785164</v>
      </c>
      <c r="N257" s="11">
        <f t="shared" si="40"/>
        <v>1291.5496291144214</v>
      </c>
      <c r="O257" s="11">
        <f t="shared" si="41"/>
        <v>1523.897963464095</v>
      </c>
      <c r="P257" s="12">
        <f t="shared" si="42"/>
        <v>342889.33646704827</v>
      </c>
    </row>
    <row r="258" spans="1:16" x14ac:dyDescent="0.25">
      <c r="A258" s="28">
        <v>174</v>
      </c>
      <c r="B258" s="1">
        <v>50586</v>
      </c>
      <c r="C258" s="2">
        <f t="shared" si="34"/>
        <v>2038</v>
      </c>
      <c r="D258" s="2">
        <f t="shared" si="33"/>
        <v>10955.615715167107</v>
      </c>
      <c r="E258" s="2">
        <f t="shared" si="35"/>
        <v>4078.794113158358</v>
      </c>
      <c r="F258" s="2">
        <f t="shared" si="37"/>
        <v>464804.53036882513</v>
      </c>
      <c r="G258" s="11">
        <f t="shared" si="39"/>
        <v>2815.4475925785164</v>
      </c>
      <c r="H258" s="2">
        <f>IF(A258=C$10, 'Q2(1)'!F$7-('Q2(1)'!F$7-'Q2(1)'!F$5)*'Q2(1)'!I$2,0)+IF(MOD(A258,6)=0, IF(A258&lt;=C$10, 'Q2(1)'!F$7*('Q2(1)'!F$4/2)*(1-'Q2(1)'!I$3),0),0)</f>
        <v>229.80164638329171</v>
      </c>
      <c r="I258" s="2">
        <f t="shared" si="36"/>
        <v>462218.8844226299</v>
      </c>
      <c r="M258" s="10">
        <f t="shared" si="38"/>
        <v>2815.4475925785164</v>
      </c>
      <c r="N258" s="11">
        <f t="shared" si="40"/>
        <v>1285.835011751431</v>
      </c>
      <c r="O258" s="11">
        <f t="shared" si="41"/>
        <v>1529.6125808270854</v>
      </c>
      <c r="P258" s="12">
        <f t="shared" si="42"/>
        <v>341359.72388622118</v>
      </c>
    </row>
    <row r="259" spans="1:16" x14ac:dyDescent="0.25">
      <c r="A259" s="28">
        <v>175</v>
      </c>
      <c r="B259" s="1">
        <v>50617</v>
      </c>
      <c r="C259" s="2">
        <f t="shared" si="34"/>
        <v>2038</v>
      </c>
      <c r="D259" s="2">
        <f t="shared" si="33"/>
        <v>10955.615715167107</v>
      </c>
      <c r="E259" s="2">
        <f t="shared" si="35"/>
        <v>4086.9517013846748</v>
      </c>
      <c r="F259" s="2">
        <f t="shared" si="37"/>
        <v>470628.27805115451</v>
      </c>
      <c r="G259" s="11">
        <f t="shared" si="39"/>
        <v>2815.4475925785164</v>
      </c>
      <c r="H259" s="2">
        <f>IF(A259=C$10, 'Q2(1)'!F$7-('Q2(1)'!F$7-'Q2(1)'!F$5)*'Q2(1)'!I$2,0)+IF(MOD(A259,6)=0, IF(A259&lt;=C$10, 'Q2(1)'!F$7*('Q2(1)'!F$4/2)*(1-'Q2(1)'!I$3),0),0)</f>
        <v>0</v>
      </c>
      <c r="I259" s="2">
        <f t="shared" si="36"/>
        <v>467812.83045857598</v>
      </c>
      <c r="M259" s="10">
        <f t="shared" si="38"/>
        <v>2815.4475925785164</v>
      </c>
      <c r="N259" s="11">
        <f t="shared" si="40"/>
        <v>1280.0989645733293</v>
      </c>
      <c r="O259" s="11">
        <f t="shared" si="41"/>
        <v>1535.348628005187</v>
      </c>
      <c r="P259" s="12">
        <f t="shared" si="42"/>
        <v>339824.37525821599</v>
      </c>
    </row>
    <row r="260" spans="1:16" x14ac:dyDescent="0.25">
      <c r="A260" s="28">
        <v>176</v>
      </c>
      <c r="B260" s="1">
        <v>50648</v>
      </c>
      <c r="C260" s="2">
        <f t="shared" si="34"/>
        <v>2038</v>
      </c>
      <c r="D260" s="2">
        <f t="shared" si="33"/>
        <v>10955.615715167107</v>
      </c>
      <c r="E260" s="2">
        <f t="shared" si="35"/>
        <v>4095.125604787444</v>
      </c>
      <c r="F260" s="2">
        <f t="shared" si="37"/>
        <v>476232.69667048426</v>
      </c>
      <c r="G260" s="11">
        <f t="shared" si="39"/>
        <v>2815.4475925785164</v>
      </c>
      <c r="H260" s="2">
        <f>IF(A260=C$10, 'Q2(1)'!F$7-('Q2(1)'!F$7-'Q2(1)'!F$5)*'Q2(1)'!I$2,0)+IF(MOD(A260,6)=0, IF(A260&lt;=C$10, 'Q2(1)'!F$7*('Q2(1)'!F$4/2)*(1-'Q2(1)'!I$3),0),0)</f>
        <v>0</v>
      </c>
      <c r="I260" s="2">
        <f t="shared" si="36"/>
        <v>473417.24907790573</v>
      </c>
      <c r="M260" s="10">
        <f t="shared" si="38"/>
        <v>2815.4475925785164</v>
      </c>
      <c r="N260" s="11">
        <f t="shared" si="40"/>
        <v>1274.34140721831</v>
      </c>
      <c r="O260" s="11">
        <f t="shared" si="41"/>
        <v>1541.1061853602064</v>
      </c>
      <c r="P260" s="12">
        <f t="shared" si="42"/>
        <v>338283.26907285576</v>
      </c>
    </row>
    <row r="261" spans="1:16" x14ac:dyDescent="0.25">
      <c r="A261" s="28">
        <v>177</v>
      </c>
      <c r="B261" s="1">
        <v>50678</v>
      </c>
      <c r="C261" s="2">
        <f t="shared" si="34"/>
        <v>2038</v>
      </c>
      <c r="D261" s="2">
        <f t="shared" si="33"/>
        <v>10955.615715167107</v>
      </c>
      <c r="E261" s="2">
        <f t="shared" si="35"/>
        <v>4103.3158559970188</v>
      </c>
      <c r="F261" s="2">
        <f t="shared" si="37"/>
        <v>481847.60643400223</v>
      </c>
      <c r="G261" s="11">
        <f t="shared" si="39"/>
        <v>2815.4475925785164</v>
      </c>
      <c r="H261" s="2">
        <f>IF(A261=C$10, 'Q2(1)'!F$7-('Q2(1)'!F$7-'Q2(1)'!F$5)*'Q2(1)'!I$2,0)+IF(MOD(A261,6)=0, IF(A261&lt;=C$10, 'Q2(1)'!F$7*('Q2(1)'!F$4/2)*(1-'Q2(1)'!I$3),0),0)</f>
        <v>0</v>
      </c>
      <c r="I261" s="2">
        <f t="shared" si="36"/>
        <v>479032.15884142369</v>
      </c>
      <c r="M261" s="10">
        <f t="shared" si="38"/>
        <v>2815.4475925785164</v>
      </c>
      <c r="N261" s="11">
        <f t="shared" si="40"/>
        <v>1268.562259023209</v>
      </c>
      <c r="O261" s="11">
        <f t="shared" si="41"/>
        <v>1546.8853335553074</v>
      </c>
      <c r="P261" s="12">
        <f t="shared" si="42"/>
        <v>336736.38373930048</v>
      </c>
    </row>
    <row r="262" spans="1:16" x14ac:dyDescent="0.25">
      <c r="A262" s="28">
        <v>178</v>
      </c>
      <c r="B262" s="1">
        <v>50709</v>
      </c>
      <c r="C262" s="2">
        <f t="shared" si="34"/>
        <v>2038</v>
      </c>
      <c r="D262" s="2">
        <f t="shared" si="33"/>
        <v>10955.615715167107</v>
      </c>
      <c r="E262" s="2">
        <f t="shared" si="35"/>
        <v>4111.5224877090131</v>
      </c>
      <c r="F262" s="2">
        <f t="shared" si="37"/>
        <v>487473.02593168657</v>
      </c>
      <c r="G262" s="11">
        <f t="shared" si="39"/>
        <v>2815.4475925785164</v>
      </c>
      <c r="H262" s="2">
        <f>IF(A262=C$10, 'Q2(1)'!F$7-('Q2(1)'!F$7-'Q2(1)'!F$5)*'Q2(1)'!I$2,0)+IF(MOD(A262,6)=0, IF(A262&lt;=C$10, 'Q2(1)'!F$7*('Q2(1)'!F$4/2)*(1-'Q2(1)'!I$3),0),0)</f>
        <v>0</v>
      </c>
      <c r="I262" s="2">
        <f t="shared" si="36"/>
        <v>484657.57833910803</v>
      </c>
      <c r="M262" s="10">
        <f t="shared" si="38"/>
        <v>2815.4475925785164</v>
      </c>
      <c r="N262" s="11">
        <f t="shared" si="40"/>
        <v>1262.7614390223769</v>
      </c>
      <c r="O262" s="11">
        <f t="shared" si="41"/>
        <v>1552.6861535561395</v>
      </c>
      <c r="P262" s="12">
        <f t="shared" si="42"/>
        <v>335183.69758574432</v>
      </c>
    </row>
    <row r="263" spans="1:16" x14ac:dyDescent="0.25">
      <c r="A263" s="28">
        <v>179</v>
      </c>
      <c r="B263" s="1">
        <v>50739</v>
      </c>
      <c r="C263" s="2">
        <f t="shared" si="34"/>
        <v>2038</v>
      </c>
      <c r="D263" s="2">
        <f t="shared" si="33"/>
        <v>10955.615715167107</v>
      </c>
      <c r="E263" s="2">
        <f t="shared" si="35"/>
        <v>4119.7455326844311</v>
      </c>
      <c r="F263" s="2">
        <f t="shared" si="37"/>
        <v>493108.97378272115</v>
      </c>
      <c r="G263" s="11">
        <f t="shared" si="39"/>
        <v>2815.4475925785164</v>
      </c>
      <c r="H263" s="2">
        <f>IF(A263=C$10, 'Q2(1)'!F$7-('Q2(1)'!F$7-'Q2(1)'!F$5)*'Q2(1)'!I$2,0)+IF(MOD(A263,6)=0, IF(A263&lt;=C$10, 'Q2(1)'!F$7*('Q2(1)'!F$4/2)*(1-'Q2(1)'!I$3),0),0)</f>
        <v>0</v>
      </c>
      <c r="I263" s="2">
        <f t="shared" si="36"/>
        <v>490293.52619014261</v>
      </c>
      <c r="M263" s="10">
        <f t="shared" si="38"/>
        <v>2815.4475925785164</v>
      </c>
      <c r="N263" s="11">
        <f t="shared" si="40"/>
        <v>1256.9388659465412</v>
      </c>
      <c r="O263" s="11">
        <f t="shared" si="41"/>
        <v>1558.5087266319752</v>
      </c>
      <c r="P263" s="12">
        <f t="shared" si="42"/>
        <v>333625.18885911233</v>
      </c>
    </row>
    <row r="264" spans="1:16" x14ac:dyDescent="0.25">
      <c r="A264" s="28">
        <v>180</v>
      </c>
      <c r="B264" s="33">
        <v>50770</v>
      </c>
      <c r="C264" s="2">
        <f t="shared" si="34"/>
        <v>2038</v>
      </c>
      <c r="D264" s="2">
        <f t="shared" si="33"/>
        <v>10955.615715167107</v>
      </c>
      <c r="E264" s="2">
        <f t="shared" si="35"/>
        <v>4127.9850237498003</v>
      </c>
      <c r="F264" s="2">
        <f t="shared" si="37"/>
        <v>498755.46863552713</v>
      </c>
      <c r="G264" s="11">
        <f t="shared" si="39"/>
        <v>2815.4475925785164</v>
      </c>
      <c r="H264" s="32">
        <f>IF(A264=C$10, 'Q2(1)'!F$7-('Q2(1)'!F$7-'Q2(1)'!F$5)*'Q2(1)'!I$2,0)+IF(MOD(A264,6)=0, IF(A264&lt;=C$10, 'Q2(1)'!F$7*('Q2(1)'!F$4/2)*(1-'Q2(1)'!I$3),0),0)</f>
        <v>12886.4027613088</v>
      </c>
      <c r="I264" s="32">
        <f t="shared" si="36"/>
        <v>508826.42380425741</v>
      </c>
      <c r="M264" s="10">
        <f t="shared" si="38"/>
        <v>2815.4475925785164</v>
      </c>
      <c r="N264" s="11">
        <f t="shared" si="40"/>
        <v>1251.0944582216712</v>
      </c>
      <c r="O264" s="11">
        <f t="shared" si="41"/>
        <v>1564.3531343568452</v>
      </c>
      <c r="P264" s="12">
        <f t="shared" si="42"/>
        <v>332060.83572475548</v>
      </c>
    </row>
    <row r="265" spans="1:16" x14ac:dyDescent="0.25">
      <c r="A265" s="28">
        <v>181</v>
      </c>
      <c r="B265" s="1">
        <v>50801</v>
      </c>
      <c r="C265" s="2">
        <f t="shared" si="34"/>
        <v>2039</v>
      </c>
      <c r="D265" s="2">
        <f t="shared" si="33"/>
        <v>11393.840343773794</v>
      </c>
      <c r="E265" s="2">
        <f t="shared" si="35"/>
        <v>4136.2409937972998</v>
      </c>
      <c r="F265" s="2">
        <f t="shared" si="37"/>
        <v>517780.1112335815</v>
      </c>
      <c r="G265" s="11">
        <f t="shared" si="39"/>
        <v>2815.4475925785164</v>
      </c>
      <c r="H265" s="2">
        <f>IF(A265=C$10, 'Q2(1)'!F$7-('Q2(1)'!F$7-'Q2(1)'!F$5)*'Q2(1)'!I$2,0)+IF(MOD(A265,6)=0, IF(A265&lt;=C$10, 'Q2(1)'!F$7*('Q2(1)'!F$4/2)*(1-'Q2(1)'!I$3),0),0)</f>
        <v>0</v>
      </c>
      <c r="I265" s="2">
        <f t="shared" si="36"/>
        <v>514964.66364100296</v>
      </c>
      <c r="M265" s="10">
        <f t="shared" si="38"/>
        <v>2815.4475925785164</v>
      </c>
      <c r="N265" s="11">
        <f t="shared" si="40"/>
        <v>1245.2281339678329</v>
      </c>
      <c r="O265" s="11">
        <f t="shared" si="41"/>
        <v>1570.2194586106834</v>
      </c>
      <c r="P265" s="12">
        <f t="shared" si="42"/>
        <v>330490.61626614479</v>
      </c>
    </row>
    <row r="266" spans="1:16" x14ac:dyDescent="0.25">
      <c r="A266" s="28">
        <v>182</v>
      </c>
      <c r="B266" s="1">
        <v>50829</v>
      </c>
      <c r="C266" s="2">
        <f t="shared" si="34"/>
        <v>2039</v>
      </c>
      <c r="D266" s="2">
        <f t="shared" si="33"/>
        <v>11393.840343773794</v>
      </c>
      <c r="E266" s="2">
        <f t="shared" si="35"/>
        <v>4144.5134757848946</v>
      </c>
      <c r="F266" s="2">
        <f t="shared" si="37"/>
        <v>523930.53938779526</v>
      </c>
      <c r="G266" s="11">
        <f t="shared" si="39"/>
        <v>2815.4475925785164</v>
      </c>
      <c r="H266" s="2">
        <f>IF(A266=C$10, 'Q2(1)'!F$7-('Q2(1)'!F$7-'Q2(1)'!F$5)*'Q2(1)'!I$2,0)+IF(MOD(A266,6)=0, IF(A266&lt;=C$10, 'Q2(1)'!F$7*('Q2(1)'!F$4/2)*(1-'Q2(1)'!I$3),0),0)</f>
        <v>0</v>
      </c>
      <c r="I266" s="2">
        <f t="shared" si="36"/>
        <v>521115.09179521672</v>
      </c>
      <c r="M266" s="10">
        <f t="shared" si="38"/>
        <v>2815.4475925785164</v>
      </c>
      <c r="N266" s="11">
        <f t="shared" si="40"/>
        <v>1239.3398109980428</v>
      </c>
      <c r="O266" s="11">
        <f t="shared" si="41"/>
        <v>1576.1077815804736</v>
      </c>
      <c r="P266" s="12">
        <f t="shared" si="42"/>
        <v>328914.50848456431</v>
      </c>
    </row>
    <row r="267" spans="1:16" x14ac:dyDescent="0.25">
      <c r="A267" s="28">
        <v>183</v>
      </c>
      <c r="B267" s="1">
        <v>50860</v>
      </c>
      <c r="C267" s="2">
        <f t="shared" si="34"/>
        <v>2039</v>
      </c>
      <c r="D267" s="2">
        <f t="shared" si="33"/>
        <v>11393.840343773794</v>
      </c>
      <c r="E267" s="2">
        <f t="shared" si="35"/>
        <v>4152.8025027364647</v>
      </c>
      <c r="F267" s="2">
        <f t="shared" si="37"/>
        <v>530093.17994223814</v>
      </c>
      <c r="G267" s="11">
        <f t="shared" si="39"/>
        <v>2815.4475925785164</v>
      </c>
      <c r="H267" s="2">
        <f>IF(A267=C$10, 'Q2(1)'!F$7-('Q2(1)'!F$7-'Q2(1)'!F$5)*'Q2(1)'!I$2,0)+IF(MOD(A267,6)=0, IF(A267&lt;=C$10, 'Q2(1)'!F$7*('Q2(1)'!F$4/2)*(1-'Q2(1)'!I$3),0),0)</f>
        <v>0</v>
      </c>
      <c r="I267" s="2">
        <f t="shared" si="36"/>
        <v>527277.73234965967</v>
      </c>
      <c r="M267" s="10">
        <f t="shared" si="38"/>
        <v>2815.4475925785164</v>
      </c>
      <c r="N267" s="11">
        <f t="shared" si="40"/>
        <v>1233.4294068171162</v>
      </c>
      <c r="O267" s="11">
        <f t="shared" si="41"/>
        <v>1582.0181857614002</v>
      </c>
      <c r="P267" s="12">
        <f t="shared" si="42"/>
        <v>327332.49029880291</v>
      </c>
    </row>
    <row r="268" spans="1:16" x14ac:dyDescent="0.25">
      <c r="A268" s="28">
        <v>184</v>
      </c>
      <c r="B268" s="1">
        <v>50890</v>
      </c>
      <c r="C268" s="2">
        <f t="shared" si="34"/>
        <v>2039</v>
      </c>
      <c r="D268" s="2">
        <f t="shared" si="33"/>
        <v>11393.840343773794</v>
      </c>
      <c r="E268" s="2">
        <f t="shared" si="35"/>
        <v>4161.1081077419376</v>
      </c>
      <c r="F268" s="2">
        <f t="shared" si="37"/>
        <v>536268.05702685716</v>
      </c>
      <c r="G268" s="11">
        <f t="shared" si="39"/>
        <v>2815.4475925785164</v>
      </c>
      <c r="H268" s="2">
        <f>IF(A268=C$10, 'Q2(1)'!F$7-('Q2(1)'!F$7-'Q2(1)'!F$5)*'Q2(1)'!I$2,0)+IF(MOD(A268,6)=0, IF(A268&lt;=C$10, 'Q2(1)'!F$7*('Q2(1)'!F$4/2)*(1-'Q2(1)'!I$3),0),0)</f>
        <v>0</v>
      </c>
      <c r="I268" s="2">
        <f t="shared" si="36"/>
        <v>533452.60943427868</v>
      </c>
      <c r="M268" s="10">
        <f t="shared" si="38"/>
        <v>2815.4475925785164</v>
      </c>
      <c r="N268" s="11">
        <f t="shared" si="40"/>
        <v>1227.4968386205107</v>
      </c>
      <c r="O268" s="11">
        <f t="shared" si="41"/>
        <v>1587.9507539580056</v>
      </c>
      <c r="P268" s="12">
        <f t="shared" si="42"/>
        <v>325744.53954484488</v>
      </c>
    </row>
    <row r="269" spans="1:16" x14ac:dyDescent="0.25">
      <c r="A269" s="28">
        <v>185</v>
      </c>
      <c r="B269" s="1">
        <v>50921</v>
      </c>
      <c r="C269" s="2">
        <f t="shared" si="34"/>
        <v>2039</v>
      </c>
      <c r="D269" s="2">
        <f t="shared" ref="D269:D332" si="43">$C$5*(1+$E$5)^(C269-$C$2)</f>
        <v>11393.840343773794</v>
      </c>
      <c r="E269" s="2">
        <f t="shared" si="35"/>
        <v>4169.4303239574219</v>
      </c>
      <c r="F269" s="2">
        <f t="shared" si="37"/>
        <v>542455.19481887599</v>
      </c>
      <c r="G269" s="11">
        <f t="shared" si="39"/>
        <v>2815.4475925785164</v>
      </c>
      <c r="H269" s="2">
        <f>IF(A269=C$10, 'Q2(1)'!F$7-('Q2(1)'!F$7-'Q2(1)'!F$5)*'Q2(1)'!I$2,0)+IF(MOD(A269,6)=0, IF(A269&lt;=C$10, 'Q2(1)'!F$7*('Q2(1)'!F$4/2)*(1-'Q2(1)'!I$3),0),0)</f>
        <v>0</v>
      </c>
      <c r="I269" s="2">
        <f t="shared" si="36"/>
        <v>539639.74722629751</v>
      </c>
      <c r="M269" s="10">
        <f t="shared" si="38"/>
        <v>2815.4475925785164</v>
      </c>
      <c r="N269" s="11">
        <f t="shared" si="40"/>
        <v>1221.5420232931683</v>
      </c>
      <c r="O269" s="11">
        <f t="shared" si="41"/>
        <v>1593.9055692853481</v>
      </c>
      <c r="P269" s="12">
        <f t="shared" si="42"/>
        <v>324150.63397555955</v>
      </c>
    </row>
    <row r="270" spans="1:16" x14ac:dyDescent="0.25">
      <c r="A270" s="28">
        <v>186</v>
      </c>
      <c r="B270" s="1">
        <v>50951</v>
      </c>
      <c r="C270" s="2">
        <f t="shared" ref="C270:C333" si="44">YEAR(B270)</f>
        <v>2039</v>
      </c>
      <c r="D270" s="2">
        <f t="shared" si="43"/>
        <v>11393.840343773794</v>
      </c>
      <c r="E270" s="2">
        <f t="shared" ref="E270:E333" si="45">E269*(1+$E$6)</f>
        <v>4177.7691846053367</v>
      </c>
      <c r="F270" s="2">
        <f t="shared" si="37"/>
        <v>548654.61754288699</v>
      </c>
      <c r="G270" s="11">
        <f t="shared" si="39"/>
        <v>2815.4475925785164</v>
      </c>
      <c r="H270" s="2">
        <f>IF(A270=C$10, 'Q2(1)'!F$7-('Q2(1)'!F$7-'Q2(1)'!F$5)*'Q2(1)'!I$2,0)+IF(MOD(A270,6)=0, IF(A270&lt;=C$10, 'Q2(1)'!F$7*('Q2(1)'!F$4/2)*(1-'Q2(1)'!I$3),0),0)</f>
        <v>0</v>
      </c>
      <c r="I270" s="2">
        <f t="shared" ref="I270:I333" si="46">F270-G270+H270</f>
        <v>545839.16995030851</v>
      </c>
      <c r="M270" s="10">
        <f t="shared" si="38"/>
        <v>2815.4475925785164</v>
      </c>
      <c r="N270" s="11">
        <f t="shared" si="40"/>
        <v>1215.5648774083484</v>
      </c>
      <c r="O270" s="11">
        <f t="shared" si="41"/>
        <v>1599.882715170168</v>
      </c>
      <c r="P270" s="12">
        <f t="shared" si="42"/>
        <v>322550.7512603894</v>
      </c>
    </row>
    <row r="271" spans="1:16" x14ac:dyDescent="0.25">
      <c r="A271" s="28">
        <v>187</v>
      </c>
      <c r="B271" s="1">
        <v>50982</v>
      </c>
      <c r="C271" s="2">
        <f t="shared" si="44"/>
        <v>2039</v>
      </c>
      <c r="D271" s="2">
        <f t="shared" si="43"/>
        <v>11393.840343773794</v>
      </c>
      <c r="E271" s="2">
        <f t="shared" si="45"/>
        <v>4186.1247229745477</v>
      </c>
      <c r="F271" s="2">
        <f t="shared" ref="F271:F334" si="47">D271-E271+I270*(1+$E$7)</f>
        <v>554866.34947094216</v>
      </c>
      <c r="G271" s="11">
        <f t="shared" si="39"/>
        <v>2815.4475925785164</v>
      </c>
      <c r="H271" s="2">
        <f>IF(A271=C$10, 'Q2(1)'!F$7-('Q2(1)'!F$7-'Q2(1)'!F$5)*'Q2(1)'!I$2,0)+IF(MOD(A271,6)=0, IF(A271&lt;=C$10, 'Q2(1)'!F$7*('Q2(1)'!F$4/2)*(1-'Q2(1)'!I$3),0),0)</f>
        <v>0</v>
      </c>
      <c r="I271" s="2">
        <f t="shared" si="46"/>
        <v>552050.90187836369</v>
      </c>
      <c r="M271" s="10">
        <f t="shared" si="38"/>
        <v>2815.4475925785164</v>
      </c>
      <c r="N271" s="11">
        <f t="shared" si="40"/>
        <v>1209.5653172264601</v>
      </c>
      <c r="O271" s="11">
        <f t="shared" si="41"/>
        <v>1605.8822753520562</v>
      </c>
      <c r="P271" s="12">
        <f t="shared" si="42"/>
        <v>320944.86898503732</v>
      </c>
    </row>
    <row r="272" spans="1:16" x14ac:dyDescent="0.25">
      <c r="A272" s="28">
        <v>188</v>
      </c>
      <c r="B272" s="1">
        <v>51013</v>
      </c>
      <c r="C272" s="2">
        <f t="shared" si="44"/>
        <v>2039</v>
      </c>
      <c r="D272" s="2">
        <f t="shared" si="43"/>
        <v>11393.840343773794</v>
      </c>
      <c r="E272" s="2">
        <f t="shared" si="45"/>
        <v>4194.4969724204966</v>
      </c>
      <c r="F272" s="2">
        <f t="shared" si="47"/>
        <v>561090.41492264497</v>
      </c>
      <c r="G272" s="11">
        <f t="shared" si="39"/>
        <v>2815.4475925785164</v>
      </c>
      <c r="H272" s="2">
        <f>IF(A272=C$10, 'Q2(1)'!F$7-('Q2(1)'!F$7-'Q2(1)'!F$5)*'Q2(1)'!I$2,0)+IF(MOD(A272,6)=0, IF(A272&lt;=C$10, 'Q2(1)'!F$7*('Q2(1)'!F$4/2)*(1-'Q2(1)'!I$3),0),0)</f>
        <v>0</v>
      </c>
      <c r="I272" s="2">
        <f t="shared" si="46"/>
        <v>558274.96733006649</v>
      </c>
      <c r="M272" s="10">
        <f t="shared" si="38"/>
        <v>2815.4475925785164</v>
      </c>
      <c r="N272" s="11">
        <f t="shared" si="40"/>
        <v>1203.5432586938898</v>
      </c>
      <c r="O272" s="11">
        <f t="shared" si="41"/>
        <v>1611.9043338846266</v>
      </c>
      <c r="P272" s="12">
        <f t="shared" si="42"/>
        <v>319332.96465115267</v>
      </c>
    </row>
    <row r="273" spans="1:16" x14ac:dyDescent="0.25">
      <c r="A273" s="28">
        <v>189</v>
      </c>
      <c r="B273" s="1">
        <v>51043</v>
      </c>
      <c r="C273" s="2">
        <f t="shared" si="44"/>
        <v>2039</v>
      </c>
      <c r="D273" s="2">
        <f t="shared" si="43"/>
        <v>11393.840343773794</v>
      </c>
      <c r="E273" s="2">
        <f t="shared" si="45"/>
        <v>4202.8859663653375</v>
      </c>
      <c r="F273" s="2">
        <f t="shared" si="47"/>
        <v>567326.83826524194</v>
      </c>
      <c r="G273" s="11">
        <f t="shared" si="39"/>
        <v>2815.4475925785164</v>
      </c>
      <c r="H273" s="2">
        <f>IF(A273=C$10, 'Q2(1)'!F$7-('Q2(1)'!F$7-'Q2(1)'!F$5)*'Q2(1)'!I$2,0)+IF(MOD(A273,6)=0, IF(A273&lt;=C$10, 'Q2(1)'!F$7*('Q2(1)'!F$4/2)*(1-'Q2(1)'!I$3),0),0)</f>
        <v>0</v>
      </c>
      <c r="I273" s="2">
        <f t="shared" si="46"/>
        <v>564511.39067266346</v>
      </c>
      <c r="M273" s="10">
        <f t="shared" si="38"/>
        <v>2815.4475925785164</v>
      </c>
      <c r="N273" s="11">
        <f t="shared" si="40"/>
        <v>1197.4986174418225</v>
      </c>
      <c r="O273" s="11">
        <f t="shared" si="41"/>
        <v>1617.9489751366939</v>
      </c>
      <c r="P273" s="12">
        <f t="shared" si="42"/>
        <v>317715.01567601599</v>
      </c>
    </row>
    <row r="274" spans="1:16" x14ac:dyDescent="0.25">
      <c r="A274" s="28">
        <v>190</v>
      </c>
      <c r="B274" s="1">
        <v>51074</v>
      </c>
      <c r="C274" s="2">
        <f t="shared" si="44"/>
        <v>2039</v>
      </c>
      <c r="D274" s="2">
        <f t="shared" si="43"/>
        <v>11393.840343773794</v>
      </c>
      <c r="E274" s="2">
        <f t="shared" si="45"/>
        <v>4211.2917382980686</v>
      </c>
      <c r="F274" s="2">
        <f t="shared" si="47"/>
        <v>573575.6439137148</v>
      </c>
      <c r="G274" s="11">
        <f t="shared" si="39"/>
        <v>2815.4475925785164</v>
      </c>
      <c r="H274" s="2">
        <f>IF(A274=C$10, 'Q2(1)'!F$7-('Q2(1)'!F$7-'Q2(1)'!F$5)*'Q2(1)'!I$2,0)+IF(MOD(A274,6)=0, IF(A274&lt;=C$10, 'Q2(1)'!F$7*('Q2(1)'!F$4/2)*(1-'Q2(1)'!I$3),0),0)</f>
        <v>0</v>
      </c>
      <c r="I274" s="2">
        <f t="shared" si="46"/>
        <v>570760.19632113632</v>
      </c>
      <c r="M274" s="10">
        <f t="shared" si="38"/>
        <v>2815.4475925785164</v>
      </c>
      <c r="N274" s="11">
        <f t="shared" si="40"/>
        <v>1191.4313087850599</v>
      </c>
      <c r="O274" s="11">
        <f t="shared" si="41"/>
        <v>1624.0162837934565</v>
      </c>
      <c r="P274" s="12">
        <f t="shared" si="42"/>
        <v>316090.99939222255</v>
      </c>
    </row>
    <row r="275" spans="1:16" x14ac:dyDescent="0.25">
      <c r="A275" s="28">
        <v>191</v>
      </c>
      <c r="B275" s="1">
        <v>51104</v>
      </c>
      <c r="C275" s="2">
        <f t="shared" si="44"/>
        <v>2039</v>
      </c>
      <c r="D275" s="2">
        <f t="shared" si="43"/>
        <v>11393.840343773794</v>
      </c>
      <c r="E275" s="2">
        <f t="shared" si="45"/>
        <v>4219.7143217746643</v>
      </c>
      <c r="F275" s="2">
        <f t="shared" si="47"/>
        <v>579836.85633087263</v>
      </c>
      <c r="G275" s="11">
        <f t="shared" si="39"/>
        <v>2815.4475925785164</v>
      </c>
      <c r="H275" s="2">
        <f>IF(A275=C$10, 'Q2(1)'!F$7-('Q2(1)'!F$7-'Q2(1)'!F$5)*'Q2(1)'!I$2,0)+IF(MOD(A275,6)=0, IF(A275&lt;=C$10, 'Q2(1)'!F$7*('Q2(1)'!F$4/2)*(1-'Q2(1)'!I$3),0),0)</f>
        <v>0</v>
      </c>
      <c r="I275" s="2">
        <f t="shared" si="46"/>
        <v>577021.40873829415</v>
      </c>
      <c r="M275" s="10">
        <f t="shared" si="38"/>
        <v>2815.4475925785164</v>
      </c>
      <c r="N275" s="11">
        <f t="shared" si="40"/>
        <v>1185.3412477208346</v>
      </c>
      <c r="O275" s="11">
        <f t="shared" si="41"/>
        <v>1630.1063448576817</v>
      </c>
      <c r="P275" s="12">
        <f t="shared" si="42"/>
        <v>314460.89304736489</v>
      </c>
    </row>
    <row r="276" spans="1:16" x14ac:dyDescent="0.25">
      <c r="A276" s="28">
        <v>192</v>
      </c>
      <c r="B276" s="1">
        <v>51135</v>
      </c>
      <c r="C276" s="2">
        <f t="shared" si="44"/>
        <v>2039</v>
      </c>
      <c r="D276" s="2">
        <f t="shared" si="43"/>
        <v>11393.840343773794</v>
      </c>
      <c r="E276" s="2">
        <f t="shared" si="45"/>
        <v>4228.1537504182133</v>
      </c>
      <c r="F276" s="2">
        <f t="shared" si="47"/>
        <v>586110.5000274441</v>
      </c>
      <c r="G276" s="11">
        <f t="shared" si="39"/>
        <v>2815.4475925785164</v>
      </c>
      <c r="H276" s="2">
        <f>IF(A276=C$10, 'Q2(1)'!F$7-('Q2(1)'!F$7-'Q2(1)'!F$5)*'Q2(1)'!I$2,0)+IF(MOD(A276,6)=0, IF(A276&lt;=C$10, 'Q2(1)'!F$7*('Q2(1)'!F$4/2)*(1-'Q2(1)'!I$3),0),0)</f>
        <v>0</v>
      </c>
      <c r="I276" s="2">
        <f t="shared" si="46"/>
        <v>583295.05243486562</v>
      </c>
      <c r="M276" s="10">
        <f t="shared" si="38"/>
        <v>2815.4475925785164</v>
      </c>
      <c r="N276" s="11">
        <f t="shared" si="40"/>
        <v>1179.2283489276183</v>
      </c>
      <c r="O276" s="11">
        <f t="shared" si="41"/>
        <v>1636.2192436508981</v>
      </c>
      <c r="P276" s="12">
        <f t="shared" si="42"/>
        <v>312824.67380371399</v>
      </c>
    </row>
    <row r="277" spans="1:16" x14ac:dyDescent="0.25">
      <c r="A277" s="28">
        <v>193</v>
      </c>
      <c r="B277" s="1">
        <v>51166</v>
      </c>
      <c r="C277" s="2">
        <f t="shared" si="44"/>
        <v>2040</v>
      </c>
      <c r="D277" s="2">
        <f t="shared" si="43"/>
        <v>11849.593957524745</v>
      </c>
      <c r="E277" s="2">
        <f t="shared" si="45"/>
        <v>4236.6100579190497</v>
      </c>
      <c r="F277" s="2">
        <f t="shared" si="47"/>
        <v>592852.3531759209</v>
      </c>
      <c r="G277" s="11">
        <f t="shared" si="39"/>
        <v>2815.4475925785164</v>
      </c>
      <c r="H277" s="2">
        <f>IF(A277=C$10, 'Q2(1)'!F$7-('Q2(1)'!F$7-'Q2(1)'!F$5)*'Q2(1)'!I$2,0)+IF(MOD(A277,6)=0, IF(A277&lt;=C$10, 'Q2(1)'!F$7*('Q2(1)'!F$4/2)*(1-'Q2(1)'!I$3),0),0)</f>
        <v>0</v>
      </c>
      <c r="I277" s="2">
        <f t="shared" si="46"/>
        <v>590036.90558334242</v>
      </c>
      <c r="M277" s="10">
        <f t="shared" si="38"/>
        <v>2815.4475925785164</v>
      </c>
      <c r="N277" s="11">
        <f t="shared" si="40"/>
        <v>1173.0925267639275</v>
      </c>
      <c r="O277" s="11">
        <f t="shared" si="41"/>
        <v>1642.3550658145889</v>
      </c>
      <c r="P277" s="12">
        <f t="shared" si="42"/>
        <v>311182.31873789942</v>
      </c>
    </row>
    <row r="278" spans="1:16" x14ac:dyDescent="0.25">
      <c r="A278" s="28">
        <v>194</v>
      </c>
      <c r="B278" s="1">
        <v>51195</v>
      </c>
      <c r="C278" s="2">
        <f t="shared" si="44"/>
        <v>2040</v>
      </c>
      <c r="D278" s="2">
        <f t="shared" si="43"/>
        <v>11849.593957524745</v>
      </c>
      <c r="E278" s="2">
        <f t="shared" si="45"/>
        <v>4245.0832780348883</v>
      </c>
      <c r="F278" s="2">
        <f t="shared" si="47"/>
        <v>599608.20594811009</v>
      </c>
      <c r="G278" s="11">
        <f t="shared" si="39"/>
        <v>2815.4475925785164</v>
      </c>
      <c r="H278" s="2">
        <f>IF(A278=C$10, 'Q2(1)'!F$7-('Q2(1)'!F$7-'Q2(1)'!F$5)*'Q2(1)'!I$2,0)+IF(MOD(A278,6)=0, IF(A278&lt;=C$10, 'Q2(1)'!F$7*('Q2(1)'!F$4/2)*(1-'Q2(1)'!I$3),0),0)</f>
        <v>0</v>
      </c>
      <c r="I278" s="2">
        <f t="shared" si="46"/>
        <v>596792.75835553161</v>
      </c>
      <c r="M278" s="10">
        <f t="shared" si="38"/>
        <v>2815.4475925785164</v>
      </c>
      <c r="N278" s="11">
        <f t="shared" si="40"/>
        <v>1166.9336952671229</v>
      </c>
      <c r="O278" s="11">
        <f t="shared" si="41"/>
        <v>1648.5138973113935</v>
      </c>
      <c r="P278" s="12">
        <f t="shared" si="42"/>
        <v>309533.80484058801</v>
      </c>
    </row>
    <row r="279" spans="1:16" x14ac:dyDescent="0.25">
      <c r="A279" s="28">
        <v>195</v>
      </c>
      <c r="B279" s="1">
        <v>51226</v>
      </c>
      <c r="C279" s="2">
        <f t="shared" si="44"/>
        <v>2040</v>
      </c>
      <c r="D279" s="2">
        <f t="shared" si="43"/>
        <v>11849.593957524745</v>
      </c>
      <c r="E279" s="2">
        <f t="shared" si="45"/>
        <v>4253.5734445909584</v>
      </c>
      <c r="F279" s="2">
        <f t="shared" si="47"/>
        <v>606378.08806298394</v>
      </c>
      <c r="G279" s="11">
        <f t="shared" si="39"/>
        <v>2815.4475925785164</v>
      </c>
      <c r="H279" s="2">
        <f>IF(A279=C$10, 'Q2(1)'!F$7-('Q2(1)'!F$7-'Q2(1)'!F$5)*'Q2(1)'!I$2,0)+IF(MOD(A279,6)=0, IF(A279&lt;=C$10, 'Q2(1)'!F$7*('Q2(1)'!F$4/2)*(1-'Q2(1)'!I$3),0),0)</f>
        <v>0</v>
      </c>
      <c r="I279" s="2">
        <f t="shared" si="46"/>
        <v>603562.64047040546</v>
      </c>
      <c r="M279" s="10">
        <f t="shared" si="38"/>
        <v>2815.4475925785164</v>
      </c>
      <c r="N279" s="11">
        <f t="shared" si="40"/>
        <v>1160.7517681522049</v>
      </c>
      <c r="O279" s="11">
        <f t="shared" si="41"/>
        <v>1654.6958244263114</v>
      </c>
      <c r="P279" s="12">
        <f t="shared" si="42"/>
        <v>307879.1090161617</v>
      </c>
    </row>
    <row r="280" spans="1:16" x14ac:dyDescent="0.25">
      <c r="A280" s="28">
        <v>196</v>
      </c>
      <c r="B280" s="1">
        <v>51256</v>
      </c>
      <c r="C280" s="2">
        <f t="shared" si="44"/>
        <v>2040</v>
      </c>
      <c r="D280" s="2">
        <f t="shared" si="43"/>
        <v>11849.593957524745</v>
      </c>
      <c r="E280" s="2">
        <f t="shared" si="45"/>
        <v>4262.0805914801404</v>
      </c>
      <c r="F280" s="2">
        <f t="shared" si="47"/>
        <v>613162.02930468484</v>
      </c>
      <c r="G280" s="11">
        <f t="shared" si="39"/>
        <v>2815.4475925785164</v>
      </c>
      <c r="H280" s="2">
        <f>IF(A280=C$10, 'Q2(1)'!F$7-('Q2(1)'!F$7-'Q2(1)'!F$5)*'Q2(1)'!I$2,0)+IF(MOD(A280,6)=0, IF(A280&lt;=C$10, 'Q2(1)'!F$7*('Q2(1)'!F$4/2)*(1-'Q2(1)'!I$3),0),0)</f>
        <v>0</v>
      </c>
      <c r="I280" s="2">
        <f t="shared" si="46"/>
        <v>610346.58171210636</v>
      </c>
      <c r="M280" s="10">
        <f t="shared" si="38"/>
        <v>2815.4475925785164</v>
      </c>
      <c r="N280" s="11">
        <f t="shared" si="40"/>
        <v>1154.5466588106062</v>
      </c>
      <c r="O280" s="11">
        <f t="shared" si="41"/>
        <v>1660.9009337679101</v>
      </c>
      <c r="P280" s="12">
        <f t="shared" si="42"/>
        <v>306218.2080823938</v>
      </c>
    </row>
    <row r="281" spans="1:16" x14ac:dyDescent="0.25">
      <c r="A281" s="28">
        <v>197</v>
      </c>
      <c r="B281" s="1">
        <v>51287</v>
      </c>
      <c r="C281" s="2">
        <f t="shared" si="44"/>
        <v>2040</v>
      </c>
      <c r="D281" s="2">
        <f t="shared" si="43"/>
        <v>11849.593957524745</v>
      </c>
      <c r="E281" s="2">
        <f t="shared" si="45"/>
        <v>4270.604752663101</v>
      </c>
      <c r="F281" s="2">
        <f t="shared" si="47"/>
        <v>619960.05952267512</v>
      </c>
      <c r="G281" s="11">
        <f t="shared" si="39"/>
        <v>2815.4475925785164</v>
      </c>
      <c r="H281" s="2">
        <f>IF(A281=C$10, 'Q2(1)'!F$7-('Q2(1)'!F$7-'Q2(1)'!F$5)*'Q2(1)'!I$2,0)+IF(MOD(A281,6)=0, IF(A281&lt;=C$10, 'Q2(1)'!F$7*('Q2(1)'!F$4/2)*(1-'Q2(1)'!I$3),0),0)</f>
        <v>0</v>
      </c>
      <c r="I281" s="2">
        <f t="shared" si="46"/>
        <v>617144.61193009664</v>
      </c>
      <c r="M281" s="10">
        <f t="shared" si="38"/>
        <v>2815.4475925785164</v>
      </c>
      <c r="N281" s="11">
        <f t="shared" si="40"/>
        <v>1148.3182803089767</v>
      </c>
      <c r="O281" s="11">
        <f t="shared" si="41"/>
        <v>1667.1293122695397</v>
      </c>
      <c r="P281" s="12">
        <f t="shared" si="42"/>
        <v>304551.07877012424</v>
      </c>
    </row>
    <row r="282" spans="1:16" x14ac:dyDescent="0.25">
      <c r="A282" s="28">
        <v>198</v>
      </c>
      <c r="B282" s="1">
        <v>51317</v>
      </c>
      <c r="C282" s="2">
        <f t="shared" si="44"/>
        <v>2040</v>
      </c>
      <c r="D282" s="2">
        <f t="shared" si="43"/>
        <v>11849.593957524745</v>
      </c>
      <c r="E282" s="2">
        <f t="shared" si="45"/>
        <v>4279.1459621684271</v>
      </c>
      <c r="F282" s="2">
        <f t="shared" si="47"/>
        <v>626772.20863188663</v>
      </c>
      <c r="G282" s="11">
        <f t="shared" si="39"/>
        <v>2815.4475925785164</v>
      </c>
      <c r="H282" s="2">
        <f>IF(A282=C$10, 'Q2(1)'!F$7-('Q2(1)'!F$7-'Q2(1)'!F$5)*'Q2(1)'!I$2,0)+IF(MOD(A282,6)=0, IF(A282&lt;=C$10, 'Q2(1)'!F$7*('Q2(1)'!F$4/2)*(1-'Q2(1)'!I$3),0),0)</f>
        <v>0</v>
      </c>
      <c r="I282" s="2">
        <f t="shared" si="46"/>
        <v>623956.76103930816</v>
      </c>
      <c r="M282" s="10">
        <f t="shared" si="38"/>
        <v>2815.4475925785164</v>
      </c>
      <c r="N282" s="11">
        <f t="shared" si="40"/>
        <v>1142.0665453879658</v>
      </c>
      <c r="O282" s="11">
        <f t="shared" si="41"/>
        <v>1673.3810471905506</v>
      </c>
      <c r="P282" s="12">
        <f t="shared" si="42"/>
        <v>302877.69772293366</v>
      </c>
    </row>
    <row r="283" spans="1:16" x14ac:dyDescent="0.25">
      <c r="A283" s="28">
        <v>199</v>
      </c>
      <c r="B283" s="1">
        <v>51348</v>
      </c>
      <c r="C283" s="2">
        <f t="shared" si="44"/>
        <v>2040</v>
      </c>
      <c r="D283" s="2">
        <f t="shared" si="43"/>
        <v>11849.593957524745</v>
      </c>
      <c r="E283" s="2">
        <f t="shared" si="45"/>
        <v>4287.7042540927641</v>
      </c>
      <c r="F283" s="2">
        <f t="shared" si="47"/>
        <v>633598.50661287119</v>
      </c>
      <c r="G283" s="11">
        <f t="shared" si="39"/>
        <v>2815.4475925785164</v>
      </c>
      <c r="H283" s="2">
        <f>IF(A283=C$10, 'Q2(1)'!F$7-('Q2(1)'!F$7-'Q2(1)'!F$5)*'Q2(1)'!I$2,0)+IF(MOD(A283,6)=0, IF(A283&lt;=C$10, 'Q2(1)'!F$7*('Q2(1)'!F$4/2)*(1-'Q2(1)'!I$3),0),0)</f>
        <v>0</v>
      </c>
      <c r="I283" s="2">
        <f t="shared" si="46"/>
        <v>630783.05902029271</v>
      </c>
      <c r="M283" s="10">
        <f t="shared" si="38"/>
        <v>2815.4475925785164</v>
      </c>
      <c r="N283" s="11">
        <f t="shared" si="40"/>
        <v>1135.7913664610012</v>
      </c>
      <c r="O283" s="11">
        <f t="shared" si="41"/>
        <v>1679.6562261175152</v>
      </c>
      <c r="P283" s="12">
        <f t="shared" si="42"/>
        <v>301198.04149681615</v>
      </c>
    </row>
    <row r="284" spans="1:16" x14ac:dyDescent="0.25">
      <c r="A284" s="28">
        <v>200</v>
      </c>
      <c r="B284" s="1">
        <v>51379</v>
      </c>
      <c r="C284" s="2">
        <f t="shared" si="44"/>
        <v>2040</v>
      </c>
      <c r="D284" s="2">
        <f t="shared" si="43"/>
        <v>11849.593957524745</v>
      </c>
      <c r="E284" s="2">
        <f t="shared" si="45"/>
        <v>4296.2796626009495</v>
      </c>
      <c r="F284" s="2">
        <f t="shared" si="47"/>
        <v>640438.98351195082</v>
      </c>
      <c r="G284" s="11">
        <f t="shared" si="39"/>
        <v>2815.4475925785164</v>
      </c>
      <c r="H284" s="2">
        <f>IF(A284=C$10, 'Q2(1)'!F$7-('Q2(1)'!F$7-'Q2(1)'!F$5)*'Q2(1)'!I$2,0)+IF(MOD(A284,6)=0, IF(A284&lt;=C$10, 'Q2(1)'!F$7*('Q2(1)'!F$4/2)*(1-'Q2(1)'!I$3),0),0)</f>
        <v>0</v>
      </c>
      <c r="I284" s="2">
        <f t="shared" si="46"/>
        <v>637623.53591937234</v>
      </c>
      <c r="M284" s="10">
        <f t="shared" si="38"/>
        <v>2815.4475925785164</v>
      </c>
      <c r="N284" s="11">
        <f t="shared" si="40"/>
        <v>1129.4926556130606</v>
      </c>
      <c r="O284" s="11">
        <f t="shared" si="41"/>
        <v>1685.9549369654558</v>
      </c>
      <c r="P284" s="12">
        <f t="shared" si="42"/>
        <v>299512.08655985072</v>
      </c>
    </row>
    <row r="285" spans="1:16" x14ac:dyDescent="0.25">
      <c r="A285" s="28">
        <v>201</v>
      </c>
      <c r="B285" s="1">
        <v>51409</v>
      </c>
      <c r="C285" s="2">
        <f t="shared" si="44"/>
        <v>2040</v>
      </c>
      <c r="D285" s="2">
        <f t="shared" si="43"/>
        <v>11849.593957524745</v>
      </c>
      <c r="E285" s="2">
        <f t="shared" si="45"/>
        <v>4304.8722219261517</v>
      </c>
      <c r="F285" s="2">
        <f t="shared" si="47"/>
        <v>647293.6694413689</v>
      </c>
      <c r="G285" s="11">
        <f t="shared" si="39"/>
        <v>2815.4475925785164</v>
      </c>
      <c r="H285" s="2">
        <f>IF(A285=C$10, 'Q2(1)'!F$7-('Q2(1)'!F$7-'Q2(1)'!F$5)*'Q2(1)'!I$2,0)+IF(MOD(A285,6)=0, IF(A285&lt;=C$10, 'Q2(1)'!F$7*('Q2(1)'!F$4/2)*(1-'Q2(1)'!I$3),0),0)</f>
        <v>0</v>
      </c>
      <c r="I285" s="2">
        <f t="shared" si="46"/>
        <v>644478.22184879042</v>
      </c>
      <c r="M285" s="10">
        <f t="shared" si="38"/>
        <v>2815.4475925785164</v>
      </c>
      <c r="N285" s="11">
        <f t="shared" si="40"/>
        <v>1123.1703245994402</v>
      </c>
      <c r="O285" s="11">
        <f t="shared" si="41"/>
        <v>1692.2772679790762</v>
      </c>
      <c r="P285" s="12">
        <f t="shared" si="42"/>
        <v>297819.80929187167</v>
      </c>
    </row>
    <row r="286" spans="1:16" x14ac:dyDescent="0.25">
      <c r="A286" s="28">
        <v>202</v>
      </c>
      <c r="B286" s="1">
        <v>51440</v>
      </c>
      <c r="C286" s="2">
        <f t="shared" si="44"/>
        <v>2040</v>
      </c>
      <c r="D286" s="2">
        <f t="shared" si="43"/>
        <v>11849.593957524745</v>
      </c>
      <c r="E286" s="2">
        <f t="shared" si="45"/>
        <v>4313.4819663700036</v>
      </c>
      <c r="F286" s="2">
        <f t="shared" si="47"/>
        <v>654162.59457944112</v>
      </c>
      <c r="G286" s="11">
        <f t="shared" si="39"/>
        <v>2815.4475925785164</v>
      </c>
      <c r="H286" s="2">
        <f>IF(A286=C$10, 'Q2(1)'!F$7-('Q2(1)'!F$7-'Q2(1)'!F$5)*'Q2(1)'!I$2,0)+IF(MOD(A286,6)=0, IF(A286&lt;=C$10, 'Q2(1)'!F$7*('Q2(1)'!F$4/2)*(1-'Q2(1)'!I$3),0),0)</f>
        <v>0</v>
      </c>
      <c r="I286" s="2">
        <f t="shared" si="46"/>
        <v>651347.14698686264</v>
      </c>
      <c r="M286" s="10">
        <f t="shared" si="38"/>
        <v>2815.4475925785164</v>
      </c>
      <c r="N286" s="11">
        <f t="shared" si="40"/>
        <v>1116.8242848445186</v>
      </c>
      <c r="O286" s="11">
        <f t="shared" si="41"/>
        <v>1698.6233077339978</v>
      </c>
      <c r="P286" s="12">
        <f t="shared" si="42"/>
        <v>296121.1859841377</v>
      </c>
    </row>
    <row r="287" spans="1:16" x14ac:dyDescent="0.25">
      <c r="A287" s="28">
        <v>203</v>
      </c>
      <c r="B287" s="1">
        <v>51470</v>
      </c>
      <c r="C287" s="2">
        <f t="shared" si="44"/>
        <v>2040</v>
      </c>
      <c r="D287" s="2">
        <f t="shared" si="43"/>
        <v>11849.593957524745</v>
      </c>
      <c r="E287" s="2">
        <f t="shared" si="45"/>
        <v>4322.1089303027438</v>
      </c>
      <c r="F287" s="2">
        <f t="shared" si="47"/>
        <v>661045.78917070758</v>
      </c>
      <c r="G287" s="11">
        <f t="shared" si="39"/>
        <v>2815.4475925785164</v>
      </c>
      <c r="H287" s="2">
        <f>IF(A287=C$10, 'Q2(1)'!F$7-('Q2(1)'!F$7-'Q2(1)'!F$5)*'Q2(1)'!I$2,0)+IF(MOD(A287,6)=0, IF(A287&lt;=C$10, 'Q2(1)'!F$7*('Q2(1)'!F$4/2)*(1-'Q2(1)'!I$3),0),0)</f>
        <v>0</v>
      </c>
      <c r="I287" s="2">
        <f t="shared" si="46"/>
        <v>658230.3415781291</v>
      </c>
      <c r="M287" s="10">
        <f t="shared" si="38"/>
        <v>2815.4475925785164</v>
      </c>
      <c r="N287" s="11">
        <f t="shared" si="40"/>
        <v>1110.4544474405163</v>
      </c>
      <c r="O287" s="11">
        <f t="shared" si="41"/>
        <v>1704.993145138</v>
      </c>
      <c r="P287" s="12">
        <f t="shared" si="42"/>
        <v>294416.19283899968</v>
      </c>
    </row>
    <row r="288" spans="1:16" x14ac:dyDescent="0.25">
      <c r="A288" s="28">
        <v>204</v>
      </c>
      <c r="B288" s="1">
        <v>51501</v>
      </c>
      <c r="C288" s="2">
        <f t="shared" si="44"/>
        <v>2040</v>
      </c>
      <c r="D288" s="2">
        <f t="shared" si="43"/>
        <v>11849.593957524745</v>
      </c>
      <c r="E288" s="2">
        <f t="shared" si="45"/>
        <v>4330.7531481633496</v>
      </c>
      <c r="F288" s="2">
        <f t="shared" si="47"/>
        <v>667943.28352608439</v>
      </c>
      <c r="G288" s="11">
        <f t="shared" si="39"/>
        <v>2815.4475925785164</v>
      </c>
      <c r="H288" s="2">
        <f>IF(A288=C$10, 'Q2(1)'!F$7-('Q2(1)'!F$7-'Q2(1)'!F$5)*'Q2(1)'!I$2,0)+IF(MOD(A288,6)=0, IF(A288&lt;=C$10, 'Q2(1)'!F$7*('Q2(1)'!F$4/2)*(1-'Q2(1)'!I$3),0),0)</f>
        <v>0</v>
      </c>
      <c r="I288" s="2">
        <f t="shared" si="46"/>
        <v>665127.83593350591</v>
      </c>
      <c r="M288" s="10">
        <f t="shared" si="38"/>
        <v>2815.4475925785164</v>
      </c>
      <c r="N288" s="11">
        <f t="shared" si="40"/>
        <v>1104.0607231462488</v>
      </c>
      <c r="O288" s="11">
        <f t="shared" si="41"/>
        <v>1711.3868694322675</v>
      </c>
      <c r="P288" s="12">
        <f t="shared" si="42"/>
        <v>292704.80596956739</v>
      </c>
    </row>
    <row r="289" spans="1:16" x14ac:dyDescent="0.25">
      <c r="A289" s="28">
        <v>205</v>
      </c>
      <c r="B289" s="1">
        <v>51532</v>
      </c>
      <c r="C289" s="2">
        <f t="shared" si="44"/>
        <v>2041</v>
      </c>
      <c r="D289" s="2">
        <f t="shared" si="43"/>
        <v>12323.577715825733</v>
      </c>
      <c r="E289" s="2">
        <f t="shared" si="45"/>
        <v>4339.4146544596761</v>
      </c>
      <c r="F289" s="2">
        <f t="shared" si="47"/>
        <v>675329.09178131702</v>
      </c>
      <c r="G289" s="11">
        <f t="shared" si="39"/>
        <v>2815.4475925785164</v>
      </c>
      <c r="H289" s="2">
        <f>IF(A289=C$10, 'Q2(1)'!F$7-('Q2(1)'!F$7-'Q2(1)'!F$5)*'Q2(1)'!I$2,0)+IF(MOD(A289,6)=0, IF(A289&lt;=C$10, 'Q2(1)'!F$7*('Q2(1)'!F$4/2)*(1-'Q2(1)'!I$3),0),0)</f>
        <v>0</v>
      </c>
      <c r="I289" s="2">
        <f t="shared" si="46"/>
        <v>672513.64418873854</v>
      </c>
      <c r="M289" s="10">
        <f t="shared" si="38"/>
        <v>2815.4475925785164</v>
      </c>
      <c r="N289" s="11">
        <f t="shared" si="40"/>
        <v>1097.6430223858777</v>
      </c>
      <c r="O289" s="11">
        <f t="shared" si="41"/>
        <v>1717.8045701926387</v>
      </c>
      <c r="P289" s="12">
        <f t="shared" si="42"/>
        <v>290987.00139937474</v>
      </c>
    </row>
    <row r="290" spans="1:16" x14ac:dyDescent="0.25">
      <c r="A290" s="28">
        <v>206</v>
      </c>
      <c r="B290" s="1">
        <v>51560</v>
      </c>
      <c r="C290" s="2">
        <f t="shared" si="44"/>
        <v>2041</v>
      </c>
      <c r="D290" s="2">
        <f t="shared" si="43"/>
        <v>12323.577715825733</v>
      </c>
      <c r="E290" s="2">
        <f t="shared" si="45"/>
        <v>4348.0934837685954</v>
      </c>
      <c r="F290" s="2">
        <f t="shared" si="47"/>
        <v>682730.84056809149</v>
      </c>
      <c r="G290" s="11">
        <f t="shared" si="39"/>
        <v>2815.4475925785164</v>
      </c>
      <c r="H290" s="2">
        <f>IF(A290=C$10, 'Q2(1)'!F$7-('Q2(1)'!F$7-'Q2(1)'!F$5)*'Q2(1)'!I$2,0)+IF(MOD(A290,6)=0, IF(A290&lt;=C$10, 'Q2(1)'!F$7*('Q2(1)'!F$4/2)*(1-'Q2(1)'!I$3),0),0)</f>
        <v>0</v>
      </c>
      <c r="I290" s="2">
        <f t="shared" si="46"/>
        <v>679915.39297551301</v>
      </c>
      <c r="M290" s="10">
        <f t="shared" si="38"/>
        <v>2815.4475925785164</v>
      </c>
      <c r="N290" s="11">
        <f t="shared" si="40"/>
        <v>1091.2012552476554</v>
      </c>
      <c r="O290" s="11">
        <f t="shared" si="41"/>
        <v>1724.246337330861</v>
      </c>
      <c r="P290" s="12">
        <f t="shared" si="42"/>
        <v>289262.7550620439</v>
      </c>
    </row>
    <row r="291" spans="1:16" x14ac:dyDescent="0.25">
      <c r="A291" s="28">
        <v>207</v>
      </c>
      <c r="B291" s="1">
        <v>51591</v>
      </c>
      <c r="C291" s="2">
        <f t="shared" si="44"/>
        <v>2041</v>
      </c>
      <c r="D291" s="2">
        <f t="shared" si="43"/>
        <v>12323.577715825733</v>
      </c>
      <c r="E291" s="2">
        <f t="shared" si="45"/>
        <v>4356.7896707361324</v>
      </c>
      <c r="F291" s="2">
        <f t="shared" si="47"/>
        <v>690148.56566385436</v>
      </c>
      <c r="G291" s="11">
        <f t="shared" si="39"/>
        <v>2815.4475925785164</v>
      </c>
      <c r="H291" s="2">
        <f>IF(A291=C$10, 'Q2(1)'!F$7-('Q2(1)'!F$7-'Q2(1)'!F$5)*'Q2(1)'!I$2,0)+IF(MOD(A291,6)=0, IF(A291&lt;=C$10, 'Q2(1)'!F$7*('Q2(1)'!F$4/2)*(1-'Q2(1)'!I$3),0),0)</f>
        <v>0</v>
      </c>
      <c r="I291" s="2">
        <f t="shared" si="46"/>
        <v>687333.11807127588</v>
      </c>
      <c r="M291" s="10">
        <f t="shared" si="38"/>
        <v>2815.4475925785164</v>
      </c>
      <c r="N291" s="11">
        <f t="shared" si="40"/>
        <v>1084.7353314826646</v>
      </c>
      <c r="O291" s="11">
        <f t="shared" si="41"/>
        <v>1730.7122610958518</v>
      </c>
      <c r="P291" s="12">
        <f t="shared" si="42"/>
        <v>287532.04280094802</v>
      </c>
    </row>
    <row r="292" spans="1:16" x14ac:dyDescent="0.25">
      <c r="A292" s="28">
        <v>208</v>
      </c>
      <c r="B292" s="1">
        <v>51621</v>
      </c>
      <c r="C292" s="2">
        <f t="shared" si="44"/>
        <v>2041</v>
      </c>
      <c r="D292" s="2">
        <f t="shared" si="43"/>
        <v>12323.577715825733</v>
      </c>
      <c r="E292" s="2">
        <f t="shared" si="45"/>
        <v>4365.5032500776051</v>
      </c>
      <c r="F292" s="2">
        <f t="shared" si="47"/>
        <v>697582.302930595</v>
      </c>
      <c r="G292" s="11">
        <f t="shared" si="39"/>
        <v>2815.4475925785164</v>
      </c>
      <c r="H292" s="2">
        <f>IF(A292=C$10, 'Q2(1)'!F$7-('Q2(1)'!F$7-'Q2(1)'!F$5)*'Q2(1)'!I$2,0)+IF(MOD(A292,6)=0, IF(A292&lt;=C$10, 'Q2(1)'!F$7*('Q2(1)'!F$4/2)*(1-'Q2(1)'!I$3),0),0)</f>
        <v>0</v>
      </c>
      <c r="I292" s="2">
        <f t="shared" si="46"/>
        <v>694766.85533801652</v>
      </c>
      <c r="M292" s="10">
        <f t="shared" si="38"/>
        <v>2815.4475925785164</v>
      </c>
      <c r="N292" s="11">
        <f t="shared" si="40"/>
        <v>1078.2451605035551</v>
      </c>
      <c r="O292" s="11">
        <f t="shared" si="41"/>
        <v>1737.2024320749613</v>
      </c>
      <c r="P292" s="12">
        <f t="shared" si="42"/>
        <v>285794.84036887309</v>
      </c>
    </row>
    <row r="293" spans="1:16" x14ac:dyDescent="0.25">
      <c r="A293" s="28">
        <v>209</v>
      </c>
      <c r="B293" s="1">
        <v>51652</v>
      </c>
      <c r="C293" s="2">
        <f t="shared" si="44"/>
        <v>2041</v>
      </c>
      <c r="D293" s="2">
        <f t="shared" si="43"/>
        <v>12323.577715825733</v>
      </c>
      <c r="E293" s="2">
        <f t="shared" si="45"/>
        <v>4374.2342565777608</v>
      </c>
      <c r="F293" s="2">
        <f t="shared" si="47"/>
        <v>705032.08831505792</v>
      </c>
      <c r="G293" s="11">
        <f t="shared" si="39"/>
        <v>2815.4475925785164</v>
      </c>
      <c r="H293" s="2">
        <f>IF(A293=C$10, 'Q2(1)'!F$7-('Q2(1)'!F$7-'Q2(1)'!F$5)*'Q2(1)'!I$2,0)+IF(MOD(A293,6)=0, IF(A293&lt;=C$10, 'Q2(1)'!F$7*('Q2(1)'!F$4/2)*(1-'Q2(1)'!I$3),0),0)</f>
        <v>0</v>
      </c>
      <c r="I293" s="2">
        <f t="shared" si="46"/>
        <v>702216.64072247944</v>
      </c>
      <c r="M293" s="10">
        <f t="shared" si="38"/>
        <v>2815.4475925785164</v>
      </c>
      <c r="N293" s="11">
        <f t="shared" si="40"/>
        <v>1071.7306513832741</v>
      </c>
      <c r="O293" s="11">
        <f t="shared" si="41"/>
        <v>1743.7169411952423</v>
      </c>
      <c r="P293" s="12">
        <f t="shared" si="42"/>
        <v>284051.12342767784</v>
      </c>
    </row>
    <row r="294" spans="1:16" x14ac:dyDescent="0.25">
      <c r="A294" s="28">
        <v>210</v>
      </c>
      <c r="B294" s="1">
        <v>51682</v>
      </c>
      <c r="C294" s="2">
        <f t="shared" si="44"/>
        <v>2041</v>
      </c>
      <c r="D294" s="2">
        <f t="shared" si="43"/>
        <v>12323.577715825733</v>
      </c>
      <c r="E294" s="2">
        <f t="shared" si="45"/>
        <v>4382.9827250909166</v>
      </c>
      <c r="F294" s="2">
        <f t="shared" si="47"/>
        <v>712497.95784895588</v>
      </c>
      <c r="G294" s="11">
        <f t="shared" si="39"/>
        <v>2815.4475925785164</v>
      </c>
      <c r="H294" s="2">
        <f>IF(A294=C$10, 'Q2(1)'!F$7-('Q2(1)'!F$7-'Q2(1)'!F$5)*'Q2(1)'!I$2,0)+IF(MOD(A294,6)=0, IF(A294&lt;=C$10, 'Q2(1)'!F$7*('Q2(1)'!F$4/2)*(1-'Q2(1)'!I$3),0),0)</f>
        <v>0</v>
      </c>
      <c r="I294" s="2">
        <f t="shared" si="46"/>
        <v>709682.5102563774</v>
      </c>
      <c r="M294" s="10">
        <f t="shared" si="38"/>
        <v>2815.4475925785164</v>
      </c>
      <c r="N294" s="11">
        <f t="shared" si="40"/>
        <v>1065.1917128537918</v>
      </c>
      <c r="O294" s="11">
        <f t="shared" si="41"/>
        <v>1750.2558797247245</v>
      </c>
      <c r="P294" s="12">
        <f t="shared" si="42"/>
        <v>282300.86754795309</v>
      </c>
    </row>
    <row r="295" spans="1:16" x14ac:dyDescent="0.25">
      <c r="A295" s="28">
        <v>211</v>
      </c>
      <c r="B295" s="1">
        <v>51713</v>
      </c>
      <c r="C295" s="2">
        <f t="shared" si="44"/>
        <v>2041</v>
      </c>
      <c r="D295" s="2">
        <f t="shared" si="43"/>
        <v>12323.577715825733</v>
      </c>
      <c r="E295" s="2">
        <f t="shared" si="45"/>
        <v>4391.7486905410988</v>
      </c>
      <c r="F295" s="2">
        <f t="shared" si="47"/>
        <v>719979.94764918333</v>
      </c>
      <c r="G295" s="11">
        <f t="shared" si="39"/>
        <v>2815.4475925785164</v>
      </c>
      <c r="H295" s="2">
        <f>IF(A295=C$10, 'Q2(1)'!F$7-('Q2(1)'!F$7-'Q2(1)'!F$5)*'Q2(1)'!I$2,0)+IF(MOD(A295,6)=0, IF(A295&lt;=C$10, 'Q2(1)'!F$7*('Q2(1)'!F$4/2)*(1-'Q2(1)'!I$3),0),0)</f>
        <v>0</v>
      </c>
      <c r="I295" s="2">
        <f t="shared" si="46"/>
        <v>717164.50005660485</v>
      </c>
      <c r="M295" s="10">
        <f t="shared" si="38"/>
        <v>2815.4475925785164</v>
      </c>
      <c r="N295" s="11">
        <f t="shared" si="40"/>
        <v>1058.6282533048241</v>
      </c>
      <c r="O295" s="11">
        <f t="shared" si="41"/>
        <v>1756.8193392736923</v>
      </c>
      <c r="P295" s="12">
        <f t="shared" si="42"/>
        <v>280544.04820867942</v>
      </c>
    </row>
    <row r="296" spans="1:16" x14ac:dyDescent="0.25">
      <c r="A296" s="28">
        <v>212</v>
      </c>
      <c r="B296" s="1">
        <v>51744</v>
      </c>
      <c r="C296" s="2">
        <f t="shared" si="44"/>
        <v>2041</v>
      </c>
      <c r="D296" s="2">
        <f t="shared" si="43"/>
        <v>12323.577715825733</v>
      </c>
      <c r="E296" s="2">
        <f t="shared" si="45"/>
        <v>4400.532187922181</v>
      </c>
      <c r="F296" s="2">
        <f t="shared" si="47"/>
        <v>727478.0939180305</v>
      </c>
      <c r="G296" s="11">
        <f t="shared" si="39"/>
        <v>2815.4475925785164</v>
      </c>
      <c r="H296" s="2">
        <f>IF(A296=C$10, 'Q2(1)'!F$7-('Q2(1)'!F$7-'Q2(1)'!F$5)*'Q2(1)'!I$2,0)+IF(MOD(A296,6)=0, IF(A296&lt;=C$10, 'Q2(1)'!F$7*('Q2(1)'!F$4/2)*(1-'Q2(1)'!I$3),0),0)</f>
        <v>0</v>
      </c>
      <c r="I296" s="2">
        <f t="shared" si="46"/>
        <v>724662.64632545202</v>
      </c>
      <c r="M296" s="10">
        <f t="shared" si="38"/>
        <v>2815.4475925785164</v>
      </c>
      <c r="N296" s="11">
        <f t="shared" si="40"/>
        <v>1052.0401807825478</v>
      </c>
      <c r="O296" s="11">
        <f t="shared" si="41"/>
        <v>1763.4074117959685</v>
      </c>
      <c r="P296" s="12">
        <f t="shared" si="42"/>
        <v>278780.64079688344</v>
      </c>
    </row>
    <row r="297" spans="1:16" x14ac:dyDescent="0.25">
      <c r="A297" s="28">
        <v>213</v>
      </c>
      <c r="B297" s="1">
        <v>51774</v>
      </c>
      <c r="C297" s="2">
        <f t="shared" si="44"/>
        <v>2041</v>
      </c>
      <c r="D297" s="2">
        <f t="shared" si="43"/>
        <v>12323.577715825733</v>
      </c>
      <c r="E297" s="2">
        <f t="shared" si="45"/>
        <v>4409.3332522980254</v>
      </c>
      <c r="F297" s="2">
        <f t="shared" si="47"/>
        <v>734992.4329433979</v>
      </c>
      <c r="G297" s="11">
        <f t="shared" si="39"/>
        <v>2815.4475925785164</v>
      </c>
      <c r="H297" s="2">
        <f>IF(A297=C$10, 'Q2(1)'!F$7-('Q2(1)'!F$7-'Q2(1)'!F$5)*'Q2(1)'!I$2,0)+IF(MOD(A297,6)=0, IF(A297&lt;=C$10, 'Q2(1)'!F$7*('Q2(1)'!F$4/2)*(1-'Q2(1)'!I$3),0),0)</f>
        <v>0</v>
      </c>
      <c r="I297" s="2">
        <f t="shared" si="46"/>
        <v>732176.98535081942</v>
      </c>
      <c r="M297" s="10">
        <f t="shared" si="38"/>
        <v>2815.4475925785164</v>
      </c>
      <c r="N297" s="11">
        <f t="shared" si="40"/>
        <v>1045.4274029883129</v>
      </c>
      <c r="O297" s="11">
        <f t="shared" si="41"/>
        <v>1770.0201895902035</v>
      </c>
      <c r="P297" s="12">
        <f t="shared" si="42"/>
        <v>277010.62060729321</v>
      </c>
    </row>
    <row r="298" spans="1:16" x14ac:dyDescent="0.25">
      <c r="A298" s="28">
        <v>214</v>
      </c>
      <c r="B298" s="1">
        <v>51805</v>
      </c>
      <c r="C298" s="2">
        <f t="shared" si="44"/>
        <v>2041</v>
      </c>
      <c r="D298" s="2">
        <f t="shared" si="43"/>
        <v>12323.577715825733</v>
      </c>
      <c r="E298" s="2">
        <f t="shared" si="45"/>
        <v>4418.1519188026214</v>
      </c>
      <c r="F298" s="2">
        <f t="shared" si="47"/>
        <v>742523.00109901198</v>
      </c>
      <c r="G298" s="11">
        <f t="shared" si="39"/>
        <v>2815.4475925785164</v>
      </c>
      <c r="H298" s="2">
        <f>IF(A298=C$10, 'Q2(1)'!F$7-('Q2(1)'!F$7-'Q2(1)'!F$5)*'Q2(1)'!I$2,0)+IF(MOD(A298,6)=0, IF(A298&lt;=C$10, 'Q2(1)'!F$7*('Q2(1)'!F$4/2)*(1-'Q2(1)'!I$3),0),0)</f>
        <v>0</v>
      </c>
      <c r="I298" s="2">
        <f t="shared" si="46"/>
        <v>739707.5535064335</v>
      </c>
      <c r="M298" s="10">
        <f t="shared" si="38"/>
        <v>2815.4475925785164</v>
      </c>
      <c r="N298" s="11">
        <f t="shared" si="40"/>
        <v>1038.7898272773496</v>
      </c>
      <c r="O298" s="11">
        <f t="shared" si="41"/>
        <v>1776.6577653011668</v>
      </c>
      <c r="P298" s="12">
        <f t="shared" si="42"/>
        <v>275233.96284199203</v>
      </c>
    </row>
    <row r="299" spans="1:16" x14ac:dyDescent="0.25">
      <c r="A299" s="28">
        <v>215</v>
      </c>
      <c r="B299" s="1">
        <v>51835</v>
      </c>
      <c r="C299" s="2">
        <f t="shared" si="44"/>
        <v>2041</v>
      </c>
      <c r="D299" s="2">
        <f t="shared" si="43"/>
        <v>12323.577715825733</v>
      </c>
      <c r="E299" s="2">
        <f t="shared" si="45"/>
        <v>4426.9882226402269</v>
      </c>
      <c r="F299" s="2">
        <f t="shared" si="47"/>
        <v>750069.83484464057</v>
      </c>
      <c r="G299" s="11">
        <f t="shared" si="39"/>
        <v>2815.4475925785164</v>
      </c>
      <c r="H299" s="2">
        <f>IF(A299=C$10, 'Q2(1)'!F$7-('Q2(1)'!F$7-'Q2(1)'!F$5)*'Q2(1)'!I$2,0)+IF(MOD(A299,6)=0, IF(A299&lt;=C$10, 'Q2(1)'!F$7*('Q2(1)'!F$4/2)*(1-'Q2(1)'!I$3),0),0)</f>
        <v>0</v>
      </c>
      <c r="I299" s="2">
        <f t="shared" si="46"/>
        <v>747254.38725206209</v>
      </c>
      <c r="M299" s="10">
        <f t="shared" si="38"/>
        <v>2815.4475925785164</v>
      </c>
      <c r="N299" s="11">
        <f t="shared" si="40"/>
        <v>1032.12736065747</v>
      </c>
      <c r="O299" s="11">
        <f t="shared" si="41"/>
        <v>1783.3202319210463</v>
      </c>
      <c r="P299" s="12">
        <f t="shared" si="42"/>
        <v>273450.64261007099</v>
      </c>
    </row>
    <row r="300" spans="1:16" x14ac:dyDescent="0.25">
      <c r="A300" s="28">
        <v>216</v>
      </c>
      <c r="B300" s="1">
        <v>51866</v>
      </c>
      <c r="C300" s="2">
        <f t="shared" si="44"/>
        <v>2041</v>
      </c>
      <c r="D300" s="2">
        <f t="shared" si="43"/>
        <v>12323.577715825733</v>
      </c>
      <c r="E300" s="2">
        <f t="shared" si="45"/>
        <v>4435.8421990855077</v>
      </c>
      <c r="F300" s="2">
        <f t="shared" si="47"/>
        <v>757632.97072630923</v>
      </c>
      <c r="G300" s="11">
        <f t="shared" si="39"/>
        <v>2815.4475925785164</v>
      </c>
      <c r="H300" s="2">
        <f>IF(A300=C$10, 'Q2(1)'!F$7-('Q2(1)'!F$7-'Q2(1)'!F$5)*'Q2(1)'!I$2,0)+IF(MOD(A300,6)=0, IF(A300&lt;=C$10, 'Q2(1)'!F$7*('Q2(1)'!F$4/2)*(1-'Q2(1)'!I$3),0),0)</f>
        <v>0</v>
      </c>
      <c r="I300" s="2">
        <f t="shared" si="46"/>
        <v>754817.52313373075</v>
      </c>
      <c r="M300" s="10">
        <f t="shared" si="38"/>
        <v>2815.4475925785164</v>
      </c>
      <c r="N300" s="11">
        <f t="shared" si="40"/>
        <v>1025.4399097877663</v>
      </c>
      <c r="O300" s="11">
        <f t="shared" si="41"/>
        <v>1790.0076827907501</v>
      </c>
      <c r="P300" s="12">
        <f t="shared" si="42"/>
        <v>271660.63492728025</v>
      </c>
    </row>
    <row r="301" spans="1:16" x14ac:dyDescent="0.25">
      <c r="A301" s="28">
        <v>217</v>
      </c>
      <c r="B301" s="1">
        <v>51897</v>
      </c>
      <c r="C301" s="2">
        <f t="shared" si="44"/>
        <v>2042</v>
      </c>
      <c r="D301" s="2">
        <f t="shared" si="43"/>
        <v>12816.520824458763</v>
      </c>
      <c r="E301" s="2">
        <f t="shared" si="45"/>
        <v>4444.7138834836787</v>
      </c>
      <c r="F301" s="2">
        <f t="shared" si="47"/>
        <v>765705.38848515169</v>
      </c>
      <c r="G301" s="11">
        <f t="shared" si="39"/>
        <v>2815.4475925785164</v>
      </c>
      <c r="H301" s="2">
        <f>IF(A301=C$10, 'Q2(1)'!F$7-('Q2(1)'!F$7-'Q2(1)'!F$5)*'Q2(1)'!I$2,0)+IF(MOD(A301,6)=0, IF(A301&lt;=C$10, 'Q2(1)'!F$7*('Q2(1)'!F$4/2)*(1-'Q2(1)'!I$3),0),0)</f>
        <v>0</v>
      </c>
      <c r="I301" s="2">
        <f t="shared" si="46"/>
        <v>762889.94089257321</v>
      </c>
      <c r="M301" s="10">
        <f t="shared" si="38"/>
        <v>2815.4475925785164</v>
      </c>
      <c r="N301" s="11">
        <f t="shared" si="40"/>
        <v>1018.7273809773009</v>
      </c>
      <c r="O301" s="11">
        <f t="shared" si="41"/>
        <v>1796.7202116012154</v>
      </c>
      <c r="P301" s="12">
        <f t="shared" si="42"/>
        <v>269863.91471567901</v>
      </c>
    </row>
    <row r="302" spans="1:16" x14ac:dyDescent="0.25">
      <c r="A302" s="28">
        <v>218</v>
      </c>
      <c r="B302" s="1">
        <v>51925</v>
      </c>
      <c r="C302" s="2">
        <f t="shared" si="44"/>
        <v>2042</v>
      </c>
      <c r="D302" s="2">
        <f t="shared" si="43"/>
        <v>12816.520824458763</v>
      </c>
      <c r="E302" s="2">
        <f t="shared" si="45"/>
        <v>4453.6033112506457</v>
      </c>
      <c r="F302" s="2">
        <f t="shared" si="47"/>
        <v>773795.82487542334</v>
      </c>
      <c r="G302" s="11">
        <f t="shared" si="39"/>
        <v>2815.4475925785164</v>
      </c>
      <c r="H302" s="2">
        <f>IF(A302=C$10, 'Q2(1)'!F$7-('Q2(1)'!F$7-'Q2(1)'!F$5)*'Q2(1)'!I$2,0)+IF(MOD(A302,6)=0, IF(A302&lt;=C$10, 'Q2(1)'!F$7*('Q2(1)'!F$4/2)*(1-'Q2(1)'!I$3),0),0)</f>
        <v>0</v>
      </c>
      <c r="I302" s="2">
        <f t="shared" si="46"/>
        <v>770980.37728284486</v>
      </c>
      <c r="M302" s="10">
        <f t="shared" si="38"/>
        <v>2815.4475925785164</v>
      </c>
      <c r="N302" s="11">
        <f t="shared" si="40"/>
        <v>1011.9896801837963</v>
      </c>
      <c r="O302" s="11">
        <f t="shared" si="41"/>
        <v>1803.4579123947201</v>
      </c>
      <c r="P302" s="12">
        <f t="shared" si="42"/>
        <v>268060.45680328429</v>
      </c>
    </row>
    <row r="303" spans="1:16" x14ac:dyDescent="0.25">
      <c r="A303" s="28">
        <v>219</v>
      </c>
      <c r="B303" s="1">
        <v>51956</v>
      </c>
      <c r="C303" s="2">
        <f t="shared" si="44"/>
        <v>2042</v>
      </c>
      <c r="D303" s="2">
        <f t="shared" si="43"/>
        <v>12816.520824458763</v>
      </c>
      <c r="E303" s="2">
        <f t="shared" si="45"/>
        <v>4462.5105178731474</v>
      </c>
      <c r="F303" s="2">
        <f t="shared" si="47"/>
        <v>781904.32218037336</v>
      </c>
      <c r="G303" s="11">
        <f t="shared" si="39"/>
        <v>2815.4475925785164</v>
      </c>
      <c r="H303" s="2">
        <f>IF(A303=C$10, 'Q2(1)'!F$7-('Q2(1)'!F$7-'Q2(1)'!F$5)*'Q2(1)'!I$2,0)+IF(MOD(A303,6)=0, IF(A303&lt;=C$10, 'Q2(1)'!F$7*('Q2(1)'!F$4/2)*(1-'Q2(1)'!I$3),0),0)</f>
        <v>0</v>
      </c>
      <c r="I303" s="2">
        <f t="shared" si="46"/>
        <v>779088.87458779488</v>
      </c>
      <c r="M303" s="10">
        <f t="shared" si="38"/>
        <v>2815.4475925785164</v>
      </c>
      <c r="N303" s="11">
        <f t="shared" si="40"/>
        <v>1005.2267130123161</v>
      </c>
      <c r="O303" s="11">
        <f t="shared" si="41"/>
        <v>1810.2208795662004</v>
      </c>
      <c r="P303" s="12">
        <f t="shared" si="42"/>
        <v>266250.23592371808</v>
      </c>
    </row>
    <row r="304" spans="1:16" x14ac:dyDescent="0.25">
      <c r="A304" s="28">
        <v>220</v>
      </c>
      <c r="B304" s="1">
        <v>51986</v>
      </c>
      <c r="C304" s="2">
        <f t="shared" si="44"/>
        <v>2042</v>
      </c>
      <c r="D304" s="2">
        <f t="shared" si="43"/>
        <v>12816.520824458763</v>
      </c>
      <c r="E304" s="2">
        <f t="shared" si="45"/>
        <v>4471.4355389088932</v>
      </c>
      <c r="F304" s="2">
        <f t="shared" si="47"/>
        <v>790030.92278863746</v>
      </c>
      <c r="G304" s="11">
        <f t="shared" si="39"/>
        <v>2815.4475925785164</v>
      </c>
      <c r="H304" s="2">
        <f>IF(A304=C$10, 'Q2(1)'!F$7-('Q2(1)'!F$7-'Q2(1)'!F$5)*'Q2(1)'!I$2,0)+IF(MOD(A304,6)=0, IF(A304&lt;=C$10, 'Q2(1)'!F$7*('Q2(1)'!F$4/2)*(1-'Q2(1)'!I$3),0),0)</f>
        <v>0</v>
      </c>
      <c r="I304" s="2">
        <f t="shared" si="46"/>
        <v>787215.47519605898</v>
      </c>
      <c r="M304" s="10">
        <f t="shared" si="38"/>
        <v>2815.4475925785164</v>
      </c>
      <c r="N304" s="11">
        <f t="shared" si="40"/>
        <v>998.43838471394281</v>
      </c>
      <c r="O304" s="11">
        <f t="shared" si="41"/>
        <v>1817.0092078645735</v>
      </c>
      <c r="P304" s="12">
        <f t="shared" si="42"/>
        <v>264433.2267158535</v>
      </c>
    </row>
    <row r="305" spans="1:16" x14ac:dyDescent="0.25">
      <c r="A305" s="28">
        <v>221</v>
      </c>
      <c r="B305" s="1">
        <v>52017</v>
      </c>
      <c r="C305" s="2">
        <f t="shared" si="44"/>
        <v>2042</v>
      </c>
      <c r="D305" s="2">
        <f t="shared" si="43"/>
        <v>12816.520824458763</v>
      </c>
      <c r="E305" s="2">
        <f t="shared" si="45"/>
        <v>4480.3784099867107</v>
      </c>
      <c r="F305" s="2">
        <f t="shared" si="47"/>
        <v>798175.66919451801</v>
      </c>
      <c r="G305" s="11">
        <f t="shared" si="39"/>
        <v>2815.4475925785164</v>
      </c>
      <c r="H305" s="2">
        <f>IF(A305=C$10, 'Q2(1)'!F$7-('Q2(1)'!F$7-'Q2(1)'!F$5)*'Q2(1)'!I$2,0)+IF(MOD(A305,6)=0, IF(A305&lt;=C$10, 'Q2(1)'!F$7*('Q2(1)'!F$4/2)*(1-'Q2(1)'!I$3),0),0)</f>
        <v>0</v>
      </c>
      <c r="I305" s="2">
        <f t="shared" si="46"/>
        <v>795360.22160193953</v>
      </c>
      <c r="M305" s="10">
        <f t="shared" si="38"/>
        <v>2815.4475925785164</v>
      </c>
      <c r="N305" s="11">
        <f t="shared" si="40"/>
        <v>991.62460018445063</v>
      </c>
      <c r="O305" s="11">
        <f t="shared" si="41"/>
        <v>1823.8229923940657</v>
      </c>
      <c r="P305" s="12">
        <f t="shared" si="42"/>
        <v>262609.40372345946</v>
      </c>
    </row>
    <row r="306" spans="1:16" x14ac:dyDescent="0.25">
      <c r="A306" s="28">
        <v>222</v>
      </c>
      <c r="B306" s="1">
        <v>52047</v>
      </c>
      <c r="C306" s="2">
        <f t="shared" si="44"/>
        <v>2042</v>
      </c>
      <c r="D306" s="2">
        <f t="shared" si="43"/>
        <v>12816.520824458763</v>
      </c>
      <c r="E306" s="2">
        <f t="shared" si="45"/>
        <v>4489.3391668066843</v>
      </c>
      <c r="F306" s="2">
        <f t="shared" si="47"/>
        <v>806338.60399826476</v>
      </c>
      <c r="G306" s="11">
        <f t="shared" si="39"/>
        <v>2815.4475925785164</v>
      </c>
      <c r="H306" s="2">
        <f>IF(A306=C$10, 'Q2(1)'!F$7-('Q2(1)'!F$7-'Q2(1)'!F$5)*'Q2(1)'!I$2,0)+IF(MOD(A306,6)=0, IF(A306&lt;=C$10, 'Q2(1)'!F$7*('Q2(1)'!F$4/2)*(1-'Q2(1)'!I$3),0),0)</f>
        <v>0</v>
      </c>
      <c r="I306" s="2">
        <f t="shared" si="46"/>
        <v>803523.15640568628</v>
      </c>
      <c r="M306" s="10">
        <f t="shared" si="38"/>
        <v>2815.4475925785164</v>
      </c>
      <c r="N306" s="11">
        <f t="shared" si="40"/>
        <v>984.78526396297298</v>
      </c>
      <c r="O306" s="11">
        <f t="shared" si="41"/>
        <v>1830.6623286155434</v>
      </c>
      <c r="P306" s="12">
        <f t="shared" si="42"/>
        <v>260778.74139484391</v>
      </c>
    </row>
    <row r="307" spans="1:16" x14ac:dyDescent="0.25">
      <c r="A307" s="28">
        <v>223</v>
      </c>
      <c r="B307" s="1">
        <v>52078</v>
      </c>
      <c r="C307" s="2">
        <f t="shared" si="44"/>
        <v>2042</v>
      </c>
      <c r="D307" s="2">
        <f t="shared" si="43"/>
        <v>12816.520824458763</v>
      </c>
      <c r="E307" s="2">
        <f t="shared" si="45"/>
        <v>4498.3178451402973</v>
      </c>
      <c r="F307" s="2">
        <f t="shared" si="47"/>
        <v>814519.76990635705</v>
      </c>
      <c r="G307" s="11">
        <f t="shared" si="39"/>
        <v>2815.4475925785164</v>
      </c>
      <c r="H307" s="2">
        <f>IF(A307=C$10, 'Q2(1)'!F$7-('Q2(1)'!F$7-'Q2(1)'!F$5)*'Q2(1)'!I$2,0)+IF(MOD(A307,6)=0, IF(A307&lt;=C$10, 'Q2(1)'!F$7*('Q2(1)'!F$4/2)*(1-'Q2(1)'!I$3),0),0)</f>
        <v>0</v>
      </c>
      <c r="I307" s="2">
        <f t="shared" si="46"/>
        <v>811704.32231377857</v>
      </c>
      <c r="M307" s="10">
        <f t="shared" si="38"/>
        <v>2815.4475925785164</v>
      </c>
      <c r="N307" s="11">
        <f t="shared" si="40"/>
        <v>977.92028023066462</v>
      </c>
      <c r="O307" s="11">
        <f t="shared" si="41"/>
        <v>1837.5273123478519</v>
      </c>
      <c r="P307" s="12">
        <f t="shared" si="42"/>
        <v>258941.21408249607</v>
      </c>
    </row>
    <row r="308" spans="1:16" x14ac:dyDescent="0.25">
      <c r="A308" s="28">
        <v>224</v>
      </c>
      <c r="B308" s="1">
        <v>52109</v>
      </c>
      <c r="C308" s="2">
        <f t="shared" si="44"/>
        <v>2042</v>
      </c>
      <c r="D308" s="2">
        <f t="shared" si="43"/>
        <v>12816.520824458763</v>
      </c>
      <c r="E308" s="2">
        <f t="shared" si="45"/>
        <v>4507.3144808305778</v>
      </c>
      <c r="F308" s="2">
        <f t="shared" si="47"/>
        <v>822719.20973178616</v>
      </c>
      <c r="G308" s="11">
        <f t="shared" si="39"/>
        <v>2815.4475925785164</v>
      </c>
      <c r="H308" s="2">
        <f>IF(A308=C$10, 'Q2(1)'!F$7-('Q2(1)'!F$7-'Q2(1)'!F$5)*'Q2(1)'!I$2,0)+IF(MOD(A308,6)=0, IF(A308&lt;=C$10, 'Q2(1)'!F$7*('Q2(1)'!F$4/2)*(1-'Q2(1)'!I$3),0),0)</f>
        <v>0</v>
      </c>
      <c r="I308" s="2">
        <f t="shared" si="46"/>
        <v>819903.76213920768</v>
      </c>
      <c r="M308" s="10">
        <f t="shared" si="38"/>
        <v>2815.4475925785164</v>
      </c>
      <c r="N308" s="11">
        <f t="shared" si="40"/>
        <v>971.02955280936021</v>
      </c>
      <c r="O308" s="11">
        <f t="shared" si="41"/>
        <v>1844.4180397691562</v>
      </c>
      <c r="P308" s="12">
        <f t="shared" si="42"/>
        <v>257096.7960427269</v>
      </c>
    </row>
    <row r="309" spans="1:16" x14ac:dyDescent="0.25">
      <c r="A309" s="28">
        <v>225</v>
      </c>
      <c r="B309" s="1">
        <v>52139</v>
      </c>
      <c r="C309" s="2">
        <f t="shared" si="44"/>
        <v>2042</v>
      </c>
      <c r="D309" s="2">
        <f t="shared" si="43"/>
        <v>12816.520824458763</v>
      </c>
      <c r="E309" s="2">
        <f t="shared" si="45"/>
        <v>4516.3291097922393</v>
      </c>
      <c r="F309" s="2">
        <f t="shared" si="47"/>
        <v>830936.96639433829</v>
      </c>
      <c r="G309" s="11">
        <f t="shared" si="39"/>
        <v>2815.4475925785164</v>
      </c>
      <c r="H309" s="2">
        <f>IF(A309=C$10, 'Q2(1)'!F$7-('Q2(1)'!F$7-'Q2(1)'!F$5)*'Q2(1)'!I$2,0)+IF(MOD(A309,6)=0, IF(A309&lt;=C$10, 'Q2(1)'!F$7*('Q2(1)'!F$4/2)*(1-'Q2(1)'!I$3),0),0)</f>
        <v>0</v>
      </c>
      <c r="I309" s="2">
        <f t="shared" si="46"/>
        <v>828121.51880175981</v>
      </c>
      <c r="M309" s="10">
        <f t="shared" si="38"/>
        <v>2815.4475925785164</v>
      </c>
      <c r="N309" s="11">
        <f t="shared" si="40"/>
        <v>964.11298516022589</v>
      </c>
      <c r="O309" s="11">
        <f t="shared" si="41"/>
        <v>1851.3346074182905</v>
      </c>
      <c r="P309" s="12">
        <f t="shared" si="42"/>
        <v>255245.46143530862</v>
      </c>
    </row>
    <row r="310" spans="1:16" x14ac:dyDescent="0.25">
      <c r="A310" s="28">
        <v>226</v>
      </c>
      <c r="B310" s="1">
        <v>52170</v>
      </c>
      <c r="C310" s="2">
        <f t="shared" si="44"/>
        <v>2042</v>
      </c>
      <c r="D310" s="2">
        <f t="shared" si="43"/>
        <v>12816.520824458763</v>
      </c>
      <c r="E310" s="2">
        <f t="shared" si="45"/>
        <v>4525.3617680118241</v>
      </c>
      <c r="F310" s="2">
        <f t="shared" si="47"/>
        <v>839173.08292087936</v>
      </c>
      <c r="G310" s="11">
        <f t="shared" si="39"/>
        <v>2815.4475925785164</v>
      </c>
      <c r="H310" s="2">
        <f>IF(A310=C$10, 'Q2(1)'!F$7-('Q2(1)'!F$7-'Q2(1)'!F$5)*'Q2(1)'!I$2,0)+IF(MOD(A310,6)=0, IF(A310&lt;=C$10, 'Q2(1)'!F$7*('Q2(1)'!F$4/2)*(1-'Q2(1)'!I$3),0),0)</f>
        <v>0</v>
      </c>
      <c r="I310" s="2">
        <f t="shared" si="46"/>
        <v>836357.63532830088</v>
      </c>
      <c r="M310" s="10">
        <f t="shared" si="38"/>
        <v>2815.4475925785164</v>
      </c>
      <c r="N310" s="11">
        <f t="shared" si="40"/>
        <v>957.17048038240728</v>
      </c>
      <c r="O310" s="11">
        <f t="shared" si="41"/>
        <v>1858.2771121961091</v>
      </c>
      <c r="P310" s="12">
        <f t="shared" si="42"/>
        <v>253387.18432311251</v>
      </c>
    </row>
    <row r="311" spans="1:16" x14ac:dyDescent="0.25">
      <c r="A311" s="28">
        <v>227</v>
      </c>
      <c r="B311" s="1">
        <v>52200</v>
      </c>
      <c r="C311" s="2">
        <f t="shared" si="44"/>
        <v>2042</v>
      </c>
      <c r="D311" s="2">
        <f t="shared" si="43"/>
        <v>12816.520824458763</v>
      </c>
      <c r="E311" s="2">
        <f t="shared" si="45"/>
        <v>4534.4124915478478</v>
      </c>
      <c r="F311" s="2">
        <f t="shared" si="47"/>
        <v>847427.60244563955</v>
      </c>
      <c r="G311" s="11">
        <f t="shared" si="39"/>
        <v>2815.4475925785164</v>
      </c>
      <c r="H311" s="2">
        <f>IF(A311=C$10, 'Q2(1)'!F$7-('Q2(1)'!F$7-'Q2(1)'!F$5)*'Q2(1)'!I$2,0)+IF(MOD(A311,6)=0, IF(A311&lt;=C$10, 'Q2(1)'!F$7*('Q2(1)'!F$4/2)*(1-'Q2(1)'!I$3),0),0)</f>
        <v>0</v>
      </c>
      <c r="I311" s="2">
        <f t="shared" si="46"/>
        <v>844612.15485306107</v>
      </c>
      <c r="M311" s="10">
        <f t="shared" si="38"/>
        <v>2815.4475925785164</v>
      </c>
      <c r="N311" s="11">
        <f t="shared" si="40"/>
        <v>950.20194121167185</v>
      </c>
      <c r="O311" s="11">
        <f t="shared" si="41"/>
        <v>1865.2456513668444</v>
      </c>
      <c r="P311" s="12">
        <f t="shared" si="42"/>
        <v>251521.93867174565</v>
      </c>
    </row>
    <row r="312" spans="1:16" x14ac:dyDescent="0.25">
      <c r="A312" s="28">
        <v>228</v>
      </c>
      <c r="B312" s="1">
        <v>52231</v>
      </c>
      <c r="C312" s="2">
        <f t="shared" si="44"/>
        <v>2042</v>
      </c>
      <c r="D312" s="2">
        <f t="shared" si="43"/>
        <v>12816.520824458763</v>
      </c>
      <c r="E312" s="2">
        <f t="shared" si="45"/>
        <v>4543.4813165309433</v>
      </c>
      <c r="F312" s="2">
        <f t="shared" si="47"/>
        <v>855700.56821049913</v>
      </c>
      <c r="G312" s="11">
        <f t="shared" si="39"/>
        <v>2815.4475925785164</v>
      </c>
      <c r="H312" s="2">
        <f>IF(A312=C$10, 'Q2(1)'!F$7-('Q2(1)'!F$7-'Q2(1)'!F$5)*'Q2(1)'!I$2,0)+IF(MOD(A312,6)=0, IF(A312&lt;=C$10, 'Q2(1)'!F$7*('Q2(1)'!F$4/2)*(1-'Q2(1)'!I$3),0),0)</f>
        <v>0</v>
      </c>
      <c r="I312" s="2">
        <f t="shared" si="46"/>
        <v>852885.12061792065</v>
      </c>
      <c r="M312" s="10">
        <f t="shared" si="38"/>
        <v>2815.4475925785164</v>
      </c>
      <c r="N312" s="11">
        <f t="shared" si="40"/>
        <v>943.20727001904618</v>
      </c>
      <c r="O312" s="11">
        <f t="shared" si="41"/>
        <v>1872.2403225594703</v>
      </c>
      <c r="P312" s="12">
        <f t="shared" si="42"/>
        <v>249649.69834918619</v>
      </c>
    </row>
    <row r="313" spans="1:16" x14ac:dyDescent="0.25">
      <c r="A313" s="28">
        <v>229</v>
      </c>
      <c r="B313" s="1">
        <v>52262</v>
      </c>
      <c r="C313" s="2">
        <f t="shared" si="44"/>
        <v>2043</v>
      </c>
      <c r="D313" s="2">
        <f t="shared" si="43"/>
        <v>13329.181657437117</v>
      </c>
      <c r="E313" s="2">
        <f t="shared" si="45"/>
        <v>4552.5682791640056</v>
      </c>
      <c r="F313" s="2">
        <f t="shared" si="47"/>
        <v>864504.68439825356</v>
      </c>
      <c r="G313" s="11">
        <f t="shared" si="39"/>
        <v>2815.4475925785164</v>
      </c>
      <c r="H313" s="2">
        <f>IF(A313=C$10, 'Q2(1)'!F$7-('Q2(1)'!F$7-'Q2(1)'!F$5)*'Q2(1)'!I$2,0)+IF(MOD(A313,6)=0, IF(A313&lt;=C$10, 'Q2(1)'!F$7*('Q2(1)'!F$4/2)*(1-'Q2(1)'!I$3),0),0)</f>
        <v>0</v>
      </c>
      <c r="I313" s="2">
        <f t="shared" si="46"/>
        <v>861689.23680567509</v>
      </c>
      <c r="M313" s="10">
        <f t="shared" si="38"/>
        <v>2815.4475925785164</v>
      </c>
      <c r="N313" s="11">
        <f t="shared" si="40"/>
        <v>936.18636880944814</v>
      </c>
      <c r="O313" s="11">
        <f t="shared" si="41"/>
        <v>1879.2612237690682</v>
      </c>
      <c r="P313" s="12">
        <f t="shared" si="42"/>
        <v>247770.43712541711</v>
      </c>
    </row>
    <row r="314" spans="1:16" x14ac:dyDescent="0.25">
      <c r="A314" s="28">
        <v>230</v>
      </c>
      <c r="B314" s="1">
        <v>52290</v>
      </c>
      <c r="C314" s="2">
        <f t="shared" si="44"/>
        <v>2043</v>
      </c>
      <c r="D314" s="2">
        <f t="shared" si="43"/>
        <v>13329.181657437117</v>
      </c>
      <c r="E314" s="2">
        <f t="shared" si="45"/>
        <v>4561.6734157223336</v>
      </c>
      <c r="F314" s="2">
        <f t="shared" si="47"/>
        <v>873329.04250340885</v>
      </c>
      <c r="G314" s="11">
        <f t="shared" si="39"/>
        <v>2815.4475925785164</v>
      </c>
      <c r="H314" s="2">
        <f>IF(A314=C$10, 'Q2(1)'!F$7-('Q2(1)'!F$7-'Q2(1)'!F$5)*'Q2(1)'!I$2,0)+IF(MOD(A314,6)=0, IF(A314&lt;=C$10, 'Q2(1)'!F$7*('Q2(1)'!F$4/2)*(1-'Q2(1)'!I$3),0),0)</f>
        <v>0</v>
      </c>
      <c r="I314" s="2">
        <f t="shared" si="46"/>
        <v>870513.59491083038</v>
      </c>
      <c r="M314" s="10">
        <f t="shared" si="38"/>
        <v>2815.4475925785164</v>
      </c>
      <c r="N314" s="11">
        <f t="shared" si="40"/>
        <v>929.13913922031418</v>
      </c>
      <c r="O314" s="11">
        <f t="shared" si="41"/>
        <v>1886.3084533582023</v>
      </c>
      <c r="P314" s="12">
        <f t="shared" si="42"/>
        <v>245884.1286720589</v>
      </c>
    </row>
    <row r="315" spans="1:16" x14ac:dyDescent="0.25">
      <c r="A315" s="28">
        <v>231</v>
      </c>
      <c r="B315" s="1">
        <v>52321</v>
      </c>
      <c r="C315" s="2">
        <f t="shared" si="44"/>
        <v>2043</v>
      </c>
      <c r="D315" s="2">
        <f t="shared" si="43"/>
        <v>13329.181657437117</v>
      </c>
      <c r="E315" s="2">
        <f t="shared" si="45"/>
        <v>4570.7967625537785</v>
      </c>
      <c r="F315" s="2">
        <f t="shared" si="47"/>
        <v>882173.69178874989</v>
      </c>
      <c r="G315" s="11">
        <f t="shared" si="39"/>
        <v>2815.4475925785164</v>
      </c>
      <c r="H315" s="2">
        <f>IF(A315=C$10, 'Q2(1)'!F$7-('Q2(1)'!F$7-'Q2(1)'!F$5)*'Q2(1)'!I$2,0)+IF(MOD(A315,6)=0, IF(A315&lt;=C$10, 'Q2(1)'!F$7*('Q2(1)'!F$4/2)*(1-'Q2(1)'!I$3),0),0)</f>
        <v>0</v>
      </c>
      <c r="I315" s="2">
        <f t="shared" si="46"/>
        <v>879358.24419617141</v>
      </c>
      <c r="M315" s="10">
        <f t="shared" si="38"/>
        <v>2815.4475925785164</v>
      </c>
      <c r="N315" s="11">
        <f t="shared" si="40"/>
        <v>922.06548252022083</v>
      </c>
      <c r="O315" s="11">
        <f t="shared" si="41"/>
        <v>1893.3821100582954</v>
      </c>
      <c r="P315" s="12">
        <f t="shared" si="42"/>
        <v>243990.7465620006</v>
      </c>
    </row>
    <row r="316" spans="1:16" x14ac:dyDescent="0.25">
      <c r="A316" s="28">
        <v>232</v>
      </c>
      <c r="B316" s="1">
        <v>52351</v>
      </c>
      <c r="C316" s="2">
        <f t="shared" si="44"/>
        <v>2043</v>
      </c>
      <c r="D316" s="2">
        <f t="shared" si="43"/>
        <v>13329.181657437117</v>
      </c>
      <c r="E316" s="2">
        <f t="shared" si="45"/>
        <v>4579.9383560788865</v>
      </c>
      <c r="F316" s="2">
        <f t="shared" si="47"/>
        <v>891038.68164485029</v>
      </c>
      <c r="G316" s="11">
        <f t="shared" si="39"/>
        <v>2815.4475925785164</v>
      </c>
      <c r="H316" s="2">
        <f>IF(A316=C$10, 'Q2(1)'!F$7-('Q2(1)'!F$7-'Q2(1)'!F$5)*'Q2(1)'!I$2,0)+IF(MOD(A316,6)=0, IF(A316&lt;=C$10, 'Q2(1)'!F$7*('Q2(1)'!F$4/2)*(1-'Q2(1)'!I$3),0),0)</f>
        <v>0</v>
      </c>
      <c r="I316" s="2">
        <f t="shared" si="46"/>
        <v>888223.23405227182</v>
      </c>
      <c r="M316" s="10">
        <f t="shared" si="38"/>
        <v>2815.4475925785164</v>
      </c>
      <c r="N316" s="11">
        <f t="shared" si="40"/>
        <v>914.96529960750217</v>
      </c>
      <c r="O316" s="11">
        <f t="shared" si="41"/>
        <v>1900.4822929710142</v>
      </c>
      <c r="P316" s="12">
        <f t="shared" si="42"/>
        <v>242090.26426902958</v>
      </c>
    </row>
    <row r="317" spans="1:16" x14ac:dyDescent="0.25">
      <c r="A317" s="28">
        <v>233</v>
      </c>
      <c r="B317" s="1">
        <v>52382</v>
      </c>
      <c r="C317" s="2">
        <f t="shared" si="44"/>
        <v>2043</v>
      </c>
      <c r="D317" s="2">
        <f t="shared" si="43"/>
        <v>13329.181657437117</v>
      </c>
      <c r="E317" s="2">
        <f t="shared" si="45"/>
        <v>4589.0982327910442</v>
      </c>
      <c r="F317" s="2">
        <f t="shared" si="47"/>
        <v>899924.06159042555</v>
      </c>
      <c r="G317" s="11">
        <f t="shared" si="39"/>
        <v>2815.4475925785164</v>
      </c>
      <c r="H317" s="2">
        <f>IF(A317=C$10, 'Q2(1)'!F$7-('Q2(1)'!F$7-'Q2(1)'!F$5)*'Q2(1)'!I$2,0)+IF(MOD(A317,6)=0, IF(A317&lt;=C$10, 'Q2(1)'!F$7*('Q2(1)'!F$4/2)*(1-'Q2(1)'!I$3),0),0)</f>
        <v>0</v>
      </c>
      <c r="I317" s="2">
        <f t="shared" si="46"/>
        <v>897108.61399784707</v>
      </c>
      <c r="M317" s="10">
        <f t="shared" ref="M317:M380" si="48">G317</f>
        <v>2815.4475925785164</v>
      </c>
      <c r="N317" s="11">
        <f t="shared" si="40"/>
        <v>907.83849100886084</v>
      </c>
      <c r="O317" s="11">
        <f t="shared" si="41"/>
        <v>1907.6091015696556</v>
      </c>
      <c r="P317" s="12">
        <f t="shared" si="42"/>
        <v>240182.65516745992</v>
      </c>
    </row>
    <row r="318" spans="1:16" x14ac:dyDescent="0.25">
      <c r="A318" s="28">
        <v>234</v>
      </c>
      <c r="B318" s="1">
        <v>52412</v>
      </c>
      <c r="C318" s="2">
        <f t="shared" si="44"/>
        <v>2043</v>
      </c>
      <c r="D318" s="2">
        <f t="shared" si="43"/>
        <v>13329.181657437117</v>
      </c>
      <c r="E318" s="2">
        <f t="shared" si="45"/>
        <v>4598.2764292566262</v>
      </c>
      <c r="F318" s="2">
        <f t="shared" si="47"/>
        <v>908829.88127268711</v>
      </c>
      <c r="G318" s="11">
        <f t="shared" ref="G318:G381" si="49">$K$4</f>
        <v>2815.4475925785164</v>
      </c>
      <c r="H318" s="2">
        <f>IF(A318=C$10, 'Q2(1)'!F$7-('Q2(1)'!F$7-'Q2(1)'!F$5)*'Q2(1)'!I$2,0)+IF(MOD(A318,6)=0, IF(A318&lt;=C$10, 'Q2(1)'!F$7*('Q2(1)'!F$4/2)*(1-'Q2(1)'!I$3),0),0)</f>
        <v>0</v>
      </c>
      <c r="I318" s="2">
        <f t="shared" si="46"/>
        <v>906014.43368010863</v>
      </c>
      <c r="M318" s="10">
        <f t="shared" si="48"/>
        <v>2815.4475925785164</v>
      </c>
      <c r="N318" s="11">
        <f t="shared" ref="N318:N381" si="50">P317*$E$9</f>
        <v>900.68495687797463</v>
      </c>
      <c r="O318" s="11">
        <f t="shared" ref="O318:O381" si="51">M318-N318</f>
        <v>1914.7626357005418</v>
      </c>
      <c r="P318" s="12">
        <f t="shared" ref="P318:P381" si="52">P317-O318</f>
        <v>238267.89253175937</v>
      </c>
    </row>
    <row r="319" spans="1:16" x14ac:dyDescent="0.25">
      <c r="A319" s="28">
        <v>235</v>
      </c>
      <c r="B319" s="1">
        <v>52443</v>
      </c>
      <c r="C319" s="2">
        <f t="shared" si="44"/>
        <v>2043</v>
      </c>
      <c r="D319" s="2">
        <f t="shared" si="43"/>
        <v>13329.181657437117</v>
      </c>
      <c r="E319" s="2">
        <f t="shared" si="45"/>
        <v>4607.4729821151395</v>
      </c>
      <c r="F319" s="2">
        <f t="shared" si="47"/>
        <v>917756.19046769768</v>
      </c>
      <c r="G319" s="11">
        <f t="shared" si="49"/>
        <v>2815.4475925785164</v>
      </c>
      <c r="H319" s="2">
        <f>IF(A319=C$10, 'Q2(1)'!F$7-('Q2(1)'!F$7-'Q2(1)'!F$5)*'Q2(1)'!I$2,0)+IF(MOD(A319,6)=0, IF(A319&lt;=C$10, 'Q2(1)'!F$7*('Q2(1)'!F$4/2)*(1-'Q2(1)'!I$3),0),0)</f>
        <v>0</v>
      </c>
      <c r="I319" s="2">
        <f t="shared" si="46"/>
        <v>914940.74287511921</v>
      </c>
      <c r="M319" s="10">
        <f t="shared" si="48"/>
        <v>2815.4475925785164</v>
      </c>
      <c r="N319" s="11">
        <f t="shared" si="50"/>
        <v>893.5045969940976</v>
      </c>
      <c r="O319" s="11">
        <f t="shared" si="51"/>
        <v>1921.9429955844189</v>
      </c>
      <c r="P319" s="12">
        <f t="shared" si="52"/>
        <v>236345.94953617494</v>
      </c>
    </row>
    <row r="320" spans="1:16" x14ac:dyDescent="0.25">
      <c r="A320" s="28">
        <v>236</v>
      </c>
      <c r="B320" s="1">
        <v>52474</v>
      </c>
      <c r="C320" s="2">
        <f t="shared" si="44"/>
        <v>2043</v>
      </c>
      <c r="D320" s="2">
        <f t="shared" si="43"/>
        <v>13329.181657437117</v>
      </c>
      <c r="E320" s="2">
        <f t="shared" si="45"/>
        <v>4616.6879280793701</v>
      </c>
      <c r="F320" s="2">
        <f t="shared" si="47"/>
        <v>926703.03908072738</v>
      </c>
      <c r="G320" s="11">
        <f t="shared" si="49"/>
        <v>2815.4475925785164</v>
      </c>
      <c r="H320" s="2">
        <f>IF(A320=C$10, 'Q2(1)'!F$7-('Q2(1)'!F$7-'Q2(1)'!F$5)*'Q2(1)'!I$2,0)+IF(MOD(A320,6)=0, IF(A320&lt;=C$10, 'Q2(1)'!F$7*('Q2(1)'!F$4/2)*(1-'Q2(1)'!I$3),0),0)</f>
        <v>0</v>
      </c>
      <c r="I320" s="2">
        <f t="shared" si="46"/>
        <v>923887.5914881489</v>
      </c>
      <c r="M320" s="10">
        <f t="shared" si="48"/>
        <v>2815.4475925785164</v>
      </c>
      <c r="N320" s="11">
        <f t="shared" si="50"/>
        <v>886.29731076065605</v>
      </c>
      <c r="O320" s="11">
        <f t="shared" si="51"/>
        <v>1929.1502818178603</v>
      </c>
      <c r="P320" s="12">
        <f t="shared" si="52"/>
        <v>234416.79925435709</v>
      </c>
    </row>
    <row r="321" spans="1:16" x14ac:dyDescent="0.25">
      <c r="A321" s="28">
        <v>237</v>
      </c>
      <c r="B321" s="1">
        <v>52504</v>
      </c>
      <c r="C321" s="2">
        <f t="shared" si="44"/>
        <v>2043</v>
      </c>
      <c r="D321" s="2">
        <f t="shared" si="43"/>
        <v>13329.181657437117</v>
      </c>
      <c r="E321" s="2">
        <f t="shared" si="45"/>
        <v>4625.9213039355291</v>
      </c>
      <c r="F321" s="2">
        <f t="shared" si="47"/>
        <v>935670.47714661097</v>
      </c>
      <c r="G321" s="11">
        <f t="shared" si="49"/>
        <v>2815.4475925785164</v>
      </c>
      <c r="H321" s="2">
        <f>IF(A321=C$10, 'Q2(1)'!F$7-('Q2(1)'!F$7-'Q2(1)'!F$5)*'Q2(1)'!I$2,0)+IF(MOD(A321,6)=0, IF(A321&lt;=C$10, 'Q2(1)'!F$7*('Q2(1)'!F$4/2)*(1-'Q2(1)'!I$3),0),0)</f>
        <v>0</v>
      </c>
      <c r="I321" s="2">
        <f t="shared" si="46"/>
        <v>932855.02955403249</v>
      </c>
      <c r="M321" s="10">
        <f t="shared" si="48"/>
        <v>2815.4475925785164</v>
      </c>
      <c r="N321" s="11">
        <f t="shared" si="50"/>
        <v>879.06299720383902</v>
      </c>
      <c r="O321" s="11">
        <f t="shared" si="51"/>
        <v>1936.3845953746772</v>
      </c>
      <c r="P321" s="12">
        <f t="shared" si="52"/>
        <v>232480.41465898242</v>
      </c>
    </row>
    <row r="322" spans="1:16" x14ac:dyDescent="0.25">
      <c r="A322" s="28">
        <v>238</v>
      </c>
      <c r="B322" s="1">
        <v>52535</v>
      </c>
      <c r="C322" s="2">
        <f t="shared" si="44"/>
        <v>2043</v>
      </c>
      <c r="D322" s="2">
        <f t="shared" si="43"/>
        <v>13329.181657437117</v>
      </c>
      <c r="E322" s="2">
        <f t="shared" si="45"/>
        <v>4635.1731465434004</v>
      </c>
      <c r="F322" s="2">
        <f t="shared" si="47"/>
        <v>944658.55483010632</v>
      </c>
      <c r="G322" s="11">
        <f t="shared" si="49"/>
        <v>2815.4475925785164</v>
      </c>
      <c r="H322" s="2">
        <f>IF(A322=C$10, 'Q2(1)'!F$7-('Q2(1)'!F$7-'Q2(1)'!F$5)*'Q2(1)'!I$2,0)+IF(MOD(A322,6)=0, IF(A322&lt;=C$10, 'Q2(1)'!F$7*('Q2(1)'!F$4/2)*(1-'Q2(1)'!I$3),0),0)</f>
        <v>0</v>
      </c>
      <c r="I322" s="2">
        <f t="shared" si="46"/>
        <v>941843.10723752785</v>
      </c>
      <c r="M322" s="10">
        <f t="shared" si="48"/>
        <v>2815.4475925785164</v>
      </c>
      <c r="N322" s="11">
        <f t="shared" si="50"/>
        <v>871.80155497118403</v>
      </c>
      <c r="O322" s="11">
        <f t="shared" si="51"/>
        <v>1943.6460376073323</v>
      </c>
      <c r="P322" s="12">
        <f t="shared" si="52"/>
        <v>230536.76862137509</v>
      </c>
    </row>
    <row r="323" spans="1:16" x14ac:dyDescent="0.25">
      <c r="A323" s="28">
        <v>239</v>
      </c>
      <c r="B323" s="1">
        <v>52565</v>
      </c>
      <c r="C323" s="2">
        <f t="shared" si="44"/>
        <v>2043</v>
      </c>
      <c r="D323" s="2">
        <f t="shared" si="43"/>
        <v>13329.181657437117</v>
      </c>
      <c r="E323" s="2">
        <f t="shared" si="45"/>
        <v>4644.4434928364872</v>
      </c>
      <c r="F323" s="2">
        <f t="shared" si="47"/>
        <v>953667.3224262537</v>
      </c>
      <c r="G323" s="11">
        <f t="shared" si="49"/>
        <v>2815.4475925785164</v>
      </c>
      <c r="H323" s="2">
        <f>IF(A323=C$10, 'Q2(1)'!F$7-('Q2(1)'!F$7-'Q2(1)'!F$5)*'Q2(1)'!I$2,0)+IF(MOD(A323,6)=0, IF(A323&lt;=C$10, 'Q2(1)'!F$7*('Q2(1)'!F$4/2)*(1-'Q2(1)'!I$3),0),0)</f>
        <v>0</v>
      </c>
      <c r="I323" s="2">
        <f t="shared" si="46"/>
        <v>950851.87483367522</v>
      </c>
      <c r="M323" s="10">
        <f t="shared" si="48"/>
        <v>2815.4475925785164</v>
      </c>
      <c r="N323" s="11">
        <f t="shared" si="50"/>
        <v>864.51288233015657</v>
      </c>
      <c r="O323" s="11">
        <f t="shared" si="51"/>
        <v>1950.9347102483598</v>
      </c>
      <c r="P323" s="12">
        <f t="shared" si="52"/>
        <v>228585.83391112671</v>
      </c>
    </row>
    <row r="324" spans="1:16" x14ac:dyDescent="0.25">
      <c r="A324" s="28">
        <v>240</v>
      </c>
      <c r="B324" s="1">
        <v>52596</v>
      </c>
      <c r="C324" s="2">
        <f t="shared" si="44"/>
        <v>2043</v>
      </c>
      <c r="D324" s="2">
        <f t="shared" si="43"/>
        <v>13329.181657437117</v>
      </c>
      <c r="E324" s="2">
        <f t="shared" si="45"/>
        <v>4653.7323798221605</v>
      </c>
      <c r="F324" s="2">
        <f t="shared" si="47"/>
        <v>962696.83036073577</v>
      </c>
      <c r="G324" s="11">
        <f t="shared" si="49"/>
        <v>2815.4475925785164</v>
      </c>
      <c r="H324" s="2">
        <f>IF(A324=C$10, 'Q2(1)'!F$7-('Q2(1)'!F$7-'Q2(1)'!F$5)*'Q2(1)'!I$2,0)+IF(MOD(A324,6)=0, IF(A324&lt;=C$10, 'Q2(1)'!F$7*('Q2(1)'!F$4/2)*(1-'Q2(1)'!I$3),0),0)</f>
        <v>0</v>
      </c>
      <c r="I324" s="2">
        <f t="shared" si="46"/>
        <v>959881.38276815729</v>
      </c>
      <c r="M324" s="10">
        <f t="shared" si="48"/>
        <v>2815.4475925785164</v>
      </c>
      <c r="N324" s="11">
        <f t="shared" si="50"/>
        <v>857.19687716672513</v>
      </c>
      <c r="O324" s="11">
        <f t="shared" si="51"/>
        <v>1958.2507154117911</v>
      </c>
      <c r="P324" s="12">
        <f t="shared" si="52"/>
        <v>226627.58319571492</v>
      </c>
    </row>
    <row r="325" spans="1:16" x14ac:dyDescent="0.25">
      <c r="A325" s="28">
        <v>241</v>
      </c>
      <c r="B325" s="1">
        <v>52627</v>
      </c>
      <c r="C325" s="2">
        <f t="shared" si="44"/>
        <v>2044</v>
      </c>
      <c r="D325" s="2">
        <f t="shared" si="43"/>
        <v>13862.3489237346</v>
      </c>
      <c r="E325" s="2">
        <f t="shared" si="45"/>
        <v>4663.0398445818046</v>
      </c>
      <c r="F325" s="2">
        <f t="shared" si="47"/>
        <v>972280.29645653733</v>
      </c>
      <c r="G325" s="11">
        <f t="shared" si="49"/>
        <v>2815.4475925785164</v>
      </c>
      <c r="H325" s="2">
        <f>IF(A325=C$10, 'Q2(1)'!F$7-('Q2(1)'!F$7-'Q2(1)'!F$5)*'Q2(1)'!I$2,0)+IF(MOD(A325,6)=0, IF(A325&lt;=C$10, 'Q2(1)'!F$7*('Q2(1)'!F$4/2)*(1-'Q2(1)'!I$3),0),0)</f>
        <v>0</v>
      </c>
      <c r="I325" s="2">
        <f t="shared" si="46"/>
        <v>969464.84886395885</v>
      </c>
      <c r="M325" s="10">
        <f t="shared" si="48"/>
        <v>2815.4475925785164</v>
      </c>
      <c r="N325" s="11">
        <f t="shared" si="50"/>
        <v>849.85343698393092</v>
      </c>
      <c r="O325" s="11">
        <f t="shared" si="51"/>
        <v>1965.5941555945856</v>
      </c>
      <c r="P325" s="12">
        <f t="shared" si="52"/>
        <v>224661.98904012033</v>
      </c>
    </row>
    <row r="326" spans="1:16" x14ac:dyDescent="0.25">
      <c r="A326" s="28">
        <v>242</v>
      </c>
      <c r="B326" s="1">
        <v>52656</v>
      </c>
      <c r="C326" s="2">
        <f t="shared" si="44"/>
        <v>2044</v>
      </c>
      <c r="D326" s="2">
        <f t="shared" si="43"/>
        <v>13862.3489237346</v>
      </c>
      <c r="E326" s="2">
        <f t="shared" si="45"/>
        <v>4672.3659242709682</v>
      </c>
      <c r="F326" s="2">
        <f t="shared" si="47"/>
        <v>981886.38135963585</v>
      </c>
      <c r="G326" s="11">
        <f t="shared" si="49"/>
        <v>2815.4475925785164</v>
      </c>
      <c r="H326" s="2">
        <f>IF(A326=C$10, 'Q2(1)'!F$7-('Q2(1)'!F$7-'Q2(1)'!F$5)*'Q2(1)'!I$2,0)+IF(MOD(A326,6)=0, IF(A326&lt;=C$10, 'Q2(1)'!F$7*('Q2(1)'!F$4/2)*(1-'Q2(1)'!I$3),0),0)</f>
        <v>0</v>
      </c>
      <c r="I326" s="2">
        <f t="shared" si="46"/>
        <v>979070.93376705737</v>
      </c>
      <c r="M326" s="10">
        <f t="shared" si="48"/>
        <v>2815.4475925785164</v>
      </c>
      <c r="N326" s="11">
        <f t="shared" si="50"/>
        <v>842.48245890045121</v>
      </c>
      <c r="O326" s="11">
        <f t="shared" si="51"/>
        <v>1972.9651336780653</v>
      </c>
      <c r="P326" s="12">
        <f t="shared" si="52"/>
        <v>222689.02390644228</v>
      </c>
    </row>
    <row r="327" spans="1:16" x14ac:dyDescent="0.25">
      <c r="A327" s="28">
        <v>243</v>
      </c>
      <c r="B327" s="1">
        <v>52687</v>
      </c>
      <c r="C327" s="2">
        <f t="shared" si="44"/>
        <v>2044</v>
      </c>
      <c r="D327" s="2">
        <f t="shared" si="43"/>
        <v>13862.3489237346</v>
      </c>
      <c r="E327" s="2">
        <f t="shared" si="45"/>
        <v>4681.7106561195105</v>
      </c>
      <c r="F327" s="2">
        <f t="shared" si="47"/>
        <v>991515.14181389613</v>
      </c>
      <c r="G327" s="11">
        <f t="shared" si="49"/>
        <v>2815.4475925785164</v>
      </c>
      <c r="H327" s="2">
        <f>IF(A327=C$10, 'Q2(1)'!F$7-('Q2(1)'!F$7-'Q2(1)'!F$5)*'Q2(1)'!I$2,0)+IF(MOD(A327,6)=0, IF(A327&lt;=C$10, 'Q2(1)'!F$7*('Q2(1)'!F$4/2)*(1-'Q2(1)'!I$3),0),0)</f>
        <v>0</v>
      </c>
      <c r="I327" s="2">
        <f t="shared" si="46"/>
        <v>988699.69422131765</v>
      </c>
      <c r="M327" s="10">
        <f t="shared" si="48"/>
        <v>2815.4475925785164</v>
      </c>
      <c r="N327" s="11">
        <f t="shared" si="50"/>
        <v>835.08383964915856</v>
      </c>
      <c r="O327" s="11">
        <f t="shared" si="51"/>
        <v>1980.3637529293578</v>
      </c>
      <c r="P327" s="12">
        <f t="shared" si="52"/>
        <v>220708.66015351293</v>
      </c>
    </row>
    <row r="328" spans="1:16" x14ac:dyDescent="0.25">
      <c r="A328" s="28">
        <v>244</v>
      </c>
      <c r="B328" s="1">
        <v>52717</v>
      </c>
      <c r="C328" s="2">
        <f t="shared" si="44"/>
        <v>2044</v>
      </c>
      <c r="D328" s="2">
        <f t="shared" si="43"/>
        <v>13862.3489237346</v>
      </c>
      <c r="E328" s="2">
        <f t="shared" si="45"/>
        <v>4691.0740774317492</v>
      </c>
      <c r="F328" s="2">
        <f t="shared" si="47"/>
        <v>1001166.634715025</v>
      </c>
      <c r="G328" s="11">
        <f t="shared" si="49"/>
        <v>2815.4475925785164</v>
      </c>
      <c r="H328" s="2">
        <f>IF(A328=C$10, 'Q2(1)'!F$7-('Q2(1)'!F$7-'Q2(1)'!F$5)*'Q2(1)'!I$2,0)+IF(MOD(A328,6)=0, IF(A328&lt;=C$10, 'Q2(1)'!F$7*('Q2(1)'!F$4/2)*(1-'Q2(1)'!I$3),0),0)</f>
        <v>0</v>
      </c>
      <c r="I328" s="2">
        <f t="shared" si="46"/>
        <v>998351.18712244648</v>
      </c>
      <c r="M328" s="10">
        <f t="shared" si="48"/>
        <v>2815.4475925785164</v>
      </c>
      <c r="N328" s="11">
        <f t="shared" si="50"/>
        <v>827.6574755756734</v>
      </c>
      <c r="O328" s="11">
        <f t="shared" si="51"/>
        <v>1987.7901170028431</v>
      </c>
      <c r="P328" s="12">
        <f t="shared" si="52"/>
        <v>218720.87003651008</v>
      </c>
    </row>
    <row r="329" spans="1:16" x14ac:dyDescent="0.25">
      <c r="A329" s="28">
        <v>245</v>
      </c>
      <c r="B329" s="1">
        <v>52748</v>
      </c>
      <c r="C329" s="2">
        <f t="shared" si="44"/>
        <v>2044</v>
      </c>
      <c r="D329" s="2">
        <f t="shared" si="43"/>
        <v>13862.3489237346</v>
      </c>
      <c r="E329" s="2">
        <f t="shared" si="45"/>
        <v>4700.4562255866131</v>
      </c>
      <c r="F329" s="2">
        <f t="shared" si="47"/>
        <v>1010840.9171110027</v>
      </c>
      <c r="G329" s="11">
        <f t="shared" si="49"/>
        <v>2815.4475925785164</v>
      </c>
      <c r="H329" s="2">
        <f>IF(A329=C$10, 'Q2(1)'!F$7-('Q2(1)'!F$7-'Q2(1)'!F$5)*'Q2(1)'!I$2,0)+IF(MOD(A329,6)=0, IF(A329&lt;=C$10, 'Q2(1)'!F$7*('Q2(1)'!F$4/2)*(1-'Q2(1)'!I$3),0),0)</f>
        <v>0</v>
      </c>
      <c r="I329" s="2">
        <f t="shared" si="46"/>
        <v>1008025.4695184242</v>
      </c>
      <c r="M329" s="10">
        <f t="shared" si="48"/>
        <v>2815.4475925785164</v>
      </c>
      <c r="N329" s="11">
        <f t="shared" si="50"/>
        <v>820.20326263691277</v>
      </c>
      <c r="O329" s="11">
        <f t="shared" si="51"/>
        <v>1995.2443299416036</v>
      </c>
      <c r="P329" s="12">
        <f t="shared" si="52"/>
        <v>216725.62570656848</v>
      </c>
    </row>
    <row r="330" spans="1:16" x14ac:dyDescent="0.25">
      <c r="A330" s="28">
        <v>246</v>
      </c>
      <c r="B330" s="1">
        <v>52778</v>
      </c>
      <c r="C330" s="2">
        <f t="shared" si="44"/>
        <v>2044</v>
      </c>
      <c r="D330" s="2">
        <f t="shared" si="43"/>
        <v>13862.3489237346</v>
      </c>
      <c r="E330" s="2">
        <f t="shared" si="45"/>
        <v>4709.8571380377862</v>
      </c>
      <c r="F330" s="2">
        <f t="shared" si="47"/>
        <v>1020538.046202516</v>
      </c>
      <c r="G330" s="11">
        <f t="shared" si="49"/>
        <v>2815.4475925785164</v>
      </c>
      <c r="H330" s="2">
        <f>IF(A330=C$10, 'Q2(1)'!F$7-('Q2(1)'!F$7-'Q2(1)'!F$5)*'Q2(1)'!I$2,0)+IF(MOD(A330,6)=0, IF(A330&lt;=C$10, 'Q2(1)'!F$7*('Q2(1)'!F$4/2)*(1-'Q2(1)'!I$3),0),0)</f>
        <v>0</v>
      </c>
      <c r="I330" s="2">
        <f t="shared" si="46"/>
        <v>1017722.5986099375</v>
      </c>
      <c r="M330" s="10">
        <f t="shared" si="48"/>
        <v>2815.4475925785164</v>
      </c>
      <c r="N330" s="11">
        <f t="shared" si="50"/>
        <v>812.72109639963173</v>
      </c>
      <c r="O330" s="11">
        <f t="shared" si="51"/>
        <v>2002.7264961788846</v>
      </c>
      <c r="P330" s="12">
        <f t="shared" si="52"/>
        <v>214722.89921038959</v>
      </c>
    </row>
    <row r="331" spans="1:16" x14ac:dyDescent="0.25">
      <c r="A331" s="28">
        <v>247</v>
      </c>
      <c r="B331" s="1">
        <v>52809</v>
      </c>
      <c r="C331" s="2">
        <f t="shared" si="44"/>
        <v>2044</v>
      </c>
      <c r="D331" s="2">
        <f t="shared" si="43"/>
        <v>13862.3489237346</v>
      </c>
      <c r="E331" s="2">
        <f t="shared" si="45"/>
        <v>4719.276852313862</v>
      </c>
      <c r="F331" s="2">
        <f t="shared" si="47"/>
        <v>1030258.0793433913</v>
      </c>
      <c r="G331" s="11">
        <f t="shared" si="49"/>
        <v>2815.4475925785164</v>
      </c>
      <c r="H331" s="2">
        <f>IF(A331=C$10, 'Q2(1)'!F$7-('Q2(1)'!F$7-'Q2(1)'!F$5)*'Q2(1)'!I$2,0)+IF(MOD(A331,6)=0, IF(A331&lt;=C$10, 'Q2(1)'!F$7*('Q2(1)'!F$4/2)*(1-'Q2(1)'!I$3),0),0)</f>
        <v>0</v>
      </c>
      <c r="I331" s="2">
        <f t="shared" si="46"/>
        <v>1027442.6317508129</v>
      </c>
      <c r="M331" s="10">
        <f t="shared" si="48"/>
        <v>2815.4475925785164</v>
      </c>
      <c r="N331" s="11">
        <f t="shared" si="50"/>
        <v>805.21087203896093</v>
      </c>
      <c r="O331" s="11">
        <f t="shared" si="51"/>
        <v>2010.2367205395553</v>
      </c>
      <c r="P331" s="12">
        <f t="shared" si="52"/>
        <v>212712.66248985004</v>
      </c>
    </row>
    <row r="332" spans="1:16" x14ac:dyDescent="0.25">
      <c r="A332" s="28">
        <v>248</v>
      </c>
      <c r="B332" s="1">
        <v>52840</v>
      </c>
      <c r="C332" s="2">
        <f t="shared" si="44"/>
        <v>2044</v>
      </c>
      <c r="D332" s="2">
        <f t="shared" si="43"/>
        <v>13862.3489237346</v>
      </c>
      <c r="E332" s="2">
        <f t="shared" si="45"/>
        <v>4728.7154060184894</v>
      </c>
      <c r="F332" s="2">
        <f t="shared" si="47"/>
        <v>1040001.0740410318</v>
      </c>
      <c r="G332" s="11">
        <f t="shared" si="49"/>
        <v>2815.4475925785164</v>
      </c>
      <c r="H332" s="2">
        <f>IF(A332=C$10, 'Q2(1)'!F$7-('Q2(1)'!F$7-'Q2(1)'!F$5)*'Q2(1)'!I$2,0)+IF(MOD(A332,6)=0, IF(A332&lt;=C$10, 'Q2(1)'!F$7*('Q2(1)'!F$4/2)*(1-'Q2(1)'!I$3),0),0)</f>
        <v>0</v>
      </c>
      <c r="I332" s="2">
        <f t="shared" si="46"/>
        <v>1037185.6264484533</v>
      </c>
      <c r="M332" s="10">
        <f t="shared" si="48"/>
        <v>2815.4475925785164</v>
      </c>
      <c r="N332" s="11">
        <f t="shared" si="50"/>
        <v>797.6724843369376</v>
      </c>
      <c r="O332" s="11">
        <f t="shared" si="51"/>
        <v>2017.7751082415789</v>
      </c>
      <c r="P332" s="12">
        <f t="shared" si="52"/>
        <v>210694.88738160845</v>
      </c>
    </row>
    <row r="333" spans="1:16" x14ac:dyDescent="0.25">
      <c r="A333" s="28">
        <v>249</v>
      </c>
      <c r="B333" s="1">
        <v>52870</v>
      </c>
      <c r="C333" s="2">
        <f t="shared" si="44"/>
        <v>2044</v>
      </c>
      <c r="D333" s="2">
        <f t="shared" ref="D333:D396" si="53">$C$5*(1+$E$5)^(C333-$C$2)</f>
        <v>13862.3489237346</v>
      </c>
      <c r="E333" s="2">
        <f t="shared" si="45"/>
        <v>4738.1728368305266</v>
      </c>
      <c r="F333" s="2">
        <f t="shared" si="47"/>
        <v>1049767.0879568523</v>
      </c>
      <c r="G333" s="11">
        <f t="shared" si="49"/>
        <v>2815.4475925785164</v>
      </c>
      <c r="H333" s="2">
        <f>IF(A333=C$10, 'Q2(1)'!F$7-('Q2(1)'!F$7-'Q2(1)'!F$5)*'Q2(1)'!I$2,0)+IF(MOD(A333,6)=0, IF(A333&lt;=C$10, 'Q2(1)'!F$7*('Q2(1)'!F$4/2)*(1-'Q2(1)'!I$3),0),0)</f>
        <v>0</v>
      </c>
      <c r="I333" s="2">
        <f t="shared" si="46"/>
        <v>1046951.6403642738</v>
      </c>
      <c r="M333" s="10">
        <f t="shared" si="48"/>
        <v>2815.4475925785164</v>
      </c>
      <c r="N333" s="11">
        <f t="shared" si="50"/>
        <v>790.10582768103166</v>
      </c>
      <c r="O333" s="11">
        <f t="shared" si="51"/>
        <v>2025.3417648974846</v>
      </c>
      <c r="P333" s="12">
        <f t="shared" si="52"/>
        <v>208669.54561671097</v>
      </c>
    </row>
    <row r="334" spans="1:16" x14ac:dyDescent="0.25">
      <c r="A334" s="28">
        <v>250</v>
      </c>
      <c r="B334" s="1">
        <v>52901</v>
      </c>
      <c r="C334" s="2">
        <f t="shared" ref="C334:C397" si="54">YEAR(B334)</f>
        <v>2044</v>
      </c>
      <c r="D334" s="2">
        <f t="shared" si="53"/>
        <v>13862.3489237346</v>
      </c>
      <c r="E334" s="2">
        <f t="shared" ref="E334:E397" si="55">E333*(1+$E$6)</f>
        <v>4747.6491825041876</v>
      </c>
      <c r="F334" s="2">
        <f t="shared" si="47"/>
        <v>1059556.1789067185</v>
      </c>
      <c r="G334" s="11">
        <f t="shared" si="49"/>
        <v>2815.4475925785164</v>
      </c>
      <c r="H334" s="2">
        <f>IF(A334=C$10, 'Q2(1)'!F$7-('Q2(1)'!F$7-'Q2(1)'!F$5)*'Q2(1)'!I$2,0)+IF(MOD(A334,6)=0, IF(A334&lt;=C$10, 'Q2(1)'!F$7*('Q2(1)'!F$4/2)*(1-'Q2(1)'!I$3),0),0)</f>
        <v>0</v>
      </c>
      <c r="I334" s="2">
        <f t="shared" ref="I334:I397" si="56">F334-G334+H334</f>
        <v>1056740.7313141399</v>
      </c>
      <c r="M334" s="10">
        <f t="shared" si="48"/>
        <v>2815.4475925785164</v>
      </c>
      <c r="N334" s="11">
        <f t="shared" si="50"/>
        <v>782.51079606266615</v>
      </c>
      <c r="O334" s="11">
        <f t="shared" si="51"/>
        <v>2032.9367965158503</v>
      </c>
      <c r="P334" s="12">
        <f t="shared" si="52"/>
        <v>206636.60882019511</v>
      </c>
    </row>
    <row r="335" spans="1:16" x14ac:dyDescent="0.25">
      <c r="A335" s="28">
        <v>251</v>
      </c>
      <c r="B335" s="1">
        <v>52931</v>
      </c>
      <c r="C335" s="2">
        <f t="shared" si="54"/>
        <v>2044</v>
      </c>
      <c r="D335" s="2">
        <f t="shared" si="53"/>
        <v>13862.3489237346</v>
      </c>
      <c r="E335" s="2">
        <f t="shared" si="55"/>
        <v>4757.1444808691958</v>
      </c>
      <c r="F335" s="2">
        <f t="shared" ref="F335:F398" si="57">D335-E335+I334*(1+$E$7)</f>
        <v>1069368.4048613859</v>
      </c>
      <c r="G335" s="11">
        <f t="shared" si="49"/>
        <v>2815.4475925785164</v>
      </c>
      <c r="H335" s="2">
        <f>IF(A335=C$10, 'Q2(1)'!F$7-('Q2(1)'!F$7-'Q2(1)'!F$5)*'Q2(1)'!I$2,0)+IF(MOD(A335,6)=0, IF(A335&lt;=C$10, 'Q2(1)'!F$7*('Q2(1)'!F$4/2)*(1-'Q2(1)'!I$3),0),0)</f>
        <v>0</v>
      </c>
      <c r="I335" s="2">
        <f t="shared" si="56"/>
        <v>1066552.9572688073</v>
      </c>
      <c r="M335" s="10">
        <f t="shared" si="48"/>
        <v>2815.4475925785164</v>
      </c>
      <c r="N335" s="11">
        <f t="shared" si="50"/>
        <v>774.8872830757316</v>
      </c>
      <c r="O335" s="11">
        <f t="shared" si="51"/>
        <v>2040.5603095027848</v>
      </c>
      <c r="P335" s="12">
        <f t="shared" si="52"/>
        <v>204596.04851069232</v>
      </c>
    </row>
    <row r="336" spans="1:16" x14ac:dyDescent="0.25">
      <c r="A336" s="28">
        <v>252</v>
      </c>
      <c r="B336" s="1">
        <v>52962</v>
      </c>
      <c r="C336" s="2">
        <f t="shared" si="54"/>
        <v>2044</v>
      </c>
      <c r="D336" s="2">
        <f t="shared" si="53"/>
        <v>13862.3489237346</v>
      </c>
      <c r="E336" s="2">
        <f t="shared" si="55"/>
        <v>4766.658769830934</v>
      </c>
      <c r="F336" s="2">
        <f t="shared" si="57"/>
        <v>1079203.8239469402</v>
      </c>
      <c r="G336" s="11">
        <f t="shared" si="49"/>
        <v>2815.4475925785164</v>
      </c>
      <c r="H336" s="2">
        <f>IF(A336=C$10, 'Q2(1)'!F$7-('Q2(1)'!F$7-'Q2(1)'!F$5)*'Q2(1)'!I$2,0)+IF(MOD(A336,6)=0, IF(A336&lt;=C$10, 'Q2(1)'!F$7*('Q2(1)'!F$4/2)*(1-'Q2(1)'!I$3),0),0)</f>
        <v>0</v>
      </c>
      <c r="I336" s="2">
        <f t="shared" si="56"/>
        <v>1076388.3763543617</v>
      </c>
      <c r="M336" s="10">
        <f t="shared" si="48"/>
        <v>2815.4475925785164</v>
      </c>
      <c r="N336" s="11">
        <f t="shared" si="50"/>
        <v>767.23518191509618</v>
      </c>
      <c r="O336" s="11">
        <f t="shared" si="51"/>
        <v>2048.2124106634201</v>
      </c>
      <c r="P336" s="12">
        <f t="shared" si="52"/>
        <v>202547.83610002889</v>
      </c>
    </row>
    <row r="337" spans="1:19" x14ac:dyDescent="0.25">
      <c r="A337" s="28">
        <v>253</v>
      </c>
      <c r="B337" s="1">
        <v>52993</v>
      </c>
      <c r="C337" s="2">
        <f t="shared" si="54"/>
        <v>2045</v>
      </c>
      <c r="D337" s="2">
        <f t="shared" si="53"/>
        <v>14416.842880683984</v>
      </c>
      <c r="E337" s="2">
        <f t="shared" si="55"/>
        <v>4776.1920873705958</v>
      </c>
      <c r="F337" s="2">
        <f t="shared" si="57"/>
        <v>1089616.9884021895</v>
      </c>
      <c r="G337" s="11">
        <f t="shared" si="49"/>
        <v>2815.4475925785164</v>
      </c>
      <c r="H337" s="2">
        <f>IF(A337=C$10, 'Q2(1)'!F$7-('Q2(1)'!F$7-'Q2(1)'!F$5)*'Q2(1)'!I$2,0)+IF(MOD(A337,6)=0, IF(A337&lt;=C$10, 'Q2(1)'!F$7*('Q2(1)'!F$4/2)*(1-'Q2(1)'!I$3),0),0)</f>
        <v>0</v>
      </c>
      <c r="I337" s="2">
        <f t="shared" si="56"/>
        <v>1086801.5408096109</v>
      </c>
      <c r="M337" s="10">
        <f t="shared" si="48"/>
        <v>2815.4475925785164</v>
      </c>
      <c r="N337" s="11">
        <f t="shared" si="50"/>
        <v>759.55438537510827</v>
      </c>
      <c r="O337" s="11">
        <f t="shared" si="51"/>
        <v>2055.8932072034081</v>
      </c>
      <c r="P337" s="12">
        <f t="shared" si="52"/>
        <v>200491.94289282546</v>
      </c>
    </row>
    <row r="338" spans="1:19" x14ac:dyDescent="0.25">
      <c r="A338" s="28">
        <v>254</v>
      </c>
      <c r="B338" s="1">
        <v>53021</v>
      </c>
      <c r="C338" s="2">
        <f t="shared" si="54"/>
        <v>2045</v>
      </c>
      <c r="D338" s="2">
        <f t="shared" si="53"/>
        <v>14416.842880683984</v>
      </c>
      <c r="E338" s="2">
        <f t="shared" si="55"/>
        <v>4785.7444715453366</v>
      </c>
      <c r="F338" s="2">
        <f t="shared" si="57"/>
        <v>1100055.3110214483</v>
      </c>
      <c r="G338" s="11">
        <f t="shared" si="49"/>
        <v>2815.4475925785164</v>
      </c>
      <c r="H338" s="2">
        <f>IF(A338=C$10, 'Q2(1)'!F$7-('Q2(1)'!F$7-'Q2(1)'!F$5)*'Q2(1)'!I$2,0)+IF(MOD(A338,6)=0, IF(A338&lt;=C$10, 'Q2(1)'!F$7*('Q2(1)'!F$4/2)*(1-'Q2(1)'!I$3),0),0)</f>
        <v>0</v>
      </c>
      <c r="I338" s="2">
        <f t="shared" si="56"/>
        <v>1097239.8634288698</v>
      </c>
      <c r="M338" s="10">
        <f t="shared" si="48"/>
        <v>2815.4475925785164</v>
      </c>
      <c r="N338" s="11">
        <f t="shared" si="50"/>
        <v>751.84478584809551</v>
      </c>
      <c r="O338" s="11">
        <f t="shared" si="51"/>
        <v>2063.602806730421</v>
      </c>
      <c r="P338" s="12">
        <f t="shared" si="52"/>
        <v>198428.34008609504</v>
      </c>
    </row>
    <row r="339" spans="1:19" x14ac:dyDescent="0.25">
      <c r="A339" s="28">
        <v>255</v>
      </c>
      <c r="B339" s="1">
        <v>53052</v>
      </c>
      <c r="C339" s="2">
        <f t="shared" si="54"/>
        <v>2045</v>
      </c>
      <c r="D339" s="2">
        <f t="shared" si="53"/>
        <v>14416.842880683984</v>
      </c>
      <c r="E339" s="2">
        <f t="shared" si="55"/>
        <v>4795.3159604884277</v>
      </c>
      <c r="F339" s="2">
        <f t="shared" si="57"/>
        <v>1110518.856560495</v>
      </c>
      <c r="G339" s="11">
        <f t="shared" si="49"/>
        <v>2815.4475925785164</v>
      </c>
      <c r="H339" s="2">
        <f>IF(A339=C$10, 'Q2(1)'!F$7-('Q2(1)'!F$7-'Q2(1)'!F$5)*'Q2(1)'!I$2,0)+IF(MOD(A339,6)=0, IF(A339&lt;=C$10, 'Q2(1)'!F$7*('Q2(1)'!F$4/2)*(1-'Q2(1)'!I$3),0),0)</f>
        <v>0</v>
      </c>
      <c r="I339" s="2">
        <f t="shared" si="56"/>
        <v>1107703.4089679164</v>
      </c>
      <c r="M339" s="10">
        <f t="shared" si="48"/>
        <v>2815.4475925785164</v>
      </c>
      <c r="N339" s="11">
        <f t="shared" si="50"/>
        <v>744.10627532285639</v>
      </c>
      <c r="O339" s="11">
        <f t="shared" si="51"/>
        <v>2071.3413172556602</v>
      </c>
      <c r="P339" s="12">
        <f t="shared" si="52"/>
        <v>196356.99876883937</v>
      </c>
    </row>
    <row r="340" spans="1:19" x14ac:dyDescent="0.25">
      <c r="A340" s="28">
        <v>256</v>
      </c>
      <c r="B340" s="1">
        <v>53082</v>
      </c>
      <c r="C340" s="2">
        <f t="shared" si="54"/>
        <v>2045</v>
      </c>
      <c r="D340" s="2">
        <f t="shared" si="53"/>
        <v>14416.842880683984</v>
      </c>
      <c r="E340" s="2">
        <f t="shared" si="55"/>
        <v>4804.9065924094048</v>
      </c>
      <c r="F340" s="2">
        <f t="shared" si="57"/>
        <v>1121007.6899527507</v>
      </c>
      <c r="G340" s="11">
        <f t="shared" si="49"/>
        <v>2815.4475925785164</v>
      </c>
      <c r="H340" s="2">
        <f>IF(A340=C$10, 'Q2(1)'!F$7-('Q2(1)'!F$7-'Q2(1)'!F$5)*'Q2(1)'!I$2,0)+IF(MOD(A340,6)=0, IF(A340&lt;=C$10, 'Q2(1)'!F$7*('Q2(1)'!F$4/2)*(1-'Q2(1)'!I$3),0),0)</f>
        <v>0</v>
      </c>
      <c r="I340" s="2">
        <f t="shared" si="56"/>
        <v>1118192.2423601721</v>
      </c>
      <c r="M340" s="10">
        <f t="shared" si="48"/>
        <v>2815.4475925785164</v>
      </c>
      <c r="N340" s="11">
        <f t="shared" si="50"/>
        <v>736.33874538314763</v>
      </c>
      <c r="O340" s="11">
        <f t="shared" si="51"/>
        <v>2079.108847195369</v>
      </c>
      <c r="P340" s="12">
        <f t="shared" si="52"/>
        <v>194277.889921644</v>
      </c>
    </row>
    <row r="341" spans="1:19" x14ac:dyDescent="0.25">
      <c r="A341" s="28">
        <v>257</v>
      </c>
      <c r="B341" s="1">
        <v>53113</v>
      </c>
      <c r="C341" s="2">
        <f t="shared" si="54"/>
        <v>2045</v>
      </c>
      <c r="D341" s="2">
        <f t="shared" si="53"/>
        <v>14416.842880683984</v>
      </c>
      <c r="E341" s="2">
        <f t="shared" si="55"/>
        <v>4814.5164055942232</v>
      </c>
      <c r="F341" s="2">
        <f t="shared" si="57"/>
        <v>1131521.8763097958</v>
      </c>
      <c r="G341" s="11">
        <f t="shared" si="49"/>
        <v>2815.4475925785164</v>
      </c>
      <c r="H341" s="2">
        <f>IF(A341=C$10, 'Q2(1)'!F$7-('Q2(1)'!F$7-'Q2(1)'!F$5)*'Q2(1)'!I$2,0)+IF(MOD(A341,6)=0, IF(A341&lt;=C$10, 'Q2(1)'!F$7*('Q2(1)'!F$4/2)*(1-'Q2(1)'!I$3),0),0)</f>
        <v>0</v>
      </c>
      <c r="I341" s="2">
        <f t="shared" si="56"/>
        <v>1128706.4287172172</v>
      </c>
      <c r="M341" s="10">
        <f t="shared" si="48"/>
        <v>2815.4475925785164</v>
      </c>
      <c r="N341" s="11">
        <f t="shared" si="50"/>
        <v>728.54208720616498</v>
      </c>
      <c r="O341" s="11">
        <f t="shared" si="51"/>
        <v>2086.9055053723514</v>
      </c>
      <c r="P341" s="12">
        <f t="shared" si="52"/>
        <v>192190.98441627165</v>
      </c>
    </row>
    <row r="342" spans="1:19" x14ac:dyDescent="0.25">
      <c r="A342" s="28">
        <v>258</v>
      </c>
      <c r="B342" s="1">
        <v>53143</v>
      </c>
      <c r="C342" s="2">
        <f t="shared" si="54"/>
        <v>2045</v>
      </c>
      <c r="D342" s="2">
        <f t="shared" si="53"/>
        <v>14416.842880683984</v>
      </c>
      <c r="E342" s="2">
        <f t="shared" si="55"/>
        <v>4824.1454384054114</v>
      </c>
      <c r="F342" s="2">
        <f t="shared" si="57"/>
        <v>1142061.4809218864</v>
      </c>
      <c r="G342" s="11">
        <f t="shared" si="49"/>
        <v>2815.4475925785164</v>
      </c>
      <c r="H342" s="2">
        <f>IF(A342=C$10, 'Q2(1)'!F$7-('Q2(1)'!F$7-'Q2(1)'!F$5)*'Q2(1)'!I$2,0)+IF(MOD(A342,6)=0, IF(A342&lt;=C$10, 'Q2(1)'!F$7*('Q2(1)'!F$4/2)*(1-'Q2(1)'!I$3),0),0)</f>
        <v>0</v>
      </c>
      <c r="I342" s="2">
        <f t="shared" si="56"/>
        <v>1139246.0333293078</v>
      </c>
      <c r="M342" s="10">
        <f t="shared" si="48"/>
        <v>2815.4475925785164</v>
      </c>
      <c r="N342" s="11">
        <f t="shared" si="50"/>
        <v>720.7161915610186</v>
      </c>
      <c r="O342" s="11">
        <f t="shared" si="51"/>
        <v>2094.7314010174978</v>
      </c>
      <c r="P342" s="12">
        <f t="shared" si="52"/>
        <v>190096.25301525416</v>
      </c>
      <c r="S342" s="4"/>
    </row>
    <row r="343" spans="1:19" x14ac:dyDescent="0.25">
      <c r="A343" s="28">
        <v>259</v>
      </c>
      <c r="B343" s="1">
        <v>53174</v>
      </c>
      <c r="C343" s="2">
        <f t="shared" si="54"/>
        <v>2045</v>
      </c>
      <c r="D343" s="2">
        <f t="shared" si="53"/>
        <v>14416.842880683984</v>
      </c>
      <c r="E343" s="2">
        <f t="shared" si="55"/>
        <v>4833.7937292822226</v>
      </c>
      <c r="F343" s="2">
        <f t="shared" si="57"/>
        <v>1152626.569258474</v>
      </c>
      <c r="G343" s="11">
        <f t="shared" si="49"/>
        <v>2815.4475925785164</v>
      </c>
      <c r="H343" s="2">
        <f>IF(A343=C$10, 'Q2(1)'!F$7-('Q2(1)'!F$7-'Q2(1)'!F$5)*'Q2(1)'!I$2,0)+IF(MOD(A343,6)=0, IF(A343&lt;=C$10, 'Q2(1)'!F$7*('Q2(1)'!F$4/2)*(1-'Q2(1)'!I$3),0),0)</f>
        <v>0</v>
      </c>
      <c r="I343" s="2">
        <f t="shared" si="56"/>
        <v>1149811.1216658955</v>
      </c>
      <c r="M343" s="10">
        <f t="shared" si="48"/>
        <v>2815.4475925785164</v>
      </c>
      <c r="N343" s="11">
        <f t="shared" si="50"/>
        <v>712.86094880720304</v>
      </c>
      <c r="O343" s="11">
        <f t="shared" si="51"/>
        <v>2102.5866437713134</v>
      </c>
      <c r="P343" s="12">
        <f t="shared" si="52"/>
        <v>187993.66637148283</v>
      </c>
    </row>
    <row r="344" spans="1:19" x14ac:dyDescent="0.25">
      <c r="A344" s="28">
        <v>260</v>
      </c>
      <c r="B344" s="1">
        <v>53205</v>
      </c>
      <c r="C344" s="2">
        <f t="shared" si="54"/>
        <v>2045</v>
      </c>
      <c r="D344" s="2">
        <f t="shared" si="53"/>
        <v>14416.842880683984</v>
      </c>
      <c r="E344" s="2">
        <f t="shared" si="55"/>
        <v>4843.461316740787</v>
      </c>
      <c r="F344" s="2">
        <f t="shared" si="57"/>
        <v>1163217.206968725</v>
      </c>
      <c r="G344" s="11">
        <f t="shared" si="49"/>
        <v>2815.4475925785164</v>
      </c>
      <c r="H344" s="2">
        <f>IF(A344=C$10, 'Q2(1)'!F$7-('Q2(1)'!F$7-'Q2(1)'!F$5)*'Q2(1)'!I$2,0)+IF(MOD(A344,6)=0, IF(A344&lt;=C$10, 'Q2(1)'!F$7*('Q2(1)'!F$4/2)*(1-'Q2(1)'!I$3),0),0)</f>
        <v>0</v>
      </c>
      <c r="I344" s="2">
        <f t="shared" si="56"/>
        <v>1160401.7593761464</v>
      </c>
      <c r="M344" s="10">
        <f t="shared" si="48"/>
        <v>2815.4475925785164</v>
      </c>
      <c r="N344" s="11">
        <f t="shared" si="50"/>
        <v>704.97624889306064</v>
      </c>
      <c r="O344" s="11">
        <f t="shared" si="51"/>
        <v>2110.4713436854558</v>
      </c>
      <c r="P344" s="12">
        <f t="shared" si="52"/>
        <v>185883.19502779737</v>
      </c>
    </row>
    <row r="345" spans="1:19" x14ac:dyDescent="0.25">
      <c r="A345" s="28">
        <v>261</v>
      </c>
      <c r="B345" s="1">
        <v>53235</v>
      </c>
      <c r="C345" s="2">
        <f t="shared" si="54"/>
        <v>2045</v>
      </c>
      <c r="D345" s="2">
        <f t="shared" si="53"/>
        <v>14416.842880683984</v>
      </c>
      <c r="E345" s="2">
        <f t="shared" si="55"/>
        <v>4853.148239374269</v>
      </c>
      <c r="F345" s="2">
        <f t="shared" si="57"/>
        <v>1173833.4598820433</v>
      </c>
      <c r="G345" s="11">
        <f t="shared" si="49"/>
        <v>2815.4475925785164</v>
      </c>
      <c r="H345" s="2">
        <f>IF(A345=C$10, 'Q2(1)'!F$7-('Q2(1)'!F$7-'Q2(1)'!F$5)*'Q2(1)'!I$2,0)+IF(MOD(A345,6)=0, IF(A345&lt;=C$10, 'Q2(1)'!F$7*('Q2(1)'!F$4/2)*(1-'Q2(1)'!I$3),0),0)</f>
        <v>0</v>
      </c>
      <c r="I345" s="2">
        <f t="shared" si="56"/>
        <v>1171018.0122894647</v>
      </c>
      <c r="M345" s="10">
        <f t="shared" si="48"/>
        <v>2815.4475925785164</v>
      </c>
      <c r="N345" s="11">
        <f t="shared" si="50"/>
        <v>697.06198135424006</v>
      </c>
      <c r="O345" s="11">
        <f t="shared" si="51"/>
        <v>2118.3856112242765</v>
      </c>
      <c r="P345" s="12">
        <f t="shared" si="52"/>
        <v>183764.80941657309</v>
      </c>
    </row>
    <row r="346" spans="1:19" x14ac:dyDescent="0.25">
      <c r="A346" s="28">
        <v>262</v>
      </c>
      <c r="B346" s="1">
        <v>53266</v>
      </c>
      <c r="C346" s="2">
        <f t="shared" si="54"/>
        <v>2045</v>
      </c>
      <c r="D346" s="2">
        <f t="shared" si="53"/>
        <v>14416.842880683984</v>
      </c>
      <c r="E346" s="2">
        <f t="shared" si="55"/>
        <v>4862.8545358530173</v>
      </c>
      <c r="F346" s="2">
        <f t="shared" si="57"/>
        <v>1184475.3940085939</v>
      </c>
      <c r="G346" s="11">
        <f t="shared" si="49"/>
        <v>2815.4475925785164</v>
      </c>
      <c r="H346" s="2">
        <f>IF(A346=C$10, 'Q2(1)'!F$7-('Q2(1)'!F$7-'Q2(1)'!F$5)*'Q2(1)'!I$2,0)+IF(MOD(A346,6)=0, IF(A346&lt;=C$10, 'Q2(1)'!F$7*('Q2(1)'!F$4/2)*(1-'Q2(1)'!I$3),0),0)</f>
        <v>0</v>
      </c>
      <c r="I346" s="2">
        <f t="shared" si="56"/>
        <v>1181659.9464160153</v>
      </c>
      <c r="M346" s="10">
        <f t="shared" si="48"/>
        <v>2815.4475925785164</v>
      </c>
      <c r="N346" s="11">
        <f t="shared" si="50"/>
        <v>689.118035312149</v>
      </c>
      <c r="O346" s="11">
        <f t="shared" si="51"/>
        <v>2126.3295572663674</v>
      </c>
      <c r="P346" s="12">
        <f t="shared" si="52"/>
        <v>181638.47985930671</v>
      </c>
    </row>
    <row r="347" spans="1:19" x14ac:dyDescent="0.25">
      <c r="A347" s="28">
        <v>263</v>
      </c>
      <c r="B347" s="1">
        <v>53296</v>
      </c>
      <c r="C347" s="2">
        <f t="shared" si="54"/>
        <v>2045</v>
      </c>
      <c r="D347" s="2">
        <f t="shared" si="53"/>
        <v>14416.842880683984</v>
      </c>
      <c r="E347" s="2">
        <f t="shared" si="55"/>
        <v>4872.580244924723</v>
      </c>
      <c r="F347" s="2">
        <f t="shared" si="57"/>
        <v>1195143.075539828</v>
      </c>
      <c r="G347" s="11">
        <f t="shared" si="49"/>
        <v>2815.4475925785164</v>
      </c>
      <c r="H347" s="2">
        <f>IF(A347=C$10, 'Q2(1)'!F$7-('Q2(1)'!F$7-'Q2(1)'!F$5)*'Q2(1)'!I$2,0)+IF(MOD(A347,6)=0, IF(A347&lt;=C$10, 'Q2(1)'!F$7*('Q2(1)'!F$4/2)*(1-'Q2(1)'!I$3),0),0)</f>
        <v>0</v>
      </c>
      <c r="I347" s="2">
        <f t="shared" si="56"/>
        <v>1192327.6279472494</v>
      </c>
      <c r="M347" s="10">
        <f t="shared" si="48"/>
        <v>2815.4475925785164</v>
      </c>
      <c r="N347" s="11">
        <f t="shared" si="50"/>
        <v>681.14429947240012</v>
      </c>
      <c r="O347" s="11">
        <f t="shared" si="51"/>
        <v>2134.3032931061161</v>
      </c>
      <c r="P347" s="12">
        <f t="shared" si="52"/>
        <v>179504.17656620059</v>
      </c>
    </row>
    <row r="348" spans="1:19" s="19" customFormat="1" x14ac:dyDescent="0.25">
      <c r="A348" s="28">
        <v>264</v>
      </c>
      <c r="B348" s="25">
        <v>53327</v>
      </c>
      <c r="C348" s="19">
        <f t="shared" si="54"/>
        <v>2045</v>
      </c>
      <c r="D348" s="19">
        <f t="shared" si="53"/>
        <v>14416.842880683984</v>
      </c>
      <c r="E348" s="19">
        <f t="shared" si="55"/>
        <v>4882.3254054145727</v>
      </c>
      <c r="F348" s="2">
        <f t="shared" si="57"/>
        <v>1205836.5708490098</v>
      </c>
      <c r="G348" s="11">
        <f t="shared" si="49"/>
        <v>2815.4475925785164</v>
      </c>
      <c r="H348" s="2">
        <f>IF(A348=C$10, 'Q2(1)'!F$7-('Q2(1)'!F$7-'Q2(1)'!F$5)*'Q2(1)'!I$2,0)+IF(MOD(A348,6)=0, IF(A348&lt;=C$10, 'Q2(1)'!F$7*('Q2(1)'!F$4/2)*(1-'Q2(1)'!I$3),0),0)</f>
        <v>0</v>
      </c>
      <c r="I348" s="2">
        <f t="shared" si="56"/>
        <v>1203021.1232564312</v>
      </c>
      <c r="L348" s="2"/>
      <c r="M348" s="10">
        <f t="shared" si="48"/>
        <v>2815.4475925785164</v>
      </c>
      <c r="N348" s="11">
        <f t="shared" si="50"/>
        <v>673.14066212325224</v>
      </c>
      <c r="O348" s="11">
        <f t="shared" si="51"/>
        <v>2142.3069304552641</v>
      </c>
      <c r="P348" s="12">
        <f t="shared" si="52"/>
        <v>177361.86963574533</v>
      </c>
    </row>
    <row r="349" spans="1:19" x14ac:dyDescent="0.25">
      <c r="A349" s="28">
        <v>265</v>
      </c>
      <c r="B349" s="1">
        <v>53358</v>
      </c>
      <c r="C349" s="2">
        <f t="shared" si="54"/>
        <v>2046</v>
      </c>
      <c r="D349" s="2">
        <f t="shared" si="53"/>
        <v>14993.516595911347</v>
      </c>
      <c r="E349" s="2">
        <f t="shared" si="55"/>
        <v>4892.0900562254019</v>
      </c>
      <c r="F349" s="2">
        <f t="shared" si="57"/>
        <v>1217132.6202069721</v>
      </c>
      <c r="G349" s="11">
        <f t="shared" si="49"/>
        <v>2815.4475925785164</v>
      </c>
      <c r="H349" s="2">
        <f>IF(A349=C$10, 'Q2(1)'!F$7-('Q2(1)'!F$7-'Q2(1)'!F$5)*'Q2(1)'!I$2,0)+IF(MOD(A349,6)=0, IF(A349&lt;=C$10, 'Q2(1)'!F$7*('Q2(1)'!F$4/2)*(1-'Q2(1)'!I$3),0),0)</f>
        <v>0</v>
      </c>
      <c r="I349" s="2">
        <f t="shared" si="56"/>
        <v>1214317.1726143935</v>
      </c>
      <c r="M349" s="10">
        <f t="shared" si="48"/>
        <v>2815.4475925785164</v>
      </c>
      <c r="N349" s="11">
        <f t="shared" si="50"/>
        <v>665.10701113404491</v>
      </c>
      <c r="O349" s="11">
        <f t="shared" si="51"/>
        <v>2150.3405814444714</v>
      </c>
      <c r="P349" s="12">
        <f t="shared" si="52"/>
        <v>175211.52905430086</v>
      </c>
    </row>
    <row r="350" spans="1:19" x14ac:dyDescent="0.25">
      <c r="A350" s="28">
        <v>266</v>
      </c>
      <c r="B350" s="1">
        <v>53386</v>
      </c>
      <c r="C350" s="2">
        <f t="shared" si="54"/>
        <v>2046</v>
      </c>
      <c r="D350" s="2">
        <f t="shared" si="53"/>
        <v>14993.516595911347</v>
      </c>
      <c r="E350" s="2">
        <f t="shared" si="55"/>
        <v>4901.8742363378524</v>
      </c>
      <c r="F350" s="2">
        <f t="shared" si="57"/>
        <v>1228456.5388826816</v>
      </c>
      <c r="G350" s="11">
        <f t="shared" si="49"/>
        <v>2815.4475925785164</v>
      </c>
      <c r="H350" s="2">
        <f>IF(A350=C$10, 'Q2(1)'!F$7-('Q2(1)'!F$7-'Q2(1)'!F$5)*'Q2(1)'!I$2,0)+IF(MOD(A350,6)=0, IF(A350&lt;=C$10, 'Q2(1)'!F$7*('Q2(1)'!F$4/2)*(1-'Q2(1)'!I$3),0),0)</f>
        <v>0</v>
      </c>
      <c r="I350" s="2">
        <f t="shared" si="56"/>
        <v>1225641.091290103</v>
      </c>
      <c r="M350" s="10">
        <f t="shared" si="48"/>
        <v>2815.4475925785164</v>
      </c>
      <c r="N350" s="18">
        <f t="shared" si="50"/>
        <v>657.04323395362815</v>
      </c>
      <c r="O350" s="18">
        <f t="shared" si="51"/>
        <v>2158.4043586248881</v>
      </c>
      <c r="P350" s="21">
        <f t="shared" si="52"/>
        <v>173053.12469567597</v>
      </c>
    </row>
    <row r="351" spans="1:19" x14ac:dyDescent="0.25">
      <c r="A351" s="28">
        <v>267</v>
      </c>
      <c r="B351" s="1">
        <v>53417</v>
      </c>
      <c r="C351" s="2">
        <f t="shared" si="54"/>
        <v>2046</v>
      </c>
      <c r="D351" s="2">
        <f t="shared" si="53"/>
        <v>14993.516595911347</v>
      </c>
      <c r="E351" s="2">
        <f t="shared" si="55"/>
        <v>4911.677984810528</v>
      </c>
      <c r="F351" s="2">
        <f t="shared" si="57"/>
        <v>1239808.4002055044</v>
      </c>
      <c r="G351" s="11">
        <f t="shared" si="49"/>
        <v>2815.4475925785164</v>
      </c>
      <c r="H351" s="2">
        <f>IF(A351=C$10, 'Q2(1)'!F$7-('Q2(1)'!F$7-'Q2(1)'!F$5)*'Q2(1)'!I$2,0)+IF(MOD(A351,6)=0, IF(A351&lt;=C$10, 'Q2(1)'!F$7*('Q2(1)'!F$4/2)*(1-'Q2(1)'!I$3),0),0)</f>
        <v>0</v>
      </c>
      <c r="I351" s="2">
        <f t="shared" si="56"/>
        <v>1236992.9526129258</v>
      </c>
      <c r="M351" s="10">
        <f t="shared" si="48"/>
        <v>2815.4475925785164</v>
      </c>
      <c r="N351" s="11">
        <f t="shared" si="50"/>
        <v>648.94921760878492</v>
      </c>
      <c r="O351" s="11">
        <f t="shared" si="51"/>
        <v>2166.4983749697312</v>
      </c>
      <c r="P351" s="12">
        <f t="shared" si="52"/>
        <v>170886.62632070624</v>
      </c>
    </row>
    <row r="352" spans="1:19" x14ac:dyDescent="0.25">
      <c r="A352" s="28">
        <v>268</v>
      </c>
      <c r="B352" s="1">
        <v>53447</v>
      </c>
      <c r="C352" s="2">
        <f t="shared" si="54"/>
        <v>2046</v>
      </c>
      <c r="D352" s="2">
        <f t="shared" si="53"/>
        <v>14993.516595911347</v>
      </c>
      <c r="E352" s="2">
        <f t="shared" si="55"/>
        <v>4921.5013407801489</v>
      </c>
      <c r="F352" s="2">
        <f t="shared" si="57"/>
        <v>1251188.2777101002</v>
      </c>
      <c r="G352" s="11">
        <f t="shared" si="49"/>
        <v>2815.4475925785164</v>
      </c>
      <c r="H352" s="2">
        <f>IF(A352=C$10, 'Q2(1)'!F$7-('Q2(1)'!F$7-'Q2(1)'!F$5)*'Q2(1)'!I$2,0)+IF(MOD(A352,6)=0, IF(A352&lt;=C$10, 'Q2(1)'!F$7*('Q2(1)'!F$4/2)*(1-'Q2(1)'!I$3),0),0)</f>
        <v>0</v>
      </c>
      <c r="I352" s="2">
        <f t="shared" si="56"/>
        <v>1248372.8301175216</v>
      </c>
      <c r="M352" s="10">
        <f t="shared" si="48"/>
        <v>2815.4475925785164</v>
      </c>
      <c r="N352" s="11">
        <f t="shared" si="50"/>
        <v>640.82484870264841</v>
      </c>
      <c r="O352" s="11">
        <f t="shared" si="51"/>
        <v>2174.6227438758679</v>
      </c>
      <c r="P352" s="12">
        <f t="shared" si="52"/>
        <v>168712.00357683038</v>
      </c>
    </row>
    <row r="353" spans="1:16" x14ac:dyDescent="0.25">
      <c r="A353" s="28">
        <v>269</v>
      </c>
      <c r="B353" s="1">
        <v>53478</v>
      </c>
      <c r="C353" s="2">
        <f t="shared" si="54"/>
        <v>2046</v>
      </c>
      <c r="D353" s="2">
        <f t="shared" si="53"/>
        <v>14993.516595911347</v>
      </c>
      <c r="E353" s="2">
        <f t="shared" si="55"/>
        <v>4931.3443434617093</v>
      </c>
      <c r="F353" s="2">
        <f t="shared" si="57"/>
        <v>1262596.2451370298</v>
      </c>
      <c r="G353" s="11">
        <f t="shared" si="49"/>
        <v>2815.4475925785164</v>
      </c>
      <c r="H353" s="2">
        <f>IF(A353=C$10, 'Q2(1)'!F$7-('Q2(1)'!F$7-'Q2(1)'!F$5)*'Q2(1)'!I$2,0)+IF(MOD(A353,6)=0, IF(A353&lt;=C$10, 'Q2(1)'!F$7*('Q2(1)'!F$4/2)*(1-'Q2(1)'!I$3),0),0)</f>
        <v>0</v>
      </c>
      <c r="I353" s="2">
        <f t="shared" si="56"/>
        <v>1259780.7975444512</v>
      </c>
      <c r="M353" s="10">
        <f t="shared" si="48"/>
        <v>2815.4475925785164</v>
      </c>
      <c r="N353" s="11">
        <f t="shared" si="50"/>
        <v>632.67001341311391</v>
      </c>
      <c r="O353" s="11">
        <f t="shared" si="51"/>
        <v>2182.7775791654026</v>
      </c>
      <c r="P353" s="12">
        <f t="shared" si="52"/>
        <v>166529.22599766497</v>
      </c>
    </row>
    <row r="354" spans="1:16" x14ac:dyDescent="0.25">
      <c r="A354" s="28">
        <v>270</v>
      </c>
      <c r="B354" s="1">
        <v>53508</v>
      </c>
      <c r="C354" s="2">
        <f t="shared" si="54"/>
        <v>2046</v>
      </c>
      <c r="D354" s="2">
        <f t="shared" si="53"/>
        <v>14993.516595911347</v>
      </c>
      <c r="E354" s="2">
        <f t="shared" si="55"/>
        <v>4941.2070321486326</v>
      </c>
      <c r="F354" s="2">
        <f t="shared" si="57"/>
        <v>1274032.3764333623</v>
      </c>
      <c r="G354" s="11">
        <f t="shared" si="49"/>
        <v>2815.4475925785164</v>
      </c>
      <c r="H354" s="2">
        <f>IF(A354=C$10, 'Q2(1)'!F$7-('Q2(1)'!F$7-'Q2(1)'!F$5)*'Q2(1)'!I$2,0)+IF(MOD(A354,6)=0, IF(A354&lt;=C$10, 'Q2(1)'!F$7*('Q2(1)'!F$4/2)*(1-'Q2(1)'!I$3),0),0)</f>
        <v>0</v>
      </c>
      <c r="I354" s="2">
        <f t="shared" si="56"/>
        <v>1271216.9288407837</v>
      </c>
      <c r="M354" s="10">
        <f t="shared" si="48"/>
        <v>2815.4475925785164</v>
      </c>
      <c r="N354" s="11">
        <f t="shared" si="50"/>
        <v>624.48459749124356</v>
      </c>
      <c r="O354" s="11">
        <f t="shared" si="51"/>
        <v>2190.9629950872727</v>
      </c>
      <c r="P354" s="12">
        <f t="shared" si="52"/>
        <v>164338.2630025777</v>
      </c>
    </row>
    <row r="355" spans="1:16" x14ac:dyDescent="0.25">
      <c r="A355" s="28">
        <v>271</v>
      </c>
      <c r="B355" s="1">
        <v>53539</v>
      </c>
      <c r="C355" s="2">
        <f t="shared" si="54"/>
        <v>2046</v>
      </c>
      <c r="D355" s="2">
        <f t="shared" si="53"/>
        <v>14993.516595911347</v>
      </c>
      <c r="E355" s="2">
        <f t="shared" si="55"/>
        <v>4951.0894462129299</v>
      </c>
      <c r="F355" s="2">
        <f t="shared" si="57"/>
        <v>1285496.7457532848</v>
      </c>
      <c r="G355" s="11">
        <f t="shared" si="49"/>
        <v>2815.4475925785164</v>
      </c>
      <c r="H355" s="2">
        <f>IF(A355=C$10, 'Q2(1)'!F$7-('Q2(1)'!F$7-'Q2(1)'!F$5)*'Q2(1)'!I$2,0)+IF(MOD(A355,6)=0, IF(A355&lt;=C$10, 'Q2(1)'!F$7*('Q2(1)'!F$4/2)*(1-'Q2(1)'!I$3),0),0)</f>
        <v>0</v>
      </c>
      <c r="I355" s="2">
        <f t="shared" si="56"/>
        <v>1282681.2981607062</v>
      </c>
      <c r="M355" s="10">
        <f t="shared" si="48"/>
        <v>2815.4475925785164</v>
      </c>
      <c r="N355" s="11">
        <f t="shared" si="50"/>
        <v>616.26848625966636</v>
      </c>
      <c r="O355" s="11">
        <f t="shared" si="51"/>
        <v>2199.1791063188502</v>
      </c>
      <c r="P355" s="12">
        <f t="shared" si="52"/>
        <v>162139.08389625885</v>
      </c>
    </row>
    <row r="356" spans="1:16" x14ac:dyDescent="0.25">
      <c r="A356" s="28">
        <v>272</v>
      </c>
      <c r="B356" s="1">
        <v>53570</v>
      </c>
      <c r="C356" s="2">
        <f t="shared" si="54"/>
        <v>2046</v>
      </c>
      <c r="D356" s="2">
        <f t="shared" si="53"/>
        <v>14993.516595911347</v>
      </c>
      <c r="E356" s="2">
        <f t="shared" si="55"/>
        <v>4960.9916251053555</v>
      </c>
      <c r="F356" s="2">
        <f t="shared" si="57"/>
        <v>1296989.4274587147</v>
      </c>
      <c r="G356" s="11">
        <f t="shared" si="49"/>
        <v>2815.4475925785164</v>
      </c>
      <c r="H356" s="2">
        <f>IF(A356=C$10, 'Q2(1)'!F$7-('Q2(1)'!F$7-'Q2(1)'!F$5)*'Q2(1)'!I$2,0)+IF(MOD(A356,6)=0, IF(A356&lt;=C$10, 'Q2(1)'!F$7*('Q2(1)'!F$4/2)*(1-'Q2(1)'!I$3),0),0)</f>
        <v>0</v>
      </c>
      <c r="I356" s="2">
        <f t="shared" si="56"/>
        <v>1294173.9798661361</v>
      </c>
      <c r="M356" s="10">
        <f t="shared" si="48"/>
        <v>2815.4475925785164</v>
      </c>
      <c r="N356" s="11">
        <f t="shared" si="50"/>
        <v>608.0215646109707</v>
      </c>
      <c r="O356" s="11">
        <f t="shared" si="51"/>
        <v>2207.4260279675455</v>
      </c>
      <c r="P356" s="12">
        <f t="shared" si="52"/>
        <v>159931.65786829131</v>
      </c>
    </row>
    <row r="357" spans="1:16" x14ac:dyDescent="0.25">
      <c r="A357" s="28">
        <v>273</v>
      </c>
      <c r="B357" s="1">
        <v>53600</v>
      </c>
      <c r="C357" s="2">
        <f t="shared" si="54"/>
        <v>2046</v>
      </c>
      <c r="D357" s="2">
        <f t="shared" si="53"/>
        <v>14993.516595911347</v>
      </c>
      <c r="E357" s="2">
        <f t="shared" si="55"/>
        <v>4970.9136083555659</v>
      </c>
      <c r="F357" s="2">
        <f t="shared" si="57"/>
        <v>1308510.4961199125</v>
      </c>
      <c r="G357" s="11">
        <f t="shared" si="49"/>
        <v>2815.4475925785164</v>
      </c>
      <c r="H357" s="2">
        <f>IF(A357=C$10, 'Q2(1)'!F$7-('Q2(1)'!F$7-'Q2(1)'!F$5)*'Q2(1)'!I$2,0)+IF(MOD(A357,6)=0, IF(A357&lt;=C$10, 'Q2(1)'!F$7*('Q2(1)'!F$4/2)*(1-'Q2(1)'!I$3),0),0)</f>
        <v>0</v>
      </c>
      <c r="I357" s="2">
        <f t="shared" si="56"/>
        <v>1305695.0485273339</v>
      </c>
      <c r="M357" s="10">
        <f t="shared" si="48"/>
        <v>2815.4475925785164</v>
      </c>
      <c r="N357" s="11">
        <f t="shared" si="50"/>
        <v>599.74371700609242</v>
      </c>
      <c r="O357" s="11">
        <f t="shared" si="51"/>
        <v>2215.7038755724238</v>
      </c>
      <c r="P357" s="12">
        <f t="shared" si="52"/>
        <v>157715.95399271889</v>
      </c>
    </row>
    <row r="358" spans="1:16" x14ac:dyDescent="0.25">
      <c r="A358" s="28">
        <v>274</v>
      </c>
      <c r="B358" s="1">
        <v>53631</v>
      </c>
      <c r="C358" s="2">
        <f t="shared" si="54"/>
        <v>2046</v>
      </c>
      <c r="D358" s="2">
        <f t="shared" si="53"/>
        <v>14993.516595911347</v>
      </c>
      <c r="E358" s="2">
        <f t="shared" si="55"/>
        <v>4980.8554355722772</v>
      </c>
      <c r="F358" s="2">
        <f t="shared" si="57"/>
        <v>1320060.0265160976</v>
      </c>
      <c r="G358" s="11">
        <f t="shared" si="49"/>
        <v>2815.4475925785164</v>
      </c>
      <c r="H358" s="2">
        <f>IF(A358=C$10, 'Q2(1)'!F$7-('Q2(1)'!F$7-'Q2(1)'!F$5)*'Q2(1)'!I$2,0)+IF(MOD(A358,6)=0, IF(A358&lt;=C$10, 'Q2(1)'!F$7*('Q2(1)'!F$4/2)*(1-'Q2(1)'!I$3),0),0)</f>
        <v>0</v>
      </c>
      <c r="I358" s="2">
        <f t="shared" si="56"/>
        <v>1317244.578923519</v>
      </c>
      <c r="M358" s="10">
        <f t="shared" si="48"/>
        <v>2815.4475925785164</v>
      </c>
      <c r="N358" s="11">
        <f t="shared" si="50"/>
        <v>591.43482747269582</v>
      </c>
      <c r="O358" s="11">
        <f t="shared" si="51"/>
        <v>2224.0127651058206</v>
      </c>
      <c r="P358" s="12">
        <f t="shared" si="52"/>
        <v>155491.94122761308</v>
      </c>
    </row>
    <row r="359" spans="1:16" x14ac:dyDescent="0.25">
      <c r="A359" s="28">
        <v>275</v>
      </c>
      <c r="B359" s="1">
        <v>53661</v>
      </c>
      <c r="C359" s="2">
        <f t="shared" si="54"/>
        <v>2046</v>
      </c>
      <c r="D359" s="2">
        <f t="shared" si="53"/>
        <v>14993.516595911347</v>
      </c>
      <c r="E359" s="2">
        <f t="shared" si="55"/>
        <v>4990.8171464434217</v>
      </c>
      <c r="F359" s="2">
        <f t="shared" si="57"/>
        <v>1331638.0936360655</v>
      </c>
      <c r="G359" s="11">
        <f t="shared" si="49"/>
        <v>2815.4475925785164</v>
      </c>
      <c r="H359" s="2">
        <f>IF(A359=C$10, 'Q2(1)'!F$7-('Q2(1)'!F$7-'Q2(1)'!F$5)*'Q2(1)'!I$2,0)+IF(MOD(A359,6)=0, IF(A359&lt;=C$10, 'Q2(1)'!F$7*('Q2(1)'!F$4/2)*(1-'Q2(1)'!I$3),0),0)</f>
        <v>0</v>
      </c>
      <c r="I359" s="2">
        <f t="shared" si="56"/>
        <v>1328822.6460434869</v>
      </c>
      <c r="M359" s="10">
        <f t="shared" si="48"/>
        <v>2815.4475925785164</v>
      </c>
      <c r="N359" s="11">
        <f t="shared" si="50"/>
        <v>583.094779603549</v>
      </c>
      <c r="O359" s="11">
        <f t="shared" si="51"/>
        <v>2232.3528129749675</v>
      </c>
      <c r="P359" s="12">
        <f t="shared" si="52"/>
        <v>153259.5884146381</v>
      </c>
    </row>
    <row r="360" spans="1:16" x14ac:dyDescent="0.25">
      <c r="A360" s="28">
        <v>276</v>
      </c>
      <c r="B360" s="1">
        <v>53692</v>
      </c>
      <c r="C360" s="2">
        <f t="shared" si="54"/>
        <v>2046</v>
      </c>
      <c r="D360" s="2">
        <f t="shared" si="53"/>
        <v>14993.516595911347</v>
      </c>
      <c r="E360" s="2">
        <f t="shared" si="55"/>
        <v>5000.7987807363088</v>
      </c>
      <c r="F360" s="2">
        <f t="shared" si="57"/>
        <v>1343244.7726788069</v>
      </c>
      <c r="G360" s="11">
        <f t="shared" si="49"/>
        <v>2815.4475925785164</v>
      </c>
      <c r="H360" s="2">
        <f>IF(A360=C$10, 'Q2(1)'!F$7-('Q2(1)'!F$7-'Q2(1)'!F$5)*'Q2(1)'!I$2,0)+IF(MOD(A360,6)=0, IF(A360&lt;=C$10, 'Q2(1)'!F$7*('Q2(1)'!F$4/2)*(1-'Q2(1)'!I$3),0),0)</f>
        <v>0</v>
      </c>
      <c r="I360" s="2">
        <f t="shared" si="56"/>
        <v>1340429.3250862283</v>
      </c>
      <c r="M360" s="10">
        <f t="shared" si="48"/>
        <v>2815.4475925785164</v>
      </c>
      <c r="N360" s="11">
        <f t="shared" si="50"/>
        <v>574.72345655489289</v>
      </c>
      <c r="O360" s="11">
        <f t="shared" si="51"/>
        <v>2240.7241360236235</v>
      </c>
      <c r="P360" s="12">
        <f t="shared" si="52"/>
        <v>151018.86427861446</v>
      </c>
    </row>
    <row r="361" spans="1:16" x14ac:dyDescent="0.25">
      <c r="A361" s="28">
        <v>277</v>
      </c>
      <c r="B361" s="1">
        <v>53723</v>
      </c>
      <c r="C361" s="2">
        <f t="shared" si="54"/>
        <v>2047</v>
      </c>
      <c r="D361" s="2">
        <f t="shared" si="53"/>
        <v>15593.257259747801</v>
      </c>
      <c r="E361" s="2">
        <f t="shared" si="55"/>
        <v>5010.8003782977812</v>
      </c>
      <c r="F361" s="2">
        <f t="shared" si="57"/>
        <v>1355479.8797179658</v>
      </c>
      <c r="G361" s="11">
        <f t="shared" si="49"/>
        <v>2815.4475925785164</v>
      </c>
      <c r="H361" s="2">
        <f>IF(A361=C$10, 'Q2(1)'!F$7-('Q2(1)'!F$7-'Q2(1)'!F$5)*'Q2(1)'!I$2,0)+IF(MOD(A361,6)=0, IF(A361&lt;=C$10, 'Q2(1)'!F$7*('Q2(1)'!F$4/2)*(1-'Q2(1)'!I$3),0),0)</f>
        <v>0</v>
      </c>
      <c r="I361" s="2">
        <f t="shared" si="56"/>
        <v>1352664.4321253872</v>
      </c>
      <c r="M361" s="10">
        <f t="shared" si="48"/>
        <v>2815.4475925785164</v>
      </c>
      <c r="N361" s="11">
        <f t="shared" si="50"/>
        <v>566.32074104480421</v>
      </c>
      <c r="O361" s="11">
        <f t="shared" si="51"/>
        <v>2249.1268515337124</v>
      </c>
      <c r="P361" s="12">
        <f t="shared" si="52"/>
        <v>148769.73742708075</v>
      </c>
    </row>
    <row r="362" spans="1:16" x14ac:dyDescent="0.25">
      <c r="A362" s="28">
        <v>278</v>
      </c>
      <c r="B362" s="1">
        <v>53751</v>
      </c>
      <c r="C362" s="2">
        <f t="shared" si="54"/>
        <v>2047</v>
      </c>
      <c r="D362" s="2">
        <f t="shared" si="53"/>
        <v>15593.257259747801</v>
      </c>
      <c r="E362" s="2">
        <f t="shared" si="55"/>
        <v>5020.8219790543772</v>
      </c>
      <c r="F362" s="2">
        <f t="shared" si="57"/>
        <v>1367745.7488464988</v>
      </c>
      <c r="G362" s="11">
        <f t="shared" si="49"/>
        <v>2815.4475925785164</v>
      </c>
      <c r="H362" s="2">
        <f>IF(A362=C$10, 'Q2(1)'!F$7-('Q2(1)'!F$7-'Q2(1)'!F$5)*'Q2(1)'!I$2,0)+IF(MOD(A362,6)=0, IF(A362&lt;=C$10, 'Q2(1)'!F$7*('Q2(1)'!F$4/2)*(1-'Q2(1)'!I$3),0),0)</f>
        <v>0</v>
      </c>
      <c r="I362" s="2">
        <f t="shared" si="56"/>
        <v>1364930.3012539202</v>
      </c>
      <c r="M362" s="10">
        <f t="shared" si="48"/>
        <v>2815.4475925785164</v>
      </c>
      <c r="N362" s="11">
        <f t="shared" si="50"/>
        <v>557.88651535155282</v>
      </c>
      <c r="O362" s="11">
        <f t="shared" si="51"/>
        <v>2257.5610772269638</v>
      </c>
      <c r="P362" s="12">
        <f t="shared" si="52"/>
        <v>146512.17634985378</v>
      </c>
    </row>
    <row r="363" spans="1:16" x14ac:dyDescent="0.25">
      <c r="A363" s="28">
        <v>279</v>
      </c>
      <c r="B363" s="1">
        <v>53782</v>
      </c>
      <c r="C363" s="2">
        <f t="shared" si="54"/>
        <v>2047</v>
      </c>
      <c r="D363" s="2">
        <f t="shared" si="53"/>
        <v>15593.257259747801</v>
      </c>
      <c r="E363" s="2">
        <f t="shared" si="55"/>
        <v>5030.8636230124857</v>
      </c>
      <c r="F363" s="2">
        <f t="shared" si="57"/>
        <v>1380042.4625615021</v>
      </c>
      <c r="G363" s="11">
        <f t="shared" si="49"/>
        <v>2815.4475925785164</v>
      </c>
      <c r="H363" s="2">
        <f>IF(A363=C$10, 'Q2(1)'!F$7-('Q2(1)'!F$7-'Q2(1)'!F$5)*'Q2(1)'!I$2,0)+IF(MOD(A363,6)=0, IF(A363&lt;=C$10, 'Q2(1)'!F$7*('Q2(1)'!F$4/2)*(1-'Q2(1)'!I$3),0),0)</f>
        <v>0</v>
      </c>
      <c r="I363" s="2">
        <f t="shared" si="56"/>
        <v>1377227.0149689235</v>
      </c>
      <c r="M363" s="10">
        <f t="shared" si="48"/>
        <v>2815.4475925785164</v>
      </c>
      <c r="N363" s="11">
        <f t="shared" si="50"/>
        <v>549.42066131195168</v>
      </c>
      <c r="O363" s="11">
        <f t="shared" si="51"/>
        <v>2266.0269312665646</v>
      </c>
      <c r="P363" s="12">
        <f t="shared" si="52"/>
        <v>144246.14941858721</v>
      </c>
    </row>
    <row r="364" spans="1:16" x14ac:dyDescent="0.25">
      <c r="A364" s="28">
        <v>280</v>
      </c>
      <c r="B364" s="1">
        <v>53812</v>
      </c>
      <c r="C364" s="2">
        <f t="shared" si="54"/>
        <v>2047</v>
      </c>
      <c r="D364" s="2">
        <f t="shared" si="53"/>
        <v>15593.257259747801</v>
      </c>
      <c r="E364" s="2">
        <f t="shared" si="55"/>
        <v>5040.9253502585107</v>
      </c>
      <c r="F364" s="2">
        <f t="shared" si="57"/>
        <v>1392370.103594976</v>
      </c>
      <c r="G364" s="11">
        <f t="shared" si="49"/>
        <v>2815.4475925785164</v>
      </c>
      <c r="H364" s="2">
        <f>IF(A364=C$10, 'Q2(1)'!F$7-('Q2(1)'!F$7-'Q2(1)'!F$5)*'Q2(1)'!I$2,0)+IF(MOD(A364,6)=0, IF(A364&lt;=C$10, 'Q2(1)'!F$7*('Q2(1)'!F$4/2)*(1-'Q2(1)'!I$3),0),0)</f>
        <v>0</v>
      </c>
      <c r="I364" s="2">
        <f t="shared" si="56"/>
        <v>1389554.6560023974</v>
      </c>
      <c r="M364" s="10">
        <f t="shared" si="48"/>
        <v>2815.4475925785164</v>
      </c>
      <c r="N364" s="11">
        <f t="shared" si="50"/>
        <v>540.92306031970202</v>
      </c>
      <c r="O364" s="11">
        <f t="shared" si="51"/>
        <v>2274.5245322588144</v>
      </c>
      <c r="P364" s="12">
        <f t="shared" si="52"/>
        <v>141971.62488632841</v>
      </c>
    </row>
    <row r="365" spans="1:16" x14ac:dyDescent="0.25">
      <c r="A365" s="28">
        <v>281</v>
      </c>
      <c r="B365" s="1">
        <v>53843</v>
      </c>
      <c r="C365" s="2">
        <f t="shared" si="54"/>
        <v>2047</v>
      </c>
      <c r="D365" s="2">
        <f t="shared" si="53"/>
        <v>15593.257259747801</v>
      </c>
      <c r="E365" s="2">
        <f t="shared" si="55"/>
        <v>5051.0072009590276</v>
      </c>
      <c r="F365" s="2">
        <f t="shared" si="57"/>
        <v>1404728.7549145278</v>
      </c>
      <c r="G365" s="11">
        <f t="shared" si="49"/>
        <v>2815.4475925785164</v>
      </c>
      <c r="H365" s="2">
        <f>IF(A365=C$10, 'Q2(1)'!F$7-('Q2(1)'!F$7-'Q2(1)'!F$5)*'Q2(1)'!I$2,0)+IF(MOD(A365,6)=0, IF(A365&lt;=C$10, 'Q2(1)'!F$7*('Q2(1)'!F$4/2)*(1-'Q2(1)'!I$3),0),0)</f>
        <v>0</v>
      </c>
      <c r="I365" s="2">
        <f t="shared" si="56"/>
        <v>1401913.3073219492</v>
      </c>
      <c r="M365" s="10">
        <f t="shared" si="48"/>
        <v>2815.4475925785164</v>
      </c>
      <c r="N365" s="11">
        <f t="shared" si="50"/>
        <v>532.39359332373158</v>
      </c>
      <c r="O365" s="11">
        <f t="shared" si="51"/>
        <v>2283.0539992547847</v>
      </c>
      <c r="P365" s="12">
        <f t="shared" si="52"/>
        <v>139688.57088707364</v>
      </c>
    </row>
    <row r="366" spans="1:16" x14ac:dyDescent="0.25">
      <c r="A366" s="28">
        <v>282</v>
      </c>
      <c r="B366" s="1">
        <v>53873</v>
      </c>
      <c r="C366" s="2">
        <f t="shared" si="54"/>
        <v>2047</v>
      </c>
      <c r="D366" s="2">
        <f t="shared" si="53"/>
        <v>15593.257259747801</v>
      </c>
      <c r="E366" s="2">
        <f t="shared" si="55"/>
        <v>5061.1092153609461</v>
      </c>
      <c r="F366" s="2">
        <f t="shared" si="57"/>
        <v>1417118.4997240759</v>
      </c>
      <c r="G366" s="11">
        <f t="shared" si="49"/>
        <v>2815.4475925785164</v>
      </c>
      <c r="H366" s="2">
        <f>IF(A366=C$10, 'Q2(1)'!F$7-('Q2(1)'!F$7-'Q2(1)'!F$5)*'Q2(1)'!I$2,0)+IF(MOD(A366,6)=0, IF(A366&lt;=C$10, 'Q2(1)'!F$7*('Q2(1)'!F$4/2)*(1-'Q2(1)'!I$3),0),0)</f>
        <v>0</v>
      </c>
      <c r="I366" s="2">
        <f t="shared" si="56"/>
        <v>1414303.0521314973</v>
      </c>
      <c r="M366" s="10">
        <f t="shared" si="48"/>
        <v>2815.4475925785164</v>
      </c>
      <c r="N366" s="11">
        <f t="shared" si="50"/>
        <v>523.83214082652614</v>
      </c>
      <c r="O366" s="11">
        <f t="shared" si="51"/>
        <v>2291.6154517519903</v>
      </c>
      <c r="P366" s="12">
        <f t="shared" si="52"/>
        <v>137396.95543532164</v>
      </c>
    </row>
    <row r="367" spans="1:16" x14ac:dyDescent="0.25">
      <c r="A367" s="28">
        <v>283</v>
      </c>
      <c r="B367" s="1">
        <v>53904</v>
      </c>
      <c r="C367" s="2">
        <f t="shared" si="54"/>
        <v>2047</v>
      </c>
      <c r="D367" s="2">
        <f t="shared" si="53"/>
        <v>15593.257259747801</v>
      </c>
      <c r="E367" s="2">
        <f t="shared" si="55"/>
        <v>5071.2314337916678</v>
      </c>
      <c r="F367" s="2">
        <f t="shared" si="57"/>
        <v>1429539.4214645585</v>
      </c>
      <c r="G367" s="11">
        <f t="shared" si="49"/>
        <v>2815.4475925785164</v>
      </c>
      <c r="H367" s="2">
        <f>IF(A367=C$10, 'Q2(1)'!F$7-('Q2(1)'!F$7-'Q2(1)'!F$5)*'Q2(1)'!I$2,0)+IF(MOD(A367,6)=0, IF(A367&lt;=C$10, 'Q2(1)'!F$7*('Q2(1)'!F$4/2)*(1-'Q2(1)'!I$3),0),0)</f>
        <v>0</v>
      </c>
      <c r="I367" s="2">
        <f t="shared" si="56"/>
        <v>1426723.9738719799</v>
      </c>
      <c r="M367" s="10">
        <f t="shared" si="48"/>
        <v>2815.4475925785164</v>
      </c>
      <c r="N367" s="11">
        <f t="shared" si="50"/>
        <v>515.23858288245617</v>
      </c>
      <c r="O367" s="11">
        <f t="shared" si="51"/>
        <v>2300.2090096960601</v>
      </c>
      <c r="P367" s="12">
        <f t="shared" si="52"/>
        <v>135096.74642562558</v>
      </c>
    </row>
    <row r="368" spans="1:16" x14ac:dyDescent="0.25">
      <c r="A368" s="28">
        <v>284</v>
      </c>
      <c r="B368" s="1">
        <v>53935</v>
      </c>
      <c r="C368" s="2">
        <f t="shared" si="54"/>
        <v>2047</v>
      </c>
      <c r="D368" s="2">
        <f t="shared" si="53"/>
        <v>15593.257259747801</v>
      </c>
      <c r="E368" s="2">
        <f t="shared" si="55"/>
        <v>5081.3738966592509</v>
      </c>
      <c r="F368" s="2">
        <f t="shared" si="57"/>
        <v>1441991.6038146419</v>
      </c>
      <c r="G368" s="11">
        <f t="shared" si="49"/>
        <v>2815.4475925785164</v>
      </c>
      <c r="H368" s="2">
        <f>IF(A368=C$10, 'Q2(1)'!F$7-('Q2(1)'!F$7-'Q2(1)'!F$5)*'Q2(1)'!I$2,0)+IF(MOD(A368,6)=0, IF(A368&lt;=C$10, 'Q2(1)'!F$7*('Q2(1)'!F$4/2)*(1-'Q2(1)'!I$3),0),0)</f>
        <v>0</v>
      </c>
      <c r="I368" s="2">
        <f t="shared" si="56"/>
        <v>1439176.1562220633</v>
      </c>
      <c r="M368" s="10">
        <f t="shared" si="48"/>
        <v>2815.4475925785164</v>
      </c>
      <c r="N368" s="11">
        <f t="shared" si="50"/>
        <v>506.6127990960959</v>
      </c>
      <c r="O368" s="11">
        <f t="shared" si="51"/>
        <v>2308.8347934824205</v>
      </c>
      <c r="P368" s="12">
        <f t="shared" si="52"/>
        <v>132787.91163214316</v>
      </c>
    </row>
    <row r="369" spans="1:16" x14ac:dyDescent="0.25">
      <c r="A369" s="28">
        <v>285</v>
      </c>
      <c r="B369" s="1">
        <v>53965</v>
      </c>
      <c r="C369" s="2">
        <f t="shared" si="54"/>
        <v>2047</v>
      </c>
      <c r="D369" s="2">
        <f t="shared" si="53"/>
        <v>15593.257259747801</v>
      </c>
      <c r="E369" s="2">
        <f t="shared" si="55"/>
        <v>5091.5366444525698</v>
      </c>
      <c r="F369" s="2">
        <f t="shared" si="57"/>
        <v>1454475.1306914322</v>
      </c>
      <c r="G369" s="11">
        <f t="shared" si="49"/>
        <v>2815.4475925785164</v>
      </c>
      <c r="H369" s="2">
        <f>IF(A369=C$10, 'Q2(1)'!F$7-('Q2(1)'!F$7-'Q2(1)'!F$5)*'Q2(1)'!I$2,0)+IF(MOD(A369,6)=0, IF(A369&lt;=C$10, 'Q2(1)'!F$7*('Q2(1)'!F$4/2)*(1-'Q2(1)'!I$3),0),0)</f>
        <v>0</v>
      </c>
      <c r="I369" s="2">
        <f t="shared" si="56"/>
        <v>1451659.6830988536</v>
      </c>
      <c r="M369" s="10">
        <f t="shared" si="48"/>
        <v>2815.4475925785164</v>
      </c>
      <c r="N369" s="11">
        <f t="shared" si="50"/>
        <v>497.95466862053684</v>
      </c>
      <c r="O369" s="11">
        <f t="shared" si="51"/>
        <v>2317.4929239579797</v>
      </c>
      <c r="P369" s="12">
        <f t="shared" si="52"/>
        <v>130470.41870818519</v>
      </c>
    </row>
    <row r="370" spans="1:16" x14ac:dyDescent="0.25">
      <c r="A370" s="28">
        <v>286</v>
      </c>
      <c r="B370" s="1">
        <v>53996</v>
      </c>
      <c r="C370" s="2">
        <f t="shared" si="54"/>
        <v>2047</v>
      </c>
      <c r="D370" s="2">
        <f t="shared" si="53"/>
        <v>15593.257259747801</v>
      </c>
      <c r="E370" s="2">
        <f t="shared" si="55"/>
        <v>5101.7197177414746</v>
      </c>
      <c r="F370" s="2">
        <f t="shared" si="57"/>
        <v>1466990.0862511895</v>
      </c>
      <c r="G370" s="11">
        <f t="shared" si="49"/>
        <v>2815.4475925785164</v>
      </c>
      <c r="H370" s="2">
        <f>IF(A370=C$10, 'Q2(1)'!F$7-('Q2(1)'!F$7-'Q2(1)'!F$5)*'Q2(1)'!I$2,0)+IF(MOD(A370,6)=0, IF(A370&lt;=C$10, 'Q2(1)'!F$7*('Q2(1)'!F$4/2)*(1-'Q2(1)'!I$3),0),0)</f>
        <v>0</v>
      </c>
      <c r="I370" s="2">
        <f t="shared" si="56"/>
        <v>1464174.6386586109</v>
      </c>
      <c r="M370" s="10">
        <f t="shared" si="48"/>
        <v>2815.4475925785164</v>
      </c>
      <c r="N370" s="11">
        <f t="shared" si="50"/>
        <v>489.26407015569441</v>
      </c>
      <c r="O370" s="11">
        <f t="shared" si="51"/>
        <v>2326.1835224228221</v>
      </c>
      <c r="P370" s="12">
        <f t="shared" si="52"/>
        <v>128144.23518576236</v>
      </c>
    </row>
    <row r="371" spans="1:16" x14ac:dyDescent="0.25">
      <c r="A371" s="28">
        <v>287</v>
      </c>
      <c r="B371" s="1">
        <v>54026</v>
      </c>
      <c r="C371" s="2">
        <f t="shared" si="54"/>
        <v>2047</v>
      </c>
      <c r="D371" s="2">
        <f t="shared" si="53"/>
        <v>15593.257259747801</v>
      </c>
      <c r="E371" s="2">
        <f t="shared" si="55"/>
        <v>5111.9231571769578</v>
      </c>
      <c r="F371" s="2">
        <f t="shared" si="57"/>
        <v>1479536.5548900438</v>
      </c>
      <c r="G371" s="11">
        <f t="shared" si="49"/>
        <v>2815.4475925785164</v>
      </c>
      <c r="H371" s="2">
        <f>IF(A371=C$10, 'Q2(1)'!F$7-('Q2(1)'!F$7-'Q2(1)'!F$5)*'Q2(1)'!I$2,0)+IF(MOD(A371,6)=0, IF(A371&lt;=C$10, 'Q2(1)'!F$7*('Q2(1)'!F$4/2)*(1-'Q2(1)'!I$3),0),0)</f>
        <v>0</v>
      </c>
      <c r="I371" s="2">
        <f t="shared" si="56"/>
        <v>1476721.1072974652</v>
      </c>
      <c r="M371" s="10">
        <f t="shared" si="48"/>
        <v>2815.4475925785164</v>
      </c>
      <c r="N371" s="11">
        <f t="shared" si="50"/>
        <v>480.54088194660881</v>
      </c>
      <c r="O371" s="11">
        <f t="shared" si="51"/>
        <v>2334.9067106319076</v>
      </c>
      <c r="P371" s="12">
        <f t="shared" si="52"/>
        <v>125809.32847513045</v>
      </c>
    </row>
    <row r="372" spans="1:16" x14ac:dyDescent="0.25">
      <c r="A372" s="28">
        <v>288</v>
      </c>
      <c r="B372" s="1">
        <v>54057</v>
      </c>
      <c r="C372" s="2">
        <f t="shared" si="54"/>
        <v>2047</v>
      </c>
      <c r="D372" s="2">
        <f t="shared" si="53"/>
        <v>15593.257259747801</v>
      </c>
      <c r="E372" s="2">
        <f t="shared" si="55"/>
        <v>5122.1470034913118</v>
      </c>
      <c r="F372" s="2">
        <f t="shared" si="57"/>
        <v>1492114.6212447134</v>
      </c>
      <c r="G372" s="11">
        <f t="shared" si="49"/>
        <v>2815.4475925785164</v>
      </c>
      <c r="H372" s="2">
        <f>IF(A372=C$10, 'Q2(1)'!F$7-('Q2(1)'!F$7-'Q2(1)'!F$5)*'Q2(1)'!I$2,0)+IF(MOD(A372,6)=0, IF(A372&lt;=C$10, 'Q2(1)'!F$7*('Q2(1)'!F$4/2)*(1-'Q2(1)'!I$3),0),0)</f>
        <v>0</v>
      </c>
      <c r="I372" s="2">
        <f t="shared" si="56"/>
        <v>1489299.1736521348</v>
      </c>
      <c r="M372" s="10">
        <f t="shared" si="48"/>
        <v>2815.4475925785164</v>
      </c>
      <c r="N372" s="11">
        <f t="shared" si="50"/>
        <v>471.78498178173913</v>
      </c>
      <c r="O372" s="11">
        <f t="shared" si="51"/>
        <v>2343.6626107967772</v>
      </c>
      <c r="P372" s="12">
        <f t="shared" si="52"/>
        <v>123465.66586433367</v>
      </c>
    </row>
    <row r="373" spans="1:16" x14ac:dyDescent="0.25">
      <c r="A373" s="28">
        <v>289</v>
      </c>
      <c r="B373" s="1">
        <v>54088</v>
      </c>
      <c r="C373" s="2">
        <f t="shared" si="54"/>
        <v>2048</v>
      </c>
      <c r="D373" s="2">
        <f t="shared" si="53"/>
        <v>16216.987550137712</v>
      </c>
      <c r="E373" s="2">
        <f t="shared" si="55"/>
        <v>5132.3912974982941</v>
      </c>
      <c r="F373" s="2">
        <f t="shared" si="57"/>
        <v>1505348.1004836147</v>
      </c>
      <c r="G373" s="11">
        <f t="shared" si="49"/>
        <v>2815.4475925785164</v>
      </c>
      <c r="H373" s="2">
        <f>IF(A373=C$10, 'Q2(1)'!F$7-('Q2(1)'!F$7-'Q2(1)'!F$5)*'Q2(1)'!I$2,0)+IF(MOD(A373,6)=0, IF(A373&lt;=C$10, 'Q2(1)'!F$7*('Q2(1)'!F$4/2)*(1-'Q2(1)'!I$3),0),0)</f>
        <v>0</v>
      </c>
      <c r="I373" s="2">
        <f t="shared" si="56"/>
        <v>1502532.6528910361</v>
      </c>
      <c r="M373" s="10">
        <f t="shared" si="48"/>
        <v>2815.4475925785164</v>
      </c>
      <c r="N373" s="11">
        <f t="shared" si="50"/>
        <v>462.99624699125127</v>
      </c>
      <c r="O373" s="11">
        <f t="shared" si="51"/>
        <v>2352.4513455872652</v>
      </c>
      <c r="P373" s="12">
        <f t="shared" si="52"/>
        <v>121113.2145187464</v>
      </c>
    </row>
    <row r="374" spans="1:16" x14ac:dyDescent="0.25">
      <c r="A374" s="28">
        <v>290</v>
      </c>
      <c r="B374" s="1">
        <v>54117</v>
      </c>
      <c r="C374" s="2">
        <f t="shared" si="54"/>
        <v>2048</v>
      </c>
      <c r="D374" s="2">
        <f t="shared" si="53"/>
        <v>16216.987550137712</v>
      </c>
      <c r="E374" s="2">
        <f t="shared" si="55"/>
        <v>5142.6560800932903</v>
      </c>
      <c r="F374" s="2">
        <f t="shared" si="57"/>
        <v>1518615.426537384</v>
      </c>
      <c r="G374" s="11">
        <f t="shared" si="49"/>
        <v>2815.4475925785164</v>
      </c>
      <c r="H374" s="2">
        <f>IF(A374=C$10, 'Q2(1)'!F$7-('Q2(1)'!F$7-'Q2(1)'!F$5)*'Q2(1)'!I$2,0)+IF(MOD(A374,6)=0, IF(A374&lt;=C$10, 'Q2(1)'!F$7*('Q2(1)'!F$4/2)*(1-'Q2(1)'!I$3),0),0)</f>
        <v>0</v>
      </c>
      <c r="I374" s="2">
        <f t="shared" si="56"/>
        <v>1515799.9789448055</v>
      </c>
      <c r="M374" s="10">
        <f t="shared" si="48"/>
        <v>2815.4475925785164</v>
      </c>
      <c r="N374" s="11">
        <f t="shared" si="50"/>
        <v>454.17455444529901</v>
      </c>
      <c r="O374" s="11">
        <f t="shared" si="51"/>
        <v>2361.2730381332176</v>
      </c>
      <c r="P374" s="12">
        <f t="shared" si="52"/>
        <v>118751.94148061318</v>
      </c>
    </row>
    <row r="375" spans="1:16" x14ac:dyDescent="0.25">
      <c r="A375" s="28">
        <v>291</v>
      </c>
      <c r="B375" s="1">
        <v>54148</v>
      </c>
      <c r="C375" s="2">
        <f t="shared" si="54"/>
        <v>2048</v>
      </c>
      <c r="D375" s="2">
        <f t="shared" si="53"/>
        <v>16216.987550137712</v>
      </c>
      <c r="E375" s="2">
        <f t="shared" si="55"/>
        <v>5152.9413922534768</v>
      </c>
      <c r="F375" s="2">
        <f t="shared" si="57"/>
        <v>1531916.6916991724</v>
      </c>
      <c r="G375" s="11">
        <f t="shared" si="49"/>
        <v>2815.4475925785164</v>
      </c>
      <c r="H375" s="2">
        <f>IF(A375=C$10, 'Q2(1)'!F$7-('Q2(1)'!F$7-'Q2(1)'!F$5)*'Q2(1)'!I$2,0)+IF(MOD(A375,6)=0, IF(A375&lt;=C$10, 'Q2(1)'!F$7*('Q2(1)'!F$4/2)*(1-'Q2(1)'!I$3),0),0)</f>
        <v>0</v>
      </c>
      <c r="I375" s="2">
        <f t="shared" si="56"/>
        <v>1529101.2441065938</v>
      </c>
      <c r="M375" s="10">
        <f t="shared" si="48"/>
        <v>2815.4475925785164</v>
      </c>
      <c r="N375" s="11">
        <f t="shared" si="50"/>
        <v>445.31978055229939</v>
      </c>
      <c r="O375" s="11">
        <f t="shared" si="51"/>
        <v>2370.1278120262168</v>
      </c>
      <c r="P375" s="12">
        <f t="shared" si="52"/>
        <v>116381.81366858697</v>
      </c>
    </row>
    <row r="376" spans="1:16" x14ac:dyDescent="0.25">
      <c r="A376" s="28">
        <v>292</v>
      </c>
      <c r="B376" s="1">
        <v>54178</v>
      </c>
      <c r="C376" s="2">
        <f t="shared" si="54"/>
        <v>2048</v>
      </c>
      <c r="D376" s="2">
        <f t="shared" si="53"/>
        <v>16216.987550137712</v>
      </c>
      <c r="E376" s="2">
        <f t="shared" si="55"/>
        <v>5163.2472750379839</v>
      </c>
      <c r="F376" s="2">
        <f t="shared" si="57"/>
        <v>1545251.9885287154</v>
      </c>
      <c r="G376" s="11">
        <f t="shared" si="49"/>
        <v>2815.4475925785164</v>
      </c>
      <c r="H376" s="2">
        <f>IF(A376=C$10, 'Q2(1)'!F$7-('Q2(1)'!F$7-'Q2(1)'!F$5)*'Q2(1)'!I$2,0)+IF(MOD(A376,6)=0, IF(A376&lt;=C$10, 'Q2(1)'!F$7*('Q2(1)'!F$4/2)*(1-'Q2(1)'!I$3),0),0)</f>
        <v>0</v>
      </c>
      <c r="I376" s="2">
        <f t="shared" si="56"/>
        <v>1542436.5409361369</v>
      </c>
      <c r="M376" s="10">
        <f t="shared" si="48"/>
        <v>2815.4475925785164</v>
      </c>
      <c r="N376" s="11">
        <f t="shared" si="50"/>
        <v>436.43180125720113</v>
      </c>
      <c r="O376" s="11">
        <f t="shared" si="51"/>
        <v>2379.0157913213152</v>
      </c>
      <c r="P376" s="12">
        <f t="shared" si="52"/>
        <v>114002.79787726565</v>
      </c>
    </row>
    <row r="377" spans="1:16" x14ac:dyDescent="0.25">
      <c r="A377" s="28">
        <v>293</v>
      </c>
      <c r="B377" s="1">
        <v>54209</v>
      </c>
      <c r="C377" s="2">
        <f t="shared" si="54"/>
        <v>2048</v>
      </c>
      <c r="D377" s="2">
        <f t="shared" si="53"/>
        <v>16216.987550137712</v>
      </c>
      <c r="E377" s="2">
        <f t="shared" si="55"/>
        <v>5173.5737695880598</v>
      </c>
      <c r="F377" s="2">
        <f t="shared" si="57"/>
        <v>1558621.4098531404</v>
      </c>
      <c r="G377" s="11">
        <f t="shared" si="49"/>
        <v>2815.4475925785164</v>
      </c>
      <c r="H377" s="2">
        <f>IF(A377=C$10, 'Q2(1)'!F$7-('Q2(1)'!F$7-'Q2(1)'!F$5)*'Q2(1)'!I$2,0)+IF(MOD(A377,6)=0, IF(A377&lt;=C$10, 'Q2(1)'!F$7*('Q2(1)'!F$4/2)*(1-'Q2(1)'!I$3),0),0)</f>
        <v>0</v>
      </c>
      <c r="I377" s="2">
        <f t="shared" si="56"/>
        <v>1555805.9622605618</v>
      </c>
      <c r="M377" s="10">
        <f t="shared" si="48"/>
        <v>2815.4475925785164</v>
      </c>
      <c r="N377" s="11">
        <f t="shared" si="50"/>
        <v>427.51049203974617</v>
      </c>
      <c r="O377" s="11">
        <f t="shared" si="51"/>
        <v>2387.9371005387702</v>
      </c>
      <c r="P377" s="12">
        <f t="shared" si="52"/>
        <v>111614.86077672688</v>
      </c>
    </row>
    <row r="378" spans="1:16" x14ac:dyDescent="0.25">
      <c r="A378" s="28">
        <v>294</v>
      </c>
      <c r="B378" s="1">
        <v>54239</v>
      </c>
      <c r="C378" s="2">
        <f t="shared" si="54"/>
        <v>2048</v>
      </c>
      <c r="D378" s="2">
        <f t="shared" si="53"/>
        <v>16216.987550137712</v>
      </c>
      <c r="E378" s="2">
        <f t="shared" si="55"/>
        <v>5183.920917127236</v>
      </c>
      <c r="F378" s="2">
        <f t="shared" si="57"/>
        <v>1572025.0487677744</v>
      </c>
      <c r="G378" s="11">
        <f t="shared" si="49"/>
        <v>2815.4475925785164</v>
      </c>
      <c r="H378" s="2">
        <f>IF(A378=C$10, 'Q2(1)'!F$7-('Q2(1)'!F$7-'Q2(1)'!F$5)*'Q2(1)'!I$2,0)+IF(MOD(A378,6)=0, IF(A378&lt;=C$10, 'Q2(1)'!F$7*('Q2(1)'!F$4/2)*(1-'Q2(1)'!I$3),0),0)</f>
        <v>0</v>
      </c>
      <c r="I378" s="2">
        <f t="shared" si="56"/>
        <v>1569209.6011751958</v>
      </c>
      <c r="M378" s="10">
        <f t="shared" si="48"/>
        <v>2815.4475925785164</v>
      </c>
      <c r="N378" s="11">
        <f t="shared" si="50"/>
        <v>418.55572791272579</v>
      </c>
      <c r="O378" s="11">
        <f t="shared" si="51"/>
        <v>2396.8918646657908</v>
      </c>
      <c r="P378" s="12">
        <f t="shared" si="52"/>
        <v>109217.9689120611</v>
      </c>
    </row>
    <row r="379" spans="1:16" x14ac:dyDescent="0.25">
      <c r="A379" s="28">
        <v>295</v>
      </c>
      <c r="B379" s="1">
        <v>54270</v>
      </c>
      <c r="C379" s="2">
        <f t="shared" si="54"/>
        <v>2048</v>
      </c>
      <c r="D379" s="2">
        <f t="shared" si="53"/>
        <v>16216.987550137712</v>
      </c>
      <c r="E379" s="2">
        <f t="shared" si="55"/>
        <v>5194.2887589614902</v>
      </c>
      <c r="F379" s="2">
        <f t="shared" si="57"/>
        <v>1585462.9986369561</v>
      </c>
      <c r="G379" s="11">
        <f t="shared" si="49"/>
        <v>2815.4475925785164</v>
      </c>
      <c r="H379" s="2">
        <f>IF(A379=C$10, 'Q2(1)'!F$7-('Q2(1)'!F$7-'Q2(1)'!F$5)*'Q2(1)'!I$2,0)+IF(MOD(A379,6)=0, IF(A379&lt;=C$10, 'Q2(1)'!F$7*('Q2(1)'!F$4/2)*(1-'Q2(1)'!I$3),0),0)</f>
        <v>0</v>
      </c>
      <c r="I379" s="2">
        <f t="shared" si="56"/>
        <v>1582647.5510443775</v>
      </c>
      <c r="M379" s="10">
        <f t="shared" si="48"/>
        <v>2815.4475925785164</v>
      </c>
      <c r="N379" s="11">
        <f t="shared" si="50"/>
        <v>409.56738342022913</v>
      </c>
      <c r="O379" s="11">
        <f t="shared" si="51"/>
        <v>2405.8802091582875</v>
      </c>
      <c r="P379" s="12">
        <f t="shared" si="52"/>
        <v>106812.08870290281</v>
      </c>
    </row>
    <row r="380" spans="1:16" x14ac:dyDescent="0.25">
      <c r="A380" s="28">
        <v>296</v>
      </c>
      <c r="B380" s="1">
        <v>54301</v>
      </c>
      <c r="C380" s="2">
        <f t="shared" si="54"/>
        <v>2048</v>
      </c>
      <c r="D380" s="2">
        <f t="shared" si="53"/>
        <v>16216.987550137712</v>
      </c>
      <c r="E380" s="2">
        <f t="shared" si="55"/>
        <v>5204.6773364794135</v>
      </c>
      <c r="F380" s="2">
        <f t="shared" si="57"/>
        <v>1598935.3530948504</v>
      </c>
      <c r="G380" s="11">
        <f t="shared" si="49"/>
        <v>2815.4475925785164</v>
      </c>
      <c r="H380" s="2">
        <f>IF(A380=C$10, 'Q2(1)'!F$7-('Q2(1)'!F$7-'Q2(1)'!F$5)*'Q2(1)'!I$2,0)+IF(MOD(A380,6)=0, IF(A380&lt;=C$10, 'Q2(1)'!F$7*('Q2(1)'!F$4/2)*(1-'Q2(1)'!I$3),0),0)</f>
        <v>0</v>
      </c>
      <c r="I380" s="2">
        <f t="shared" si="56"/>
        <v>1596119.9055022718</v>
      </c>
      <c r="M380" s="10">
        <f t="shared" si="48"/>
        <v>2815.4475925785164</v>
      </c>
      <c r="N380" s="11">
        <f t="shared" si="50"/>
        <v>400.54533263588553</v>
      </c>
      <c r="O380" s="11">
        <f t="shared" si="51"/>
        <v>2414.9022599426307</v>
      </c>
      <c r="P380" s="12">
        <f t="shared" si="52"/>
        <v>104397.18644296018</v>
      </c>
    </row>
    <row r="381" spans="1:16" x14ac:dyDescent="0.25">
      <c r="A381" s="28">
        <v>297</v>
      </c>
      <c r="B381" s="1">
        <v>54331</v>
      </c>
      <c r="C381" s="2">
        <f t="shared" si="54"/>
        <v>2048</v>
      </c>
      <c r="D381" s="2">
        <f t="shared" si="53"/>
        <v>16216.987550137712</v>
      </c>
      <c r="E381" s="2">
        <f t="shared" si="55"/>
        <v>5215.0866911523726</v>
      </c>
      <c r="F381" s="2">
        <f t="shared" si="57"/>
        <v>1612442.2060462649</v>
      </c>
      <c r="G381" s="11">
        <f t="shared" si="49"/>
        <v>2815.4475925785164</v>
      </c>
      <c r="H381" s="2">
        <f>IF(A381=C$10, 'Q2(1)'!F$7-('Q2(1)'!F$7-'Q2(1)'!F$5)*'Q2(1)'!I$2,0)+IF(MOD(A381,6)=0, IF(A381&lt;=C$10, 'Q2(1)'!F$7*('Q2(1)'!F$4/2)*(1-'Q2(1)'!I$3),0),0)</f>
        <v>0</v>
      </c>
      <c r="I381" s="2">
        <f t="shared" si="56"/>
        <v>1609626.7584536863</v>
      </c>
      <c r="M381" s="10">
        <f t="shared" ref="M381:M420" si="58">G381</f>
        <v>2815.4475925785164</v>
      </c>
      <c r="N381" s="11">
        <f t="shared" si="50"/>
        <v>391.48944916110065</v>
      </c>
      <c r="O381" s="11">
        <f t="shared" si="51"/>
        <v>2423.9581434174156</v>
      </c>
      <c r="P381" s="12">
        <f t="shared" si="52"/>
        <v>101973.22829954277</v>
      </c>
    </row>
    <row r="382" spans="1:16" x14ac:dyDescent="0.25">
      <c r="A382" s="28">
        <v>298</v>
      </c>
      <c r="B382" s="1">
        <v>54362</v>
      </c>
      <c r="C382" s="2">
        <f t="shared" si="54"/>
        <v>2048</v>
      </c>
      <c r="D382" s="2">
        <f t="shared" si="53"/>
        <v>16216.987550137712</v>
      </c>
      <c r="E382" s="2">
        <f t="shared" si="55"/>
        <v>5225.5168645346776</v>
      </c>
      <c r="F382" s="2">
        <f t="shared" si="57"/>
        <v>1625983.6516674685</v>
      </c>
      <c r="G382" s="11">
        <f t="shared" ref="G382:G420" si="59">$K$4</f>
        <v>2815.4475925785164</v>
      </c>
      <c r="H382" s="2">
        <f>IF(A382=C$10, 'Q2(1)'!F$7-('Q2(1)'!F$7-'Q2(1)'!F$5)*'Q2(1)'!I$2,0)+IF(MOD(A382,6)=0, IF(A382&lt;=C$10, 'Q2(1)'!F$7*('Q2(1)'!F$4/2)*(1-'Q2(1)'!I$3),0),0)</f>
        <v>0</v>
      </c>
      <c r="I382" s="2">
        <f t="shared" si="56"/>
        <v>1623168.2040748899</v>
      </c>
      <c r="M382" s="10">
        <f t="shared" si="58"/>
        <v>2815.4475925785164</v>
      </c>
      <c r="N382" s="11">
        <f t="shared" ref="N382:N420" si="60">P381*$E$9</f>
        <v>382.39960612328537</v>
      </c>
      <c r="O382" s="11">
        <f t="shared" ref="O382:O420" si="61">M382-N382</f>
        <v>2433.0479864552308</v>
      </c>
      <c r="P382" s="12">
        <f t="shared" ref="P382:P420" si="62">P381-O382</f>
        <v>99540.180313087534</v>
      </c>
    </row>
    <row r="383" spans="1:16" x14ac:dyDescent="0.25">
      <c r="A383" s="28">
        <v>299</v>
      </c>
      <c r="B383" s="1">
        <v>54392</v>
      </c>
      <c r="C383" s="2">
        <f t="shared" si="54"/>
        <v>2048</v>
      </c>
      <c r="D383" s="2">
        <f t="shared" si="53"/>
        <v>16216.987550137712</v>
      </c>
      <c r="E383" s="2">
        <f t="shared" si="55"/>
        <v>5235.967898263747</v>
      </c>
      <c r="F383" s="2">
        <f t="shared" si="57"/>
        <v>1639559.7844070136</v>
      </c>
      <c r="G383" s="11">
        <f t="shared" si="59"/>
        <v>2815.4475925785164</v>
      </c>
      <c r="H383" s="2">
        <f>IF(A383=C$10, 'Q2(1)'!F$7-('Q2(1)'!F$7-'Q2(1)'!F$5)*'Q2(1)'!I$2,0)+IF(MOD(A383,6)=0, IF(A383&lt;=C$10, 'Q2(1)'!F$7*('Q2(1)'!F$4/2)*(1-'Q2(1)'!I$3),0),0)</f>
        <v>0</v>
      </c>
      <c r="I383" s="2">
        <f t="shared" si="56"/>
        <v>1636744.336814435</v>
      </c>
      <c r="M383" s="10">
        <f t="shared" si="58"/>
        <v>2815.4475925785164</v>
      </c>
      <c r="N383" s="11">
        <f t="shared" si="60"/>
        <v>373.27567617407823</v>
      </c>
      <c r="O383" s="11">
        <f t="shared" si="61"/>
        <v>2442.171916404438</v>
      </c>
      <c r="P383" s="12">
        <f t="shared" si="62"/>
        <v>97098.008396683101</v>
      </c>
    </row>
    <row r="384" spans="1:16" x14ac:dyDescent="0.25">
      <c r="A384" s="28">
        <v>300</v>
      </c>
      <c r="B384" s="1">
        <v>54423</v>
      </c>
      <c r="C384" s="2">
        <f t="shared" si="54"/>
        <v>2048</v>
      </c>
      <c r="D384" s="2">
        <f t="shared" si="53"/>
        <v>16216.987550137712</v>
      </c>
      <c r="E384" s="2">
        <f t="shared" si="55"/>
        <v>5246.4398340602747</v>
      </c>
      <c r="F384" s="2">
        <f t="shared" si="57"/>
        <v>1653170.6989865606</v>
      </c>
      <c r="G384" s="11">
        <f t="shared" si="59"/>
        <v>2815.4475925785164</v>
      </c>
      <c r="H384" s="2">
        <f>IF(A384=C$10, 'Q2(1)'!F$7-('Q2(1)'!F$7-'Q2(1)'!F$5)*'Q2(1)'!I$2,0)+IF(MOD(A384,6)=0, IF(A384&lt;=C$10, 'Q2(1)'!F$7*('Q2(1)'!F$4/2)*(1-'Q2(1)'!I$3),0),0)</f>
        <v>0</v>
      </c>
      <c r="I384" s="2">
        <f t="shared" si="56"/>
        <v>1650355.251393982</v>
      </c>
      <c r="M384" s="10">
        <f t="shared" si="58"/>
        <v>2815.4475925785164</v>
      </c>
      <c r="N384" s="11">
        <f t="shared" si="60"/>
        <v>364.11753148756162</v>
      </c>
      <c r="O384" s="11">
        <f t="shared" si="61"/>
        <v>2451.3300610909546</v>
      </c>
      <c r="P384" s="12">
        <f t="shared" si="62"/>
        <v>94646.678335592151</v>
      </c>
    </row>
    <row r="385" spans="1:16" x14ac:dyDescent="0.25">
      <c r="A385" s="28">
        <v>301</v>
      </c>
      <c r="B385" s="1">
        <v>54454</v>
      </c>
      <c r="C385" s="2">
        <f t="shared" si="54"/>
        <v>2049</v>
      </c>
      <c r="D385" s="2">
        <f t="shared" si="53"/>
        <v>16865.667052143221</v>
      </c>
      <c r="E385" s="2">
        <f t="shared" si="55"/>
        <v>5256.9327137283954</v>
      </c>
      <c r="F385" s="2">
        <f t="shared" si="57"/>
        <v>1667465.1699037103</v>
      </c>
      <c r="G385" s="11">
        <f t="shared" si="59"/>
        <v>2815.4475925785164</v>
      </c>
      <c r="H385" s="2">
        <f>IF(A385=C$10, 'Q2(1)'!F$7-('Q2(1)'!F$7-'Q2(1)'!F$5)*'Q2(1)'!I$2,0)+IF(MOD(A385,6)=0, IF(A385&lt;=C$10, 'Q2(1)'!F$7*('Q2(1)'!F$4/2)*(1-'Q2(1)'!I$3),0),0)</f>
        <v>0</v>
      </c>
      <c r="I385" s="2">
        <f t="shared" si="56"/>
        <v>1664649.7223111317</v>
      </c>
      <c r="M385" s="10">
        <f t="shared" si="58"/>
        <v>2815.4475925785164</v>
      </c>
      <c r="N385" s="11">
        <f t="shared" si="60"/>
        <v>354.92504375847057</v>
      </c>
      <c r="O385" s="11">
        <f t="shared" si="61"/>
        <v>2460.5225488200458</v>
      </c>
      <c r="P385" s="12">
        <f t="shared" si="62"/>
        <v>92186.155786772099</v>
      </c>
    </row>
    <row r="386" spans="1:16" x14ac:dyDescent="0.25">
      <c r="A386" s="28">
        <v>302</v>
      </c>
      <c r="B386" s="1">
        <v>54482</v>
      </c>
      <c r="C386" s="2">
        <f t="shared" si="54"/>
        <v>2049</v>
      </c>
      <c r="D386" s="2">
        <f t="shared" si="53"/>
        <v>16865.667052143221</v>
      </c>
      <c r="E386" s="2">
        <f t="shared" si="55"/>
        <v>5267.4465791558523</v>
      </c>
      <c r="F386" s="2">
        <f t="shared" si="57"/>
        <v>1681796.7751918228</v>
      </c>
      <c r="G386" s="11">
        <f t="shared" si="59"/>
        <v>2815.4475925785164</v>
      </c>
      <c r="H386" s="2">
        <f>IF(A386=C$10, 'Q2(1)'!F$7-('Q2(1)'!F$7-'Q2(1)'!F$5)*'Q2(1)'!I$2,0)+IF(MOD(A386,6)=0, IF(A386&lt;=C$10, 'Q2(1)'!F$7*('Q2(1)'!F$4/2)*(1-'Q2(1)'!I$3),0),0)</f>
        <v>0</v>
      </c>
      <c r="I386" s="2">
        <f t="shared" si="56"/>
        <v>1678981.3275992442</v>
      </c>
      <c r="M386" s="10">
        <f t="shared" si="58"/>
        <v>2815.4475925785164</v>
      </c>
      <c r="N386" s="11">
        <f t="shared" si="60"/>
        <v>345.69808420039533</v>
      </c>
      <c r="O386" s="11">
        <f t="shared" si="61"/>
        <v>2469.7495083781209</v>
      </c>
      <c r="P386" s="12">
        <f t="shared" si="62"/>
        <v>89716.406278393973</v>
      </c>
    </row>
    <row r="387" spans="1:16" x14ac:dyDescent="0.25">
      <c r="A387" s="28">
        <v>303</v>
      </c>
      <c r="B387" s="1">
        <v>54513</v>
      </c>
      <c r="C387" s="2">
        <f t="shared" si="54"/>
        <v>2049</v>
      </c>
      <c r="D387" s="2">
        <f t="shared" si="53"/>
        <v>16865.667052143221</v>
      </c>
      <c r="E387" s="2">
        <f t="shared" si="55"/>
        <v>5277.9814723141644</v>
      </c>
      <c r="F387" s="2">
        <f t="shared" si="57"/>
        <v>1696165.6176044042</v>
      </c>
      <c r="G387" s="11">
        <f t="shared" si="59"/>
        <v>2815.4475925785164</v>
      </c>
      <c r="H387" s="2">
        <f>IF(A387=C$10, 'Q2(1)'!F$7-('Q2(1)'!F$7-'Q2(1)'!F$5)*'Q2(1)'!I$2,0)+IF(MOD(A387,6)=0, IF(A387&lt;=C$10, 'Q2(1)'!F$7*('Q2(1)'!F$4/2)*(1-'Q2(1)'!I$3),0),0)</f>
        <v>0</v>
      </c>
      <c r="I387" s="2">
        <f t="shared" si="56"/>
        <v>1693350.1700118256</v>
      </c>
      <c r="M387" s="10">
        <f t="shared" si="58"/>
        <v>2815.4475925785164</v>
      </c>
      <c r="N387" s="11">
        <f t="shared" si="60"/>
        <v>336.43652354397739</v>
      </c>
      <c r="O387" s="11">
        <f t="shared" si="61"/>
        <v>2479.0110690345391</v>
      </c>
      <c r="P387" s="12">
        <f t="shared" si="62"/>
        <v>87237.395209359442</v>
      </c>
    </row>
    <row r="388" spans="1:16" x14ac:dyDescent="0.25">
      <c r="A388" s="28">
        <v>304</v>
      </c>
      <c r="B388" s="1">
        <v>54543</v>
      </c>
      <c r="C388" s="2">
        <f t="shared" si="54"/>
        <v>2049</v>
      </c>
      <c r="D388" s="2">
        <f t="shared" si="53"/>
        <v>16865.667052143221</v>
      </c>
      <c r="E388" s="2">
        <f t="shared" si="55"/>
        <v>5288.5374352587924</v>
      </c>
      <c r="F388" s="2">
        <f t="shared" si="57"/>
        <v>1710571.8001954164</v>
      </c>
      <c r="G388" s="11">
        <f t="shared" si="59"/>
        <v>2815.4475925785164</v>
      </c>
      <c r="H388" s="2">
        <f>IF(A388=C$10, 'Q2(1)'!F$7-('Q2(1)'!F$7-'Q2(1)'!F$5)*'Q2(1)'!I$2,0)+IF(MOD(A388,6)=0, IF(A388&lt;=C$10, 'Q2(1)'!F$7*('Q2(1)'!F$4/2)*(1-'Q2(1)'!I$3),0),0)</f>
        <v>0</v>
      </c>
      <c r="I388" s="2">
        <f t="shared" si="56"/>
        <v>1707756.3526028378</v>
      </c>
      <c r="M388" s="10">
        <f t="shared" si="58"/>
        <v>2815.4475925785164</v>
      </c>
      <c r="N388" s="11">
        <f t="shared" si="60"/>
        <v>327.14023203509788</v>
      </c>
      <c r="O388" s="11">
        <f t="shared" si="61"/>
        <v>2488.3073605434183</v>
      </c>
      <c r="P388" s="12">
        <f t="shared" si="62"/>
        <v>84749.087848816023</v>
      </c>
    </row>
    <row r="389" spans="1:16" x14ac:dyDescent="0.25">
      <c r="A389" s="28">
        <v>305</v>
      </c>
      <c r="B389" s="1">
        <v>54574</v>
      </c>
      <c r="C389" s="2">
        <f t="shared" si="54"/>
        <v>2049</v>
      </c>
      <c r="D389" s="2">
        <f t="shared" si="53"/>
        <v>16865.667052143221</v>
      </c>
      <c r="E389" s="2">
        <f t="shared" si="55"/>
        <v>5299.1145101293096</v>
      </c>
      <c r="F389" s="2">
        <f t="shared" si="57"/>
        <v>1725015.4263201945</v>
      </c>
      <c r="G389" s="11">
        <f t="shared" si="59"/>
        <v>2815.4475925785164</v>
      </c>
      <c r="H389" s="2">
        <f>IF(A389=C$10, 'Q2(1)'!F$7-('Q2(1)'!F$7-'Q2(1)'!F$5)*'Q2(1)'!I$2,0)+IF(MOD(A389,6)=0, IF(A389&lt;=C$10, 'Q2(1)'!F$7*('Q2(1)'!F$4/2)*(1-'Q2(1)'!I$3),0),0)</f>
        <v>0</v>
      </c>
      <c r="I389" s="2">
        <f t="shared" si="56"/>
        <v>1722199.9787276159</v>
      </c>
      <c r="M389" s="10">
        <f t="shared" si="58"/>
        <v>2815.4475925785164</v>
      </c>
      <c r="N389" s="11">
        <f t="shared" si="60"/>
        <v>317.80907943306005</v>
      </c>
      <c r="O389" s="11">
        <f t="shared" si="61"/>
        <v>2497.6385131454563</v>
      </c>
      <c r="P389" s="12">
        <f t="shared" si="62"/>
        <v>82251.449335670564</v>
      </c>
    </row>
    <row r="390" spans="1:16" x14ac:dyDescent="0.25">
      <c r="A390" s="28">
        <v>306</v>
      </c>
      <c r="B390" s="1">
        <v>54604</v>
      </c>
      <c r="C390" s="2">
        <f t="shared" si="54"/>
        <v>2049</v>
      </c>
      <c r="D390" s="2">
        <f t="shared" si="53"/>
        <v>16865.667052143221</v>
      </c>
      <c r="E390" s="2">
        <f t="shared" si="55"/>
        <v>5309.7127391495678</v>
      </c>
      <c r="F390" s="2">
        <f t="shared" si="57"/>
        <v>1739496.5996363685</v>
      </c>
      <c r="G390" s="11">
        <f t="shared" si="59"/>
        <v>2815.4475925785164</v>
      </c>
      <c r="H390" s="2">
        <f>IF(A390=C$10, 'Q2(1)'!F$7-('Q2(1)'!F$7-'Q2(1)'!F$5)*'Q2(1)'!I$2,0)+IF(MOD(A390,6)=0, IF(A390&lt;=C$10, 'Q2(1)'!F$7*('Q2(1)'!F$4/2)*(1-'Q2(1)'!I$3),0),0)</f>
        <v>0</v>
      </c>
      <c r="I390" s="2">
        <f t="shared" si="56"/>
        <v>1736681.1520437899</v>
      </c>
      <c r="M390" s="10">
        <f t="shared" si="58"/>
        <v>2815.4475925785164</v>
      </c>
      <c r="N390" s="11">
        <f t="shared" si="60"/>
        <v>308.44293500876461</v>
      </c>
      <c r="O390" s="11">
        <f t="shared" si="61"/>
        <v>2507.0046575697515</v>
      </c>
      <c r="P390" s="12">
        <f t="shared" si="62"/>
        <v>79744.444678100816</v>
      </c>
    </row>
    <row r="391" spans="1:16" x14ac:dyDescent="0.25">
      <c r="A391" s="28">
        <v>307</v>
      </c>
      <c r="B391" s="1">
        <v>54635</v>
      </c>
      <c r="C391" s="2">
        <f t="shared" si="54"/>
        <v>2049</v>
      </c>
      <c r="D391" s="2">
        <f t="shared" si="53"/>
        <v>16865.667052143221</v>
      </c>
      <c r="E391" s="2">
        <f t="shared" si="55"/>
        <v>5320.3321646278673</v>
      </c>
      <c r="F391" s="2">
        <f t="shared" si="57"/>
        <v>1754015.4241047846</v>
      </c>
      <c r="G391" s="11">
        <f t="shared" si="59"/>
        <v>2815.4475925785164</v>
      </c>
      <c r="H391" s="2">
        <f>IF(A391=C$10, 'Q2(1)'!F$7-('Q2(1)'!F$7-'Q2(1)'!F$5)*'Q2(1)'!I$2,0)+IF(MOD(A391,6)=0, IF(A391&lt;=C$10, 'Q2(1)'!F$7*('Q2(1)'!F$4/2)*(1-'Q2(1)'!I$3),0),0)</f>
        <v>0</v>
      </c>
      <c r="I391" s="2">
        <f t="shared" si="56"/>
        <v>1751199.976512206</v>
      </c>
      <c r="M391" s="10">
        <f t="shared" si="58"/>
        <v>2815.4475925785164</v>
      </c>
      <c r="N391" s="11">
        <f t="shared" si="60"/>
        <v>299.04166754287803</v>
      </c>
      <c r="O391" s="11">
        <f t="shared" si="61"/>
        <v>2516.4059250356386</v>
      </c>
      <c r="P391" s="12">
        <f t="shared" si="62"/>
        <v>77228.038753065179</v>
      </c>
    </row>
    <row r="392" spans="1:16" x14ac:dyDescent="0.25">
      <c r="A392" s="28">
        <v>308</v>
      </c>
      <c r="B392" s="1">
        <v>54666</v>
      </c>
      <c r="C392" s="2">
        <f t="shared" si="54"/>
        <v>2049</v>
      </c>
      <c r="D392" s="2">
        <f t="shared" si="53"/>
        <v>16865.667052143221</v>
      </c>
      <c r="E392" s="2">
        <f t="shared" si="55"/>
        <v>5330.9728289571231</v>
      </c>
      <c r="F392" s="2">
        <f t="shared" si="57"/>
        <v>1768572.0039904329</v>
      </c>
      <c r="G392" s="11">
        <f t="shared" si="59"/>
        <v>2815.4475925785164</v>
      </c>
      <c r="H392" s="2">
        <f>IF(A392=C$10, 'Q2(1)'!F$7-('Q2(1)'!F$7-'Q2(1)'!F$5)*'Q2(1)'!I$2,0)+IF(MOD(A392,6)=0, IF(A392&lt;=C$10, 'Q2(1)'!F$7*('Q2(1)'!F$4/2)*(1-'Q2(1)'!I$3),0),0)</f>
        <v>0</v>
      </c>
      <c r="I392" s="2">
        <f t="shared" si="56"/>
        <v>1765756.5563978544</v>
      </c>
      <c r="M392" s="10">
        <f t="shared" si="58"/>
        <v>2815.4475925785164</v>
      </c>
      <c r="N392" s="11">
        <f t="shared" si="60"/>
        <v>289.60514532399441</v>
      </c>
      <c r="O392" s="11">
        <f t="shared" si="61"/>
        <v>2525.8424472545221</v>
      </c>
      <c r="P392" s="12">
        <f t="shared" si="62"/>
        <v>74702.196305810663</v>
      </c>
    </row>
    <row r="393" spans="1:16" x14ac:dyDescent="0.25">
      <c r="A393" s="28">
        <v>309</v>
      </c>
      <c r="B393" s="1">
        <v>54696</v>
      </c>
      <c r="C393" s="2">
        <f t="shared" si="54"/>
        <v>2049</v>
      </c>
      <c r="D393" s="2">
        <f t="shared" si="53"/>
        <v>16865.667052143221</v>
      </c>
      <c r="E393" s="2">
        <f t="shared" si="55"/>
        <v>5341.6347746150377</v>
      </c>
      <c r="F393" s="2">
        <f t="shared" si="57"/>
        <v>1783166.4438633756</v>
      </c>
      <c r="G393" s="11">
        <f t="shared" si="59"/>
        <v>2815.4475925785164</v>
      </c>
      <c r="H393" s="2">
        <f>IF(A393=C$10, 'Q2(1)'!F$7-('Q2(1)'!F$7-'Q2(1)'!F$5)*'Q2(1)'!I$2,0)+IF(MOD(A393,6)=0, IF(A393&lt;=C$10, 'Q2(1)'!F$7*('Q2(1)'!F$4/2)*(1-'Q2(1)'!I$3),0),0)</f>
        <v>0</v>
      </c>
      <c r="I393" s="2">
        <f t="shared" si="56"/>
        <v>1780350.996270797</v>
      </c>
      <c r="M393" s="10">
        <f t="shared" si="58"/>
        <v>2815.4475925785164</v>
      </c>
      <c r="N393" s="11">
        <f t="shared" si="60"/>
        <v>280.13323614678995</v>
      </c>
      <c r="O393" s="11">
        <f t="shared" si="61"/>
        <v>2535.3143564317265</v>
      </c>
      <c r="P393" s="12">
        <f t="shared" si="62"/>
        <v>72166.881949378934</v>
      </c>
    </row>
    <row r="394" spans="1:16" x14ac:dyDescent="0.25">
      <c r="A394" s="28">
        <v>310</v>
      </c>
      <c r="B394" s="1">
        <v>54727</v>
      </c>
      <c r="C394" s="2">
        <f t="shared" si="54"/>
        <v>2049</v>
      </c>
      <c r="D394" s="2">
        <f t="shared" si="53"/>
        <v>16865.667052143221</v>
      </c>
      <c r="E394" s="2">
        <f t="shared" si="55"/>
        <v>5352.318044164268</v>
      </c>
      <c r="F394" s="2">
        <f t="shared" si="57"/>
        <v>1797798.8485996788</v>
      </c>
      <c r="G394" s="11">
        <f t="shared" si="59"/>
        <v>2815.4475925785164</v>
      </c>
      <c r="H394" s="2">
        <f>IF(A394=C$10, 'Q2(1)'!F$7-('Q2(1)'!F$7-'Q2(1)'!F$5)*'Q2(1)'!I$2,0)+IF(MOD(A394,6)=0, IF(A394&lt;=C$10, 'Q2(1)'!F$7*('Q2(1)'!F$4/2)*(1-'Q2(1)'!I$3),0),0)</f>
        <v>0</v>
      </c>
      <c r="I394" s="2">
        <f t="shared" si="56"/>
        <v>1794983.4010071002</v>
      </c>
      <c r="M394" s="10">
        <f t="shared" si="58"/>
        <v>2815.4475925785164</v>
      </c>
      <c r="N394" s="11">
        <f t="shared" si="60"/>
        <v>270.62580731017101</v>
      </c>
      <c r="O394" s="11">
        <f t="shared" si="61"/>
        <v>2544.8217852683456</v>
      </c>
      <c r="P394" s="12">
        <f t="shared" si="62"/>
        <v>69622.06016411059</v>
      </c>
    </row>
    <row r="395" spans="1:16" x14ac:dyDescent="0.25">
      <c r="A395" s="28">
        <v>311</v>
      </c>
      <c r="B395" s="1">
        <v>54757</v>
      </c>
      <c r="C395" s="2">
        <f t="shared" si="54"/>
        <v>2049</v>
      </c>
      <c r="D395" s="2">
        <f t="shared" si="53"/>
        <v>16865.667052143221</v>
      </c>
      <c r="E395" s="2">
        <f t="shared" si="55"/>
        <v>5363.0226802525967</v>
      </c>
      <c r="F395" s="2">
        <f t="shared" si="57"/>
        <v>1812469.3233823481</v>
      </c>
      <c r="G395" s="11">
        <f t="shared" si="59"/>
        <v>2815.4475925785164</v>
      </c>
      <c r="H395" s="2">
        <f>IF(A395=C$10, 'Q2(1)'!F$7-('Q2(1)'!F$7-'Q2(1)'!F$5)*'Q2(1)'!I$2,0)+IF(MOD(A395,6)=0, IF(A395&lt;=C$10, 'Q2(1)'!F$7*('Q2(1)'!F$4/2)*(1-'Q2(1)'!I$3),0),0)</f>
        <v>0</v>
      </c>
      <c r="I395" s="2">
        <f t="shared" si="56"/>
        <v>1809653.8757897695</v>
      </c>
      <c r="M395" s="10">
        <f t="shared" si="58"/>
        <v>2815.4475925785164</v>
      </c>
      <c r="N395" s="11">
        <f t="shared" si="60"/>
        <v>261.08272561541469</v>
      </c>
      <c r="O395" s="11">
        <f t="shared" si="61"/>
        <v>2554.3648669631016</v>
      </c>
      <c r="P395" s="12">
        <f t="shared" si="62"/>
        <v>67067.695297147482</v>
      </c>
    </row>
    <row r="396" spans="1:16" x14ac:dyDescent="0.25">
      <c r="A396" s="28">
        <v>312</v>
      </c>
      <c r="B396" s="1">
        <v>54788</v>
      </c>
      <c r="C396" s="2">
        <f t="shared" si="54"/>
        <v>2049</v>
      </c>
      <c r="D396" s="2">
        <f t="shared" si="53"/>
        <v>16865.667052143221</v>
      </c>
      <c r="E396" s="2">
        <f t="shared" si="55"/>
        <v>5373.7487256131017</v>
      </c>
      <c r="F396" s="2">
        <f t="shared" si="57"/>
        <v>1827177.9737022656</v>
      </c>
      <c r="G396" s="11">
        <f t="shared" si="59"/>
        <v>2815.4475925785164</v>
      </c>
      <c r="H396" s="2">
        <f>IF(A396=C$10, 'Q2(1)'!F$7-('Q2(1)'!F$7-'Q2(1)'!F$5)*'Q2(1)'!I$2,0)+IF(MOD(A396,6)=0, IF(A396&lt;=C$10, 'Q2(1)'!F$7*('Q2(1)'!F$4/2)*(1-'Q2(1)'!I$3),0),0)</f>
        <v>0</v>
      </c>
      <c r="I396" s="2">
        <f t="shared" si="56"/>
        <v>1824362.5261096871</v>
      </c>
      <c r="M396" s="10">
        <f t="shared" si="58"/>
        <v>2815.4475925785164</v>
      </c>
      <c r="N396" s="11">
        <f t="shared" si="60"/>
        <v>251.50385736430306</v>
      </c>
      <c r="O396" s="11">
        <f t="shared" si="61"/>
        <v>2563.9437352142131</v>
      </c>
      <c r="P396" s="12">
        <f t="shared" si="62"/>
        <v>64503.75156193327</v>
      </c>
    </row>
    <row r="397" spans="1:16" x14ac:dyDescent="0.25">
      <c r="A397" s="28">
        <v>313</v>
      </c>
      <c r="B397" s="1">
        <v>54819</v>
      </c>
      <c r="C397" s="2">
        <f t="shared" si="54"/>
        <v>2050</v>
      </c>
      <c r="D397" s="2">
        <f t="shared" ref="D397:D420" si="63">$C$5*(1+$E$5)^(C397-$C$2)</f>
        <v>17540.293734228952</v>
      </c>
      <c r="E397" s="2">
        <f t="shared" si="55"/>
        <v>5384.4962230643278</v>
      </c>
      <c r="F397" s="2">
        <f t="shared" si="57"/>
        <v>1842599.5320412174</v>
      </c>
      <c r="G397" s="11">
        <f t="shared" si="59"/>
        <v>2815.4475925785164</v>
      </c>
      <c r="H397" s="2">
        <f>IF(A397=C$10, 'Q2(1)'!F$7-('Q2(1)'!F$7-'Q2(1)'!F$5)*'Q2(1)'!I$2,0)+IF(MOD(A397,6)=0, IF(A397&lt;=C$10, 'Q2(1)'!F$7*('Q2(1)'!F$4/2)*(1-'Q2(1)'!I$3),0),0)</f>
        <v>0</v>
      </c>
      <c r="I397" s="2">
        <f t="shared" si="56"/>
        <v>1839784.0844486388</v>
      </c>
      <c r="M397" s="10">
        <f t="shared" si="58"/>
        <v>2815.4475925785164</v>
      </c>
      <c r="N397" s="11">
        <f t="shared" si="60"/>
        <v>241.88906835724976</v>
      </c>
      <c r="O397" s="11">
        <f t="shared" si="61"/>
        <v>2573.5585242212665</v>
      </c>
      <c r="P397" s="12">
        <f t="shared" si="62"/>
        <v>61930.193037712001</v>
      </c>
    </row>
    <row r="398" spans="1:16" x14ac:dyDescent="0.25">
      <c r="A398" s="28">
        <v>314</v>
      </c>
      <c r="B398" s="1">
        <v>54847</v>
      </c>
      <c r="C398" s="2">
        <f t="shared" ref="C398:C420" si="64">YEAR(B398)</f>
        <v>2050</v>
      </c>
      <c r="D398" s="2">
        <f t="shared" si="63"/>
        <v>17540.293734228952</v>
      </c>
      <c r="E398" s="2">
        <f t="shared" ref="E398:E420" si="65">E397*(1+$E$6)</f>
        <v>5395.2652155104561</v>
      </c>
      <c r="F398" s="2">
        <f t="shared" si="57"/>
        <v>1858061.7265821863</v>
      </c>
      <c r="G398" s="11">
        <f t="shared" si="59"/>
        <v>2815.4475925785164</v>
      </c>
      <c r="H398" s="2">
        <f>IF(A398=C$10, 'Q2(1)'!F$7-('Q2(1)'!F$7-'Q2(1)'!F$5)*'Q2(1)'!I$2,0)+IF(MOD(A398,6)=0, IF(A398&lt;=C$10, 'Q2(1)'!F$7*('Q2(1)'!F$4/2)*(1-'Q2(1)'!I$3),0),0)</f>
        <v>0</v>
      </c>
      <c r="I398" s="2">
        <f t="shared" ref="I398:I420" si="66">F398-G398+H398</f>
        <v>1855246.2789896077</v>
      </c>
      <c r="M398" s="10">
        <f t="shared" si="58"/>
        <v>2815.4475925785164</v>
      </c>
      <c r="N398" s="11">
        <f t="shared" si="60"/>
        <v>232.23822389142001</v>
      </c>
      <c r="O398" s="11">
        <f t="shared" si="61"/>
        <v>2583.2093686870962</v>
      </c>
      <c r="P398" s="12">
        <f t="shared" si="62"/>
        <v>59346.983669024907</v>
      </c>
    </row>
    <row r="399" spans="1:16" x14ac:dyDescent="0.25">
      <c r="A399" s="28">
        <v>315</v>
      </c>
      <c r="B399" s="1">
        <v>54878</v>
      </c>
      <c r="C399" s="2">
        <f t="shared" si="64"/>
        <v>2050</v>
      </c>
      <c r="D399" s="2">
        <f t="shared" si="63"/>
        <v>17540.293734228952</v>
      </c>
      <c r="E399" s="2">
        <f t="shared" si="65"/>
        <v>5406.0557459414767</v>
      </c>
      <c r="F399" s="2">
        <f t="shared" ref="F399:F420" si="67">D399-E399+I398*(1+$E$7)</f>
        <v>1873564.671241194</v>
      </c>
      <c r="G399" s="11">
        <f t="shared" si="59"/>
        <v>2815.4475925785164</v>
      </c>
      <c r="H399" s="2">
        <f>IF(A399=C$10, 'Q2(1)'!F$7-('Q2(1)'!F$7-'Q2(1)'!F$5)*'Q2(1)'!I$2,0)+IF(MOD(A399,6)=0, IF(A399&lt;=C$10, 'Q2(1)'!F$7*('Q2(1)'!F$4/2)*(1-'Q2(1)'!I$3),0),0)</f>
        <v>0</v>
      </c>
      <c r="I399" s="2">
        <f t="shared" si="66"/>
        <v>1870749.2236486154</v>
      </c>
      <c r="M399" s="10">
        <f t="shared" si="58"/>
        <v>2815.4475925785164</v>
      </c>
      <c r="N399" s="11">
        <f t="shared" si="60"/>
        <v>222.55118875884338</v>
      </c>
      <c r="O399" s="11">
        <f t="shared" si="61"/>
        <v>2592.8964038196732</v>
      </c>
      <c r="P399" s="12">
        <f t="shared" si="62"/>
        <v>56754.087265205235</v>
      </c>
    </row>
    <row r="400" spans="1:16" x14ac:dyDescent="0.25">
      <c r="A400" s="28">
        <v>316</v>
      </c>
      <c r="B400" s="1">
        <v>54908</v>
      </c>
      <c r="C400" s="2">
        <f t="shared" si="64"/>
        <v>2050</v>
      </c>
      <c r="D400" s="2">
        <f t="shared" si="63"/>
        <v>17540.293734228952</v>
      </c>
      <c r="E400" s="2">
        <f t="shared" si="65"/>
        <v>5416.8678574333599</v>
      </c>
      <c r="F400" s="2">
        <f t="shared" si="67"/>
        <v>1889108.4802709066</v>
      </c>
      <c r="G400" s="11">
        <f t="shared" si="59"/>
        <v>2815.4475925785164</v>
      </c>
      <c r="H400" s="2">
        <f>IF(A400=C$10, 'Q2(1)'!F$7-('Q2(1)'!F$7-'Q2(1)'!F$5)*'Q2(1)'!I$2,0)+IF(MOD(A400,6)=0, IF(A400&lt;=C$10, 'Q2(1)'!F$7*('Q2(1)'!F$4/2)*(1-'Q2(1)'!I$3),0),0)</f>
        <v>0</v>
      </c>
      <c r="I400" s="2">
        <f t="shared" si="66"/>
        <v>1886293.032678328</v>
      </c>
      <c r="M400" s="10">
        <f t="shared" si="58"/>
        <v>2815.4475925785164</v>
      </c>
      <c r="N400" s="11">
        <f t="shared" si="60"/>
        <v>212.82782724451963</v>
      </c>
      <c r="O400" s="11">
        <f t="shared" si="61"/>
        <v>2602.6197653339968</v>
      </c>
      <c r="P400" s="12">
        <f t="shared" si="62"/>
        <v>54151.467499871236</v>
      </c>
    </row>
    <row r="401" spans="1:16" x14ac:dyDescent="0.25">
      <c r="A401" s="28">
        <v>317</v>
      </c>
      <c r="B401" s="1">
        <v>54939</v>
      </c>
      <c r="C401" s="2">
        <f t="shared" si="64"/>
        <v>2050</v>
      </c>
      <c r="D401" s="2">
        <f t="shared" si="63"/>
        <v>17540.293734228952</v>
      </c>
      <c r="E401" s="2">
        <f t="shared" si="65"/>
        <v>5427.7015931482265</v>
      </c>
      <c r="F401" s="2">
        <f t="shared" si="67"/>
        <v>1904693.2682616699</v>
      </c>
      <c r="G401" s="11">
        <f t="shared" si="59"/>
        <v>2815.4475925785164</v>
      </c>
      <c r="H401" s="2">
        <f>IF(A401=C$10, 'Q2(1)'!F$7-('Q2(1)'!F$7-'Q2(1)'!F$5)*'Q2(1)'!I$2,0)+IF(MOD(A401,6)=0, IF(A401&lt;=C$10, 'Q2(1)'!F$7*('Q2(1)'!F$4/2)*(1-'Q2(1)'!I$3),0),0)</f>
        <v>0</v>
      </c>
      <c r="I401" s="2">
        <f t="shared" si="66"/>
        <v>1901877.8206690913</v>
      </c>
      <c r="M401" s="10">
        <f t="shared" si="58"/>
        <v>2815.4475925785164</v>
      </c>
      <c r="N401" s="11">
        <f t="shared" si="60"/>
        <v>203.06800312451713</v>
      </c>
      <c r="O401" s="11">
        <f t="shared" si="61"/>
        <v>2612.3795894539994</v>
      </c>
      <c r="P401" s="12">
        <f t="shared" si="62"/>
        <v>51539.087910417235</v>
      </c>
    </row>
    <row r="402" spans="1:16" x14ac:dyDescent="0.25">
      <c r="A402" s="28">
        <v>318</v>
      </c>
      <c r="B402" s="1">
        <v>54969</v>
      </c>
      <c r="C402" s="2">
        <f t="shared" si="64"/>
        <v>2050</v>
      </c>
      <c r="D402" s="2">
        <f t="shared" si="63"/>
        <v>17540.293734228952</v>
      </c>
      <c r="E402" s="2">
        <f t="shared" si="65"/>
        <v>5438.5569963345233</v>
      </c>
      <c r="F402" s="2">
        <f t="shared" si="67"/>
        <v>1920319.1501425495</v>
      </c>
      <c r="G402" s="11">
        <f t="shared" si="59"/>
        <v>2815.4475925785164</v>
      </c>
      <c r="H402" s="2">
        <f>IF(A402=C$10, 'Q2(1)'!F$7-('Q2(1)'!F$7-'Q2(1)'!F$5)*'Q2(1)'!I$2,0)+IF(MOD(A402,6)=0, IF(A402&lt;=C$10, 'Q2(1)'!F$7*('Q2(1)'!F$4/2)*(1-'Q2(1)'!I$3),0),0)</f>
        <v>0</v>
      </c>
      <c r="I402" s="2">
        <f t="shared" si="66"/>
        <v>1917503.7025499709</v>
      </c>
      <c r="M402" s="10">
        <f t="shared" si="58"/>
        <v>2815.4475925785164</v>
      </c>
      <c r="N402" s="11">
        <f t="shared" si="60"/>
        <v>193.27157966406463</v>
      </c>
      <c r="O402" s="11">
        <f t="shared" si="61"/>
        <v>2622.1760129144518</v>
      </c>
      <c r="P402" s="12">
        <f t="shared" si="62"/>
        <v>48916.911897502781</v>
      </c>
    </row>
    <row r="403" spans="1:16" x14ac:dyDescent="0.25">
      <c r="A403" s="28">
        <v>319</v>
      </c>
      <c r="B403" s="1">
        <v>55000</v>
      </c>
      <c r="C403" s="2">
        <f t="shared" si="64"/>
        <v>2050</v>
      </c>
      <c r="D403" s="2">
        <f t="shared" si="63"/>
        <v>17540.293734228952</v>
      </c>
      <c r="E403" s="2">
        <f t="shared" si="65"/>
        <v>5449.4341103271927</v>
      </c>
      <c r="F403" s="2">
        <f t="shared" si="67"/>
        <v>1935986.2411823727</v>
      </c>
      <c r="G403" s="11">
        <f t="shared" si="59"/>
        <v>2815.4475925785164</v>
      </c>
      <c r="H403" s="2">
        <f>IF(A403=C$10, 'Q2(1)'!F$7-('Q2(1)'!F$7-'Q2(1)'!F$5)*'Q2(1)'!I$2,0)+IF(MOD(A403,6)=0, IF(A403&lt;=C$10, 'Q2(1)'!F$7*('Q2(1)'!F$4/2)*(1-'Q2(1)'!I$3),0),0)</f>
        <v>0</v>
      </c>
      <c r="I403" s="2">
        <f t="shared" si="66"/>
        <v>1933170.7935897941</v>
      </c>
      <c r="M403" s="10">
        <f t="shared" si="58"/>
        <v>2815.4475925785164</v>
      </c>
      <c r="N403" s="11">
        <f t="shared" si="60"/>
        <v>183.43841961563541</v>
      </c>
      <c r="O403" s="11">
        <f t="shared" si="61"/>
        <v>2632.0091729628812</v>
      </c>
      <c r="P403" s="12">
        <f t="shared" si="62"/>
        <v>46284.902724539897</v>
      </c>
    </row>
    <row r="404" spans="1:16" x14ac:dyDescent="0.25">
      <c r="A404" s="28">
        <v>320</v>
      </c>
      <c r="B404" s="1">
        <v>55031</v>
      </c>
      <c r="C404" s="2">
        <f t="shared" si="64"/>
        <v>2050</v>
      </c>
      <c r="D404" s="2">
        <f t="shared" si="63"/>
        <v>17540.293734228952</v>
      </c>
      <c r="E404" s="2">
        <f t="shared" si="65"/>
        <v>5460.3329785478472</v>
      </c>
      <c r="F404" s="2">
        <f t="shared" si="67"/>
        <v>1951694.6569907747</v>
      </c>
      <c r="G404" s="11">
        <f t="shared" si="59"/>
        <v>2815.4475925785164</v>
      </c>
      <c r="H404" s="2">
        <f>IF(A404=C$10, 'Q2(1)'!F$7-('Q2(1)'!F$7-'Q2(1)'!F$5)*'Q2(1)'!I$2,0)+IF(MOD(A404,6)=0, IF(A404&lt;=C$10, 'Q2(1)'!F$7*('Q2(1)'!F$4/2)*(1-'Q2(1)'!I$3),0),0)</f>
        <v>0</v>
      </c>
      <c r="I404" s="2">
        <f t="shared" si="66"/>
        <v>1948879.2093981961</v>
      </c>
      <c r="M404" s="10">
        <f t="shared" si="58"/>
        <v>2815.4475925785164</v>
      </c>
      <c r="N404" s="11">
        <f t="shared" si="60"/>
        <v>173.5683852170246</v>
      </c>
      <c r="O404" s="11">
        <f t="shared" si="61"/>
        <v>2641.8792073614918</v>
      </c>
      <c r="P404" s="12">
        <f t="shared" si="62"/>
        <v>43643.023517178408</v>
      </c>
    </row>
    <row r="405" spans="1:16" x14ac:dyDescent="0.25">
      <c r="A405" s="28">
        <v>321</v>
      </c>
      <c r="B405" s="1">
        <v>55061</v>
      </c>
      <c r="C405" s="2">
        <f t="shared" si="64"/>
        <v>2050</v>
      </c>
      <c r="D405" s="2">
        <f t="shared" si="63"/>
        <v>17540.293734228952</v>
      </c>
      <c r="E405" s="2">
        <f t="shared" si="65"/>
        <v>5471.2536445049427</v>
      </c>
      <c r="F405" s="2">
        <f t="shared" si="67"/>
        <v>1967444.5135192478</v>
      </c>
      <c r="G405" s="11">
        <f t="shared" si="59"/>
        <v>2815.4475925785164</v>
      </c>
      <c r="H405" s="2">
        <f>IF(A405=C$10, 'Q2(1)'!F$7-('Q2(1)'!F$7-'Q2(1)'!F$5)*'Q2(1)'!I$2,0)+IF(MOD(A405,6)=0, IF(A405&lt;=C$10, 'Q2(1)'!F$7*('Q2(1)'!F$4/2)*(1-'Q2(1)'!I$3),0),0)</f>
        <v>0</v>
      </c>
      <c r="I405" s="2">
        <f t="shared" si="66"/>
        <v>1964629.0659266692</v>
      </c>
      <c r="M405" s="10">
        <f t="shared" si="58"/>
        <v>2815.4475925785164</v>
      </c>
      <c r="N405" s="11">
        <f t="shared" si="60"/>
        <v>163.66133818941901</v>
      </c>
      <c r="O405" s="11">
        <f t="shared" si="61"/>
        <v>2651.7862543890974</v>
      </c>
      <c r="P405" s="12">
        <f t="shared" si="62"/>
        <v>40991.237262789313</v>
      </c>
    </row>
    <row r="406" spans="1:16" x14ac:dyDescent="0.25">
      <c r="A406" s="28">
        <v>322</v>
      </c>
      <c r="B406" s="1">
        <v>55092</v>
      </c>
      <c r="C406" s="2">
        <f t="shared" si="64"/>
        <v>2050</v>
      </c>
      <c r="D406" s="2">
        <f t="shared" si="63"/>
        <v>17540.293734228952</v>
      </c>
      <c r="E406" s="2">
        <f t="shared" si="65"/>
        <v>5482.1961517939526</v>
      </c>
      <c r="F406" s="2">
        <f t="shared" si="67"/>
        <v>1983235.9270621932</v>
      </c>
      <c r="G406" s="11">
        <f t="shared" si="59"/>
        <v>2815.4475925785164</v>
      </c>
      <c r="H406" s="2">
        <f>IF(A406=C$10, 'Q2(1)'!F$7-('Q2(1)'!F$7-'Q2(1)'!F$5)*'Q2(1)'!I$2,0)+IF(MOD(A406,6)=0, IF(A406&lt;=C$10, 'Q2(1)'!F$7*('Q2(1)'!F$4/2)*(1-'Q2(1)'!I$3),0),0)</f>
        <v>0</v>
      </c>
      <c r="I406" s="2">
        <f t="shared" si="66"/>
        <v>1980420.4794696146</v>
      </c>
      <c r="M406" s="10">
        <f t="shared" si="58"/>
        <v>2815.4475925785164</v>
      </c>
      <c r="N406" s="11">
        <f t="shared" si="60"/>
        <v>153.71713973545991</v>
      </c>
      <c r="O406" s="11">
        <f t="shared" si="61"/>
        <v>2661.7304528430564</v>
      </c>
      <c r="P406" s="12">
        <f t="shared" si="62"/>
        <v>38329.506809946259</v>
      </c>
    </row>
    <row r="407" spans="1:16" x14ac:dyDescent="0.25">
      <c r="A407" s="28">
        <v>323</v>
      </c>
      <c r="B407" s="1">
        <v>55122</v>
      </c>
      <c r="C407" s="2">
        <f t="shared" si="64"/>
        <v>2050</v>
      </c>
      <c r="D407" s="2">
        <f t="shared" si="63"/>
        <v>17540.293734228952</v>
      </c>
      <c r="E407" s="2">
        <f t="shared" si="65"/>
        <v>5493.1605440975409</v>
      </c>
      <c r="F407" s="2">
        <f t="shared" si="67"/>
        <v>1999069.0142579782</v>
      </c>
      <c r="G407" s="11">
        <f t="shared" si="59"/>
        <v>2815.4475925785164</v>
      </c>
      <c r="H407" s="2">
        <f>IF(A407=C$10, 'Q2(1)'!F$7-('Q2(1)'!F$7-'Q2(1)'!F$5)*'Q2(1)'!I$2,0)+IF(MOD(A407,6)=0, IF(A407&lt;=C$10, 'Q2(1)'!F$7*('Q2(1)'!F$4/2)*(1-'Q2(1)'!I$3),0),0)</f>
        <v>0</v>
      </c>
      <c r="I407" s="2">
        <f t="shared" si="66"/>
        <v>1996253.5666653996</v>
      </c>
      <c r="M407" s="10">
        <f t="shared" si="58"/>
        <v>2815.4475925785164</v>
      </c>
      <c r="N407" s="11">
        <f t="shared" si="60"/>
        <v>143.73565053729845</v>
      </c>
      <c r="O407" s="11">
        <f t="shared" si="61"/>
        <v>2671.7119420412178</v>
      </c>
      <c r="P407" s="12">
        <f t="shared" si="62"/>
        <v>35657.794867905039</v>
      </c>
    </row>
    <row r="408" spans="1:16" x14ac:dyDescent="0.25">
      <c r="A408" s="28">
        <v>324</v>
      </c>
      <c r="B408" s="1">
        <v>55153</v>
      </c>
      <c r="C408" s="2">
        <f t="shared" si="64"/>
        <v>2050</v>
      </c>
      <c r="D408" s="2">
        <f t="shared" si="63"/>
        <v>17540.293734228952</v>
      </c>
      <c r="E408" s="2">
        <f t="shared" si="65"/>
        <v>5504.1468651857358</v>
      </c>
      <c r="F408" s="2">
        <f t="shared" si="67"/>
        <v>2014943.8920899942</v>
      </c>
      <c r="G408" s="11">
        <f t="shared" si="59"/>
        <v>2815.4475925785164</v>
      </c>
      <c r="H408" s="2">
        <f>IF(A408=C$10, 'Q2(1)'!F$7-('Q2(1)'!F$7-'Q2(1)'!F$5)*'Q2(1)'!I$2,0)+IF(MOD(A408,6)=0, IF(A408&lt;=C$10, 'Q2(1)'!F$7*('Q2(1)'!F$4/2)*(1-'Q2(1)'!I$3),0),0)</f>
        <v>0</v>
      </c>
      <c r="I408" s="2">
        <f t="shared" si="66"/>
        <v>2012128.4444974156</v>
      </c>
      <c r="M408" s="10">
        <f t="shared" si="58"/>
        <v>2815.4475925785164</v>
      </c>
      <c r="N408" s="11">
        <f t="shared" si="60"/>
        <v>133.71673075464389</v>
      </c>
      <c r="O408" s="11">
        <f t="shared" si="61"/>
        <v>2681.7308618238726</v>
      </c>
      <c r="P408" s="12">
        <f t="shared" si="62"/>
        <v>32976.064006081164</v>
      </c>
    </row>
    <row r="409" spans="1:16" x14ac:dyDescent="0.25">
      <c r="A409" s="28">
        <v>325</v>
      </c>
      <c r="B409" s="1">
        <v>55184</v>
      </c>
      <c r="C409" s="2">
        <f t="shared" si="64"/>
        <v>2051</v>
      </c>
      <c r="D409" s="2">
        <f t="shared" si="63"/>
        <v>18241.905483598108</v>
      </c>
      <c r="E409" s="2">
        <f t="shared" si="65"/>
        <v>5515.1551589161072</v>
      </c>
      <c r="F409" s="2">
        <f t="shared" si="67"/>
        <v>2031562.2896370892</v>
      </c>
      <c r="G409" s="11">
        <f t="shared" si="59"/>
        <v>2815.4475925785164</v>
      </c>
      <c r="H409" s="2">
        <f>IF(A409=C$10, 'Q2(1)'!F$7-('Q2(1)'!F$7-'Q2(1)'!F$5)*'Q2(1)'!I$2,0)+IF(MOD(A409,6)=0, IF(A409&lt;=C$10, 'Q2(1)'!F$7*('Q2(1)'!F$4/2)*(1-'Q2(1)'!I$3),0),0)</f>
        <v>0</v>
      </c>
      <c r="I409" s="2">
        <f t="shared" si="66"/>
        <v>2028746.8420445106</v>
      </c>
      <c r="M409" s="10">
        <f t="shared" si="58"/>
        <v>2815.4475925785164</v>
      </c>
      <c r="N409" s="11">
        <f t="shared" si="60"/>
        <v>123.66024002280436</v>
      </c>
      <c r="O409" s="11">
        <f t="shared" si="61"/>
        <v>2691.787352555712</v>
      </c>
      <c r="P409" s="12">
        <f t="shared" si="62"/>
        <v>30284.276653525452</v>
      </c>
    </row>
    <row r="410" spans="1:16" x14ac:dyDescent="0.25">
      <c r="A410" s="28">
        <v>326</v>
      </c>
      <c r="B410" s="1">
        <v>55212</v>
      </c>
      <c r="C410" s="2">
        <f t="shared" si="64"/>
        <v>2051</v>
      </c>
      <c r="D410" s="2">
        <f t="shared" si="63"/>
        <v>18241.905483598108</v>
      </c>
      <c r="E410" s="2">
        <f t="shared" si="65"/>
        <v>5526.1854692339393</v>
      </c>
      <c r="F410" s="2">
        <f t="shared" si="67"/>
        <v>2048225.0515323568</v>
      </c>
      <c r="G410" s="11">
        <f t="shared" si="59"/>
        <v>2815.4475925785164</v>
      </c>
      <c r="H410" s="2">
        <f>IF(A410=C$10, 'Q2(1)'!F$7-('Q2(1)'!F$7-'Q2(1)'!F$5)*'Q2(1)'!I$2,0)+IF(MOD(A410,6)=0, IF(A410&lt;=C$10, 'Q2(1)'!F$7*('Q2(1)'!F$4/2)*(1-'Q2(1)'!I$3),0),0)</f>
        <v>0</v>
      </c>
      <c r="I410" s="2">
        <f t="shared" si="66"/>
        <v>2045409.6039397782</v>
      </c>
      <c r="M410" s="10">
        <f t="shared" si="58"/>
        <v>2815.4475925785164</v>
      </c>
      <c r="N410" s="11">
        <f t="shared" si="60"/>
        <v>113.56603745072044</v>
      </c>
      <c r="O410" s="11">
        <f t="shared" si="61"/>
        <v>2701.8815551277958</v>
      </c>
      <c r="P410" s="12">
        <f t="shared" si="62"/>
        <v>27582.395098397657</v>
      </c>
    </row>
    <row r="411" spans="1:16" x14ac:dyDescent="0.25">
      <c r="A411" s="28">
        <v>327</v>
      </c>
      <c r="B411" s="1">
        <v>55243</v>
      </c>
      <c r="C411" s="2">
        <f t="shared" si="64"/>
        <v>2051</v>
      </c>
      <c r="D411" s="2">
        <f t="shared" si="63"/>
        <v>18241.905483598108</v>
      </c>
      <c r="E411" s="2">
        <f t="shared" si="65"/>
        <v>5537.2378401724072</v>
      </c>
      <c r="F411" s="2">
        <f t="shared" si="67"/>
        <v>2064932.3035963366</v>
      </c>
      <c r="G411" s="11">
        <f t="shared" si="59"/>
        <v>2815.4475925785164</v>
      </c>
      <c r="H411" s="2">
        <f>IF(A411=C$10, 'Q2(1)'!F$7-('Q2(1)'!F$7-'Q2(1)'!F$5)*'Q2(1)'!I$2,0)+IF(MOD(A411,6)=0, IF(A411&lt;=C$10, 'Q2(1)'!F$7*('Q2(1)'!F$4/2)*(1-'Q2(1)'!I$3),0),0)</f>
        <v>0</v>
      </c>
      <c r="I411" s="2">
        <f t="shared" si="66"/>
        <v>2062116.856003758</v>
      </c>
      <c r="M411" s="10">
        <f t="shared" si="58"/>
        <v>2815.4475925785164</v>
      </c>
      <c r="N411" s="11">
        <f t="shared" si="60"/>
        <v>103.43398161899121</v>
      </c>
      <c r="O411" s="11">
        <f t="shared" si="61"/>
        <v>2712.0136109595251</v>
      </c>
      <c r="P411" s="12">
        <f t="shared" si="62"/>
        <v>24870.381487438131</v>
      </c>
    </row>
    <row r="412" spans="1:16" x14ac:dyDescent="0.25">
      <c r="A412" s="28">
        <v>328</v>
      </c>
      <c r="B412" s="1">
        <v>55273</v>
      </c>
      <c r="C412" s="2">
        <f t="shared" si="64"/>
        <v>2051</v>
      </c>
      <c r="D412" s="2">
        <f t="shared" si="63"/>
        <v>18241.905483598108</v>
      </c>
      <c r="E412" s="2">
        <f t="shared" si="65"/>
        <v>5548.3123158527524</v>
      </c>
      <c r="F412" s="2">
        <f t="shared" si="67"/>
        <v>2081684.1720248493</v>
      </c>
      <c r="G412" s="11">
        <f t="shared" si="59"/>
        <v>2815.4475925785164</v>
      </c>
      <c r="H412" s="2">
        <f>IF(A412=C$10, 'Q2(1)'!F$7-('Q2(1)'!F$7-'Q2(1)'!F$5)*'Q2(1)'!I$2,0)+IF(MOD(A412,6)=0, IF(A412&lt;=C$10, 'Q2(1)'!F$7*('Q2(1)'!F$4/2)*(1-'Q2(1)'!I$3),0),0)</f>
        <v>0</v>
      </c>
      <c r="I412" s="2">
        <f t="shared" si="66"/>
        <v>2078868.7244322707</v>
      </c>
      <c r="M412" s="10">
        <f t="shared" si="58"/>
        <v>2815.4475925785164</v>
      </c>
      <c r="N412" s="11">
        <f t="shared" si="60"/>
        <v>93.263930577892992</v>
      </c>
      <c r="O412" s="11">
        <f t="shared" si="61"/>
        <v>2722.1836620006234</v>
      </c>
      <c r="P412" s="12">
        <f t="shared" si="62"/>
        <v>22148.197825437506</v>
      </c>
    </row>
    <row r="413" spans="1:16" x14ac:dyDescent="0.25">
      <c r="A413" s="28">
        <v>329</v>
      </c>
      <c r="B413" s="1">
        <v>55304</v>
      </c>
      <c r="C413" s="2">
        <f t="shared" si="64"/>
        <v>2051</v>
      </c>
      <c r="D413" s="2">
        <f t="shared" si="63"/>
        <v>18241.905483598108</v>
      </c>
      <c r="E413" s="2">
        <f t="shared" si="65"/>
        <v>5559.4089404844581</v>
      </c>
      <c r="F413" s="2">
        <f t="shared" si="67"/>
        <v>2098480.7833901588</v>
      </c>
      <c r="G413" s="11">
        <f t="shared" si="59"/>
        <v>2815.4475925785164</v>
      </c>
      <c r="H413" s="2">
        <f>IF(A413=C$10, 'Q2(1)'!F$7-('Q2(1)'!F$7-'Q2(1)'!F$5)*'Q2(1)'!I$2,0)+IF(MOD(A413,6)=0, IF(A413&lt;=C$10, 'Q2(1)'!F$7*('Q2(1)'!F$4/2)*(1-'Q2(1)'!I$3),0),0)</f>
        <v>0</v>
      </c>
      <c r="I413" s="2">
        <f t="shared" si="66"/>
        <v>2095665.3357975802</v>
      </c>
      <c r="M413" s="10">
        <f t="shared" si="58"/>
        <v>2815.4475925785164</v>
      </c>
      <c r="N413" s="11">
        <f t="shared" si="60"/>
        <v>83.055741845390642</v>
      </c>
      <c r="O413" s="11">
        <f t="shared" si="61"/>
        <v>2732.3918507331259</v>
      </c>
      <c r="P413" s="12">
        <f t="shared" si="62"/>
        <v>19415.805974704381</v>
      </c>
    </row>
    <row r="414" spans="1:16" x14ac:dyDescent="0.25">
      <c r="A414" s="28">
        <v>330</v>
      </c>
      <c r="B414" s="1">
        <v>55334</v>
      </c>
      <c r="C414" s="2">
        <f t="shared" si="64"/>
        <v>2051</v>
      </c>
      <c r="D414" s="2">
        <f t="shared" si="63"/>
        <v>18241.905483598108</v>
      </c>
      <c r="E414" s="2">
        <f t="shared" si="65"/>
        <v>5570.527758365427</v>
      </c>
      <c r="F414" s="2">
        <f t="shared" si="67"/>
        <v>2115322.2646421385</v>
      </c>
      <c r="G414" s="11">
        <f t="shared" si="59"/>
        <v>2815.4475925785164</v>
      </c>
      <c r="H414" s="2">
        <f>IF(A414=C$10, 'Q2(1)'!F$7-('Q2(1)'!F$7-'Q2(1)'!F$5)*'Q2(1)'!I$2,0)+IF(MOD(A414,6)=0, IF(A414&lt;=C$10, 'Q2(1)'!F$7*('Q2(1)'!F$4/2)*(1-'Q2(1)'!I$3),0),0)</f>
        <v>0</v>
      </c>
      <c r="I414" s="2">
        <f t="shared" si="66"/>
        <v>2112506.8170495601</v>
      </c>
      <c r="M414" s="10">
        <f t="shared" si="58"/>
        <v>2815.4475925785164</v>
      </c>
      <c r="N414" s="11">
        <f t="shared" si="60"/>
        <v>72.809272405141428</v>
      </c>
      <c r="O414" s="11">
        <f t="shared" si="61"/>
        <v>2742.6383201733752</v>
      </c>
      <c r="P414" s="12">
        <f t="shared" si="62"/>
        <v>16673.167654531004</v>
      </c>
    </row>
    <row r="415" spans="1:16" x14ac:dyDescent="0.25">
      <c r="A415" s="28">
        <v>331</v>
      </c>
      <c r="B415" s="1">
        <v>55365</v>
      </c>
      <c r="C415" s="2">
        <f t="shared" si="64"/>
        <v>2051</v>
      </c>
      <c r="D415" s="2">
        <f t="shared" si="63"/>
        <v>18241.905483598108</v>
      </c>
      <c r="E415" s="2">
        <f t="shared" si="65"/>
        <v>5581.6688138821582</v>
      </c>
      <c r="F415" s="2">
        <f t="shared" si="67"/>
        <v>2132208.7431094414</v>
      </c>
      <c r="G415" s="11">
        <f t="shared" si="59"/>
        <v>2815.4475925785164</v>
      </c>
      <c r="H415" s="2">
        <f>IF(A415=C$10, 'Q2(1)'!F$7-('Q2(1)'!F$7-'Q2(1)'!F$5)*'Q2(1)'!I$2,0)+IF(MOD(A415,6)=0, IF(A415&lt;=C$10, 'Q2(1)'!F$7*('Q2(1)'!F$4/2)*(1-'Q2(1)'!I$3),0),0)</f>
        <v>0</v>
      </c>
      <c r="I415" s="2">
        <f t="shared" si="66"/>
        <v>2129393.295516863</v>
      </c>
      <c r="M415" s="10">
        <f t="shared" si="58"/>
        <v>2815.4475925785164</v>
      </c>
      <c r="N415" s="11">
        <f t="shared" si="60"/>
        <v>62.524378704491262</v>
      </c>
      <c r="O415" s="11">
        <f t="shared" si="61"/>
        <v>2752.9232138740249</v>
      </c>
      <c r="P415" s="12">
        <f t="shared" si="62"/>
        <v>13920.244440656979</v>
      </c>
    </row>
    <row r="416" spans="1:16" x14ac:dyDescent="0.25">
      <c r="A416" s="28">
        <v>332</v>
      </c>
      <c r="B416" s="1">
        <v>55396</v>
      </c>
      <c r="C416" s="2">
        <f t="shared" si="64"/>
        <v>2051</v>
      </c>
      <c r="D416" s="2">
        <f t="shared" si="63"/>
        <v>18241.905483598108</v>
      </c>
      <c r="E416" s="2">
        <f t="shared" si="65"/>
        <v>5592.8321515099224</v>
      </c>
      <c r="F416" s="2">
        <f t="shared" si="67"/>
        <v>2149140.3465006743</v>
      </c>
      <c r="G416" s="11">
        <f t="shared" si="59"/>
        <v>2815.4475925785164</v>
      </c>
      <c r="H416" s="2">
        <f>IF(A416=C$10, 'Q2(1)'!F$7-('Q2(1)'!F$7-'Q2(1)'!F$5)*'Q2(1)'!I$2,0)+IF(MOD(A416,6)=0, IF(A416&lt;=C$10, 'Q2(1)'!F$7*('Q2(1)'!F$4/2)*(1-'Q2(1)'!I$3),0),0)</f>
        <v>0</v>
      </c>
      <c r="I416" s="2">
        <f t="shared" si="66"/>
        <v>2146324.8989080959</v>
      </c>
      <c r="M416" s="10">
        <f t="shared" si="58"/>
        <v>2815.4475925785164</v>
      </c>
      <c r="N416" s="11">
        <f t="shared" si="60"/>
        <v>52.200916652463668</v>
      </c>
      <c r="O416" s="11">
        <f t="shared" si="61"/>
        <v>2763.2466759260528</v>
      </c>
      <c r="P416" s="12">
        <f t="shared" si="62"/>
        <v>11156.997764730926</v>
      </c>
    </row>
    <row r="417" spans="1:16" x14ac:dyDescent="0.25">
      <c r="A417" s="28">
        <v>333</v>
      </c>
      <c r="B417" s="1">
        <v>55426</v>
      </c>
      <c r="C417" s="2">
        <f t="shared" si="64"/>
        <v>2051</v>
      </c>
      <c r="D417" s="2">
        <f t="shared" si="63"/>
        <v>18241.905483598108</v>
      </c>
      <c r="E417" s="2">
        <f t="shared" si="65"/>
        <v>5604.017815812942</v>
      </c>
      <c r="F417" s="2">
        <f t="shared" si="67"/>
        <v>2166117.2029055748</v>
      </c>
      <c r="G417" s="11">
        <f t="shared" si="59"/>
        <v>2815.4475925785164</v>
      </c>
      <c r="H417" s="2">
        <f>IF(A417=C$10, 'Q2(1)'!F$7-('Q2(1)'!F$7-'Q2(1)'!F$5)*'Q2(1)'!I$2,0)+IF(MOD(A417,6)=0, IF(A417&lt;=C$10, 'Q2(1)'!F$7*('Q2(1)'!F$4/2)*(1-'Q2(1)'!I$3),0),0)</f>
        <v>0</v>
      </c>
      <c r="I417" s="2">
        <f t="shared" si="66"/>
        <v>2163301.7553129965</v>
      </c>
      <c r="M417" s="10">
        <f t="shared" si="58"/>
        <v>2815.4475925785164</v>
      </c>
      <c r="N417" s="11">
        <f t="shared" si="60"/>
        <v>41.838741617740972</v>
      </c>
      <c r="O417" s="11">
        <f t="shared" si="61"/>
        <v>2773.6088509607753</v>
      </c>
      <c r="P417" s="12">
        <f t="shared" si="62"/>
        <v>8383.3889137701517</v>
      </c>
    </row>
    <row r="418" spans="1:16" x14ac:dyDescent="0.25">
      <c r="A418" s="28">
        <v>334</v>
      </c>
      <c r="B418" s="1">
        <v>55457</v>
      </c>
      <c r="C418" s="2">
        <f t="shared" si="64"/>
        <v>2051</v>
      </c>
      <c r="D418" s="2">
        <f t="shared" si="63"/>
        <v>18241.905483598108</v>
      </c>
      <c r="E418" s="2">
        <f t="shared" si="65"/>
        <v>5615.2258514445675</v>
      </c>
      <c r="F418" s="2">
        <f t="shared" si="67"/>
        <v>2183139.4407961932</v>
      </c>
      <c r="G418" s="11">
        <f t="shared" si="59"/>
        <v>2815.4475925785164</v>
      </c>
      <c r="H418" s="2">
        <f>IF(A418=C$10, 'Q2(1)'!F$7-('Q2(1)'!F$7-'Q2(1)'!F$5)*'Q2(1)'!I$2,0)+IF(MOD(A418,6)=0, IF(A418&lt;=C$10, 'Q2(1)'!F$7*('Q2(1)'!F$4/2)*(1-'Q2(1)'!I$3),0),0)</f>
        <v>0</v>
      </c>
      <c r="I418" s="2">
        <f t="shared" si="66"/>
        <v>2180323.9932036148</v>
      </c>
      <c r="M418" s="10">
        <f t="shared" si="58"/>
        <v>2815.4475925785164</v>
      </c>
      <c r="N418" s="11">
        <f t="shared" si="60"/>
        <v>31.437708426638068</v>
      </c>
      <c r="O418" s="11">
        <f t="shared" si="61"/>
        <v>2784.0098841518784</v>
      </c>
      <c r="P418" s="12">
        <f t="shared" si="62"/>
        <v>5599.3790296182733</v>
      </c>
    </row>
    <row r="419" spans="1:16" x14ac:dyDescent="0.25">
      <c r="A419" s="28">
        <v>335</v>
      </c>
      <c r="B419" s="1">
        <v>55487</v>
      </c>
      <c r="C419" s="2">
        <f t="shared" si="64"/>
        <v>2051</v>
      </c>
      <c r="D419" s="2">
        <f t="shared" si="63"/>
        <v>18241.905483598108</v>
      </c>
      <c r="E419" s="2">
        <f t="shared" si="65"/>
        <v>5626.4563031474563</v>
      </c>
      <c r="F419" s="2">
        <f t="shared" si="67"/>
        <v>2200207.1890280778</v>
      </c>
      <c r="G419" s="11">
        <f t="shared" si="59"/>
        <v>2815.4475925785164</v>
      </c>
      <c r="H419" s="2">
        <f>IF(A419=C$10, 'Q2(1)'!F$7-('Q2(1)'!F$7-'Q2(1)'!F$5)*'Q2(1)'!I$2,0)+IF(MOD(A419,6)=0, IF(A419&lt;=C$10, 'Q2(1)'!F$7*('Q2(1)'!F$4/2)*(1-'Q2(1)'!I$3),0),0)</f>
        <v>0</v>
      </c>
      <c r="I419" s="2">
        <f t="shared" si="66"/>
        <v>2197391.7414354994</v>
      </c>
      <c r="M419" s="10">
        <f t="shared" si="58"/>
        <v>2815.4475925785164</v>
      </c>
      <c r="N419" s="11">
        <f t="shared" si="60"/>
        <v>20.997671361068523</v>
      </c>
      <c r="O419" s="11">
        <f t="shared" si="61"/>
        <v>2794.4499212174478</v>
      </c>
      <c r="P419" s="12">
        <f t="shared" si="62"/>
        <v>2804.9291084008255</v>
      </c>
    </row>
    <row r="420" spans="1:16" x14ac:dyDescent="0.25">
      <c r="A420" s="28">
        <v>336</v>
      </c>
      <c r="B420" s="1">
        <v>55518</v>
      </c>
      <c r="C420" s="2">
        <f t="shared" si="64"/>
        <v>2051</v>
      </c>
      <c r="D420" s="2">
        <f t="shared" si="63"/>
        <v>18241.905483598108</v>
      </c>
      <c r="E420" s="2">
        <f t="shared" si="65"/>
        <v>5637.7092157537509</v>
      </c>
      <c r="F420" s="2">
        <f t="shared" si="67"/>
        <v>2217320.5768414619</v>
      </c>
      <c r="G420" s="11">
        <f t="shared" si="59"/>
        <v>2815.4475925785164</v>
      </c>
      <c r="H420" s="2">
        <f>IF(A420=C$10, 'Q2(1)'!F$7-('Q2(1)'!F$7-'Q2(1)'!F$5)*'Q2(1)'!I$2,0)+IF(MOD(A420,6)=0, IF(A420&lt;=C$10, 'Q2(1)'!F$7*('Q2(1)'!F$4/2)*(1-'Q2(1)'!I$3),0),0)</f>
        <v>0</v>
      </c>
      <c r="I420" s="3">
        <f t="shared" si="66"/>
        <v>2214505.1292488836</v>
      </c>
      <c r="M420" s="13">
        <f t="shared" si="58"/>
        <v>2815.4475925785164</v>
      </c>
      <c r="N420" s="14">
        <f t="shared" si="60"/>
        <v>10.518484156503096</v>
      </c>
      <c r="O420" s="14">
        <f t="shared" si="61"/>
        <v>2804.9291084220131</v>
      </c>
      <c r="P420" s="15">
        <f t="shared" si="62"/>
        <v>-2.1187588572502136E-8</v>
      </c>
    </row>
    <row r="421" spans="1:16" x14ac:dyDescent="0.25">
      <c r="H421" s="19"/>
      <c r="N421" s="3">
        <f>SUM(N61:N420)</f>
        <v>457901.13332824473</v>
      </c>
    </row>
    <row r="422" spans="1:16" x14ac:dyDescent="0.25">
      <c r="H422" s="19"/>
    </row>
    <row r="423" spans="1:16" x14ac:dyDescent="0.25">
      <c r="H423" s="19"/>
    </row>
    <row r="424" spans="1:16" x14ac:dyDescent="0.25">
      <c r="H424" s="19"/>
    </row>
    <row r="425" spans="1:16" x14ac:dyDescent="0.25">
      <c r="H425" s="19"/>
    </row>
    <row r="426" spans="1:16" x14ac:dyDescent="0.25">
      <c r="H426" s="19"/>
    </row>
    <row r="427" spans="1:16" x14ac:dyDescent="0.25">
      <c r="H427" s="19"/>
    </row>
    <row r="428" spans="1:16" x14ac:dyDescent="0.25">
      <c r="H428" s="19"/>
    </row>
    <row r="429" spans="1:16" x14ac:dyDescent="0.25">
      <c r="H429" s="19"/>
    </row>
    <row r="430" spans="1:16" x14ac:dyDescent="0.25">
      <c r="H430" s="19"/>
    </row>
    <row r="431" spans="1:16" x14ac:dyDescent="0.25">
      <c r="H431" s="19"/>
    </row>
    <row r="432" spans="1:16" x14ac:dyDescent="0.25">
      <c r="H432" s="19"/>
    </row>
    <row r="433" spans="8:8" x14ac:dyDescent="0.25">
      <c r="H433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Q1(1)(2)</vt:lpstr>
      <vt:lpstr>Q1 (3)_1</vt:lpstr>
      <vt:lpstr>Q1 (3)_2</vt:lpstr>
      <vt:lpstr>Q2(1)</vt:lpstr>
      <vt:lpstr>Q2(2)(Bond A)</vt:lpstr>
      <vt:lpstr>Q2(2)(Bond B) </vt:lpstr>
    </vt:vector>
  </TitlesOfParts>
  <Company>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Fei</dc:creator>
  <cp:lastModifiedBy>Huang, Fei</cp:lastModifiedBy>
  <dcterms:created xsi:type="dcterms:W3CDTF">2017-04-24T23:04:20Z</dcterms:created>
  <dcterms:modified xsi:type="dcterms:W3CDTF">2017-05-22T05:21:18Z</dcterms:modified>
</cp:coreProperties>
</file>