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heckCompatibility="1" defaultThemeVersion="124226"/>
  <mc:AlternateContent xmlns:mc="http://schemas.openxmlformats.org/markup-compatibility/2006">
    <mc:Choice Requires="x15">
      <x15ac:absPath xmlns:x15ac="http://schemas.microsoft.com/office/spreadsheetml/2010/11/ac" url="C:\Users\FOLK\Documents\Work\Bioinformatics\2018-05-25_real-impute-me\AllDiseases\"/>
    </mc:Choice>
  </mc:AlternateContent>
  <bookViews>
    <workbookView xWindow="-15" yWindow="-15" windowWidth="23730" windowHeight="5160"/>
  </bookViews>
  <sheets>
    <sheet name="1" sheetId="32" r:id="rId1"/>
    <sheet name="2" sheetId="5" r:id="rId2"/>
    <sheet name="3" sheetId="1" r:id="rId3"/>
    <sheet name="4" sheetId="33" r:id="rId4"/>
    <sheet name="5" sheetId="34" r:id="rId5"/>
    <sheet name="6" sheetId="35" r:id="rId6"/>
    <sheet name="7" sheetId="30" r:id="rId7"/>
    <sheet name="8" sheetId="31" r:id="rId8"/>
    <sheet name="9" sheetId="36" r:id="rId9"/>
    <sheet name="10" sheetId="37" r:id="rId10"/>
    <sheet name="11" sheetId="38" r:id="rId11"/>
    <sheet name="12" sheetId="39" r:id="rId12"/>
    <sheet name="13" sheetId="40" r:id="rId13"/>
    <sheet name="14" sheetId="41" r:id="rId14"/>
  </sheets>
  <calcPr calcId="171027"/>
</workbook>
</file>

<file path=xl/calcChain.xml><?xml version="1.0" encoding="utf-8"?>
<calcChain xmlns="http://schemas.openxmlformats.org/spreadsheetml/2006/main">
  <c r="I33" i="5" l="1"/>
  <c r="I28" i="5"/>
  <c r="I18" i="5"/>
  <c r="I21" i="5"/>
  <c r="I38" i="5"/>
  <c r="I55" i="5"/>
  <c r="I39" i="5"/>
  <c r="I45" i="5"/>
  <c r="I50" i="5"/>
  <c r="I20" i="5"/>
  <c r="I53" i="5"/>
  <c r="I51" i="5"/>
  <c r="I26" i="5"/>
  <c r="I52" i="5"/>
  <c r="I48" i="5"/>
  <c r="I34" i="5"/>
  <c r="I37" i="5"/>
  <c r="I14" i="5"/>
  <c r="I10" i="5"/>
  <c r="I15" i="5"/>
  <c r="I6" i="5"/>
  <c r="I11" i="5"/>
  <c r="I13" i="5"/>
</calcChain>
</file>

<file path=xl/sharedStrings.xml><?xml version="1.0" encoding="utf-8"?>
<sst xmlns="http://schemas.openxmlformats.org/spreadsheetml/2006/main" count="5349" uniqueCount="2289">
  <si>
    <t>1.11 (1.07-1.15)</t>
  </si>
  <si>
    <t>1.10 (1.05-1.15)</t>
  </si>
  <si>
    <t>rs228614</t>
  </si>
  <si>
    <t>rs630923</t>
  </si>
  <si>
    <t>CXCR5</t>
  </si>
  <si>
    <t>rs2744148</t>
  </si>
  <si>
    <t>rs180515</t>
  </si>
  <si>
    <t>RPS6KB1</t>
  </si>
  <si>
    <t>rs6062314</t>
  </si>
  <si>
    <t>Chr</t>
  </si>
  <si>
    <t>rsID</t>
  </si>
  <si>
    <t>OR (95% CI)</t>
  </si>
  <si>
    <t>rs4648356</t>
  </si>
  <si>
    <t>MMEL1</t>
  </si>
  <si>
    <t>C</t>
  </si>
  <si>
    <t>1.16 (1.12-1.21)</t>
  </si>
  <si>
    <t>rs11810217</t>
  </si>
  <si>
    <t>EVI5</t>
  </si>
  <si>
    <t>A</t>
  </si>
  <si>
    <t>1.15 (1.11-1.20)</t>
  </si>
  <si>
    <t>rs1335532</t>
  </si>
  <si>
    <t>CD58</t>
  </si>
  <si>
    <t>rs1323292</t>
  </si>
  <si>
    <t>rs7522462</t>
  </si>
  <si>
    <t>G</t>
  </si>
  <si>
    <t>rs2028597</t>
  </si>
  <si>
    <t>CBLB</t>
  </si>
  <si>
    <t>1.13 (1.06-1.21)</t>
  </si>
  <si>
    <t>rs2293370</t>
  </si>
  <si>
    <t>rs2243123</t>
  </si>
  <si>
    <t>IL12A</t>
  </si>
  <si>
    <t>rs6897932</t>
  </si>
  <si>
    <t>IL7R</t>
  </si>
  <si>
    <t>rs4613763</t>
  </si>
  <si>
    <t>rs13192841</t>
  </si>
  <si>
    <t>rs1520333</t>
  </si>
  <si>
    <t>rs3118470</t>
  </si>
  <si>
    <t>IL2RA</t>
  </si>
  <si>
    <t>ZMIZ1</t>
  </si>
  <si>
    <t>1.10 (1.06-1.14)</t>
  </si>
  <si>
    <t>rs650258</t>
  </si>
  <si>
    <t>1.12 (1.08-1.16)</t>
  </si>
  <si>
    <t>rs1800693</t>
  </si>
  <si>
    <t>TNFRSF1A</t>
  </si>
  <si>
    <t>rs12368653</t>
  </si>
  <si>
    <t>rs949143</t>
  </si>
  <si>
    <t>1.08 (1.04-1.12)</t>
  </si>
  <si>
    <t>rs7200786</t>
  </si>
  <si>
    <t>CLEC16A</t>
  </si>
  <si>
    <t>rs13333054</t>
  </si>
  <si>
    <t>rs9891119</t>
  </si>
  <si>
    <t>STAT3</t>
  </si>
  <si>
    <t>rs8112449</t>
  </si>
  <si>
    <t>TYK2</t>
  </si>
  <si>
    <t>rs2425752</t>
  </si>
  <si>
    <t>CD40</t>
  </si>
  <si>
    <t>rs11581062</t>
  </si>
  <si>
    <t>rs12466022</t>
  </si>
  <si>
    <t>rs7595037</t>
  </si>
  <si>
    <t>rs17174870</t>
  </si>
  <si>
    <t>MERTK</t>
  </si>
  <si>
    <t>rs10201872</t>
  </si>
  <si>
    <t>SP140</t>
  </si>
  <si>
    <t>EOMES</t>
  </si>
  <si>
    <t>rs669607</t>
  </si>
  <si>
    <t>rs9282641</t>
  </si>
  <si>
    <t>CD86</t>
  </si>
  <si>
    <t>rs2546890</t>
  </si>
  <si>
    <t>rs12212193</t>
  </si>
  <si>
    <t>BACH2</t>
  </si>
  <si>
    <t>rs802734</t>
  </si>
  <si>
    <t>rs11154801</t>
  </si>
  <si>
    <t>rs17066096</t>
  </si>
  <si>
    <t>rs1738074</t>
  </si>
  <si>
    <t>TAGAP</t>
  </si>
  <si>
    <t>rs354033</t>
  </si>
  <si>
    <t>ZNF767</t>
  </si>
  <si>
    <t>rs4410871</t>
  </si>
  <si>
    <t>PVT1</t>
  </si>
  <si>
    <t>rs7923837</t>
  </si>
  <si>
    <t>rs10466829</t>
  </si>
  <si>
    <t>CLECL1</t>
  </si>
  <si>
    <t>rs4902647</t>
  </si>
  <si>
    <t>ZFP36L1</t>
  </si>
  <si>
    <t>rs2300603</t>
  </si>
  <si>
    <t>BATF</t>
  </si>
  <si>
    <t>rs2119704</t>
  </si>
  <si>
    <t>GALC</t>
  </si>
  <si>
    <t>rs7238078</t>
  </si>
  <si>
    <t>MALT1</t>
  </si>
  <si>
    <t>rs1077667</t>
  </si>
  <si>
    <t>TNFSF14</t>
  </si>
  <si>
    <t>rs874628</t>
  </si>
  <si>
    <t>MPV17L2</t>
  </si>
  <si>
    <t>rs2303759</t>
  </si>
  <si>
    <t>DKKL1</t>
  </si>
  <si>
    <t>rs2248359</t>
  </si>
  <si>
    <t>rs2283792</t>
  </si>
  <si>
    <t>MAPK1</t>
  </si>
  <si>
    <t>rs140522</t>
  </si>
  <si>
    <t>Gene</t>
  </si>
  <si>
    <t>1.13 (1.09-1.18)</t>
  </si>
  <si>
    <t>1.21 (1.14-1.29)</t>
  </si>
  <si>
    <t>1.09 (1.05-1.13)</t>
  </si>
  <si>
    <t>1.08 (1.05-1.12)</t>
  </si>
  <si>
    <t>1.07 (1.04-1.11)</t>
  </si>
  <si>
    <t>1.05 (1.02-1.09)</t>
  </si>
  <si>
    <t>1.07 (1.03-1.11)</t>
  </si>
  <si>
    <t>1.11 (1.07-1.14)</t>
  </si>
  <si>
    <t>1.07 (1.03-1.10)</t>
  </si>
  <si>
    <t>1.03 (1.00-1.07)</t>
  </si>
  <si>
    <t>1.17 (1.12-1.23)</t>
  </si>
  <si>
    <t>1.14 (1.10-1.19)</t>
  </si>
  <si>
    <t>1.05 (1.01-1.08)</t>
  </si>
  <si>
    <t>1.06 (1.02-1.09)</t>
  </si>
  <si>
    <t>1.09 (1.05-1.12)</t>
  </si>
  <si>
    <t>1.33 (1.26-1.40)</t>
  </si>
  <si>
    <t>1.04 (1.00-1.07)</t>
  </si>
  <si>
    <t>1.15 (1.12-1.19)</t>
  </si>
  <si>
    <t>1.04 (0.98-1.11)</t>
  </si>
  <si>
    <t>1.18 (1.13-1.24)</t>
  </si>
  <si>
    <t>1.05 (1.01-1.09)</t>
  </si>
  <si>
    <t>1.03 (0.99-1.06)</t>
  </si>
  <si>
    <t>1.14 (1.10-1.18)</t>
  </si>
  <si>
    <t>1.12 (1.08-1.15)</t>
  </si>
  <si>
    <t>imm_12_6310270</t>
  </si>
  <si>
    <t>1.14 (1.11-1.18)</t>
  </si>
  <si>
    <t>1.09 (1.06-1.13)</t>
  </si>
  <si>
    <t>1.10 (1.06-1.13)</t>
  </si>
  <si>
    <t>1.20 (1.13-1.28)</t>
  </si>
  <si>
    <t>1.09 (1.04-1.13)</t>
  </si>
  <si>
    <t>1.07 (1.02-1.11)</t>
  </si>
  <si>
    <t>1.15 (1.11-1.19)</t>
  </si>
  <si>
    <t>1.05 (1.02-1.10)</t>
  </si>
  <si>
    <t>1.10 (1.03-1.16)</t>
  </si>
  <si>
    <t>rs470119</t>
  </si>
  <si>
    <t>1.14 (1.12-1.16)</t>
  </si>
  <si>
    <t>1.09 (1.08-1.11)</t>
  </si>
  <si>
    <t>1.16 (1.14-1.18)</t>
  </si>
  <si>
    <t>1.11 (1.09-1.12)</t>
  </si>
  <si>
    <t>1.13 (1.11-1.15)</t>
  </si>
  <si>
    <t>1.15 (1.13-1.16)</t>
  </si>
  <si>
    <t>NA</t>
  </si>
  <si>
    <t>1.22 (1.19-1.24)</t>
  </si>
  <si>
    <t>1.14 (1.12-1.15)</t>
  </si>
  <si>
    <t>1.11 (1.09-1.13)</t>
  </si>
  <si>
    <t>1.13 (1.12-1.15)</t>
  </si>
  <si>
    <t>1.12 (1.11-1.14)</t>
  </si>
  <si>
    <t>1.22 (1.19-1.25)</t>
  </si>
  <si>
    <t>1.16 (1.14-1.19)</t>
  </si>
  <si>
    <t>1.21 (1.18-1.24)</t>
  </si>
  <si>
    <t>1.12 (1.10-1.13)</t>
  </si>
  <si>
    <t>1.09 (1.08-1.10)</t>
  </si>
  <si>
    <t>1.10 (1.09-1.12)</t>
  </si>
  <si>
    <t>1.11 (1.10-1.13)</t>
  </si>
  <si>
    <t>1.12 (1.10-1.14)</t>
  </si>
  <si>
    <t>1.10 (1.08-1.11)</t>
  </si>
  <si>
    <t>1.08 (1.06-1.10)</t>
  </si>
  <si>
    <t>1.09 (1.07-1.10)</t>
  </si>
  <si>
    <t>1.20 (1.18-1.22)</t>
  </si>
  <si>
    <t>1.11 (1.10-1.12)</t>
  </si>
  <si>
    <t>1.08 (1.07-1.10)</t>
  </si>
  <si>
    <t>1.17 (1.11-1.24)</t>
  </si>
  <si>
    <t>1.05 (1.02-1.08)</t>
  </si>
  <si>
    <t>MLANA</t>
  </si>
  <si>
    <t>1.16 (1.10-1.22)</t>
  </si>
  <si>
    <t>Notes</t>
  </si>
  <si>
    <t>rs12048904</t>
  </si>
  <si>
    <t>rs4285028</t>
  </si>
  <si>
    <t>rs4308217</t>
  </si>
  <si>
    <t>1.19 (1.17-1.21)</t>
  </si>
  <si>
    <t>rs12695416</t>
  </si>
  <si>
    <t>rs2255214</t>
  </si>
  <si>
    <t>rs12027668</t>
  </si>
  <si>
    <t>rs566416</t>
  </si>
  <si>
    <t>rs4147359</t>
  </si>
  <si>
    <t>Proxy_rsID</t>
  </si>
  <si>
    <t>Original_rsID</t>
  </si>
  <si>
    <t>Function</t>
    <phoneticPr fontId="1" type="noConversion"/>
  </si>
  <si>
    <t>imm_2_230823698</t>
  </si>
  <si>
    <t>rs9989735</t>
  </si>
  <si>
    <t>intronic</t>
  </si>
  <si>
    <t>imm_12_9796957</t>
  </si>
  <si>
    <t>rs11052877</t>
  </si>
  <si>
    <t>CD69</t>
  </si>
  <si>
    <t>UTR3</t>
  </si>
  <si>
    <t>T</t>
  </si>
  <si>
    <t>1kg_3_27732022</t>
  </si>
  <si>
    <t>rs2371108</t>
  </si>
  <si>
    <t>rs73061230</t>
  </si>
  <si>
    <t>intergenic</t>
  </si>
  <si>
    <t>downstream</t>
  </si>
  <si>
    <t>AHI1</t>
  </si>
  <si>
    <t>1kg_1_101013481</t>
  </si>
  <si>
    <t>rs7552544</t>
  </si>
  <si>
    <t>1kg_1_92748052</t>
  </si>
  <si>
    <t>rs41286801</t>
  </si>
  <si>
    <t>imm_6_91033489</t>
  </si>
  <si>
    <t>rs72928038</t>
  </si>
  <si>
    <t>seq-t1d-12-56468329-A-T</t>
  </si>
  <si>
    <t>TSFM</t>
  </si>
  <si>
    <t>1kg_2_43214760</t>
  </si>
  <si>
    <t>rs2163226</t>
  </si>
  <si>
    <t>imm_6_138286509</t>
  </si>
  <si>
    <t>rs67297943</t>
  </si>
  <si>
    <t>imm_1_190808095</t>
  </si>
  <si>
    <t>rs1359062</t>
  </si>
  <si>
    <t>imm_16_84551985</t>
  </si>
  <si>
    <t>rs35929052</t>
  </si>
  <si>
    <t>imm_1_116881689</t>
  </si>
  <si>
    <t>rs6677309</t>
  </si>
  <si>
    <t>1kg_8_79738359</t>
  </si>
  <si>
    <t>rs1021156</t>
  </si>
  <si>
    <t>imm_6_159390547</t>
  </si>
  <si>
    <t>rs212405</t>
  </si>
  <si>
    <t>rs9355260</t>
  </si>
  <si>
    <t>exonic</t>
  </si>
  <si>
    <t>imm_8_129228127</t>
  </si>
  <si>
    <t>rs759648</t>
  </si>
  <si>
    <t>1kg_14_87502081</t>
  </si>
  <si>
    <t>imm_3_161173806</t>
  </si>
  <si>
    <t>rs1014486</t>
  </si>
  <si>
    <t>rs522127</t>
  </si>
  <si>
    <t>imm_3_120705146</t>
  </si>
  <si>
    <t>rs1131265</t>
  </si>
  <si>
    <t>TIMMDC1</t>
  </si>
  <si>
    <t>rs4903324</t>
  </si>
  <si>
    <t>rs8107548</t>
  </si>
  <si>
    <t>imm_10_6139051</t>
  </si>
  <si>
    <t>rs2104286</t>
  </si>
  <si>
    <t>rs1920296</t>
  </si>
  <si>
    <t>IQCB1</t>
  </si>
  <si>
    <t>ncRNA_intronic</t>
  </si>
  <si>
    <t>imm_5_40434853</t>
  </si>
  <si>
    <t>rs6880778</t>
  </si>
  <si>
    <t>imm_1_2515525</t>
  </si>
  <si>
    <t>rs3748817</t>
  </si>
  <si>
    <t>imm_14_68331225</t>
  </si>
  <si>
    <t>rs2236262</t>
  </si>
  <si>
    <t>imm_11_60549906</t>
  </si>
  <si>
    <t>rs34383631</t>
  </si>
  <si>
    <t>rs175126</t>
  </si>
  <si>
    <t>1kg_3_28053575</t>
  </si>
  <si>
    <t>rs1813375</t>
  </si>
  <si>
    <t>imm_5_35914913</t>
  </si>
  <si>
    <t>rs6881706</t>
  </si>
  <si>
    <t>imm_16_11102272</t>
  </si>
  <si>
    <t>rs12927355</t>
  </si>
  <si>
    <t>imm_1_199141351</t>
  </si>
  <si>
    <t>rs55838263</t>
  </si>
  <si>
    <t>C1orf106</t>
  </si>
  <si>
    <t>imm_2_68440981</t>
  </si>
  <si>
    <t>rs7595717</t>
  </si>
  <si>
    <t>imm_19_10324118</t>
  </si>
  <si>
    <t>rs34536443</t>
  </si>
  <si>
    <t>rs7256672</t>
  </si>
  <si>
    <t>PDE4A</t>
  </si>
  <si>
    <t>rs2288904</t>
  </si>
  <si>
    <t>SLC44A2</t>
  </si>
  <si>
    <t>chr19_18146944</t>
  </si>
  <si>
    <t>rs11554159</t>
  </si>
  <si>
    <t>IFI30</t>
  </si>
  <si>
    <t>imm_12_122159335</t>
  </si>
  <si>
    <t>rs7132277</t>
  </si>
  <si>
    <t>PITPNM2</t>
  </si>
  <si>
    <t>imm_17_37784289</t>
  </si>
  <si>
    <t>rs4796791</t>
  </si>
  <si>
    <t>imm_20_44181354</t>
  </si>
  <si>
    <t>rs4810485</t>
  </si>
  <si>
    <t>1kg_3_18760589</t>
  </si>
  <si>
    <t>rs11719975</t>
  </si>
  <si>
    <t>1kg_7_37348990</t>
  </si>
  <si>
    <t>rs60600003</t>
  </si>
  <si>
    <t>ELMO1</t>
  </si>
  <si>
    <t>imm_1_158978428</t>
  </si>
  <si>
    <t>rs35967351</t>
  </si>
  <si>
    <t>SLAMF7</t>
  </si>
  <si>
    <t>imm_10_80718617</t>
  </si>
  <si>
    <t>rs1782645</t>
  </si>
  <si>
    <t>imm_2_191682680</t>
  </si>
  <si>
    <t>rs9967792</t>
  </si>
  <si>
    <t>STAT4</t>
  </si>
  <si>
    <t>imm_2_60948749</t>
  </si>
  <si>
    <t>rs842639</t>
  </si>
  <si>
    <t>FLJ16341</t>
  </si>
  <si>
    <t>imm_20_47872168</t>
  </si>
  <si>
    <t>rs17785991</t>
  </si>
  <si>
    <t>SLC9A8</t>
  </si>
  <si>
    <t>imm_3_32988487</t>
  </si>
  <si>
    <t>rs4679081</t>
  </si>
  <si>
    <t>imm_5_55476487</t>
  </si>
  <si>
    <t>rs71624119</t>
  </si>
  <si>
    <t>ANKRD55</t>
  </si>
  <si>
    <t>imm_7_28139264</t>
  </si>
  <si>
    <t>rs917116</t>
  </si>
  <si>
    <t>JAZF1</t>
  </si>
  <si>
    <t>rs12087340</t>
  </si>
  <si>
    <t>rs12148050</t>
  </si>
  <si>
    <t>TRAF3</t>
  </si>
  <si>
    <t>rs2050568</t>
  </si>
  <si>
    <t>FCRL1</t>
  </si>
  <si>
    <t>rs4794058</t>
  </si>
  <si>
    <t>rs4976646</t>
  </si>
  <si>
    <t>RGS14</t>
  </si>
  <si>
    <t>rs7196953</t>
  </si>
  <si>
    <t>rs756699</t>
  </si>
  <si>
    <t>rs7665090</t>
  </si>
  <si>
    <t>rs793108</t>
  </si>
  <si>
    <t>rs8070345</t>
  </si>
  <si>
    <t>VMP1</t>
  </si>
  <si>
    <t>rs941816</t>
  </si>
  <si>
    <t>PXT1</t>
  </si>
  <si>
    <t>imm_11_127916046</t>
  </si>
  <si>
    <t>ETS1</t>
  </si>
  <si>
    <t>imm_2_204319440</t>
  </si>
  <si>
    <t>rs6435203</t>
  </si>
  <si>
    <t>imm_3_189565613</t>
  </si>
  <si>
    <t>LPP</t>
  </si>
  <si>
    <t>rs13260060</t>
  </si>
  <si>
    <t>NCOA2</t>
  </si>
  <si>
    <t>rs1534422</t>
  </si>
  <si>
    <t>rs3004212</t>
  </si>
  <si>
    <t>CSGALNACT2</t>
  </si>
  <si>
    <t>rs6072343</t>
  </si>
  <si>
    <t>rs727098</t>
  </si>
  <si>
    <t>rs806349</t>
  </si>
  <si>
    <t>rs9808753</t>
  </si>
  <si>
    <t>IFNGR2</t>
  </si>
  <si>
    <t>rs9846396</t>
  </si>
  <si>
    <t>ZBTB38</t>
  </si>
  <si>
    <t>1.04 (1.01-1.07)</t>
  </si>
  <si>
    <t>Immunochip ID</t>
  </si>
  <si>
    <r>
      <t>r</t>
    </r>
    <r>
      <rPr>
        <vertAlign val="superscript"/>
        <sz val="10"/>
        <color indexed="8"/>
        <rFont val="Times New Roman"/>
        <family val="1"/>
      </rPr>
      <t>2</t>
    </r>
  </si>
  <si>
    <t>rs201202118</t>
  </si>
  <si>
    <t>rs74796499</t>
  </si>
  <si>
    <t>RAF</t>
  </si>
  <si>
    <t>Function</t>
  </si>
  <si>
    <t>1.08 (1.04-1.11)</t>
  </si>
  <si>
    <t>1.11 (1.08-1.15)</t>
  </si>
  <si>
    <t>1.11 (1.06-1.16)</t>
  </si>
  <si>
    <t>1.06 (1.02-1.11)</t>
  </si>
  <si>
    <t>rs116670682</t>
  </si>
  <si>
    <t>rs3850384</t>
  </si>
  <si>
    <t>1.19 (1.09-1.29)</t>
  </si>
  <si>
    <t>1.09 (1.05-1.14)</t>
  </si>
  <si>
    <t>1.12 (1.06-1.19)</t>
  </si>
  <si>
    <t>2.41 (1.56-3.73)</t>
  </si>
  <si>
    <t>1.34 (0.75-2.39)</t>
  </si>
  <si>
    <t>1.07 (1.01-1.14)</t>
  </si>
  <si>
    <t>1.02 (0.98-1.06)</t>
  </si>
  <si>
    <t>none</t>
  </si>
  <si>
    <t>1.12 (1.07-1.17)</t>
  </si>
  <si>
    <t>1.12 (1.07-1.18)</t>
  </si>
  <si>
    <t>1.08 (1.03-1.13)</t>
  </si>
  <si>
    <t>1.06 (1.03-1.09)</t>
  </si>
  <si>
    <t>1.11 (1.06-1.17)</t>
  </si>
  <si>
    <t>1.13 (1.07-1.19)</t>
  </si>
  <si>
    <t>rs66756607</t>
  </si>
  <si>
    <t>1.04 (1.01-1.08)</t>
  </si>
  <si>
    <t>1.08 (1.04-1.14)</t>
  </si>
  <si>
    <t>1.07 (1.01-1.12)</t>
  </si>
  <si>
    <t>1.14 (1.12-1.17)</t>
  </si>
  <si>
    <t>1.19 (1.15-1.22)</t>
  </si>
  <si>
    <t>1.29 (1.24-1.33)</t>
  </si>
  <si>
    <t>1.12 (1.09-1.15)</t>
  </si>
  <si>
    <t>1.16 (1.12-1.19)</t>
  </si>
  <si>
    <t>1.15 (1.12-1.18)</t>
  </si>
  <si>
    <t>1.11 (1.08-1.13)</t>
  </si>
  <si>
    <t>1.12 (1.09-1.14)</t>
  </si>
  <si>
    <t>1.14 (1.11-1.17)</t>
  </si>
  <si>
    <t>1.11 (1.09-1.14)</t>
  </si>
  <si>
    <t>1.11 (1.08-1.14)</t>
  </si>
  <si>
    <t>1.08 (1.06-1.11)</t>
  </si>
  <si>
    <t>1.09 (1.06-1.12)</t>
  </si>
  <si>
    <t>1.29 (1.21-1.38)</t>
  </si>
  <si>
    <t>1.09 (1.07-1.12)</t>
  </si>
  <si>
    <t>1.08 (1.05-1.11)</t>
  </si>
  <si>
    <t>1.07 (1.04-1.09)</t>
  </si>
  <si>
    <t>1.06 (1.04-1.09)</t>
  </si>
  <si>
    <t>1.06 (1.04-1.08)</t>
  </si>
  <si>
    <t>Replication</t>
  </si>
  <si>
    <t>1.10 (1.08-1.13)</t>
  </si>
  <si>
    <t>1.13 (1.10-1.16)</t>
  </si>
  <si>
    <t>1.10 (1.07-1.13)</t>
  </si>
  <si>
    <t>1.17 (1.13-1.20)</t>
  </si>
  <si>
    <t>1.12 (1.10-1.15)</t>
  </si>
  <si>
    <t>1.13 (1.10-1.15)</t>
  </si>
  <si>
    <t>1.15 (1.10-1.19)</t>
  </si>
  <si>
    <t>1.10 (1.07-1.12)</t>
  </si>
  <si>
    <t>1.16 (1.13-1.20)</t>
  </si>
  <si>
    <t>1.20 (1.17-1.23)</t>
  </si>
  <si>
    <t>1.32 (1.25-1.40)</t>
  </si>
  <si>
    <t>rs62626325</t>
  </si>
  <si>
    <t>2) The 5 SNPs listed as having "suggestive" association (part b of Table S2 in Nature 2011; 476:214-9) have subsequently been confirmed to be associated with genome-wide significance in follow up studies, and are therefore included on this table. (Lill et al. Brain 2103 accepted)</t>
  </si>
  <si>
    <t>Novel</t>
  </si>
  <si>
    <t>rs523604</t>
  </si>
  <si>
    <r>
      <t>imm_11_118260948</t>
    </r>
    <r>
      <rPr>
        <vertAlign val="superscript"/>
        <sz val="10"/>
        <color indexed="8"/>
        <rFont val="Times New Roman"/>
        <family val="1"/>
      </rPr>
      <t>g</t>
    </r>
  </si>
  <si>
    <t>3) The 4 SNPs listed as secondary (Table S3 in Nature 2011; 476:214-9) are in some instances tagged by the same new best SNP in Immunochip as the published primary.  In this case, the new best SNP is listed for both.</t>
  </si>
  <si>
    <r>
      <t>rs7090512</t>
    </r>
    <r>
      <rPr>
        <vertAlign val="superscript"/>
        <sz val="10"/>
        <color indexed="8"/>
        <rFont val="Times New Roman"/>
        <family val="1"/>
      </rPr>
      <t>f</t>
    </r>
  </si>
  <si>
    <t>rs3809006</t>
  </si>
  <si>
    <r>
      <rPr>
        <vertAlign val="superscript"/>
        <sz val="10"/>
        <color indexed="8"/>
        <rFont val="Times New Roman"/>
        <family val="1"/>
      </rPr>
      <t>†</t>
    </r>
    <r>
      <rPr>
        <sz val="10"/>
        <color indexed="8"/>
        <rFont val="Times New Roman"/>
        <family val="1"/>
      </rPr>
      <t xml:space="preserve"> are for proxy SNPs in Replication (as listed below). R2 computed using 1KG.</t>
    </r>
  </si>
  <si>
    <r>
      <t>r2</t>
    </r>
    <r>
      <rPr>
        <b/>
        <vertAlign val="superscript"/>
        <sz val="10"/>
        <color indexed="8"/>
        <rFont val="Times New Roman"/>
        <family val="1"/>
      </rPr>
      <t>‡</t>
    </r>
  </si>
  <si>
    <r>
      <t>D Prime</t>
    </r>
    <r>
      <rPr>
        <b/>
        <vertAlign val="superscript"/>
        <sz val="10"/>
        <color indexed="8"/>
        <rFont val="Times New Roman"/>
        <family val="1"/>
      </rPr>
      <t>‡</t>
    </r>
  </si>
  <si>
    <r>
      <t>rs12695416</t>
    </r>
    <r>
      <rPr>
        <vertAlign val="superscript"/>
        <sz val="10"/>
        <color theme="1"/>
        <rFont val="Times New Roman"/>
        <family val="1"/>
      </rPr>
      <t>†</t>
    </r>
  </si>
  <si>
    <r>
      <t>rs2255214</t>
    </r>
    <r>
      <rPr>
        <vertAlign val="superscript"/>
        <sz val="10"/>
        <color theme="1"/>
        <rFont val="Times New Roman"/>
        <family val="1"/>
      </rPr>
      <t>†</t>
    </r>
  </si>
  <si>
    <r>
      <t>rs470119</t>
    </r>
    <r>
      <rPr>
        <vertAlign val="superscript"/>
        <sz val="10"/>
        <color theme="1"/>
        <rFont val="Times New Roman"/>
        <family val="1"/>
      </rPr>
      <t>†</t>
    </r>
  </si>
  <si>
    <t>‡r2 and D Prime calculated between Best SNP rsID and published rsID</t>
  </si>
  <si>
    <t xml:space="preserve">4) No Best SNP for published signal is listed if an Immunochip discovery threshold of p ≤ 1E-04 was not met </t>
  </si>
  <si>
    <t>1kg_10_30771152</t>
  </si>
  <si>
    <t>gw_080026</t>
  </si>
  <si>
    <t>imm_1_204870268</t>
  </si>
  <si>
    <t>imm_12_110332123</t>
  </si>
  <si>
    <t>imm_15_36634030</t>
  </si>
  <si>
    <t>imm_16_73821162</t>
  </si>
  <si>
    <t>imm_2_181943337</t>
  </si>
  <si>
    <t>imm_20_1607899</t>
  </si>
  <si>
    <t>rs1123072</t>
  </si>
  <si>
    <t>rs12968403</t>
  </si>
  <si>
    <t>rs1589113</t>
  </si>
  <si>
    <t>rs17371986</t>
  </si>
  <si>
    <t>rs189139</t>
  </si>
  <si>
    <t>rs2073167</t>
  </si>
  <si>
    <t>rs223889</t>
  </si>
  <si>
    <t>rs2293141</t>
  </si>
  <si>
    <t>rs2701880</t>
  </si>
  <si>
    <t>rs3848368</t>
  </si>
  <si>
    <t>rs4076437</t>
  </si>
  <si>
    <t>rs4315750</t>
  </si>
  <si>
    <t>rs4755450</t>
  </si>
  <si>
    <t>rs573913</t>
  </si>
  <si>
    <t>rs5756391</t>
  </si>
  <si>
    <t>rs6512547</t>
  </si>
  <si>
    <t>rs7260516</t>
  </si>
  <si>
    <t>rs731089</t>
  </si>
  <si>
    <t>rs7993214</t>
  </si>
  <si>
    <t>seq-rs1496167</t>
  </si>
  <si>
    <t>seq-t1d-1-197097565-T-C</t>
  </si>
  <si>
    <t>MAP3K8</t>
  </si>
  <si>
    <t>FAM167A</t>
  </si>
  <si>
    <t>SH2B3</t>
  </si>
  <si>
    <t>RASGRP1</t>
  </si>
  <si>
    <t>BCAR1</t>
  </si>
  <si>
    <t>NUTF2</t>
  </si>
  <si>
    <t>RTTN</t>
  </si>
  <si>
    <t>NME7</t>
  </si>
  <si>
    <t>SH3BP2</t>
  </si>
  <si>
    <t>TEF</t>
  </si>
  <si>
    <t>CCL22</t>
  </si>
  <si>
    <t>upstream</t>
  </si>
  <si>
    <t>KAT2B</t>
  </si>
  <si>
    <t>FOXO1</t>
  </si>
  <si>
    <t>H1FX-AS1</t>
  </si>
  <si>
    <t>ncRNA_exonic</t>
  </si>
  <si>
    <t>GABRB1</t>
  </si>
  <si>
    <t>PRR5L</t>
  </si>
  <si>
    <t>SETX</t>
  </si>
  <si>
    <t>COG6</t>
  </si>
  <si>
    <t>PDE3B</t>
  </si>
  <si>
    <t>LOC100131234</t>
  </si>
  <si>
    <t>rs4903324†</t>
  </si>
  <si>
    <t>rs928055</t>
  </si>
  <si>
    <t>rs75637965</t>
  </si>
  <si>
    <t>rs12027964</t>
  </si>
  <si>
    <t>rs3803170</t>
  </si>
  <si>
    <t>rs4924273</t>
  </si>
  <si>
    <t>rs7190458</t>
  </si>
  <si>
    <t>rs6716355</t>
  </si>
  <si>
    <t>rs13022894</t>
  </si>
  <si>
    <t>rs55776317</t>
  </si>
  <si>
    <t>rs116178502</t>
  </si>
  <si>
    <t>rs202550</t>
  </si>
  <si>
    <t>rs1496167</t>
  </si>
  <si>
    <t>rs113116201</t>
  </si>
  <si>
    <t>rs4149584</t>
  </si>
  <si>
    <t>PUS10</t>
  </si>
  <si>
    <t>1.16 (1.09-1.24)</t>
  </si>
  <si>
    <t>1.47 (1.22-1.78)</t>
  </si>
  <si>
    <t>1.25 (1.12-1.39)</t>
  </si>
  <si>
    <t>1.11 (1.05-1.17)</t>
  </si>
  <si>
    <t>1.14 (1.07-1.21)</t>
  </si>
  <si>
    <t>1.27 (1.13-1.41)</t>
  </si>
  <si>
    <t>1.01 (0.98-1.05)</t>
  </si>
  <si>
    <t>1.04 (0.99-1.09)</t>
  </si>
  <si>
    <t>1.03 (0.99-1.07)</t>
  </si>
  <si>
    <t>1.06 (0.97-1.15)</t>
  </si>
  <si>
    <t>1.06 (0.98-1.14)</t>
  </si>
  <si>
    <t>1.02 (0.96-1.07)</t>
  </si>
  <si>
    <t>1.01 (0.98-1.04)</t>
  </si>
  <si>
    <t>1.02 (0.98-1.05)</t>
  </si>
  <si>
    <t>1.03 (0.98-1.08)</t>
  </si>
  <si>
    <t>0.97 (0.93-1.02)</t>
  </si>
  <si>
    <t>1.03 (0.99-1.08)</t>
  </si>
  <si>
    <t>1.29 (1.16-1.43)</t>
  </si>
  <si>
    <t>1.06 (1.03-1.08)</t>
  </si>
  <si>
    <t>1.12 (1.06-1.18)</t>
  </si>
  <si>
    <t>1.05 (1.03-1.07)</t>
  </si>
  <si>
    <t>1.04 (1.02-1.07)</t>
  </si>
  <si>
    <t>1.16 (1.07-1.26)</t>
  </si>
  <si>
    <t>1.13 (1.05-1.21)</t>
  </si>
  <si>
    <t>1.07 (1.02-1.12)</t>
  </si>
  <si>
    <r>
      <t>1kg_1_92898188</t>
    </r>
    <r>
      <rPr>
        <vertAlign val="superscript"/>
        <sz val="10"/>
        <rFont val="Times New Roman"/>
        <family val="1"/>
      </rPr>
      <t>a</t>
    </r>
  </si>
  <si>
    <r>
      <t>imm_2_60913525</t>
    </r>
    <r>
      <rPr>
        <vertAlign val="superscript"/>
        <sz val="10"/>
        <rFont val="Times New Roman"/>
        <family val="1"/>
      </rPr>
      <t>b</t>
    </r>
  </si>
  <si>
    <r>
      <t>1kg_3_27704650</t>
    </r>
    <r>
      <rPr>
        <vertAlign val="superscript"/>
        <sz val="10"/>
        <rFont val="Times New Roman"/>
        <family val="1"/>
      </rPr>
      <t>d</t>
    </r>
  </si>
  <si>
    <r>
      <t>imm_3_161217362</t>
    </r>
    <r>
      <rPr>
        <vertAlign val="superscript"/>
        <sz val="10"/>
        <rFont val="Times New Roman"/>
        <family val="1"/>
      </rPr>
      <t>e</t>
    </r>
  </si>
  <si>
    <r>
      <t>imm_6_159444610</t>
    </r>
    <r>
      <rPr>
        <vertAlign val="superscript"/>
        <sz val="10"/>
        <rFont val="Times New Roman"/>
        <family val="1"/>
      </rPr>
      <t>f</t>
    </r>
  </si>
  <si>
    <r>
      <t>imm_10_6161291</t>
    </r>
    <r>
      <rPr>
        <vertAlign val="superscript"/>
        <sz val="10"/>
        <rFont val="Times New Roman"/>
        <family val="1"/>
      </rPr>
      <t>g</t>
    </r>
  </si>
  <si>
    <r>
      <t>imm_11_60590200</t>
    </r>
    <r>
      <rPr>
        <vertAlign val="superscript"/>
        <sz val="10"/>
        <rFont val="Times New Roman"/>
        <family val="1"/>
      </rPr>
      <t>h</t>
    </r>
  </si>
  <si>
    <r>
      <t>imm_19_10440474</t>
    </r>
    <r>
      <rPr>
        <vertAlign val="superscript"/>
        <sz val="10"/>
        <rFont val="Times New Roman"/>
        <family val="1"/>
      </rPr>
      <t>k</t>
    </r>
  </si>
  <si>
    <r>
      <t>imm_2_61045499</t>
    </r>
    <r>
      <rPr>
        <vertAlign val="superscript"/>
        <sz val="10"/>
        <rFont val="Times New Roman"/>
        <family val="1"/>
      </rPr>
      <t>c**</t>
    </r>
  </si>
  <si>
    <r>
      <t>imm_2_62378027</t>
    </r>
    <r>
      <rPr>
        <vertAlign val="superscript"/>
        <sz val="10"/>
        <rFont val="Times New Roman"/>
        <family val="1"/>
      </rPr>
      <t>*</t>
    </r>
  </si>
  <si>
    <r>
      <t>imm_12_6312904</t>
    </r>
    <r>
      <rPr>
        <vertAlign val="superscript"/>
        <sz val="10"/>
        <rFont val="Times New Roman"/>
        <family val="1"/>
      </rPr>
      <t>i*</t>
    </r>
  </si>
  <si>
    <r>
      <t>1kg_14_87644275</t>
    </r>
    <r>
      <rPr>
        <vertAlign val="superscript"/>
        <sz val="10"/>
        <rFont val="Times New Roman"/>
        <family val="1"/>
      </rPr>
      <t>j*</t>
    </r>
  </si>
  <si>
    <r>
      <rPr>
        <vertAlign val="superscript"/>
        <sz val="10"/>
        <color theme="1"/>
        <rFont val="Times New Roman"/>
        <family val="1"/>
      </rPr>
      <t>*</t>
    </r>
    <r>
      <rPr>
        <sz val="10"/>
        <color theme="1"/>
        <rFont val="Times New Roman"/>
        <family val="1"/>
      </rPr>
      <t>Replication was not attempted as the exact marker or a proxy were not available in the replication set</t>
    </r>
  </si>
  <si>
    <r>
      <rPr>
        <vertAlign val="superscript"/>
        <sz val="10"/>
        <color theme="1"/>
        <rFont val="Times New Roman"/>
        <family val="1"/>
      </rPr>
      <t>**</t>
    </r>
    <r>
      <rPr>
        <sz val="10"/>
        <color theme="1"/>
        <rFont val="Times New Roman"/>
        <family val="1"/>
      </rPr>
      <t>Replication was not attempted for the tertiary signal as the secondary signal did not replicate</t>
    </r>
  </si>
  <si>
    <t>rs13251015</t>
  </si>
  <si>
    <t>Posterior</t>
  </si>
  <si>
    <t>Discovery</t>
  </si>
  <si>
    <t>Joint</t>
  </si>
  <si>
    <t>P-value</t>
  </si>
  <si>
    <t>VCAM1 (dist=36292), EXTL2 (dist=97035)</t>
  </si>
  <si>
    <t>RGS21 (dist=205058), RGS1 (dist=3385)</t>
  </si>
  <si>
    <t>HAAO (dist=341505), ZFP36L2 (dist=88285)</t>
  </si>
  <si>
    <t>CNRIP1 (dist=40294), PLEK (dist=4845)</t>
  </si>
  <si>
    <t>EOMES (dist=314786), CMC1 (dist=204553)</t>
  </si>
  <si>
    <t>ILDR1 (dist=29412), CD86 (dist=3670)</t>
  </si>
  <si>
    <t>IQCJ-SCHIP1 (dist=75957), IL12A (dist=15511)</t>
  </si>
  <si>
    <t>NFKB1 (dist=13144), MANBA (dist=1040)</t>
  </si>
  <si>
    <t>IL7R (dist=2233), CAPSL (dist=25242)</t>
  </si>
  <si>
    <t>DAB2 (dist=973761), PTGER4 (dist=280936)</t>
  </si>
  <si>
    <t>IL20RA (dist=86610), IL22RA2 (dist=12049)</t>
  </si>
  <si>
    <t>TNFAIP3 (dist=40367), PERP (dist=164826)</t>
  </si>
  <si>
    <t>TAGAP (dist=4375), FNDC1 (dist=119870)</t>
  </si>
  <si>
    <t>PKIA (dist=58302), ZC2HC1A (dist=2478)</t>
  </si>
  <si>
    <t>PVT1 (dist=45446), MIR1208 (dist=3417)</t>
  </si>
  <si>
    <t>HHEX (dist=26509), EXOC6 (dist=112553)</t>
  </si>
  <si>
    <t>CD6 (dist=5482), CD5 (dist=76600)</t>
  </si>
  <si>
    <t>IRF8 (dist=38273), LOC146513 (dist=325553)</t>
  </si>
  <si>
    <t>CYP24A1 (dist=1002), PFDN4 (dist=32984)</t>
  </si>
  <si>
    <t>SATB1 (dist=305320), KCNH8 (dist=404432)</t>
  </si>
  <si>
    <t xml:space="preserve"> CCR4 (dist=17080), GLB1 (dist=24617)</t>
  </si>
  <si>
    <t>VDAC1 (dist=105751), TCF7 (dist=3827)</t>
  </si>
  <si>
    <t>ZNF438 (dist=94240), ZEB1-AS1 (dist=190351)</t>
  </si>
  <si>
    <t>MAF (dist=14772), DYNLRB2 (dist=925460)</t>
  </si>
  <si>
    <t>MRPL45P2 (dist=27112), NPEPPS (dist=11346)</t>
  </si>
  <si>
    <t>JDP2 (dist=22107), BATF (dist=27273)</t>
  </si>
  <si>
    <t>MIR4262 (dist=663629), TRIB2 (dist=216257)</t>
  </si>
  <si>
    <t>CD28 (dist=7559), CTLA4 (dist=121316)</t>
  </si>
  <si>
    <t>LOC645434 (dist=115589), LOC100132735 (dist=180888)</t>
  </si>
  <si>
    <t>ST13P4 (dist=112239), DLEU7 (dist=426769)</t>
  </si>
  <si>
    <t>ZHX3 (dist=39449), LPIN3 (dist=1372)</t>
  </si>
  <si>
    <t>VANGL2 (dist=3791), SLAMF6 (dist=52561)</t>
  </si>
  <si>
    <t>EIF2D (dist=17741), DYRK3 (dist=5236)</t>
  </si>
  <si>
    <t>PAPOLG (dist=30800), FLJ16341 (dist=14874)</t>
  </si>
  <si>
    <t>B3GNT2 (dist=72657), TMEM17 (dist=202833)</t>
  </si>
  <si>
    <t>MIR4437 (dist=64713), ITGA4 (dist=86527)</t>
  </si>
  <si>
    <t>SLC4A7 (dist=203735), EOMES (dist=28240)</t>
  </si>
  <si>
    <t>IL12A (dist=20862), C3orf80 (dist=208755)</t>
  </si>
  <si>
    <t>TAGAP (dist=58438), FNDC1 (dist=65807)</t>
  </si>
  <si>
    <t>IL2RA (dist=16952), RBM17 (dist=9664)</t>
  </si>
  <si>
    <t>CD6 (dist=45776), CD5 (dist=36306)</t>
  </si>
  <si>
    <t>LINC00423 (dist=12245), KL (dist=92536)</t>
  </si>
  <si>
    <t>LOC283587 (dist=20834), KCNK10 (dist=71930)</t>
  </si>
  <si>
    <t>AXIN1 (dist=11932), MRPL28 (dist=2776)</t>
  </si>
  <si>
    <t>FPR2 (dist=13673), FPR3 (dist=10959)</t>
  </si>
  <si>
    <t>SIRPG (dist=21474), LOC100289473 (dist=94112)</t>
  </si>
  <si>
    <t>PREX1 (dist=36872), ARFGEF2 (dist=56983)</t>
  </si>
  <si>
    <t>NCF4 (dist=24285), CSF2RB (dist=11331)</t>
  </si>
  <si>
    <t>Position</t>
  </si>
  <si>
    <t>Position is based on human genome 19 and dbSNP 137</t>
  </si>
  <si>
    <t>Posterior denotes the posterior probability of any variant driving association</t>
  </si>
  <si>
    <t>rs6604008</t>
  </si>
  <si>
    <t>rs7554702</t>
  </si>
  <si>
    <t>rs12125930</t>
  </si>
  <si>
    <t>rs1323297</t>
  </si>
  <si>
    <t>rs2420518</t>
  </si>
  <si>
    <t>rs78712823</t>
  </si>
  <si>
    <t>rs6738805</t>
  </si>
  <si>
    <t>rs12152374</t>
  </si>
  <si>
    <t>rs56143766</t>
  </si>
  <si>
    <t>rs338603</t>
  </si>
  <si>
    <t>rs73826340</t>
  </si>
  <si>
    <t>rs10063294</t>
  </si>
  <si>
    <t>rs3867425</t>
  </si>
  <si>
    <t>rs56235845</t>
  </si>
  <si>
    <t>rs1998266</t>
  </si>
  <si>
    <t>rs2474618</t>
  </si>
  <si>
    <t>rs212407</t>
  </si>
  <si>
    <t>rs10267923</t>
  </si>
  <si>
    <t>rs894221</t>
  </si>
  <si>
    <t>rs1112718</t>
  </si>
  <si>
    <t>rs7301615</t>
  </si>
  <si>
    <t>rs61985015</t>
  </si>
  <si>
    <t>rs35673535</t>
  </si>
  <si>
    <t>rs193759</t>
  </si>
  <si>
    <t>rs3865314</t>
  </si>
  <si>
    <t>rs62129986</t>
  </si>
  <si>
    <t>rs273510</t>
  </si>
  <si>
    <t>rs9610315</t>
  </si>
  <si>
    <t>90% CI</t>
  </si>
  <si>
    <t>50% CI</t>
  </si>
  <si>
    <t>(92939959 - 93177441)</t>
  </si>
  <si>
    <t>(101237172 - 101319255)</t>
  </si>
  <si>
    <t>(117080166 - 117095502)</t>
  </si>
  <si>
    <t>(192519865 - 192541472)</t>
  </si>
  <si>
    <t>(200874229 - 200989444)</t>
  </si>
  <si>
    <t>(231083171 - 231187167)</t>
  </si>
  <si>
    <t>(27793862 - 27802504)</t>
  </si>
  <si>
    <t>(28068394 - 28078571)</t>
  </si>
  <si>
    <t>(119150836 - 119244593)</t>
  </si>
  <si>
    <t>(159691112 - 159691112)</t>
  </si>
  <si>
    <t>(35852887 - 35877505)</t>
  </si>
  <si>
    <t>(90876844 - 90987872)</t>
  </si>
  <si>
    <t>(137428532 - 137452908)</t>
  </si>
  <si>
    <t>(159468463 - 159472149)</t>
  </si>
  <si>
    <t>(79348445 - 79649057)</t>
  </si>
  <si>
    <t>(6099045 - 6099045)</t>
  </si>
  <si>
    <t>(94466439 - 94482076)</t>
  </si>
  <si>
    <t>(60793330 - 60793722)</t>
  </si>
  <si>
    <t>(6440009 - 6440009)</t>
  </si>
  <si>
    <t>(9735629 - 9753788)</t>
  </si>
  <si>
    <t>(123354878 - 123843379)</t>
  </si>
  <si>
    <t>(69231003 - 69299037)</t>
  </si>
  <si>
    <t>(11048350 - 11290739)</t>
  </si>
  <si>
    <t>(6668972 - 6668972)</t>
  </si>
  <si>
    <t>(18221964 - 18404936)</t>
  </si>
  <si>
    <t>(22121155 - 22287862)</t>
  </si>
  <si>
    <t>(85741968 - 85746993)</t>
  </si>
  <si>
    <t>(157525163 - 157804260)</t>
  </si>
  <si>
    <t>(160515389 - 160953380)</t>
  </si>
  <si>
    <t>(61054980 - 61176073)</t>
  </si>
  <si>
    <t>(191958581 - 191958581)</t>
  </si>
  <si>
    <t>(18636842 - 18863638)</t>
  </si>
  <si>
    <t>(33053947 - 33094117)</t>
  </si>
  <si>
    <t>(55440730 - 55440730)</t>
  </si>
  <si>
    <t>(133448246 - 133509736)</t>
  </si>
  <si>
    <t>(176541937 - 176799992)</t>
  </si>
  <si>
    <t>(36358289 - 36370254)</t>
  </si>
  <si>
    <t>(28101878 - 28253585)</t>
  </si>
  <si>
    <t>(37382465 - 37423428)</t>
  </si>
  <si>
    <t>(31183378 - 31480704)</t>
  </si>
  <si>
    <t>(103261735 - 103282602)</t>
  </si>
  <si>
    <t>(79649394 - 79651979)</t>
  </si>
  <si>
    <t>(45478181 - 45764692)</t>
  </si>
  <si>
    <t>(10737581 - 10743161)</t>
  </si>
  <si>
    <t>(48291236 - 48681062)</t>
  </si>
  <si>
    <t>(101237172 - 101381197)</t>
  </si>
  <si>
    <t>(117080166 - 117104215)</t>
  </si>
  <si>
    <t>(192519865 - 192544795)</t>
  </si>
  <si>
    <t>(200838352 - 200998531)</t>
  </si>
  <si>
    <t>(27518110 - 27838014)</t>
  </si>
  <si>
    <t>(28068394 - 28079085)</t>
  </si>
  <si>
    <t>(119105663 - 119246385)</t>
  </si>
  <si>
    <t>(159531868 - 159698945)</t>
  </si>
  <si>
    <t>(35643987 - 35974266)</t>
  </si>
  <si>
    <t>(90876844 - 91056758)</t>
  </si>
  <si>
    <t>(137420740 - 137452908)</t>
  </si>
  <si>
    <t>(159465977 - 159475270)</t>
  </si>
  <si>
    <t>(79343069 - 79657666)</t>
  </si>
  <si>
    <t>(94248310 - 94490174)</t>
  </si>
  <si>
    <t>(60760612 - 60793722)</t>
  </si>
  <si>
    <t>(6440009 - 6446990)</t>
  </si>
  <si>
    <t>(9735629 - 10154583)</t>
  </si>
  <si>
    <t>(123343570 - 123843379)</t>
  </si>
  <si>
    <t>(69136909 - 69510441)</t>
  </si>
  <si>
    <t>(6661983 - 6669934)</t>
  </si>
  <si>
    <t>(18218610 - 18406491)</t>
  </si>
  <si>
    <t>(22076177 - 22334795)</t>
  </si>
  <si>
    <t>(85710312 - 85754100)</t>
  </si>
  <si>
    <t>(157523550 - 157877519)</t>
  </si>
  <si>
    <t>(160464548 - 160961533)</t>
  </si>
  <si>
    <t>(191933283 - 192001443)</t>
  </si>
  <si>
    <t>(18610030 - 18886041)</t>
  </si>
  <si>
    <t>(32924374 - 33192293)</t>
  </si>
  <si>
    <t>(133423495 - 133639628)</t>
  </si>
  <si>
    <t>(176539018 - 176833415)</t>
  </si>
  <si>
    <t>(36350605 - 36381936)</t>
  </si>
  <si>
    <t>(27922880 - 28308874)</t>
  </si>
  <si>
    <t>(37382465 - 37427351)</t>
  </si>
  <si>
    <t>(31168892 - 31490202)</t>
  </si>
  <si>
    <t>(103246470 - 103283273)</t>
  </si>
  <si>
    <t>(79649394 - 79652720)</t>
  </si>
  <si>
    <t>(45347533 - 45845654)</t>
  </si>
  <si>
    <t>(10727237 - 10793749)</t>
  </si>
  <si>
    <t>(48233322 - 48681062)</t>
  </si>
  <si>
    <t>Variants in 90% CI</t>
  </si>
  <si>
    <t>Variants in 50% CI</t>
  </si>
  <si>
    <t>Genes in 90% CI</t>
  </si>
  <si>
    <t>Maximum Posterior In Region</t>
  </si>
  <si>
    <t>RA</t>
  </si>
  <si>
    <t>90% and 50% confidence intervals denote the physical span of the 90% and 50% posterior credible sets</t>
  </si>
  <si>
    <r>
      <t>rs4308217</t>
    </r>
    <r>
      <rPr>
        <vertAlign val="superscript"/>
        <sz val="10"/>
        <color indexed="8"/>
        <rFont val="Times New Roman"/>
        <family val="1"/>
      </rPr>
      <t>e</t>
    </r>
  </si>
  <si>
    <r>
      <t>rs4285028</t>
    </r>
    <r>
      <rPr>
        <vertAlign val="superscript"/>
        <sz val="10"/>
        <color indexed="8"/>
        <rFont val="Times New Roman"/>
        <family val="1"/>
      </rPr>
      <t>d</t>
    </r>
  </si>
  <si>
    <r>
      <t>rs12048904</t>
    </r>
    <r>
      <rPr>
        <vertAlign val="superscript"/>
        <sz val="10"/>
        <color indexed="8"/>
        <rFont val="Times New Roman"/>
        <family val="1"/>
      </rPr>
      <t>c</t>
    </r>
  </si>
  <si>
    <r>
      <t>rs11129295</t>
    </r>
    <r>
      <rPr>
        <vertAlign val="superscript"/>
        <sz val="10"/>
        <color indexed="8"/>
        <rFont val="Times New Roman"/>
        <family val="1"/>
      </rPr>
      <t>a</t>
    </r>
  </si>
  <si>
    <r>
      <t>rs2019960</t>
    </r>
    <r>
      <rPr>
        <vertAlign val="superscript"/>
        <sz val="10"/>
        <color indexed="8"/>
        <rFont val="Times New Roman"/>
        <family val="1"/>
      </rPr>
      <t>b</t>
    </r>
  </si>
  <si>
    <t>rs1250550</t>
  </si>
  <si>
    <t>1.06 (1.03-1.10)</t>
  </si>
  <si>
    <t>rs6718520</t>
  </si>
  <si>
    <t>VCAM1</t>
  </si>
  <si>
    <t>RGS1</t>
  </si>
  <si>
    <t>KIF21B</t>
  </si>
  <si>
    <t>No gene</t>
  </si>
  <si>
    <t>PLEK</t>
  </si>
  <si>
    <t>TMEM39A</t>
  </si>
  <si>
    <t>NFKB1</t>
  </si>
  <si>
    <t>PTGER4</t>
  </si>
  <si>
    <t>IL12B</t>
  </si>
  <si>
    <t>THEMIS</t>
  </si>
  <si>
    <t>MYB</t>
  </si>
  <si>
    <t>IL22RA2</t>
  </si>
  <si>
    <t>OLIG3</t>
  </si>
  <si>
    <t>IL7</t>
  </si>
  <si>
    <t>MYC</t>
  </si>
  <si>
    <t>HHEX</t>
  </si>
  <si>
    <t>CD6</t>
  </si>
  <si>
    <t>CYP27B1</t>
  </si>
  <si>
    <t>MPHOSPH9</t>
  </si>
  <si>
    <t>SOX8</t>
  </si>
  <si>
    <t>IRF8</t>
  </si>
  <si>
    <t>CYP24A1</t>
  </si>
  <si>
    <t>TNFRSF6B</t>
  </si>
  <si>
    <t>SCO2</t>
  </si>
  <si>
    <r>
      <t xml:space="preserve">5) </t>
    </r>
    <r>
      <rPr>
        <vertAlign val="superscript"/>
        <sz val="10"/>
        <color indexed="8"/>
        <rFont val="Times New Roman"/>
        <family val="1"/>
      </rPr>
      <t>†</t>
    </r>
    <r>
      <rPr>
        <sz val="10"/>
        <color indexed="8"/>
        <rFont val="Times New Roman"/>
        <family val="1"/>
      </rPr>
      <t>Immunochip IDs are for proxy SNPs (as listed below) r</t>
    </r>
    <r>
      <rPr>
        <vertAlign val="superscript"/>
        <sz val="10"/>
        <color indexed="8"/>
        <rFont val="Times New Roman"/>
        <family val="1"/>
      </rPr>
      <t>2</t>
    </r>
    <r>
      <rPr>
        <sz val="10"/>
        <color indexed="8"/>
        <rFont val="Times New Roman"/>
        <family val="1"/>
      </rPr>
      <t xml:space="preserve"> computed using 1KG.</t>
    </r>
  </si>
  <si>
    <t>rs2150702</t>
  </si>
  <si>
    <t>57 Primary associations reported in the 2011 GWAS (Nature; 476:214-9)</t>
  </si>
  <si>
    <t>4 Secondary associations reported in the 2011 GWAS (Nature; 476:214-9)</t>
  </si>
  <si>
    <t>3 Primary associations reported in the 2011 meta-analysis of earlier GWAS (Ann Neurol; 70:897-912)</t>
  </si>
  <si>
    <t>1) Not all of the SNPs listed in GWAS Table S1 (Nature 2011; 476:214-9) showed genome-wide significant results in that study. These loci had all been confirmed in previous studies.</t>
  </si>
  <si>
    <r>
      <t>rs669607</t>
    </r>
    <r>
      <rPr>
        <vertAlign val="superscript"/>
        <sz val="10"/>
        <color indexed="8"/>
        <rFont val="Times New Roman"/>
        <family val="1"/>
      </rPr>
      <t/>
    </r>
  </si>
  <si>
    <r>
      <t>rs4410871</t>
    </r>
    <r>
      <rPr>
        <vertAlign val="superscript"/>
        <sz val="10"/>
        <color indexed="8"/>
        <rFont val="Times New Roman"/>
        <family val="1"/>
      </rPr>
      <t/>
    </r>
  </si>
  <si>
    <r>
      <t>rs1158106</t>
    </r>
    <r>
      <rPr>
        <vertAlign val="superscript"/>
        <sz val="10"/>
        <color indexed="8"/>
        <rFont val="Times New Roman"/>
        <family val="1"/>
      </rPr>
      <t/>
    </r>
  </si>
  <si>
    <r>
      <t>rs9282641</t>
    </r>
    <r>
      <rPr>
        <vertAlign val="superscript"/>
        <sz val="10"/>
        <color indexed="8"/>
        <rFont val="Times New Roman"/>
        <family val="1"/>
      </rPr>
      <t/>
    </r>
  </si>
  <si>
    <t>rs9282641 and rs4285028</t>
  </si>
  <si>
    <t>rs9736016 and rs533646</t>
  </si>
  <si>
    <t>a</t>
  </si>
  <si>
    <t>b</t>
  </si>
  <si>
    <t>c</t>
  </si>
  <si>
    <t>d</t>
  </si>
  <si>
    <t>e</t>
  </si>
  <si>
    <t>f</t>
  </si>
  <si>
    <t>g</t>
  </si>
  <si>
    <t>rs11129295</t>
  </si>
  <si>
    <t>rs2019960</t>
  </si>
  <si>
    <t>rs7090512</t>
  </si>
  <si>
    <t>imm_11_118260948</t>
  </si>
  <si>
    <t>TestedSNP</t>
  </si>
  <si>
    <t>Suffix</t>
  </si>
  <si>
    <t>SNPs were conditioning was performed have an alphabetical superscript</t>
  </si>
  <si>
    <r>
      <t>r</t>
    </r>
    <r>
      <rPr>
        <b/>
        <vertAlign val="superscript"/>
        <sz val="10"/>
        <color indexed="8"/>
        <rFont val="Times New Roman"/>
        <family val="1"/>
      </rPr>
      <t>2</t>
    </r>
  </si>
  <si>
    <t>SNP(s) Conditioned On</t>
  </si>
  <si>
    <t>6) Results (p-values and OR) for several SNPs were originally reported after conditioning on nearby confirmed signals. To enable direct comparison this process is repeated here as it was performed in the original study.</t>
  </si>
  <si>
    <t>GWAS_SNP</t>
  </si>
  <si>
    <t>Meta-analysis_SNP</t>
  </si>
  <si>
    <t>D'</t>
  </si>
  <si>
    <t>7) Two of the primary signals reported in the two studies overlap, with LD between the identified SNPs as shown below.</t>
  </si>
  <si>
    <t>THADA</t>
  </si>
  <si>
    <t>Did not pass discovery threshold so not taken forward for replication</t>
  </si>
  <si>
    <t>In the Immunochip data this signal was tertiary rather than primary and missed discovery threshold so was not taken forward for replication.</t>
  </si>
  <si>
    <t>In the Immunochip data only the GWAS secondary signal was apparent in this region</t>
  </si>
  <si>
    <t>There was no proxy for this SNP on the Immunochip</t>
  </si>
  <si>
    <t>Immunochip showed that the haplotype effect defined by two SNPs in the GWAS was driven by the signal SNP rs2104286 (listed above)</t>
  </si>
  <si>
    <r>
      <t>rs4147359</t>
    </r>
    <r>
      <rPr>
        <vertAlign val="superscript"/>
        <sz val="10"/>
        <color theme="1"/>
        <rFont val="Times New Roman"/>
        <family val="1"/>
      </rPr>
      <t>†</t>
    </r>
  </si>
  <si>
    <r>
      <t>rs566416</t>
    </r>
    <r>
      <rPr>
        <vertAlign val="superscript"/>
        <sz val="10"/>
        <color theme="1"/>
        <rFont val="Times New Roman"/>
        <family val="1"/>
      </rPr>
      <t>†</t>
    </r>
  </si>
  <si>
    <r>
      <t>rs12027668</t>
    </r>
    <r>
      <rPr>
        <vertAlign val="superscript"/>
        <sz val="10"/>
        <color theme="1"/>
        <rFont val="Times New Roman"/>
        <family val="1"/>
      </rPr>
      <t>†</t>
    </r>
  </si>
  <si>
    <t>Immunochip discovery results for same SNP (or proxy)</t>
  </si>
  <si>
    <t>Most Associated SNP for Corresponding Signal in Joint Immunochip analysis (Discovery + Replication)</t>
  </si>
  <si>
    <t>imm_6_128320491</t>
  </si>
  <si>
    <t>THEMIS (dist=39022), PTPRK (dist=11126)</t>
  </si>
  <si>
    <t>ZBTB46</t>
  </si>
  <si>
    <t>SOX8 (dist=36573), SSTR5-AS1 (dist=40530)</t>
  </si>
  <si>
    <t>imm_5_158692478</t>
  </si>
  <si>
    <t>LOC285626</t>
  </si>
  <si>
    <t>TYMP</t>
  </si>
  <si>
    <t>rs1843938</t>
  </si>
  <si>
    <t>CARD11 (dist=29525), SDK1 (dist=228046)</t>
  </si>
  <si>
    <t>rs12296430</t>
  </si>
  <si>
    <t>ccc-12-6373761-G-C</t>
  </si>
  <si>
    <t>LTBR (dist=2768), CD27-AS1 (dist=44667)</t>
  </si>
  <si>
    <t>rs3007421</t>
  </si>
  <si>
    <t>PLEKHG5</t>
  </si>
  <si>
    <t>rs6498184</t>
  </si>
  <si>
    <t>imm_16_11343491</t>
  </si>
  <si>
    <t>PRM1 (dist=60798), RMI2 (dist=3321)</t>
  </si>
  <si>
    <t>rs17119</t>
  </si>
  <si>
    <t>CD83 (dist=582348), JARID2 (dist=526710)</t>
  </si>
  <si>
    <t>rs1870071</t>
  </si>
  <si>
    <t>EPS15L1</t>
  </si>
  <si>
    <t>rs4665719</t>
  </si>
  <si>
    <t>CENPO</t>
  </si>
  <si>
    <t>rs706015</t>
  </si>
  <si>
    <t>imm_7_26981513</t>
  </si>
  <si>
    <t>SKAP2 (dist=110647), HOXA1 (dist=117626)</t>
  </si>
  <si>
    <t>rs7204270</t>
  </si>
  <si>
    <t>MAPK3 (dist=22333), CORO1A (dist=37768)</t>
  </si>
  <si>
    <t>rs12946510</t>
  </si>
  <si>
    <t>imm_17_35165903</t>
  </si>
  <si>
    <t>GRB7 (dist=8839), IKZF3 (dist=1591)</t>
  </si>
  <si>
    <t>rs7120737</t>
  </si>
  <si>
    <t>AGBL2</t>
  </si>
  <si>
    <t>rs201847125</t>
  </si>
  <si>
    <t>imm_7_50296113</t>
  </si>
  <si>
    <t>C7orf72 (dist=126715), IKZF1 (dist=18811)</t>
  </si>
  <si>
    <t>rs2256814</t>
  </si>
  <si>
    <t>imm_20_61844427</t>
  </si>
  <si>
    <t>SLC2A4RG</t>
  </si>
  <si>
    <t>rs694739</t>
  </si>
  <si>
    <t>PRDX5 (dist=7938), CCDC88B (dist=10457)</t>
  </si>
  <si>
    <t>rs1886700</t>
  </si>
  <si>
    <t>imm_16_67243406</t>
  </si>
  <si>
    <t>CDH3</t>
  </si>
  <si>
    <t>rs9828629</t>
  </si>
  <si>
    <t>FOXP1</t>
  </si>
  <si>
    <t>rs2688608</t>
  </si>
  <si>
    <t>CAMK2G (dist=24000), C10orf55 (dist=11378)</t>
  </si>
  <si>
    <t>rs12149527</t>
  </si>
  <si>
    <t>WWOX</t>
  </si>
  <si>
    <t>rs59772922</t>
  </si>
  <si>
    <t>imm_15_76994521</t>
  </si>
  <si>
    <t>MORF4L1 (dist=17385), CTSH (dist=6626)</t>
  </si>
  <si>
    <t>rs11587876</t>
  </si>
  <si>
    <t>DDAH1</t>
  </si>
  <si>
    <t>rs8042861</t>
  </si>
  <si>
    <t>IQGAP1</t>
  </si>
  <si>
    <t>rs4772201</t>
  </si>
  <si>
    <t>1kg_13_98884260</t>
  </si>
  <si>
    <t>MIR548AN (dist=27705), TM9SF2 (dist=67469)</t>
  </si>
  <si>
    <t>rs2726518</t>
  </si>
  <si>
    <t>TET2</t>
  </si>
  <si>
    <t>imm_11_118071956</t>
  </si>
  <si>
    <t>TREH (dist=16365), DDX6 (dist=51727)</t>
  </si>
  <si>
    <t>rs666930</t>
  </si>
  <si>
    <t>PHGDH</t>
  </si>
  <si>
    <t>rs2456449</t>
  </si>
  <si>
    <t>PCAT1 (dist=159722), POU5F1B (dist=234876)</t>
  </si>
  <si>
    <t>imm_5_141486748</t>
  </si>
  <si>
    <t>NDFIP1</t>
  </si>
  <si>
    <t>rs9736016</t>
  </si>
  <si>
    <t>rs170934</t>
  </si>
  <si>
    <t>imm_6_138004348</t>
  </si>
  <si>
    <t>imm_16_11196307</t>
  </si>
  <si>
    <t>imm_11_118230104</t>
  </si>
  <si>
    <t>Published rsID</t>
  </si>
  <si>
    <t>Published Gene</t>
  </si>
  <si>
    <t>DDX6 (dist=62922), CXCR5 (dist=29581)</t>
  </si>
  <si>
    <t>CLEC16A (dist=12760), SOCS1 (dist=59468)</t>
  </si>
  <si>
    <t>1kg_1_92898188</t>
  </si>
  <si>
    <t>imm_2_60913525</t>
  </si>
  <si>
    <t>imm_2_61045499</t>
  </si>
  <si>
    <t>imm_2_62378027</t>
  </si>
  <si>
    <t>1kg_3_27704650</t>
  </si>
  <si>
    <t>imm_6_159444610</t>
  </si>
  <si>
    <t>imm_10_6161291</t>
  </si>
  <si>
    <t>imm_11_60590200</t>
  </si>
  <si>
    <t>imm_12_6312904</t>
  </si>
  <si>
    <t>1kg_14_87644275</t>
  </si>
  <si>
    <t>imm_19_10440474</t>
  </si>
  <si>
    <r>
      <t>rs11581062</t>
    </r>
    <r>
      <rPr>
        <vertAlign val="superscript"/>
        <sz val="10"/>
        <color indexed="8"/>
        <rFont val="Times New Roman"/>
        <family val="1"/>
      </rPr>
      <t>a</t>
    </r>
  </si>
  <si>
    <r>
      <t>rs2255214</t>
    </r>
    <r>
      <rPr>
        <vertAlign val="superscript"/>
        <sz val="10"/>
        <color indexed="8"/>
        <rFont val="Times New Roman"/>
        <family val="1"/>
      </rPr>
      <t>b</t>
    </r>
  </si>
  <si>
    <r>
      <t>rs9282641</t>
    </r>
    <r>
      <rPr>
        <vertAlign val="superscript"/>
        <sz val="10"/>
        <color indexed="8"/>
        <rFont val="Times New Roman"/>
        <family val="1"/>
      </rPr>
      <t>c</t>
    </r>
  </si>
  <si>
    <r>
      <t>rs7769192</t>
    </r>
    <r>
      <rPr>
        <vertAlign val="superscript"/>
        <sz val="10"/>
        <color theme="1"/>
        <rFont val="Times New Roman"/>
        <family val="1"/>
      </rPr>
      <t>d</t>
    </r>
  </si>
  <si>
    <r>
      <t>rs533646</t>
    </r>
    <r>
      <rPr>
        <vertAlign val="superscript"/>
        <sz val="10"/>
        <rFont val="Times New Roman"/>
        <family val="1"/>
      </rPr>
      <t>e</t>
    </r>
  </si>
  <si>
    <r>
      <t>rs523604</t>
    </r>
    <r>
      <rPr>
        <vertAlign val="superscript"/>
        <sz val="10"/>
        <color indexed="8"/>
        <rFont val="Times New Roman"/>
        <family val="1"/>
      </rPr>
      <t>f</t>
    </r>
  </si>
  <si>
    <r>
      <t>rs4780346</t>
    </r>
    <r>
      <rPr>
        <vertAlign val="superscript"/>
        <sz val="10"/>
        <color theme="1"/>
        <rFont val="Times New Roman"/>
        <family val="1"/>
      </rPr>
      <t>g</t>
    </r>
  </si>
  <si>
    <r>
      <t xml:space="preserve">The p-value and OR values provided are after conditioning on </t>
    </r>
    <r>
      <rPr>
        <vertAlign val="superscript"/>
        <sz val="10"/>
        <color indexed="8"/>
        <rFont val="Times New Roman"/>
        <family val="1"/>
      </rPr>
      <t>a</t>
    </r>
    <r>
      <rPr>
        <sz val="10"/>
        <color indexed="8"/>
        <rFont val="Times New Roman"/>
        <family val="1"/>
      </rPr>
      <t xml:space="preserve"> rs7552544, </t>
    </r>
    <r>
      <rPr>
        <vertAlign val="superscript"/>
        <sz val="10"/>
        <color indexed="8"/>
        <rFont val="Times New Roman"/>
        <family val="1"/>
      </rPr>
      <t xml:space="preserve">b </t>
    </r>
    <r>
      <rPr>
        <sz val="10"/>
        <color indexed="8"/>
        <rFont val="Times New Roman"/>
        <family val="1"/>
      </rPr>
      <t xml:space="preserve">rs1920296, </t>
    </r>
    <r>
      <rPr>
        <vertAlign val="superscript"/>
        <sz val="10"/>
        <color indexed="8"/>
        <rFont val="Times New Roman"/>
        <family val="1"/>
      </rPr>
      <t>c</t>
    </r>
    <r>
      <rPr>
        <sz val="10"/>
        <color indexed="8"/>
        <rFont val="Times New Roman"/>
        <family val="1"/>
      </rPr>
      <t xml:space="preserve"> rs1920296 and rs2255214, </t>
    </r>
    <r>
      <rPr>
        <vertAlign val="superscript"/>
        <sz val="10"/>
        <color indexed="8"/>
        <rFont val="Times New Roman"/>
        <family val="1"/>
      </rPr>
      <t>d</t>
    </r>
    <r>
      <rPr>
        <sz val="10"/>
        <color indexed="8"/>
        <rFont val="Times New Roman"/>
        <family val="1"/>
      </rPr>
      <t xml:space="preserve"> rs67297943, </t>
    </r>
    <r>
      <rPr>
        <vertAlign val="superscript"/>
        <sz val="10"/>
        <color indexed="8"/>
        <rFont val="Times New Roman"/>
        <family val="1"/>
      </rPr>
      <t>e</t>
    </r>
    <r>
      <rPr>
        <sz val="10"/>
        <color indexed="8"/>
        <rFont val="Times New Roman"/>
        <family val="1"/>
      </rPr>
      <t xml:space="preserve"> rs9736016, </t>
    </r>
    <r>
      <rPr>
        <vertAlign val="superscript"/>
        <sz val="10"/>
        <color indexed="8"/>
        <rFont val="Times New Roman"/>
        <family val="1"/>
      </rPr>
      <t>f</t>
    </r>
    <r>
      <rPr>
        <sz val="10"/>
        <color indexed="8"/>
        <rFont val="Times New Roman"/>
        <family val="1"/>
      </rPr>
      <t xml:space="preserve"> rs9736016 and rs533646, </t>
    </r>
    <r>
      <rPr>
        <vertAlign val="superscript"/>
        <sz val="10"/>
        <color indexed="8"/>
        <rFont val="Times New Roman"/>
        <family val="1"/>
      </rPr>
      <t>g</t>
    </r>
    <r>
      <rPr>
        <sz val="10"/>
        <color indexed="8"/>
        <rFont val="Times New Roman"/>
        <family val="1"/>
      </rPr>
      <t xml:space="preserve"> rs12927355</t>
    </r>
  </si>
  <si>
    <t>RA = risk allele, RAF = risk allele frequency (UK controls)</t>
  </si>
  <si>
    <t>RA = risk allele, RAF = risk allele frequency (UK Controls)</t>
  </si>
  <si>
    <t>imm_3_161217362</t>
  </si>
  <si>
    <t>RA = risk allele</t>
  </si>
  <si>
    <t>Published Results</t>
  </si>
  <si>
    <t>AITD</t>
  </si>
  <si>
    <t>CeD*</t>
  </si>
  <si>
    <t>CeD, IBD</t>
  </si>
  <si>
    <t>CeD</t>
  </si>
  <si>
    <t>CD</t>
  </si>
  <si>
    <t>IBD</t>
  </si>
  <si>
    <t>PBC*</t>
  </si>
  <si>
    <t>PBC</t>
  </si>
  <si>
    <t>IBD*</t>
  </si>
  <si>
    <t>AITD*</t>
  </si>
  <si>
    <t>CeD, IBD, PS</t>
  </si>
  <si>
    <t>PBC*, PS</t>
  </si>
  <si>
    <t>IBD, PS</t>
  </si>
  <si>
    <t>AITD (Hum Mol Genet 2012; 21:5202-8); CeD (Nat Genet 2011;  43:1193-201); IBD(CD+UC) (Nature 2012; 491:119-24)</t>
  </si>
  <si>
    <t>ANZ</t>
  </si>
  <si>
    <t>Belgium</t>
  </si>
  <si>
    <t>Denmark</t>
  </si>
  <si>
    <t>Finland</t>
  </si>
  <si>
    <t>France</t>
  </si>
  <si>
    <t>Germany</t>
  </si>
  <si>
    <t>Italy</t>
  </si>
  <si>
    <t>Norway</t>
  </si>
  <si>
    <t>Sweden</t>
  </si>
  <si>
    <t>UK</t>
  </si>
  <si>
    <t>USA</t>
  </si>
  <si>
    <t>1.22 (1.15-1.29)</t>
  </si>
  <si>
    <t>1.34 (1.27-1.41)</t>
  </si>
  <si>
    <t>1.18 (1.13-1.23)</t>
  </si>
  <si>
    <t>1.12 (1.08-1.17)</t>
  </si>
  <si>
    <t>1.17 (1.12-1.22)</t>
  </si>
  <si>
    <t>1.19 (1.14-1.24)</t>
  </si>
  <si>
    <t>1.13 (1.09-1.16)</t>
  </si>
  <si>
    <t>1.13 (1.09-1.17)</t>
  </si>
  <si>
    <t>1.11 (1.06-1.15)</t>
  </si>
  <si>
    <t>1.13 (1.08-1.18)</t>
  </si>
  <si>
    <t>1.11 (1.07-1.16)</t>
  </si>
  <si>
    <t>1.12 (1.07-1.16)</t>
  </si>
  <si>
    <t>1.14 (1.09-1.19)</t>
  </si>
  <si>
    <t>1.21 (1.16-1.26)</t>
  </si>
  <si>
    <t>1.14 (1.09-1.18)</t>
  </si>
  <si>
    <t>1.31 (1.21-1.42)</t>
  </si>
  <si>
    <t>1.21 (1.17-1.26)</t>
  </si>
  <si>
    <t>1.15 (1.06-1.25)</t>
  </si>
  <si>
    <t>1.22 (0.73-2.03)</t>
  </si>
  <si>
    <t>1.07 (0.85-1.36)</t>
  </si>
  <si>
    <t>1.44 (1.03-1.99)</t>
  </si>
  <si>
    <t>1.33 (1.07-1.65)</t>
  </si>
  <si>
    <t>1.25 (0.95-1.64)</t>
  </si>
  <si>
    <t>1.15 (0.92-1.44)</t>
  </si>
  <si>
    <t>1.05 (0.82-1.36)</t>
  </si>
  <si>
    <t>1.28 (1.03-1.58)</t>
  </si>
  <si>
    <t>1.25 (0.99-1.58)</t>
  </si>
  <si>
    <t>0.93 (0.75-1.14)</t>
  </si>
  <si>
    <t>1.11 (0.91-1.36)</t>
  </si>
  <si>
    <t>0.99 (0.77-1.26)</t>
  </si>
  <si>
    <t>0.95 (0.78-1.16)</t>
  </si>
  <si>
    <t>1.42 (1.13-1.77)</t>
  </si>
  <si>
    <t>1.33 (0.94-1.88)</t>
  </si>
  <si>
    <t>0.97 (0.62-1.52)</t>
  </si>
  <si>
    <t>1.04 (0.85-1.28)</t>
  </si>
  <si>
    <t>1.02 (0.81-1.29)</t>
  </si>
  <si>
    <t>1.14 (0.92-1.42)</t>
  </si>
  <si>
    <t>1.15 (0.93-1.42)</t>
  </si>
  <si>
    <t>1.15 (0.88-1.49)</t>
  </si>
  <si>
    <t>1.08 (0.88-1.33)</t>
  </si>
  <si>
    <t>1.05 (0.85-1.29)</t>
  </si>
  <si>
    <t>1.16 (0.92-1.48)</t>
  </si>
  <si>
    <t>1.03 (0.84-1.26)</t>
  </si>
  <si>
    <t>1.09 (0.85-1.41)</t>
  </si>
  <si>
    <t>1.26 (1.01-1.57)</t>
  </si>
  <si>
    <t>1.05 (0.82-1.33)</t>
  </si>
  <si>
    <t>1.34 (1.02-1.76)</t>
  </si>
  <si>
    <t>1.04 (0.81-1.34)</t>
  </si>
  <si>
    <t>1.26 (1.02-1.55)</t>
  </si>
  <si>
    <t>1.05 (0.86-1.28)</t>
  </si>
  <si>
    <t>1.17 (0.95-1.43)</t>
  </si>
  <si>
    <t>1.02 (0.83-1.25)</t>
  </si>
  <si>
    <t>1.34 (1.09-1.65)</t>
  </si>
  <si>
    <t>1.01 (0.82-1.24)</t>
  </si>
  <si>
    <t>1.31 (1.02-1.69)</t>
  </si>
  <si>
    <t>1.17 (0.96-1.43)</t>
  </si>
  <si>
    <t>0.97 (0.79-1.19)</t>
  </si>
  <si>
    <t>1.29 (0.86-1.92)</t>
  </si>
  <si>
    <t>1.19 (0.95-1.49)</t>
  </si>
  <si>
    <t>0.91 (0.72-1.16)</t>
  </si>
  <si>
    <t>1.08 (0.87-1.32)</t>
  </si>
  <si>
    <t>1.19 (0.97-1.46)</t>
  </si>
  <si>
    <t>0.91 (0.73-1.13)</t>
  </si>
  <si>
    <t>1.26 (0.91-1.74)</t>
  </si>
  <si>
    <t>1.19 (0.96-1.47)</t>
  </si>
  <si>
    <t>1.18 (0.95-1.46)</t>
  </si>
  <si>
    <t>0.93 (0.75-1.15)</t>
  </si>
  <si>
    <t>1.15 (0.93-1.43)</t>
  </si>
  <si>
    <t>1.31 (1.01-1.71)</t>
  </si>
  <si>
    <t>1.04 (0.83-1.31)</t>
  </si>
  <si>
    <t>0.86 (0.69-1.07)</t>
  </si>
  <si>
    <t>1.09 (0.89-1.33)</t>
  </si>
  <si>
    <t>1.14 (0.93-1.39)</t>
  </si>
  <si>
    <t>1.12 (0.82-1.53)</t>
  </si>
  <si>
    <t>1.14 (0.89-1.46)</t>
  </si>
  <si>
    <t>1.16 (0.87-1.55)</t>
  </si>
  <si>
    <t>1.04 (0.85-1.27)</t>
  </si>
  <si>
    <t>1.13 (0.93-1.38)</t>
  </si>
  <si>
    <t>1.04 (0.86-1.26)</t>
  </si>
  <si>
    <t>0.96 (0.74-1.24)</t>
  </si>
  <si>
    <t>1.15 (0.94-1.41)</t>
  </si>
  <si>
    <t>1.04 (0.77-1.39)</t>
  </si>
  <si>
    <t>1.62 (1.07-2.46)</t>
  </si>
  <si>
    <t>1.32 (1.07-1.62)</t>
  </si>
  <si>
    <t>1.25 (0.55-2.82)</t>
  </si>
  <si>
    <t>1.25 (0.99-1.57)</t>
  </si>
  <si>
    <t>1.19 (0.93-1.53)</t>
  </si>
  <si>
    <t>1.03 (0.85-1.25)</t>
  </si>
  <si>
    <t>1.19 (0.92-1.54)</t>
  </si>
  <si>
    <t>1.06 (0.83-1.35)</t>
  </si>
  <si>
    <t>1.13 (0.92-1.39)</t>
  </si>
  <si>
    <t>1.16 (0.95-1.42)</t>
  </si>
  <si>
    <t>1.02 (0.73-1.42)</t>
  </si>
  <si>
    <t>1.17 (0.84-1.61)</t>
  </si>
  <si>
    <t>1.02 (0.83-1.27)</t>
  </si>
  <si>
    <t>1.09 (0.89-1.35)</t>
  </si>
  <si>
    <t>1.14 (0.93-1.41)</t>
  </si>
  <si>
    <t>1.09 (0.74-1.61)</t>
  </si>
  <si>
    <t>1.53 (1.13-2.08)</t>
  </si>
  <si>
    <t>0.93 (0.74-1.18)</t>
  </si>
  <si>
    <t>1.33 (1.02-1.74)</t>
  </si>
  <si>
    <t>1.14 (0.87-1.49)</t>
  </si>
  <si>
    <t>0.96 (0.77-1.21)</t>
  </si>
  <si>
    <t>1.09 (0.88-1.33)</t>
  </si>
  <si>
    <t>1.24 (1.01-1.51)</t>
  </si>
  <si>
    <t>1.07 (0.87-1.31)</t>
  </si>
  <si>
    <t>0.96 (0.72-1.28)</t>
  </si>
  <si>
    <t>1.88 (0.98-3.62)</t>
  </si>
  <si>
    <t>1.13 (0.94-1.35)</t>
  </si>
  <si>
    <t>1.18 (0.93-1.51)</t>
  </si>
  <si>
    <t>1.16 (0.95-1.41)</t>
  </si>
  <si>
    <t>1.14 (0.94-1.39)</t>
  </si>
  <si>
    <t>1.18 (0.89-1.56)</t>
  </si>
  <si>
    <t>1.19 (0.98-1.44)</t>
  </si>
  <si>
    <t>1.08 (0.89-1.32)</t>
  </si>
  <si>
    <t>0.98 (0.78-1.22)</t>
  </si>
  <si>
    <t>1.05 (0.87-1.26)</t>
  </si>
  <si>
    <t>1.34 (1.08-1.67)</t>
  </si>
  <si>
    <t>1.19 (0.99-1.43)</t>
  </si>
  <si>
    <t>1.07 (0.86-1.34)</t>
  </si>
  <si>
    <t>0.98 (0.82-1.17)</t>
  </si>
  <si>
    <t>0.98 (0.78-1.24)</t>
  </si>
  <si>
    <t>1.26 (1.04-1.52)</t>
  </si>
  <si>
    <t>1.35 (0.82-2.22)</t>
  </si>
  <si>
    <t>1.02 (0.85-1.22)</t>
  </si>
  <si>
    <t>1.11 (0.93-1.34)</t>
  </si>
  <si>
    <t>1.02 (0.84-1.24)</t>
  </si>
  <si>
    <t>0.95 (0.79-1.15)</t>
  </si>
  <si>
    <t>0.97 (0.81-1.15)</t>
  </si>
  <si>
    <t>1.28 (1.02-1.61)</t>
  </si>
  <si>
    <t>1.29 (1.08-1.54)</t>
  </si>
  <si>
    <t>1.03 (0.86-1.23)</t>
  </si>
  <si>
    <t>1.18 (0.99-1.42)</t>
  </si>
  <si>
    <t>0.84 (0.69-1.03)</t>
  </si>
  <si>
    <t>1.04 (0.87-1.24)</t>
  </si>
  <si>
    <t>0.99 (0.79-1.23)</t>
  </si>
  <si>
    <t>1.11 (0.92-1.34)</t>
  </si>
  <si>
    <t>1.04 (0.83-1.29)</t>
  </si>
  <si>
    <t>1.14 (0.91-1.44)</t>
  </si>
  <si>
    <t>1.06 (0.85-1.32)</t>
  </si>
  <si>
    <t>1.24 (0.98-1.55)</t>
  </si>
  <si>
    <t>1.14 (0.96-1.36)</t>
  </si>
  <si>
    <t>1.02 (0.86-1.22)</t>
  </si>
  <si>
    <t>0.93 (0.78-1.11)</t>
  </si>
  <si>
    <t>1.16 (0.97-1.38)</t>
  </si>
  <si>
    <t>1.16 (0.98-1.38)</t>
  </si>
  <si>
    <t>1.06 (0.89-1.27)</t>
  </si>
  <si>
    <t>0.94 (0.77-1.14)</t>
  </si>
  <si>
    <t>1.53 (1.03-2.26)</t>
  </si>
  <si>
    <t>0.99 (0.82-1.19)</t>
  </si>
  <si>
    <t>1.05 (0.84-1.31)</t>
  </si>
  <si>
    <t>1.13 (0.95-1.35)</t>
  </si>
  <si>
    <t>1.18 (0.98-1.41)</t>
  </si>
  <si>
    <t>1.25 (0.95-1.63)</t>
  </si>
  <si>
    <t>0.98 (0.83-1.17)</t>
  </si>
  <si>
    <t>1.19 (0.99-1.44)</t>
  </si>
  <si>
    <t>1.03 (0.86-1.22)</t>
  </si>
  <si>
    <t>1.14 (0.95-1.37)</t>
  </si>
  <si>
    <t>0.96 (0.81-1.15)</t>
  </si>
  <si>
    <t>1.15 (0.95-1.39)</t>
  </si>
  <si>
    <t>1.15 (0.95-1.38)</t>
  </si>
  <si>
    <t>1.15 (0.97-1.37)</t>
  </si>
  <si>
    <t>1.17 (0.97-1.43)</t>
  </si>
  <si>
    <t>1.16 (0.93-1.45)</t>
  </si>
  <si>
    <t>0.89 (0.68-1.17)</t>
  </si>
  <si>
    <t>1.25 (1.05-1.49)</t>
  </si>
  <si>
    <t>1.18 (0.99-1.41)</t>
  </si>
  <si>
    <t>1.33 (1.08-1.63)</t>
  </si>
  <si>
    <t>1.05 (0.87-1.28)</t>
  </si>
  <si>
    <t>1.28 (0.85-1.92)</t>
  </si>
  <si>
    <t>1.17 (0.98-1.39)</t>
  </si>
  <si>
    <t>1.09 (0.91-1.31)</t>
  </si>
  <si>
    <t>1.13 (0.91-1.41)</t>
  </si>
  <si>
    <t>1.79 (0.71-4.54)</t>
  </si>
  <si>
    <t>1.02 (0.84-1.25)</t>
  </si>
  <si>
    <t>1.22 (1.01-1.48)</t>
  </si>
  <si>
    <t>1.12 (0.93-1.34)</t>
  </si>
  <si>
    <t>1.17 (0.94-1.46)</t>
  </si>
  <si>
    <t>1.22 (0.97-1.54)</t>
  </si>
  <si>
    <t>1.13 (0.94-1.37)</t>
  </si>
  <si>
    <t>1.06 (0.88-1.27)</t>
  </si>
  <si>
    <t>1.23 (0.93-1.62)</t>
  </si>
  <si>
    <t>1.24 (1.04-1.49)</t>
  </si>
  <si>
    <t>1.61 (0.97-2.67)</t>
  </si>
  <si>
    <t>1.42 (1.09-1.84)</t>
  </si>
  <si>
    <t>1.25 (1.03-1.52)</t>
  </si>
  <si>
    <t>1.13 (0.95-1.34)</t>
  </si>
  <si>
    <t>1.27 (0.93-1.72)</t>
  </si>
  <si>
    <t>0.98 (0.82-1.16)</t>
  </si>
  <si>
    <t>1.23 (1.02-1.47)</t>
  </si>
  <si>
    <t>1.11 (0.86-1.43)</t>
  </si>
  <si>
    <t>1.06 (0.88-1.26)</t>
  </si>
  <si>
    <t>1.19 (0.93-1.52)</t>
  </si>
  <si>
    <t>1.08 (0.84-1.38)</t>
  </si>
  <si>
    <t>0.94 (0.78-1.13)</t>
  </si>
  <si>
    <t>1.04 (0.87-1.23)</t>
  </si>
  <si>
    <t>1.12 (0.95-1.33)</t>
  </si>
  <si>
    <t>1.05 (0.87-1.27)</t>
  </si>
  <si>
    <t>0.85 (0.68-1.07)</t>
  </si>
  <si>
    <t>0.69 (0.32-1.51)</t>
  </si>
  <si>
    <t>1.06 (0.91-1.22)</t>
  </si>
  <si>
    <t>1.15 (0.81-1.64)</t>
  </si>
  <si>
    <t>1.06 (0.89-1.25)</t>
  </si>
  <si>
    <t>1.15 (0.98-1.34)</t>
  </si>
  <si>
    <t>1.18 (0.97-1.44)</t>
  </si>
  <si>
    <t>1.33 (1.12-1.57)</t>
  </si>
  <si>
    <t>1.06 (0.91-1.24)</t>
  </si>
  <si>
    <t>1.13 (0.97-1.32)</t>
  </si>
  <si>
    <t>1.26 (1.01-1.56)</t>
  </si>
  <si>
    <t>1.87 (1.23-2.85)</t>
  </si>
  <si>
    <t>1.15 (0.99-1.33)</t>
  </si>
  <si>
    <t>1.09 (0.92-1.28)</t>
  </si>
  <si>
    <t>1.26 (1.07-1.49)</t>
  </si>
  <si>
    <t>1.14 (0.99-1.33)</t>
  </si>
  <si>
    <t>0.99 (0.85-1.15)</t>
  </si>
  <si>
    <t>0.97 (0.83-1.13)</t>
  </si>
  <si>
    <t>1.13 (0.96-1.33)</t>
  </si>
  <si>
    <t>1.34 (1.14-1.56)</t>
  </si>
  <si>
    <t>1.08 (0.93-1.26)</t>
  </si>
  <si>
    <t>1.17 (0.99-1.38)</t>
  </si>
  <si>
    <t>1.26 (1.05-1.51)</t>
  </si>
  <si>
    <t>1.18 (0.83-1.68)</t>
  </si>
  <si>
    <t>1.12 (0.93-1.36)</t>
  </si>
  <si>
    <t>1.14 (0.97-1.33)</t>
  </si>
  <si>
    <t>0.91 (0.79-1.06)</t>
  </si>
  <si>
    <t>1.07 (0.92-1.25)</t>
  </si>
  <si>
    <t>1.13 (0.98-1.31)</t>
  </si>
  <si>
    <t>1.06 (0.91-1.23)</t>
  </si>
  <si>
    <t>1.16 (0.98-1.36)</t>
  </si>
  <si>
    <t>0.99 (0.84-1.16)</t>
  </si>
  <si>
    <t>1.12 (0.93-1.35)</t>
  </si>
  <si>
    <t>1.22 (1.05-1.42)</t>
  </si>
  <si>
    <t>0.97 (0.83-1.14)</t>
  </si>
  <si>
    <t>1.09 (0.87-1.36)</t>
  </si>
  <si>
    <t>1.09 (0.94-1.26)</t>
  </si>
  <si>
    <t>1.14 (0.98-1.33)</t>
  </si>
  <si>
    <t>1.23 (1.06-1.42)</t>
  </si>
  <si>
    <t>1.04 (0.89-1.21)</t>
  </si>
  <si>
    <t>1.07 (0.93-1.24)</t>
  </si>
  <si>
    <t>1.18 (1.01-1.38)</t>
  </si>
  <si>
    <t>1.32 (1.07-1.63)</t>
  </si>
  <si>
    <t>1.08 (0.91-1.28)</t>
  </si>
  <si>
    <t>1.13 (0.97-1.31)</t>
  </si>
  <si>
    <t>1.17 (1.01-1.35)</t>
  </si>
  <si>
    <t>1.25 (0.98-1.59)</t>
  </si>
  <si>
    <t>1.14 (0.97-1.35)</t>
  </si>
  <si>
    <t>1.11 (0.95-1.29)</t>
  </si>
  <si>
    <t>0.98 (0.84-1.14)</t>
  </si>
  <si>
    <t>1.03 (0.88-1.21)</t>
  </si>
  <si>
    <t>0.96 (0.81-1.13)</t>
  </si>
  <si>
    <t>1.18 (0.97-1.45)</t>
  </si>
  <si>
    <t>0.94 (0.65-1.36)</t>
  </si>
  <si>
    <t>1.19 (1.03-1.38)</t>
  </si>
  <si>
    <t>1.24 (1.06-1.43)</t>
  </si>
  <si>
    <t>1.16 (0.99-1.36)</t>
  </si>
  <si>
    <t>1.03 (0.85-1.24)</t>
  </si>
  <si>
    <t>1.45 (0.65-3.24)</t>
  </si>
  <si>
    <t>1.04 (0.88-1.23)</t>
  </si>
  <si>
    <t>1.25 (1.07-1.47)</t>
  </si>
  <si>
    <t>1.14 (0.98-1.32)</t>
  </si>
  <si>
    <t>1.12 (0.92-1.36)</t>
  </si>
  <si>
    <t>1.18 (0.98-1.43)</t>
  </si>
  <si>
    <t>1.14 (0.98-1.34)</t>
  </si>
  <si>
    <t>1.21 (0.95-1.53)</t>
  </si>
  <si>
    <t>1.07 (0.91-1.24)</t>
  </si>
  <si>
    <t>0.83 (0.72-0.97)</t>
  </si>
  <si>
    <t>1.71 (1.06-2.75)</t>
  </si>
  <si>
    <t>1.03 (0.82-1.31)</t>
  </si>
  <si>
    <t>1.06 (0.92-1.22)</t>
  </si>
  <si>
    <t>1.05 (0.83-1.32)</t>
  </si>
  <si>
    <t>1.14 (0.96-1.34)</t>
  </si>
  <si>
    <t>1.11 (0.96-1.29)</t>
  </si>
  <si>
    <t>1.04 (0.88-1.22)</t>
  </si>
  <si>
    <t>1.03 (0.89-1.19)</t>
  </si>
  <si>
    <t>1.26 (0.93-1.71)</t>
  </si>
  <si>
    <t>1.15 (0.93-1.41)</t>
  </si>
  <si>
    <t>0.86 (0.68-1.09)</t>
  </si>
  <si>
    <t>0.94 (0.79-1.12)</t>
  </si>
  <si>
    <t>1.27 (1.09-1.48)</t>
  </si>
  <si>
    <t>1.34 (1.08-1.66)</t>
  </si>
  <si>
    <t>1.18 (1.01-1.39)</t>
  </si>
  <si>
    <t>1.08 (0.92-1.26)</t>
  </si>
  <si>
    <t>1.07 (0.91-1.27)</t>
  </si>
  <si>
    <t>0.99 (0.86-1.16)</t>
  </si>
  <si>
    <t>1.24 (1.07-1.43)</t>
  </si>
  <si>
    <t>1.15 (0.97-1.35)</t>
  </si>
  <si>
    <t>0.98 (0.82-1.18)</t>
  </si>
  <si>
    <t>1.05 (0.89-1.23)</t>
  </si>
  <si>
    <t>0.92 (0.53-1.58)</t>
  </si>
  <si>
    <t>1.07 (0.84-1.35)</t>
  </si>
  <si>
    <t>1.15 (0.86-1.54)</t>
  </si>
  <si>
    <t>1.64 (0.89-3.02)</t>
  </si>
  <si>
    <t>1.09 (0.83-1.44)</t>
  </si>
  <si>
    <t>1.15 (0.87-1.51)</t>
  </si>
  <si>
    <t>1.13 (0.83-1.54)</t>
  </si>
  <si>
    <t>1.29 (0.98-1.69)</t>
  </si>
  <si>
    <t>1.33 (0.93-1.92)</t>
  </si>
  <si>
    <t>0.98 (0.73-1.32)</t>
  </si>
  <si>
    <t>1.29 (0.95-1.77)</t>
  </si>
  <si>
    <t>1.04 (0.81-1.33)</t>
  </si>
  <si>
    <t>1.43 (1.12-1.83)</t>
  </si>
  <si>
    <t>1.42 (1.05-1.93)</t>
  </si>
  <si>
    <t>1.27 (0.95-1.71)</t>
  </si>
  <si>
    <t>1.14 (0.88-1.48)</t>
  </si>
  <si>
    <t>0.96 (0.67-1.36)</t>
  </si>
  <si>
    <t>1.03 (0.78-1.35)</t>
  </si>
  <si>
    <t>1.17 (0.88-1.57)</t>
  </si>
  <si>
    <t>1.18 (0.92-1.52)</t>
  </si>
  <si>
    <t>1.39 (0.96-2.01)</t>
  </si>
  <si>
    <t>1.09 (0.85-1.39)</t>
  </si>
  <si>
    <t>1.26 (0.94-1.69)</t>
  </si>
  <si>
    <t>0.94 (0.73-1.21)</t>
  </si>
  <si>
    <t>2.19 (0.84-5.72)</t>
  </si>
  <si>
    <t>1.07 (0.81-1.42)</t>
  </si>
  <si>
    <t>1.21 (0.94-1.57)</t>
  </si>
  <si>
    <t>1.03 (0.81-1.31)</t>
  </si>
  <si>
    <t>1.31 (1.02-1.68)</t>
  </si>
  <si>
    <t>0.98 (0.77-1.24)</t>
  </si>
  <si>
    <t>1.47 (1.06-2.05)</t>
  </si>
  <si>
    <t>0.85 (0.66-1.08)</t>
  </si>
  <si>
    <t>1.02 (0.78-1.32)</t>
  </si>
  <si>
    <t>1.16 (0.91-1.49)</t>
  </si>
  <si>
    <t>1.15 (0.84-1.58)</t>
  </si>
  <si>
    <t>1.13 (0.89-1.44)</t>
  </si>
  <si>
    <t>1.14 (0.89-1.45)</t>
  </si>
  <si>
    <t>1.12 (0.88-1.43)</t>
  </si>
  <si>
    <t>1.23 (0.96-1.56)</t>
  </si>
  <si>
    <t>0.98 (0.76-1.26)</t>
  </si>
  <si>
    <t>1.18 (0.93-1.49)</t>
  </si>
  <si>
    <t>0.89 (0.69-1.13)</t>
  </si>
  <si>
    <t>1.14 (0.89-1.44)</t>
  </si>
  <si>
    <t>1.67 (1.17-2.38)</t>
  </si>
  <si>
    <t>0.91 (0.66-1.24)</t>
  </si>
  <si>
    <t>1.08 (0.85-1.37)</t>
  </si>
  <si>
    <t>1.02 (0.79-1.32)</t>
  </si>
  <si>
    <t>1.38 (1.01-1.87)</t>
  </si>
  <si>
    <t>1.09 (0.86-1.39)</t>
  </si>
  <si>
    <t>1.55 (1.22-1.98)</t>
  </si>
  <si>
    <t>1.21 (0.93-1.59)</t>
  </si>
  <si>
    <t>1.14 (0.85-1.53)</t>
  </si>
  <si>
    <t>1.02 (0.55-1.88)</t>
  </si>
  <si>
    <t>1.04 (0.81-1.32)</t>
  </si>
  <si>
    <t>1.01 (0.12-8.35)</t>
  </si>
  <si>
    <t>1.13 (0.87-1.46)</t>
  </si>
  <si>
    <t>1.07 (0.84-1.37)</t>
  </si>
  <si>
    <t>0.83 (0.64-1.09)</t>
  </si>
  <si>
    <t>1.05 (0.79-1.39)</t>
  </si>
  <si>
    <t>1.05 (0.78-1.41)</t>
  </si>
  <si>
    <t>0.97 (0.77-1.22)</t>
  </si>
  <si>
    <t>1.01 (0.75-1.37)</t>
  </si>
  <si>
    <t>1.38 (1.07-1.79)</t>
  </si>
  <si>
    <t>1.27 (0.99-1.64)</t>
  </si>
  <si>
    <t>1.48 (0.95-2.31)</t>
  </si>
  <si>
    <t>1.03 (0.82-1.29)</t>
  </si>
  <si>
    <t>0.79 (0.28-2.22)</t>
  </si>
  <si>
    <t>1.25 (0.92-1.68)</t>
  </si>
  <si>
    <t>1.12 (0.89-1.42)</t>
  </si>
  <si>
    <t>1.18 (0.92-1.51)</t>
  </si>
  <si>
    <t>1.12 (0.87-1.44)</t>
  </si>
  <si>
    <t>1.05 (0.82-1.34)</t>
  </si>
  <si>
    <t>1.16 (0.91-1.48)</t>
  </si>
  <si>
    <t>1.25 (0.98-1.58)</t>
  </si>
  <si>
    <t>1.79 (1.25-2.55)</t>
  </si>
  <si>
    <t>1.19 (0.93-1.51)</t>
  </si>
  <si>
    <t>1.28 (0.82-1.98)</t>
  </si>
  <si>
    <t>1.02 (0.77-1.35)</t>
  </si>
  <si>
    <t>0.84 (0.62-1.13)</t>
  </si>
  <si>
    <t>0.97 (0.75-1.25)</t>
  </si>
  <si>
    <t>1.31 (1.03-1.66)</t>
  </si>
  <si>
    <t>0.96 (0.75-1.22)</t>
  </si>
  <si>
    <t>1.21 (0.96-1.52)</t>
  </si>
  <si>
    <t>1.05 (0.78-1.42)</t>
  </si>
  <si>
    <t>1.01 (0.75-1.36)</t>
  </si>
  <si>
    <t>1.21 (0.91-1.59)</t>
  </si>
  <si>
    <t>1.24 (0.71-2.15)</t>
  </si>
  <si>
    <t>1.16 (0.95-1.43)</t>
  </si>
  <si>
    <t>1.45 (1.05-2.01)</t>
  </si>
  <si>
    <t>1.43 (1.08-1.91)</t>
  </si>
  <si>
    <t>1.22 (0.95-1.56)</t>
  </si>
  <si>
    <t>0.96 (0.74-1.25)</t>
  </si>
  <si>
    <t>1.03 (0.79-1.35)</t>
  </si>
  <si>
    <t>1.05 (0.85-1.31)</t>
  </si>
  <si>
    <t>1.17 (0.86-1.59)</t>
  </si>
  <si>
    <t>1.42 (0.99-2.04)</t>
  </si>
  <si>
    <t>1.09 (0.88-1.36)</t>
  </si>
  <si>
    <t>1.07 (0.85-1.34)</t>
  </si>
  <si>
    <t>0.97 (0.72-1.32)</t>
  </si>
  <si>
    <t>1.23 (0.99-1.53)</t>
  </si>
  <si>
    <t>1.23 (0.96-1.58)</t>
  </si>
  <si>
    <t>1.58 (1.21-2.05)</t>
  </si>
  <si>
    <t>1.11 (0.85-1.45)</t>
  </si>
  <si>
    <t>0.99 (0.81-1.22)</t>
  </si>
  <si>
    <t>1.08 (0.88-1.32)</t>
  </si>
  <si>
    <t>1.28 (0.99-1.66)</t>
  </si>
  <si>
    <t>1.11 (0.89-1.38)</t>
  </si>
  <si>
    <t>1.38 (1.04-1.83)</t>
  </si>
  <si>
    <t>1.01 (0.81-1.24)</t>
  </si>
  <si>
    <t>0.98 (0.79-1.22)</t>
  </si>
  <si>
    <t>0.85 (0.68-1.05)</t>
  </si>
  <si>
    <t>1.09 (0.88-1.37)</t>
  </si>
  <si>
    <t>1.06 (0.85-1.33)</t>
  </si>
  <si>
    <t>0.87 (0.71-1.06)</t>
  </si>
  <si>
    <t>1.16 (0.89-1.52)</t>
  </si>
  <si>
    <t>0.96 (0.76-1.21)</t>
  </si>
  <si>
    <t>0.88 (0.69-1.14)</t>
  </si>
  <si>
    <t>1.17 (0.94-1.45)</t>
  </si>
  <si>
    <t>1.52 (1.09-2.13)</t>
  </si>
  <si>
    <t>1.39 (1.07-1.81)</t>
  </si>
  <si>
    <t>1.27 (1.03-1.56)</t>
  </si>
  <si>
    <t>0.95 (0.77-1.17)</t>
  </si>
  <si>
    <t>1.12 (0.86-1.46)</t>
  </si>
  <si>
    <t>1.06 (0.86-1.31)</t>
  </si>
  <si>
    <t>1.06 (0.86-1.32)</t>
  </si>
  <si>
    <t>1.11 (0.83-1.48)</t>
  </si>
  <si>
    <t>0.91 (0.57-1.45)</t>
  </si>
  <si>
    <t>1.25 (1.02-1.52)</t>
  </si>
  <si>
    <t>0.98 (0.79-1.23)</t>
  </si>
  <si>
    <t>1.34 (1.03-1.75)</t>
  </si>
  <si>
    <t>6.41 (0.78-52.47)</t>
  </si>
  <si>
    <t>1.42 (1.12-1.81)</t>
  </si>
  <si>
    <t>1.29 (1.03-1.61)</t>
  </si>
  <si>
    <t>1.04 (0.84-1.27)</t>
  </si>
  <si>
    <t>1.49 (1.14-1.96)</t>
  </si>
  <si>
    <t>1.89 (1.29-2.76)</t>
  </si>
  <si>
    <t>1.31 (1.06-1.63)</t>
  </si>
  <si>
    <t>1.14 (0.61-2.11)</t>
  </si>
  <si>
    <t>1.15 (0.83-1.59)</t>
  </si>
  <si>
    <t>0.83 (0.58-1.18)</t>
  </si>
  <si>
    <t>1.24 (0.97-1.58)</t>
  </si>
  <si>
    <t>1.36 (1.07-1.71)</t>
  </si>
  <si>
    <t>0.98 (0.67-1.43)</t>
  </si>
  <si>
    <t>1.55 (1.22-1.96)</t>
  </si>
  <si>
    <t>1.15 (0.92-1.43)</t>
  </si>
  <si>
    <t>1.09 (0.81-1.46)</t>
  </si>
  <si>
    <t>1.07 (0.85-1.33)</t>
  </si>
  <si>
    <t>1.44 (1.07-1.95)</t>
  </si>
  <si>
    <t>1.32 (0.95-1.82)</t>
  </si>
  <si>
    <t>1.13 (0.88-1.44)</t>
  </si>
  <si>
    <t>1.28 (1.01-1.62)</t>
  </si>
  <si>
    <t>1.28 (0.97-1.67)</t>
  </si>
  <si>
    <t>0.99 (0.41-2.38)</t>
  </si>
  <si>
    <t>1.09 (1.01-1.17)</t>
  </si>
  <si>
    <t>1.12 (1.01-1.23)</t>
  </si>
  <si>
    <t>1.29 (1.07-1.55)</t>
  </si>
  <si>
    <t>1.08 (0.99-1.17)</t>
  </si>
  <si>
    <t>1.15 (1.05-1.25)</t>
  </si>
  <si>
    <t>1.44 (1.28-1.63)</t>
  </si>
  <si>
    <t>1.13 (1.04-1.22)</t>
  </si>
  <si>
    <t>1.08 (0.98-1.19)</t>
  </si>
  <si>
    <t>1.03 (0.95-1.11)</t>
  </si>
  <si>
    <t>1.14 (1.05-1.23)</t>
  </si>
  <si>
    <t>1.17 (1.07-1.29)</t>
  </si>
  <si>
    <t>1.05 (0.97-1.13)</t>
  </si>
  <si>
    <t>1.16 (1.05-1.29)</t>
  </si>
  <si>
    <t>1.23 (1.13-1.33)</t>
  </si>
  <si>
    <t>1.25 (1.13-1.38)</t>
  </si>
  <si>
    <t>1.09 (0.97-1.22)</t>
  </si>
  <si>
    <t>1.14 (1.03-1.26)</t>
  </si>
  <si>
    <t>1.05 (0.97-1.14)</t>
  </si>
  <si>
    <t>1.18 (1.09-1.29)</t>
  </si>
  <si>
    <t>1.13 (1.03-1.23)</t>
  </si>
  <si>
    <t>1.12 (1.03-1.22)</t>
  </si>
  <si>
    <t>1.11 (1.01-1.22)</t>
  </si>
  <si>
    <t>1.05 (0.95-1.16)</t>
  </si>
  <si>
    <t>1.12 (1.02-1.23)</t>
  </si>
  <si>
    <t>1.21 (1.13-1.31)</t>
  </si>
  <si>
    <t>1.04 (0.96-1.12)</t>
  </si>
  <si>
    <t>1.15 (1.05-1.26)</t>
  </si>
  <si>
    <t>1.05 (0.98-1.14)</t>
  </si>
  <si>
    <t>1.06 (0.98-1.15)</t>
  </si>
  <si>
    <t>1.08 (0.94-1.25)</t>
  </si>
  <si>
    <t>1.14 (1.05-1.24)</t>
  </si>
  <si>
    <t>1.06 (0.97-1.17)</t>
  </si>
  <si>
    <t>1.09 (0.98-1.21)</t>
  </si>
  <si>
    <t>1.08 (1.01-1.17)</t>
  </si>
  <si>
    <t>1.09 (1.01-1.18)</t>
  </si>
  <si>
    <t>1.15 (1.07-1.24)</t>
  </si>
  <si>
    <t>1.08 (0.97-1.19)</t>
  </si>
  <si>
    <t>1.11 (1.03-1.19)</t>
  </si>
  <si>
    <t>1.16 (1.08-1.25)</t>
  </si>
  <si>
    <t>1.12 (0.99-1.26)</t>
  </si>
  <si>
    <t>1.17 (1.07-1.28)</t>
  </si>
  <si>
    <t>1.06 (0.95-1.18)</t>
  </si>
  <si>
    <t>1.07 (0.99-1.15)</t>
  </si>
  <si>
    <t>1.13 (1.05-1.22)</t>
  </si>
  <si>
    <t>1.08 (0.99-1.19)</t>
  </si>
  <si>
    <t>1.16 (1.08-1.26)</t>
  </si>
  <si>
    <t>1.05 (0.97-1.15)</t>
  </si>
  <si>
    <t>1.15 (0.96-1.39)</t>
  </si>
  <si>
    <t>1.13 (1.04-1.23)</t>
  </si>
  <si>
    <t>1.24 (1.13-1.36)</t>
  </si>
  <si>
    <t>1.12 (1.04-1.21)</t>
  </si>
  <si>
    <t>1.83 (1.21-2.76)</t>
  </si>
  <si>
    <t>1.04 (0.95-1.13)</t>
  </si>
  <si>
    <t>1.15 (1.06-1.23)</t>
  </si>
  <si>
    <t>1.06 (0.99-1.14)</t>
  </si>
  <si>
    <t>1.13 (1.03-1.24)</t>
  </si>
  <si>
    <t>1.07 (0.98-1.18)</t>
  </si>
  <si>
    <t>1.12 (1.04-1.22)</t>
  </si>
  <si>
    <t>1.25 (1.11-1.41)</t>
  </si>
  <si>
    <t>1.04 (0.92-1.17)</t>
  </si>
  <si>
    <t>1.04 (0.96-1.13)</t>
  </si>
  <si>
    <t>1.11 (0.99-1.24)</t>
  </si>
  <si>
    <t>1.07 (0.96-1.19)</t>
  </si>
  <si>
    <t>1.05 (0.95-1.17)</t>
  </si>
  <si>
    <t>1.18 (1.07-1.31)</t>
  </si>
  <si>
    <t>1.06 (0.98-1.16)</t>
  </si>
  <si>
    <t>1.18 (1.09-1.27)</t>
  </si>
  <si>
    <t>0.99 (0.91-1.08)</t>
  </si>
  <si>
    <t>1.14 (1.04-1.25)</t>
  </si>
  <si>
    <t>1.05 (0.93-1.18)</t>
  </si>
  <si>
    <t>1.33 (0.95-1.86)</t>
  </si>
  <si>
    <t>1.11 (0.98-1.26)</t>
  </si>
  <si>
    <t>1.08 (0.94-1.23)</t>
  </si>
  <si>
    <t>1.29 (1.05-1.57)</t>
  </si>
  <si>
    <t>1.38 (1.17-1.63)</t>
  </si>
  <si>
    <t>1.17 (1.01-1.37)</t>
  </si>
  <si>
    <t>1.33 (1.15-1.54)</t>
  </si>
  <si>
    <t>1.18 (1.03-1.35)</t>
  </si>
  <si>
    <t>1.04 (0.91-1.19)</t>
  </si>
  <si>
    <t>1.21 (1.06-1.37)</t>
  </si>
  <si>
    <t>1.18 (1.04-1.33)</t>
  </si>
  <si>
    <t>1.12 (0.96-1.31)</t>
  </si>
  <si>
    <t>1.23 (0.83-1.82)</t>
  </si>
  <si>
    <t>0.98 (0.87-1.11)</t>
  </si>
  <si>
    <t>1.12 (0.98-1.28)</t>
  </si>
  <si>
    <t>1.08 (0.96-1.23)</t>
  </si>
  <si>
    <t>1.19 (1.01-1.41)</t>
  </si>
  <si>
    <t>1.12 (0.99-1.27)</t>
  </si>
  <si>
    <t>1.07 (0.94-1.22)</t>
  </si>
  <si>
    <t>1.09 (0.94-1.28)</t>
  </si>
  <si>
    <t>1.08 (0.95-1.23)</t>
  </si>
  <si>
    <t>1.12 (0.97-1.29)</t>
  </si>
  <si>
    <t>1.17 (1.01-1.34)</t>
  </si>
  <si>
    <t>1.23 (1.03-1.46)</t>
  </si>
  <si>
    <t>1.21 (0.94-1.56)</t>
  </si>
  <si>
    <t>1.24 (1.08-1.43)</t>
  </si>
  <si>
    <t>1.01 (0.86-1.18)</t>
  </si>
  <si>
    <t>1.16 (1.02-1.31)</t>
  </si>
  <si>
    <t>0.99 (0.88-1.12)</t>
  </si>
  <si>
    <t>1.05 (0.93-1.19)</t>
  </si>
  <si>
    <t>1.15 (1.02-1.31)</t>
  </si>
  <si>
    <t>1.19 (1.02-1.38)</t>
  </si>
  <si>
    <t>1.02 (0.89-1.16)</t>
  </si>
  <si>
    <t>0.99 (0.87-1.12)</t>
  </si>
  <si>
    <t>1.03 (0.91-1.16)</t>
  </si>
  <si>
    <t>1.06 (0.92-1.21)</t>
  </si>
  <si>
    <t>1.19 (1.04-1.35)</t>
  </si>
  <si>
    <t>1.07 (0.89-1.28)</t>
  </si>
  <si>
    <t>1.17 (1.03-1.32)</t>
  </si>
  <si>
    <t>1.13 (0.99-1.29)</t>
  </si>
  <si>
    <t>1.15 (0.96-1.37)</t>
  </si>
  <si>
    <t>1.13 (0.98-1.29)</t>
  </si>
  <si>
    <t>1.25 (1.11-1.42)</t>
  </si>
  <si>
    <t>1.28 (1.11-1.48)</t>
  </si>
  <si>
    <t>1.07 (0.91-1.26)</t>
  </si>
  <si>
    <t>1.11 (0.94-1.31)</t>
  </si>
  <si>
    <t>1.01 (0.89-1.15)</t>
  </si>
  <si>
    <t>1.17 (0.94-1.44)</t>
  </si>
  <si>
    <t>1.13 (0.99-1.28)</t>
  </si>
  <si>
    <t>1.22 (1.07-1.39)</t>
  </si>
  <si>
    <t>1.07 (0.95-1.21)</t>
  </si>
  <si>
    <t>1.09 (0.96-1.24)</t>
  </si>
  <si>
    <t>1.07 (0.95-1.22)</t>
  </si>
  <si>
    <t>1.06 (0.89-1.28)</t>
  </si>
  <si>
    <t>1.03 (0.73-1.43)</t>
  </si>
  <si>
    <t>1.05 (0.92-1.19)</t>
  </si>
  <si>
    <t>0.38 (0.08-1.95)</t>
  </si>
  <si>
    <t>1.08 (0.94-1.24)</t>
  </si>
  <si>
    <t>1.18 (1.03-1.34)</t>
  </si>
  <si>
    <t>1.22 (1.04-1.43)</t>
  </si>
  <si>
    <t>1.03 (0.91-1.17)</t>
  </si>
  <si>
    <t>1.26 (1.06-1.49)</t>
  </si>
  <si>
    <t>0.99 (0.87-1.13)</t>
  </si>
  <si>
    <t>1.15 (1.01-1.31)</t>
  </si>
  <si>
    <t>1.17 (0.93-1.46)</t>
  </si>
  <si>
    <t>1.11 (0.98-1.25)</t>
  </si>
  <si>
    <t>2.04 (1.42-2.93)</t>
  </si>
  <si>
    <t>1.07 (0.94-1.23)</t>
  </si>
  <si>
    <t>1.01 (0.88-1.16)</t>
  </si>
  <si>
    <t>1.12 (0.94-1.33)</t>
  </si>
  <si>
    <t>1.31 (1.11-1.56)</t>
  </si>
  <si>
    <t>1.12 (0.98-1.29)</t>
  </si>
  <si>
    <t>1.09 (0.92-1.29)</t>
  </si>
  <si>
    <t>1.16 (1.02-1.32)</t>
  </si>
  <si>
    <t>1.01 (0.84-1.22)</t>
  </si>
  <si>
    <t>1.18 (0.95-1.45)</t>
  </si>
  <si>
    <t>1.21 (1.06-1.38)</t>
  </si>
  <si>
    <t>1.17 (1.04-1.32)</t>
  </si>
  <si>
    <t>1.07 (0.91-1.25)</t>
  </si>
  <si>
    <t>1.49 (0.99-2.24)</t>
  </si>
  <si>
    <t>1.03 (0.87-1.21)</t>
  </si>
  <si>
    <t>1.28 (1.07-1.52)</t>
  </si>
  <si>
    <t>1.32 (1.11-1.57)</t>
  </si>
  <si>
    <t>1.22 (1.04-1.44)</t>
  </si>
  <si>
    <t>1.17 (0.97-1.42)</t>
  </si>
  <si>
    <t>0.97 (0.83-1.12)</t>
  </si>
  <si>
    <t>1.48 (1.18-1.85)</t>
  </si>
  <si>
    <t>1.11 (0.76-1.63)</t>
  </si>
  <si>
    <t>1.12 (0.95-1.32)</t>
  </si>
  <si>
    <t>1.08 (0.91-1.29)</t>
  </si>
  <si>
    <t>1.11 (0.95-1.31)</t>
  </si>
  <si>
    <t>1.23 (1.05-1.43)</t>
  </si>
  <si>
    <t>1.07 (0.89-1.29)</t>
  </si>
  <si>
    <t>1.06 (0.89-1.26)</t>
  </si>
  <si>
    <t>1.17 (0.96-1.42)</t>
  </si>
  <si>
    <t>1.82 (1.24-2.67)</t>
  </si>
  <si>
    <t>1.04 (0.86-1.27)</t>
  </si>
  <si>
    <t>1.16 (0.98-1.37)</t>
  </si>
  <si>
    <t>1.22 (1.05-1.43)</t>
  </si>
  <si>
    <t>0.99 (0.85-1.16)</t>
  </si>
  <si>
    <t>0.92 (0.79-1.06)</t>
  </si>
  <si>
    <t>1.19 (1.02-1.39)</t>
  </si>
  <si>
    <t>0.79 (0.58-1.08)</t>
  </si>
  <si>
    <t>1.15 (0.98-1.35)</t>
  </si>
  <si>
    <t>1.08 (0.92-1.25)</t>
  </si>
  <si>
    <t>1.16 (0.93-1.46)</t>
  </si>
  <si>
    <t>0.96 (0.82-1.12)</t>
  </si>
  <si>
    <t>0.98 (0.83-1.15)</t>
  </si>
  <si>
    <t>0.95 (0.81-1.12)</t>
  </si>
  <si>
    <t>1.24 (1.06-1.44)</t>
  </si>
  <si>
    <t>1.09 (0.93-1.29)</t>
  </si>
  <si>
    <t>1.24 (1.03-1.49)</t>
  </si>
  <si>
    <t>0.99 (0.84-1.17)</t>
  </si>
  <si>
    <t>1.11 (0.92-1.33)</t>
  </si>
  <si>
    <t>1.25 (1.06-1.46)</t>
  </si>
  <si>
    <t>1.11 (0.93-1.33)</t>
  </si>
  <si>
    <t>1.51 (1.06-2.16)</t>
  </si>
  <si>
    <t>1.24 (1.05-1.45)</t>
  </si>
  <si>
    <t>1.08 (0.92-1.27)</t>
  </si>
  <si>
    <t>0.88 (0.38-2.03)</t>
  </si>
  <si>
    <t>0.97 (0.82-1.16)</t>
  </si>
  <si>
    <t>1.13 (0.95-1.33)</t>
  </si>
  <si>
    <t>1.08 (0.89-1.31)</t>
  </si>
  <si>
    <t>1.21 (0.99-1.46)</t>
  </si>
  <si>
    <t>1.03 (0.87-1.22)</t>
  </si>
  <si>
    <t>1.24 (1.06-1.46)</t>
  </si>
  <si>
    <t>1.43 (1.08-1.89)</t>
  </si>
  <si>
    <t>1.27 (0.73-2.22)</t>
  </si>
  <si>
    <t>1.24 (0.98-1.57)</t>
  </si>
  <si>
    <t>0.95 (0.74-1.22)</t>
  </si>
  <si>
    <t>1.23 (1.03-1.47)</t>
  </si>
  <si>
    <t>1.07 (0.92-1.26)</t>
  </si>
  <si>
    <t>1.33 (1.13-1.57)</t>
  </si>
  <si>
    <t>1.17 (0.87-1.58)</t>
  </si>
  <si>
    <t>1.22 (1.03-1.43)</t>
  </si>
  <si>
    <t>1.11 (0.91-1.34)</t>
  </si>
  <si>
    <t>1.06 (0.91-1.25)</t>
  </si>
  <si>
    <t>1.15 (0.96-1.38)</t>
  </si>
  <si>
    <t>1.27 (1.05-1.55)</t>
  </si>
  <si>
    <t>1.32 (0.75-2.33)</t>
  </si>
  <si>
    <t>1.07 (0.98-1.17)</t>
  </si>
  <si>
    <t>1.54 (1.23-1.93)</t>
  </si>
  <si>
    <t>1.14 (1.04-1.26)</t>
  </si>
  <si>
    <t>1.31 (1.18-1.46)</t>
  </si>
  <si>
    <t>1.49 (1.31-1.69)</t>
  </si>
  <si>
    <t>1.24 (1.12-1.36)</t>
  </si>
  <si>
    <t>1.17 (1.05-1.31)</t>
  </si>
  <si>
    <t>1.11 (1.01-1.21)</t>
  </si>
  <si>
    <t>1.16 (1.04-1.29)</t>
  </si>
  <si>
    <t>1.09 (0.98-1.22)</t>
  </si>
  <si>
    <t>1.25 (1.14-1.38)</t>
  </si>
  <si>
    <t>1.12 (1.02-1.22)</t>
  </si>
  <si>
    <t>1.19 (1.08-1.31)</t>
  </si>
  <si>
    <t>1.03 (0.95-1.12)</t>
  </si>
  <si>
    <t>1.14 (1.04-1.24)</t>
  </si>
  <si>
    <t>1.15 (1.03-1.28)</t>
  </si>
  <si>
    <t>1.14 (1.02-1.26)</t>
  </si>
  <si>
    <t>1.07 (0.87-1.32)</t>
  </si>
  <si>
    <t>1.23 (1.09-1.38)</t>
  </si>
  <si>
    <t>1.05 (0.96-1.14)</t>
  </si>
  <si>
    <t>1.05 (0.96-1.15)</t>
  </si>
  <si>
    <t>1.14 (1.02-1.28)</t>
  </si>
  <si>
    <t>1.06 (0.97-1.16)</t>
  </si>
  <si>
    <t>1.23 (1.05-1.44)</t>
  </si>
  <si>
    <t>1.07 (0.97-1.18)</t>
  </si>
  <si>
    <t>1.08 (0.99-1.18)</t>
  </si>
  <si>
    <t>1.09 (0.99-1.19)</t>
  </si>
  <si>
    <t>1.11 (1.02-1.21)</t>
  </si>
  <si>
    <t>1.07 (0.97-1.17)</t>
  </si>
  <si>
    <t>1.15 (1.06-1.26)</t>
  </si>
  <si>
    <t>1.26 (1.15-1.37)</t>
  </si>
  <si>
    <t>1.02 (0.88-1.17)</t>
  </si>
  <si>
    <t>1.15 (1.05-1.27)</t>
  </si>
  <si>
    <t>1.13 (1.02-1.26)</t>
  </si>
  <si>
    <t>1.21 (1.11-1.32)</t>
  </si>
  <si>
    <t>1.18 (1.08-1.29)</t>
  </si>
  <si>
    <t>1.04 (0.93-1.17)</t>
  </si>
  <si>
    <t>1.17 (0.96-1.44)</t>
  </si>
  <si>
    <t>1.16 (1.03-1.29)</t>
  </si>
  <si>
    <t>2.08 (1.18-3.68)</t>
  </si>
  <si>
    <t>1.13 (1.03-1.25)</t>
  </si>
  <si>
    <t>1.12 (1.01-1.24)</t>
  </si>
  <si>
    <t>1.02 (0.94-1.12)</t>
  </si>
  <si>
    <t>1.13 (1.04-1.24)</t>
  </si>
  <si>
    <t>1.13 (1.01-1.26)</t>
  </si>
  <si>
    <t>1.04 (0.94-1.14)</t>
  </si>
  <si>
    <t>1.41 (1.01-1.95)</t>
  </si>
  <si>
    <t>1.18 (1.04-1.35)</t>
  </si>
  <si>
    <t>1.12 (1.03-1.23)</t>
  </si>
  <si>
    <t>1.16 (1.06-1.27)</t>
  </si>
  <si>
    <t>1.14 (1.05-1.25)</t>
  </si>
  <si>
    <t>1.03 (0.87-1.23)</t>
  </si>
  <si>
    <t>1.04 (0.96-1.14)</t>
  </si>
  <si>
    <t>1.17 (1.02-1.35)</t>
  </si>
  <si>
    <t>1.02 (0.93-1.11)</t>
  </si>
  <si>
    <t>1.16 (1.06-1.28)</t>
  </si>
  <si>
    <t>1.11 (1.01-1.23)</t>
  </si>
  <si>
    <t>1.29 (1.16-1.44)</t>
  </si>
  <si>
    <t>1.05 (0.97-1.12)</t>
  </si>
  <si>
    <t>1.22 (1.14-1.31)</t>
  </si>
  <si>
    <t>1.24 (1.15-1.34)</t>
  </si>
  <si>
    <t>1.05 (0.98-1.12)</t>
  </si>
  <si>
    <t>1.11 (1.04-1.19)</t>
  </si>
  <si>
    <t>1.19 (1.11-1.28)</t>
  </si>
  <si>
    <t>1.15 (1.08-1.24)</t>
  </si>
  <si>
    <t>1.14 (1.06-1.22)</t>
  </si>
  <si>
    <t>1.23 (1.13-1.34)</t>
  </si>
  <si>
    <t>1.09 (1.02-1.16)</t>
  </si>
  <si>
    <t>1.06 (0.99-1.13)</t>
  </si>
  <si>
    <t>1.13 (1.04-1.21)</t>
  </si>
  <si>
    <t>1.15 (1.08-1.23)</t>
  </si>
  <si>
    <t>1.07 (0.98-1.16)</t>
  </si>
  <si>
    <t>1.11 (1.04-1.18)</t>
  </si>
  <si>
    <t>1.18 (1.09-1.28)</t>
  </si>
  <si>
    <t>1.04 (0.92-1.18)</t>
  </si>
  <si>
    <t>1.08 (1.01-1.16)</t>
  </si>
  <si>
    <t>1.13 (1.02-1.25)</t>
  </si>
  <si>
    <t>1.09 (1.02-1.17)</t>
  </si>
  <si>
    <t>1.15 (1.07-1.23)</t>
  </si>
  <si>
    <t>1.13 (1.06-1.22)</t>
  </si>
  <si>
    <t>1.04 (0.97-1.11)</t>
  </si>
  <si>
    <t>1.14 (1.07-1.22)</t>
  </si>
  <si>
    <t>1.19 (1.07-1.32)</t>
  </si>
  <si>
    <t>1.16 (1.05-1.28)</t>
  </si>
  <si>
    <t>1.02 (0.96-1.09)</t>
  </si>
  <si>
    <t>1.14 (1.06-1.21)</t>
  </si>
  <si>
    <t>1.07 (0.99-1.17)</t>
  </si>
  <si>
    <t>1.08 (1.01-1.15)</t>
  </si>
  <si>
    <t>1.22 (1.12-1.32)</t>
  </si>
  <si>
    <t>1.14 (0.79-1.65)</t>
  </si>
  <si>
    <t>1.07 (0.99-1.16)</t>
  </si>
  <si>
    <t>1.16 (1.06-1.26)</t>
  </si>
  <si>
    <t>1.17 (1.07-1.27)</t>
  </si>
  <si>
    <t>1.09 (1.01-1.16)</t>
  </si>
  <si>
    <t>1.17 (1.04-1.31)</t>
  </si>
  <si>
    <t>1.41 (1.12-1.77)</t>
  </si>
  <si>
    <t>1.04 (0.93-1.16)</t>
  </si>
  <si>
    <t>1.19 (1.11-1.27)</t>
  </si>
  <si>
    <t>1.12 (1.02-1.24)</t>
  </si>
  <si>
    <t>1.05 (0.98-1.13)</t>
  </si>
  <si>
    <t>1.07 (1.01-1.15)</t>
  </si>
  <si>
    <t>1.17 (1.09-1.25)</t>
  </si>
  <si>
    <t>1.16 (1.05-1.27)</t>
  </si>
  <si>
    <t>1.45 (1.14-1.83)</t>
  </si>
  <si>
    <t>1.11 (0.99-1.23)</t>
  </si>
  <si>
    <t>1.32 (1.15-1.51)</t>
  </si>
  <si>
    <t>1.07 (0.97-1.19)</t>
  </si>
  <si>
    <t>1.03 (0.95-1.13)</t>
  </si>
  <si>
    <t>1.03 (0.93-1.13)</t>
  </si>
  <si>
    <t>1.09 (0.97-1.21)</t>
  </si>
  <si>
    <t>1.19 (1.04-1.37)</t>
  </si>
  <si>
    <t>1.25 (1.01-1.54)</t>
  </si>
  <si>
    <t>0.97 (0.89-1.06)</t>
  </si>
  <si>
    <t>1.28 (1.06-1.56)</t>
  </si>
  <si>
    <t>1.04 (0.94-1.15)</t>
  </si>
  <si>
    <t>1.09 (0.99-1.21)</t>
  </si>
  <si>
    <t>1.02 (0.94-1.11)</t>
  </si>
  <si>
    <t>1.15 (1.06-1.24)</t>
  </si>
  <si>
    <t>1.03 (0.94-1.11)</t>
  </si>
  <si>
    <t>1.09 (1.01-1.19)</t>
  </si>
  <si>
    <t>1.12 (1.03-1.21)</t>
  </si>
  <si>
    <t>1.06 (0.96-1.15)</t>
  </si>
  <si>
    <t>1.43 (1.18-1.73)</t>
  </si>
  <si>
    <t>1.02 (0.95-1.11)</t>
  </si>
  <si>
    <t>0.97 (0.87-1.07)</t>
  </si>
  <si>
    <t>1.11 (0.97-1.28)</t>
  </si>
  <si>
    <t>0.88 (0.67-1.15)</t>
  </si>
  <si>
    <t>1.08 (0.98-1.18)</t>
  </si>
  <si>
    <t>1.03 (0.94-1.12)</t>
  </si>
  <si>
    <t>1.08 (0.96-1.21)</t>
  </si>
  <si>
    <t>1.09 (0.97-1.24)</t>
  </si>
  <si>
    <t>1.06 (0.96-1.18)</t>
  </si>
  <si>
    <t>1.03 (0.92-1.16)</t>
  </si>
  <si>
    <t>1.19 (1.06-1.33)</t>
  </si>
  <si>
    <t>1.21 (1.08-1.36)</t>
  </si>
  <si>
    <t>1.03 (0.94-1.13)</t>
  </si>
  <si>
    <t>0.99 (0.88-1.11)</t>
  </si>
  <si>
    <t>1.35 (1.01-1.82)</t>
  </si>
  <si>
    <t>1.20 (0.94-1.53)</t>
  </si>
  <si>
    <t>1.41 (1.08-1.84)</t>
  </si>
  <si>
    <t>0.99 (0.86-1.14)</t>
  </si>
  <si>
    <t>0.99 (0.82-1.18)</t>
  </si>
  <si>
    <t>1.07 (0.98-1.15)</t>
  </si>
  <si>
    <t>1.15 (1.04-1.26)</t>
  </si>
  <si>
    <t>1.12 (0.92-1.38)</t>
  </si>
  <si>
    <t>1.13 (0.95-1.36)</t>
  </si>
  <si>
    <t>1.06 (0.83-1.34)</t>
  </si>
  <si>
    <t>1.08 (0.95-1.22)</t>
  </si>
  <si>
    <t>1.33 (1.06-1.67)</t>
  </si>
  <si>
    <t>1.01 (0.81-1.27)</t>
  </si>
  <si>
    <t>1.03 (0.96-1.11)</t>
  </si>
  <si>
    <t>1.55 (0.15-15.58)</t>
  </si>
  <si>
    <t>6.05 (0.37-98.07)</t>
  </si>
  <si>
    <t>3.39 (0.32-36.39)</t>
  </si>
  <si>
    <t>0 (0-Inf)</t>
  </si>
  <si>
    <t>2.33 (0.53-10.21)</t>
  </si>
  <si>
    <t>1.54 (0.41-5.77)</t>
  </si>
  <si>
    <t>2.44 (0.75-7.97)</t>
  </si>
  <si>
    <t>3.73 (1.28-10.88)</t>
  </si>
  <si>
    <t>2.78 (0.65-11.78)</t>
  </si>
  <si>
    <t>2.05 (0.95-4.43)</t>
  </si>
  <si>
    <t>0.97 (0.53-1.76)</t>
  </si>
  <si>
    <t>1.47 (0.91-2.36)</t>
  </si>
  <si>
    <t>1.07 (0.51-2.25)</t>
  </si>
  <si>
    <t>1.01 (0.79-1.29)</t>
  </si>
  <si>
    <t>1.21 (0.84-1.72)</t>
  </si>
  <si>
    <t>1.16 (0.69-1.95)</t>
  </si>
  <si>
    <t>1.37 (1.04-1.82)</t>
  </si>
  <si>
    <t>1.55 (1.21-1.99)</t>
  </si>
  <si>
    <t>1.21 (0.92-1.59)</t>
  </si>
  <si>
    <t>1.09 (0.96-1.23)</t>
  </si>
  <si>
    <t>1.01 (0.94-1.08)</t>
  </si>
  <si>
    <t>1.13 (0.81-1.59)</t>
  </si>
  <si>
    <t>0.84 (0.58-1.22)</t>
  </si>
  <si>
    <t>1.12 (0.98-1.27)</t>
  </si>
  <si>
    <t>1.17 (0.92-1.47)</t>
  </si>
  <si>
    <t>1.28 (1.11-1.47)</t>
  </si>
  <si>
    <t>1.32 (1.06-1.65)</t>
  </si>
  <si>
    <t>0.99 (0.81-1.21)</t>
  </si>
  <si>
    <t>1.16 (0.83-1.63)</t>
  </si>
  <si>
    <t>1.11 (0.84-1.45)</t>
  </si>
  <si>
    <t>1.03 (0.93-1.14)</t>
  </si>
  <si>
    <t>1.29 (1.11-1.49)</t>
  </si>
  <si>
    <t>1.09 (0.83-1.43)</t>
  </si>
  <si>
    <t>1.04 (0.74-1.46)</t>
  </si>
  <si>
    <t>0.95 (0.72-1.24)</t>
  </si>
  <si>
    <t>1.18 (1.06-1.31)</t>
  </si>
  <si>
    <t>1.01 (0.82-1.25)</t>
  </si>
  <si>
    <t>1.09 (0.76-1.56)</t>
  </si>
  <si>
    <t>1.32 (0.99-1.76)</t>
  </si>
  <si>
    <t>1.21 (1.05-1.39)</t>
  </si>
  <si>
    <t>1.37 (1.06-1.77)</t>
  </si>
  <si>
    <t>0.91 (0.69-1.22)</t>
  </si>
  <si>
    <t>1.08 (0.91-1.27)</t>
  </si>
  <si>
    <t>1.41 (0.88-2.27)</t>
  </si>
  <si>
    <t>1.13 (0.75-1.69)</t>
  </si>
  <si>
    <t>0.24 (0.07-0.87)</t>
  </si>
  <si>
    <t>1.58 (0.88-2.85)</t>
  </si>
  <si>
    <t>1.31 (1.09-1.59)</t>
  </si>
  <si>
    <t>1.13 (0.85-1.49)</t>
  </si>
  <si>
    <t>1.27 (0.85-1.88)</t>
  </si>
  <si>
    <t>1.24 (0.96-1.61)</t>
  </si>
  <si>
    <t>1.05 (0.83-1.33)</t>
  </si>
  <si>
    <t>1.24 (1.04-1.48)</t>
  </si>
  <si>
    <t>0.93 (0.73-1.19)</t>
  </si>
  <si>
    <t>1.02 (0.92-1.13)</t>
  </si>
  <si>
    <t>0.83 (0.64-1.06)</t>
  </si>
  <si>
    <t>1.21 (1.02-1.43)</t>
  </si>
  <si>
    <t>1.08 (0.93-1.25)</t>
  </si>
  <si>
    <t>1.06 (0.94-1.21)</t>
  </si>
  <si>
    <t>1.09 (0.94-1.27)</t>
  </si>
  <si>
    <t>1.11 (1.03-1.18)</t>
  </si>
  <si>
    <t>Conditioned rsID</t>
  </si>
  <si>
    <t>rs7769192</t>
  </si>
  <si>
    <t>rs533646</t>
  </si>
  <si>
    <t>rs4780346</t>
  </si>
  <si>
    <t>rs9736016;rs533646</t>
  </si>
  <si>
    <t>rs842639;rs13022894</t>
  </si>
  <si>
    <t>rs6859219</t>
  </si>
  <si>
    <t>1.19 (1.13-1.25)</t>
  </si>
  <si>
    <t>Published rsID and Published Gene from Supplementary Table SD3</t>
  </si>
  <si>
    <t>rs10065637</t>
  </si>
  <si>
    <t>Other Discovery</t>
  </si>
  <si>
    <t/>
  </si>
  <si>
    <t>1.00 (0.77-1.29)</t>
  </si>
  <si>
    <t>1.10 (1.00-1.20)</t>
  </si>
  <si>
    <t>1.07 (0.80-1.43)</t>
  </si>
  <si>
    <t>1.20 (0.94-1.54)</t>
  </si>
  <si>
    <t>1.21 (0.91-1.60)</t>
  </si>
  <si>
    <t>1.11 (1.00-1.24)</t>
  </si>
  <si>
    <t>1.10 (0.78-1.56)</t>
  </si>
  <si>
    <t>1.36 (1.20-1.54)</t>
  </si>
  <si>
    <t>1.12 (0.96-1.30)</t>
  </si>
  <si>
    <t>1.19 (1.01-1.40)</t>
  </si>
  <si>
    <t>1.40 (1.12-1.74)</t>
  </si>
  <si>
    <t>1.11 (0.80-1.53)</t>
  </si>
  <si>
    <t>1.30 (1.15-1.46)</t>
  </si>
  <si>
    <t>1.31 (1.20-1.43)</t>
  </si>
  <si>
    <t>1.10 (0.99-1.22)</t>
  </si>
  <si>
    <t>1.20 (1.15-1.25)</t>
  </si>
  <si>
    <t>1.23 (1.00-1.52)</t>
  </si>
  <si>
    <t>1.00 (0.81-1.23)</t>
  </si>
  <si>
    <t>1.10 (1.03-1.17)</t>
  </si>
  <si>
    <t>1.25 (1.00-1.57)</t>
  </si>
  <si>
    <t>1.14 (0.90-1.45)</t>
  </si>
  <si>
    <t>1.12 (1.05-1.20)</t>
  </si>
  <si>
    <t>1.16 (1.00-1.35)</t>
  </si>
  <si>
    <t>1.20 (0.95-1.52)</t>
  </si>
  <si>
    <t>1.30 (1.06-1.60)</t>
  </si>
  <si>
    <t>1.16 (1.00-1.36)</t>
  </si>
  <si>
    <t>1.09 (1.00-1.19)</t>
  </si>
  <si>
    <t>1.03 (0.97-1.10)</t>
  </si>
  <si>
    <t>1.00 (0.80-1.25)</t>
  </si>
  <si>
    <t>1.04 (0.91-1.20)</t>
  </si>
  <si>
    <t>1.02 (0.86-1.20)</t>
  </si>
  <si>
    <t>1.10 (0.87-1.38)</t>
  </si>
  <si>
    <t>1.20 (1.09-1.33)</t>
  </si>
  <si>
    <t>1.24 (1.10-1.39)</t>
  </si>
  <si>
    <t>1.19 (1.09-1.30)</t>
  </si>
  <si>
    <t>0.99 (0.89-1.10)</t>
  </si>
  <si>
    <t>1.10 (1.02-1.18)</t>
  </si>
  <si>
    <t>1.10 (0.93-1.30)</t>
  </si>
  <si>
    <t>1.00 (0.91-1.11)</t>
  </si>
  <si>
    <t>1.10 (0.88-1.37)</t>
  </si>
  <si>
    <t>1.14 (1.00-1.31)</t>
  </si>
  <si>
    <t>1.08 (1.00-1.16)</t>
  </si>
  <si>
    <t>1.10 (1.07-1.15)</t>
  </si>
  <si>
    <t>1.51 (1.20-1.90)</t>
  </si>
  <si>
    <t>1.10 (0.96-1.27)</t>
  </si>
  <si>
    <t>0.96 (0.76-1.20)</t>
  </si>
  <si>
    <t>0.94 (0.74-1.20)</t>
  </si>
  <si>
    <t>1.20 (1.11-1.31)</t>
  </si>
  <si>
    <t>1.10 (1.02-1.19)</t>
  </si>
  <si>
    <t>1.10 (1.02-1.20)</t>
  </si>
  <si>
    <t>1.16 (0.90-1.48)</t>
  </si>
  <si>
    <t>1.39 (1.00-1.95)</t>
  </si>
  <si>
    <t>1.23 (1.00-1.51)</t>
  </si>
  <si>
    <t>1.10 (1.00-1.22)</t>
  </si>
  <si>
    <t>1.10 (0.94-1.30)</t>
  </si>
  <si>
    <t>1.15 (0.90-1.48)</t>
  </si>
  <si>
    <t>1.11 (1.03-1.20)</t>
  </si>
  <si>
    <t>1.08 (0.90-1.28)</t>
  </si>
  <si>
    <t>1.10 (0.94-1.28)</t>
  </si>
  <si>
    <t>1.08 (1.00-1.17)</t>
  </si>
  <si>
    <t>1.10 (1.01-1.19)</t>
  </si>
  <si>
    <t>1.08 (0.90-1.29)</t>
  </si>
  <si>
    <t>1.14 (0.92-1.40)</t>
  </si>
  <si>
    <t>1.14 (1.01-1.30)</t>
  </si>
  <si>
    <t>1.01 (0.93-1.10)</t>
  </si>
  <si>
    <t>1.30 (1.16-1.47)</t>
  </si>
  <si>
    <t>1.23 (1.10-1.37)</t>
  </si>
  <si>
    <t>1.00 (0.83-1.19)</t>
  </si>
  <si>
    <t>1.36 (1.10-1.68)</t>
  </si>
  <si>
    <t>1.30 (1.14-1.47)</t>
  </si>
  <si>
    <t>1.18 (0.99-1.40)</t>
  </si>
  <si>
    <t>1.10 (0.90-1.35)</t>
  </si>
  <si>
    <t>1.06 (0.86-1.30)</t>
  </si>
  <si>
    <t>1.11 (0.88-1.40)</t>
  </si>
  <si>
    <t>1.11 (1.02-1.20)</t>
  </si>
  <si>
    <t>1.17 (1.00-1.36)</t>
  </si>
  <si>
    <t>1.04 (0.83-1.30)</t>
  </si>
  <si>
    <t>1.16 (0.90-1.49)</t>
  </si>
  <si>
    <t>0.95 (0.75-1.20)</t>
  </si>
  <si>
    <t>1.00 (0.79-1.27)</t>
  </si>
  <si>
    <t>1.13 (0.92-1.40)</t>
  </si>
  <si>
    <t>1.12 (1.04-1.20)</t>
  </si>
  <si>
    <t>1.20 (1.00-1.43)</t>
  </si>
  <si>
    <t>1.20 (0.87-1.65)</t>
  </si>
  <si>
    <t>1.10 (0.86-1.40)</t>
  </si>
  <si>
    <t>1.20 (1.11-1.30)</t>
  </si>
  <si>
    <t>0.80 (0.60-1.07)</t>
  </si>
  <si>
    <t>1.13 (1.00-1.28)</t>
  </si>
  <si>
    <t>1.22 (0.99-1.50)</t>
  </si>
  <si>
    <t>1.29 (1.04-1.60)</t>
  </si>
  <si>
    <t>1.02 (0.93-1.10)</t>
  </si>
  <si>
    <t>1.09 (0.90-1.33)</t>
  </si>
  <si>
    <t>1.17 (0.80-1.71)</t>
  </si>
  <si>
    <t>1.17 (1.05-1.30)</t>
  </si>
  <si>
    <t>1.17 (0.91-1.50)</t>
  </si>
  <si>
    <t>1.11 (0.80-1.55)</t>
  </si>
  <si>
    <t>0.85 (0.70-1.04)</t>
  </si>
  <si>
    <t>1.00 (0.79-1.25)</t>
  </si>
  <si>
    <t>1.10 (1.01-1.20)</t>
  </si>
  <si>
    <t>1.18 (1.06-1.30)</t>
  </si>
  <si>
    <t>1.20 (1.11-1.29)</t>
  </si>
  <si>
    <t>1.07 (0.90-1.26)</t>
  </si>
  <si>
    <t>1.01 (0.79-1.30)</t>
  </si>
  <si>
    <t>1.10 (1.00-1.21)</t>
  </si>
  <si>
    <t>1.30 (1.10-1.54)</t>
  </si>
  <si>
    <t>1.11 (1.00-1.23)</t>
  </si>
  <si>
    <t>1.12 (0.90-1.38)</t>
  </si>
  <si>
    <t>1.20 (1.03-1.41)</t>
  </si>
  <si>
    <t>1.40 (1.07-1.83)</t>
  </si>
  <si>
    <t>1.13 (0.91-1.40)</t>
  </si>
  <si>
    <t>1.01 (0.86-1.20)</t>
  </si>
  <si>
    <t>1.20 (0.96-1.48)</t>
  </si>
  <si>
    <t>1.02 (0.94-1.10)</t>
  </si>
  <si>
    <t>1.30 (0.97-1.74)</t>
  </si>
  <si>
    <t>1.12 (1.00-1.25)</t>
  </si>
  <si>
    <t>1.30 (1.17-1.44)</t>
  </si>
  <si>
    <t>1.11 (0.90-1.36)</t>
  </si>
  <si>
    <t>1.27 (1.10-1.46)</t>
  </si>
  <si>
    <t>1.20 (1.00-1.44)</t>
  </si>
  <si>
    <t>1.09 (0.98-1.20)</t>
  </si>
  <si>
    <t>1.19 (1.08-1.30)</t>
  </si>
  <si>
    <t>1.05 (0.79-1.40)</t>
  </si>
  <si>
    <t>1.07 (0.88-1.30)</t>
  </si>
  <si>
    <t>1.00 (0.76-1.30)</t>
  </si>
  <si>
    <t>1.10 (0.84-1.43)</t>
  </si>
  <si>
    <t>1.08 (1.00-1.18)</t>
  </si>
  <si>
    <t>1.10 (0.86-1.41)</t>
  </si>
  <si>
    <t>1.11 (0.90-1.38)</t>
  </si>
  <si>
    <t>1.17 (1.00-1.37)</t>
  </si>
  <si>
    <t>1.18 (1.00-1.40)</t>
  </si>
  <si>
    <t>1.08 (0.82-1.40)</t>
  </si>
  <si>
    <t>1.00 (0.80-1.24)</t>
  </si>
  <si>
    <t>1.21 (1.10-1.32)</t>
  </si>
  <si>
    <t>1.20 (0.97-1.48)</t>
  </si>
  <si>
    <t>1.10 (0.97-1.24)</t>
  </si>
  <si>
    <t>1.40 (1.13-1.73)</t>
  </si>
  <si>
    <t>1.07 (1.00-1.14)</t>
  </si>
  <si>
    <t>0.90 (0.71-1.15)</t>
  </si>
  <si>
    <t>0.99 (0.80-1.22)</t>
  </si>
  <si>
    <t>0.92 (0.70-1.22)</t>
  </si>
  <si>
    <t>1.16 (1.04-1.30)</t>
  </si>
  <si>
    <t>1.10 (0.96-1.25)</t>
  </si>
  <si>
    <t>1.10 (1.07-1.14)</t>
  </si>
  <si>
    <t>1.30 (1.15-1.48)</t>
  </si>
  <si>
    <t>1.23 (1.01-1.50)</t>
  </si>
  <si>
    <t>1.10 (1.03-1.18)</t>
  </si>
  <si>
    <t>1.03 (0.80-1.33)</t>
  </si>
  <si>
    <t>1.30 (1.04-1.62)</t>
  </si>
  <si>
    <t>1.10 (1.06-1.15)</t>
  </si>
  <si>
    <t>0.91 (0.70-1.18)</t>
  </si>
  <si>
    <t>1.06 (0.87-1.30)</t>
  </si>
  <si>
    <t>1.16 (1.03-1.30)</t>
  </si>
  <si>
    <t>1.36 (0.88-2.10)</t>
  </si>
  <si>
    <t>1.17 (1.00-1.38)</t>
  </si>
  <si>
    <t>1.39 (1.13-1.70)</t>
  </si>
  <si>
    <t>0.94 (0.80-1.10)</t>
  </si>
  <si>
    <t>1.09 (1.00-1.20)</t>
  </si>
  <si>
    <t>1.08 (1.00-1.15)</t>
  </si>
  <si>
    <t>1.08 (0.98-1.20)</t>
  </si>
  <si>
    <t>0.99 (0.80-1.23)</t>
  </si>
  <si>
    <t>1.27 (1.09-1.50)</t>
  </si>
  <si>
    <t>1.15 (1.01-1.30)</t>
  </si>
  <si>
    <t>1.26 (1.06-1.50)</t>
  </si>
  <si>
    <t>1.20 (1.10-1.31)</t>
  </si>
  <si>
    <t>1.05 (0.80-1.36)</t>
  </si>
  <si>
    <t>1.14 (0.90-1.46)</t>
  </si>
  <si>
    <t>1.22 (1.00-1.48)</t>
  </si>
  <si>
    <t>1.30 (0.90-1.89)</t>
  </si>
  <si>
    <t>1.40 (1.14-1.72)</t>
  </si>
  <si>
    <t>1.10 (0.89-1.36)</t>
  </si>
  <si>
    <t>1.10 (0.98-1.23)</t>
  </si>
  <si>
    <t>1.15 (1.10-1.21)</t>
  </si>
  <si>
    <t>1.10 (0.95-1.27)</t>
  </si>
  <si>
    <t>1.18 (0.93-1.50)</t>
  </si>
  <si>
    <t>1.03 (0.80-1.31)</t>
  </si>
  <si>
    <t>1.20 (1.08-1.32)</t>
  </si>
  <si>
    <t>0.98 (0.80-1.20)</t>
  </si>
  <si>
    <t>1.20 (0.93-1.54)</t>
  </si>
  <si>
    <t>1.14 (1.00-1.30)</t>
  </si>
  <si>
    <t>1.01 (0.92-1.10)</t>
  </si>
  <si>
    <t>1.18 (0.90-1.54)</t>
  </si>
  <si>
    <t>1.08 (0.84-1.40)</t>
  </si>
  <si>
    <t>1.14 (1.09-1.20)</t>
  </si>
  <si>
    <t>1.26 (0.99-1.60)</t>
  </si>
  <si>
    <t>1.10 (0.91-1.34)</t>
  </si>
  <si>
    <t>1.09 (0.92-1.30)</t>
  </si>
  <si>
    <t>1.05 (0.90-1.22)</t>
  </si>
  <si>
    <t>1.23 (1.00-1.50)</t>
  </si>
  <si>
    <t>1.12 (0.52-2.40)</t>
  </si>
  <si>
    <t>1.02 (0.58-1.80)</t>
  </si>
  <si>
    <t>1.40 (1.14-1.71)</t>
  </si>
  <si>
    <t>1.36 (1.16-1.60)</t>
  </si>
  <si>
    <t>1.28 (1.18-1.40)</t>
  </si>
  <si>
    <t>1.12 (0.90-1.40)</t>
  </si>
  <si>
    <t>1.00 (0.90-1.10)</t>
  </si>
  <si>
    <t>1.10 (0.91-1.33)</t>
  </si>
  <si>
    <t>1.30 (1.13-1.50)</t>
  </si>
  <si>
    <t>1.11 (0.94-1.30)</t>
  </si>
  <si>
    <t>1.19 (1.00-1.41)</t>
  </si>
  <si>
    <t>1.20 (1.09-1.32)</t>
  </si>
  <si>
    <t>1.01 (0.80-1.27)</t>
  </si>
  <si>
    <t>0.95 (0.70-1.27)</t>
  </si>
  <si>
    <t>1.06 (0.93-1.20)</t>
  </si>
  <si>
    <t>1.20 (1.01-1.43)</t>
  </si>
  <si>
    <t>0.99 (0.80-1.21)</t>
  </si>
  <si>
    <t>1.07 (1.00-1.15)</t>
  </si>
  <si>
    <t>1.00 (0.81-1.22)</t>
  </si>
  <si>
    <t>0.83 (0.63-1.10)</t>
  </si>
  <si>
    <t>1.15 (0.94-1.40)</t>
  </si>
  <si>
    <t>0.92 (0.77-1.10)</t>
  </si>
  <si>
    <t>1.02 (0.81-1.30)</t>
  </si>
  <si>
    <t>1.00 (0.82-1.23)</t>
  </si>
  <si>
    <t>0.98 (0.80-1.21)</t>
  </si>
  <si>
    <t>1.25 (1.00-1.55)</t>
  </si>
  <si>
    <t>1.20 (1.05-1.37)</t>
  </si>
  <si>
    <t>1.03 (0.96-1.10)</t>
  </si>
  <si>
    <t>1.00 (0.93-1.09)</t>
  </si>
  <si>
    <t>1.07 (0.90-1.27)</t>
  </si>
  <si>
    <t>1.00 (0.86-1.16)</t>
  </si>
  <si>
    <t>1.30 (1.02-1.64)</t>
  </si>
  <si>
    <t>1.00 (0.82-1.22)</t>
  </si>
  <si>
    <t>1.01 (0.70-1.44)</t>
  </si>
  <si>
    <t>1.00 (0.83-1.20)</t>
  </si>
  <si>
    <t>1.04 (0.90-1.20)</t>
  </si>
  <si>
    <t>1.01 (0.90-1.14)</t>
  </si>
  <si>
    <t>1.00 (0.84-1.20)</t>
  </si>
  <si>
    <t>1.06 (0.80-1.41)</t>
  </si>
  <si>
    <t>1.07 (0.96-1.20)</t>
  </si>
  <si>
    <t>0.92 (0.71-1.20)</t>
  </si>
  <si>
    <t>0.96 (0.70-1.31)</t>
  </si>
  <si>
    <t>1.20 (0.98-1.46)</t>
  </si>
  <si>
    <t>1.15 (1.02-1.30)</t>
  </si>
  <si>
    <t>1.16 (0.96-1.40)</t>
  </si>
  <si>
    <t>1.19 (0.90-1.58)</t>
  </si>
  <si>
    <t>1.34 (0.94-1.90)</t>
  </si>
  <si>
    <t>1.26 (1.00-1.59)</t>
  </si>
  <si>
    <t>1.10 (0.96-1.26)</t>
  </si>
  <si>
    <t>1.20 (1.07-1.35)</t>
  </si>
  <si>
    <t>2.28 (0.90-5.76)</t>
  </si>
  <si>
    <t>1.50 (1.13-1.98)</t>
  </si>
  <si>
    <t>1.10 (0.62-1.97)</t>
  </si>
  <si>
    <t>1.12 (0.80-1.57)</t>
  </si>
  <si>
    <t>1.33 (1.18-1.50)</t>
  </si>
  <si>
    <t>1.66 (1.06-2.60)</t>
  </si>
  <si>
    <t>1.08 (0.90-1.30)</t>
  </si>
  <si>
    <t>1.15 (1.00-1.32)</t>
  </si>
  <si>
    <t>1.00 (0.81-1.24)</t>
  </si>
  <si>
    <t>1.10 (0.92-1.31)</t>
  </si>
  <si>
    <t>1.05 (0.92-1.20)</t>
  </si>
  <si>
    <t>1.06 (0.90-1.24)</t>
  </si>
  <si>
    <t>1.00 (0.92-1.09)</t>
  </si>
  <si>
    <t>0.93 (0.70-1.22)</t>
  </si>
  <si>
    <t>1.10 (0.85-1.41)</t>
  </si>
  <si>
    <t>1.13 (1.06-1.20)</t>
  </si>
  <si>
    <t>1.13 (0.86-1.50)</t>
  </si>
  <si>
    <t>1.60 (0.92-2.80)</t>
  </si>
  <si>
    <t>1.50 (1.01-2.23)</t>
  </si>
  <si>
    <t>1.29 (1.05-1.60)</t>
  </si>
  <si>
    <t>1.31 (1.00-1.72)</t>
  </si>
  <si>
    <t>1.41 (1.04-1.90)</t>
  </si>
  <si>
    <t>0.98 (0.70-1.36)</t>
  </si>
  <si>
    <t>1.10 (0.92-1.30)</t>
  </si>
  <si>
    <t>1.14 (1.00-1.29)</t>
  </si>
  <si>
    <t>1.18 (1.07-1.30)</t>
  </si>
  <si>
    <t>1.10 (0.90-1.33)</t>
  </si>
  <si>
    <t>1.10 (0.88-1.38)</t>
  </si>
  <si>
    <t>1.00 (0.83-1.21)</t>
  </si>
  <si>
    <t>1.20 (0.96-1.49)</t>
  </si>
  <si>
    <t>1.09 (1.00-1.18)</t>
  </si>
  <si>
    <t>1.04 (0.80-1.36)</t>
  </si>
  <si>
    <t>1.02 (0.87-1.20)</t>
  </si>
  <si>
    <t>1.01 (0.78-1.30)</t>
  </si>
  <si>
    <t>0.76 (0.40-1.45)</t>
  </si>
  <si>
    <t>1.22 (0.98-1.50)</t>
  </si>
  <si>
    <t>1.00 (0.77-1.28)</t>
  </si>
  <si>
    <t>1.10 (1.05-1.14)</t>
  </si>
  <si>
    <t>1.12 (0.90-1.39)</t>
  </si>
  <si>
    <t>1.13 (0.99-1.30)</t>
  </si>
  <si>
    <t>1.15 (0.95-1.40)</t>
  </si>
  <si>
    <t>0.97 (0.78-1.20)</t>
  </si>
  <si>
    <t>1.18 (1.00-1.38)</t>
  </si>
  <si>
    <t>1.13 (0.98-1.30)</t>
  </si>
  <si>
    <t>0.99 (0.90-1.09)</t>
  </si>
  <si>
    <t>1.31 (0.80-2.16)</t>
  </si>
  <si>
    <t>1.41 (0.86-2.30)</t>
  </si>
  <si>
    <t>1.19 (0.75-1.90)</t>
  </si>
  <si>
    <t>0.80 (0.40-1.61)</t>
  </si>
  <si>
    <t>1.20 (0.97-1.49)</t>
  </si>
  <si>
    <t>1.10 (1.01-1.18)</t>
  </si>
  <si>
    <t>1.00 (0.92-1.10)</t>
  </si>
  <si>
    <t>1.21 (0.98-1.50)</t>
  </si>
  <si>
    <t>1.08 (0.90-1.31)</t>
  </si>
  <si>
    <t>1.00 (0.92-1.08)</t>
  </si>
  <si>
    <t>0.94 (0.73-1.20)</t>
  </si>
  <si>
    <t>1.14 (0.93-1.40)</t>
  </si>
  <si>
    <t>1.40 (0.95-2.07)</t>
  </si>
  <si>
    <t>1.20 (0.78-1.85)</t>
  </si>
  <si>
    <t>0.82 (0.48-1.40)</t>
  </si>
  <si>
    <t>1.40 (0.92-2.13)</t>
  </si>
  <si>
    <t>1.10 (1.05-1.16)</t>
  </si>
  <si>
    <t>0.90 (0.73-1.11)</t>
  </si>
  <si>
    <t>1.02 (0.80-1.28)</t>
  </si>
  <si>
    <t>1.05 (0.93-1.20)</t>
  </si>
  <si>
    <t>1.00 (0.72-1.38)</t>
  </si>
  <si>
    <t>1.40 (1.10-1.79)</t>
  </si>
  <si>
    <t>1.23 (0.70-2.14)</t>
  </si>
  <si>
    <t>1.21 (0.92-1.60)</t>
  </si>
  <si>
    <t>1.12 (0.97-1.30)</t>
  </si>
  <si>
    <t>1.21 (1.04-1.40)</t>
  </si>
  <si>
    <t>1.43 (0.75-2.70)</t>
  </si>
  <si>
    <t>2.94 (1.10-7.84)</t>
  </si>
  <si>
    <t>0.99 (0.83-1.20)</t>
  </si>
  <si>
    <t>1.10 (0.94-1.29)</t>
  </si>
  <si>
    <t>1.08 (0.83-1.40)</t>
  </si>
  <si>
    <t>1.11 (0.90-1.37)</t>
  </si>
  <si>
    <t>1.06 (1.02-1.10)</t>
  </si>
  <si>
    <t>1.05 (1.00-1.09)</t>
  </si>
  <si>
    <t>1.20 (0.99-1.44)</t>
  </si>
  <si>
    <t>1.00 (0.96-1.04)</t>
  </si>
  <si>
    <t>1.04 (1.00-1.09)</t>
  </si>
  <si>
    <t>1.00 (0.94-1.07)</t>
  </si>
  <si>
    <t>1.00 (0.94-1.06)</t>
  </si>
  <si>
    <t>0.93 (0.80-1.07)</t>
  </si>
  <si>
    <t>1.06 (0.94-1.20)</t>
  </si>
  <si>
    <t>1.07 (1.04-1.10)</t>
  </si>
  <si>
    <t>1 Primary association reported in 2013 (J Med Genet; 50:140-3)</t>
  </si>
  <si>
    <t>AITD, CeD, PBC, RhA, UC</t>
  </si>
  <si>
    <t>CeD, CD, RhA</t>
  </si>
  <si>
    <t>IBD*, PBC*, RhA</t>
  </si>
  <si>
    <t>PBC*,PS*,RhA*</t>
  </si>
  <si>
    <t>IBD, RhA</t>
  </si>
  <si>
    <t>AITD = Autoimmune thyroid disease, CeD = celiac disease, IBD = inflammatory bowel disease (CD = Crohn's disease; UC = ulcerative colitis), PBC = primary biliary cirrhosis, PS = psoriasis, RhA = rheumatoid arthritis</t>
  </si>
  <si>
    <t>CD, RhA*</t>
  </si>
  <si>
    <t>PBC (Hum Mol Genet 2012; 21:5209-21)&amp;(Nat Genet 2012; 44:1137-41); PS (Nat Genet 2012; 44:1341-80); RhA (Nat Genet 2012; 44:1336-40)</t>
  </si>
  <si>
    <r>
      <rPr>
        <vertAlign val="superscript"/>
        <sz val="10"/>
        <color indexed="8"/>
        <rFont val="Times New Roman"/>
        <family val="1"/>
      </rPr>
      <t>†</t>
    </r>
    <r>
      <rPr>
        <sz val="10"/>
        <color indexed="8"/>
        <rFont val="Times New Roman"/>
        <family val="1"/>
      </rPr>
      <t>Annotation of multiple sclerosis signals overlapping other autoimmune disease published Immunochip results.</t>
    </r>
  </si>
  <si>
    <t>*Indicates the same multiple sclerosis associated variant is reported in the indicated disease</t>
  </si>
  <si>
    <t>1.12 (1.05-1.19)</t>
  </si>
  <si>
    <t>The published results come from Tables S1-S3 of the 2011  multiple sclerosis GWAS (Nature; 476:214-9), Table 2 of the Meta-Analysis (Ann Neurol 2011; 70:897-912), and text of J Med Genet 2013; 50:140-3</t>
  </si>
  <si>
    <t>These variants represent the 97 ImmunoChip associations + 13 previously identified independent effects from Supplementary Table SD3</t>
  </si>
  <si>
    <t>The Gene column indicates the gene connected to the published rsID. It does not indicate that this is established to be the relevant gene.  In most regions more than one gene is implicated.</t>
  </si>
  <si>
    <t>AITD, CeD, PBC, RhA</t>
  </si>
  <si>
    <r>
      <t xml:space="preserve">Suggestive </t>
    </r>
    <r>
      <rPr>
        <b/>
        <i/>
        <sz val="8"/>
        <rFont val="Times New Roman"/>
        <family val="1"/>
      </rPr>
      <t>(Replication two-sided p ≤ 0.05 and Combined p ≤ 1.0E-06 and ≥ 5.0E-08)</t>
    </r>
  </si>
  <si>
    <t>BCL10 (dist=4406), DDAH1 (dist=37175)</t>
  </si>
  <si>
    <t>MIR1204(dist=6755),PVT1(dist=87845)</t>
  </si>
  <si>
    <t>UTR5</t>
  </si>
  <si>
    <r>
      <rPr>
        <b/>
        <vertAlign val="superscript"/>
        <sz val="10"/>
        <color indexed="8"/>
        <rFont val="Times New Roman"/>
        <family val="1"/>
      </rPr>
      <t>†</t>
    </r>
    <r>
      <rPr>
        <b/>
        <sz val="10"/>
        <color indexed="8"/>
        <rFont val="Times New Roman"/>
        <family val="1"/>
      </rPr>
      <t>Other Autoimmune Diseases (r</t>
    </r>
    <r>
      <rPr>
        <b/>
        <vertAlign val="superscript"/>
        <sz val="10"/>
        <color indexed="8"/>
        <rFont val="Times New Roman"/>
        <family val="1"/>
      </rPr>
      <t>2</t>
    </r>
    <r>
      <rPr>
        <b/>
        <sz val="10"/>
        <color indexed="8"/>
        <rFont val="Times New Roman"/>
        <family val="1"/>
      </rPr>
      <t>=0.5)</t>
    </r>
  </si>
  <si>
    <r>
      <rPr>
        <b/>
        <vertAlign val="superscript"/>
        <sz val="10"/>
        <color indexed="8"/>
        <rFont val="Times New Roman"/>
        <family val="1"/>
      </rPr>
      <t>†</t>
    </r>
    <r>
      <rPr>
        <b/>
        <sz val="10"/>
        <color indexed="8"/>
        <rFont val="Times New Roman"/>
        <family val="1"/>
      </rPr>
      <t>Other Autoimmune Diseases (r</t>
    </r>
    <r>
      <rPr>
        <b/>
        <vertAlign val="superscript"/>
        <sz val="10"/>
        <color indexed="8"/>
        <rFont val="Times New Roman"/>
        <family val="1"/>
      </rPr>
      <t>2</t>
    </r>
    <r>
      <rPr>
        <b/>
        <sz val="10"/>
        <color indexed="8"/>
        <rFont val="Times New Roman"/>
        <family val="1"/>
      </rPr>
      <t>=0.8)</t>
    </r>
  </si>
  <si>
    <t>(80799847 - 81144346)</t>
  </si>
  <si>
    <t>(80940357 - 81141186)</t>
  </si>
  <si>
    <t>rs12250624</t>
  </si>
  <si>
    <t>(121480375 - 121561645)</t>
  </si>
  <si>
    <t>(52781091 - 52792726)</t>
  </si>
  <si>
    <t>(52787302 - 52787302)</t>
  </si>
  <si>
    <t>rs13038432</t>
  </si>
  <si>
    <t>(10397230 - 10708462)</t>
  </si>
  <si>
    <t>(10397230 - 10702935)</t>
  </si>
  <si>
    <t>rs75407602</t>
  </si>
  <si>
    <t>(128589712 - 129065002)</t>
  </si>
  <si>
    <t>(128594259 - 129062085)</t>
  </si>
  <si>
    <t>rs73710123</t>
  </si>
  <si>
    <t>(40287106 - 40779867)</t>
  </si>
  <si>
    <t>(40395895 - 40748487)</t>
  </si>
  <si>
    <t>rs191255943</t>
  </si>
  <si>
    <t>(68583828 - 68836612)</t>
  </si>
  <si>
    <t>(68589322 - 68835242)</t>
  </si>
  <si>
    <t>rs190685680</t>
  </si>
  <si>
    <t>(129036698 - 129408584)</t>
  </si>
  <si>
    <t>(129062085 - 129336184)</t>
  </si>
  <si>
    <t>rs2648874</t>
  </si>
  <si>
    <t>(103540313 - 103781159)</t>
  </si>
  <si>
    <t>(103705088 - 103778056)</t>
  </si>
  <si>
    <t>rs223350</t>
  </si>
  <si>
    <t>(57801597 - 58040730)</t>
  </si>
  <si>
    <t>(57801597 - 58031412)</t>
  </si>
  <si>
    <t>(49837246 - 49917956)</t>
  </si>
  <si>
    <t>rs4801797</t>
  </si>
  <si>
    <t>(24768168 - 25266853)</t>
  </si>
  <si>
    <t>(24768168 - 25259401)</t>
  </si>
  <si>
    <t>rs78372398</t>
  </si>
  <si>
    <t>(71530346 - 71583177)</t>
  </si>
  <si>
    <t>(71530346 - 71546321)</t>
  </si>
  <si>
    <t>rs73837362</t>
  </si>
  <si>
    <t>(14517404 - 14968982)</t>
  </si>
  <si>
    <t>(14522388 - 14968982)</t>
  </si>
  <si>
    <t>rs9396539</t>
  </si>
  <si>
    <t>(47452730 - 47951771)</t>
  </si>
  <si>
    <t>(47452730 - 47951353)</t>
  </si>
  <si>
    <t>rs190807985</t>
  </si>
  <si>
    <t>(78964464 - 79454998)</t>
  </si>
  <si>
    <t>(78965029 - 79454998)</t>
  </si>
  <si>
    <t>rs12440097</t>
  </si>
  <si>
    <t>(90891566 - 91088768)</t>
  </si>
  <si>
    <t>(90894483 - 91088768)</t>
  </si>
  <si>
    <t>rs2601191</t>
  </si>
  <si>
    <t>(68435906 - 68935157)</t>
  </si>
  <si>
    <t>(68437189 - 68935157)</t>
  </si>
  <si>
    <t>rs11861637</t>
  </si>
  <si>
    <t>(79108829 - 79119069)</t>
  </si>
  <si>
    <t>(79110596 - 79111737)</t>
  </si>
  <si>
    <t>rs12925972</t>
  </si>
  <si>
    <t>(16449517 - 16582785)</t>
  </si>
  <si>
    <t>(16563027 - 16582785)</t>
  </si>
  <si>
    <t>rs7252649</t>
  </si>
  <si>
    <t>(62195666 - 62452800)</t>
  </si>
  <si>
    <t>(62274317 - 62373983)</t>
  </si>
  <si>
    <t>rs3787105</t>
  </si>
  <si>
    <t>All P-values are two-sided</t>
  </si>
  <si>
    <t>All P-values (two-sided) reported are from the discovery analysis with the exception of rs2150702 which reports previously published results (Ann Neurol; 70:897-912)</t>
  </si>
  <si>
    <r>
      <t xml:space="preserve">The p-value and OR values provided are after conditioning on </t>
    </r>
    <r>
      <rPr>
        <vertAlign val="superscript"/>
        <sz val="10"/>
        <color indexed="8"/>
        <rFont val="Times New Roman"/>
        <family val="1"/>
      </rPr>
      <t>a</t>
    </r>
    <r>
      <rPr>
        <sz val="10"/>
        <color indexed="8"/>
        <rFont val="Times New Roman"/>
        <family val="1"/>
      </rPr>
      <t xml:space="preserve"> rs41286801, </t>
    </r>
    <r>
      <rPr>
        <vertAlign val="superscript"/>
        <sz val="10"/>
        <color indexed="8"/>
        <rFont val="Times New Roman"/>
        <family val="1"/>
      </rPr>
      <t xml:space="preserve">b </t>
    </r>
    <r>
      <rPr>
        <sz val="10"/>
        <color indexed="8"/>
        <rFont val="Times New Roman"/>
        <family val="1"/>
      </rPr>
      <t xml:space="preserve">rs842639, </t>
    </r>
    <r>
      <rPr>
        <vertAlign val="superscript"/>
        <sz val="10"/>
        <color indexed="8"/>
        <rFont val="Times New Roman"/>
        <family val="1"/>
      </rPr>
      <t>c</t>
    </r>
    <r>
      <rPr>
        <sz val="10"/>
        <color indexed="8"/>
        <rFont val="Times New Roman"/>
        <family val="1"/>
      </rPr>
      <t xml:space="preserve"> rs842639 and rs13022894, </t>
    </r>
    <r>
      <rPr>
        <vertAlign val="superscript"/>
        <sz val="10"/>
        <color indexed="8"/>
        <rFont val="Times New Roman"/>
        <family val="1"/>
      </rPr>
      <t>d</t>
    </r>
    <r>
      <rPr>
        <sz val="10"/>
        <color indexed="8"/>
        <rFont val="Times New Roman"/>
        <family val="1"/>
      </rPr>
      <t xml:space="preserve"> rs2371108, </t>
    </r>
    <r>
      <rPr>
        <vertAlign val="superscript"/>
        <sz val="10"/>
        <color indexed="8"/>
        <rFont val="Times New Roman"/>
        <family val="1"/>
      </rPr>
      <t>e</t>
    </r>
    <r>
      <rPr>
        <sz val="10"/>
        <color indexed="8"/>
        <rFont val="Times New Roman"/>
        <family val="1"/>
      </rPr>
      <t xml:space="preserve"> rs1014486, </t>
    </r>
    <r>
      <rPr>
        <vertAlign val="superscript"/>
        <sz val="10"/>
        <color indexed="8"/>
        <rFont val="Times New Roman"/>
        <family val="1"/>
      </rPr>
      <t>f</t>
    </r>
    <r>
      <rPr>
        <sz val="10"/>
        <color indexed="8"/>
        <rFont val="Times New Roman"/>
        <family val="1"/>
      </rPr>
      <t xml:space="preserve"> rs212405, </t>
    </r>
    <r>
      <rPr>
        <vertAlign val="superscript"/>
        <sz val="10"/>
        <color indexed="8"/>
        <rFont val="Times New Roman"/>
        <family val="1"/>
      </rPr>
      <t>g</t>
    </r>
    <r>
      <rPr>
        <sz val="10"/>
        <color indexed="8"/>
        <rFont val="Times New Roman"/>
        <family val="1"/>
      </rPr>
      <t xml:space="preserve"> rs2104286, </t>
    </r>
    <r>
      <rPr>
        <vertAlign val="superscript"/>
        <sz val="10"/>
        <color indexed="8"/>
        <rFont val="Times New Roman"/>
        <family val="1"/>
      </rPr>
      <t>h</t>
    </r>
    <r>
      <rPr>
        <sz val="10"/>
        <color indexed="8"/>
        <rFont val="Times New Roman"/>
        <family val="1"/>
      </rPr>
      <t xml:space="preserve"> rs34383631, </t>
    </r>
    <r>
      <rPr>
        <vertAlign val="superscript"/>
        <sz val="10"/>
        <color indexed="8"/>
        <rFont val="Times New Roman"/>
        <family val="1"/>
      </rPr>
      <t>i</t>
    </r>
    <r>
      <rPr>
        <sz val="10"/>
        <color indexed="8"/>
        <rFont val="Times New Roman"/>
        <family val="1"/>
      </rPr>
      <t xml:space="preserve"> rs1800693, </t>
    </r>
    <r>
      <rPr>
        <vertAlign val="superscript"/>
        <sz val="10"/>
        <color indexed="8"/>
        <rFont val="Times New Roman"/>
        <family val="1"/>
      </rPr>
      <t>j</t>
    </r>
    <r>
      <rPr>
        <sz val="10"/>
        <color indexed="8"/>
        <rFont val="Times New Roman"/>
        <family val="1"/>
      </rPr>
      <t xml:space="preserve"> rs74796499, and </t>
    </r>
    <r>
      <rPr>
        <vertAlign val="superscript"/>
        <sz val="10"/>
        <color indexed="8"/>
        <rFont val="Times New Roman"/>
        <family val="1"/>
      </rPr>
      <t>k</t>
    </r>
    <r>
      <rPr>
        <sz val="10"/>
        <color indexed="8"/>
        <rFont val="Times New Roman"/>
        <family val="1"/>
      </rPr>
      <t xml:space="preserve"> rs34536443</t>
    </r>
  </si>
  <si>
    <t>Previously identified primary</t>
  </si>
  <si>
    <t>Novel primary</t>
  </si>
  <si>
    <t>Novel secondary</t>
  </si>
  <si>
    <t>rs632574</t>
  </si>
  <si>
    <t>(137959118 - 137996134)</t>
  </si>
  <si>
    <t>(137959118 - 137997332)</t>
  </si>
  <si>
    <t>OLIG3 (dist=147124), TNFAIP3 (dist=225670)</t>
  </si>
  <si>
    <r>
      <rPr>
        <b/>
        <sz val="10"/>
        <color theme="1"/>
        <rFont val="Times New Roman"/>
        <family val="1"/>
      </rPr>
      <t xml:space="preserve">Supplementary Table 2. </t>
    </r>
    <r>
      <rPr>
        <sz val="10"/>
        <color theme="1"/>
        <rFont val="Times New Roman"/>
        <family val="1"/>
      </rPr>
      <t>Results for Immunochip Discovery SNPs p≤1E-04 which did not Replicate.</t>
    </r>
  </si>
  <si>
    <r>
      <rPr>
        <b/>
        <sz val="10"/>
        <color indexed="8"/>
        <rFont val="Times New Roman"/>
        <family val="1"/>
      </rPr>
      <t xml:space="preserve">Supplementary Table 3. </t>
    </r>
    <r>
      <rPr>
        <sz val="10"/>
        <color indexed="8"/>
        <rFont val="Times New Roman"/>
        <family val="1"/>
      </rPr>
      <t>Results for previously reported SNPs.</t>
    </r>
  </si>
  <si>
    <r>
      <t>rs10065637</t>
    </r>
    <r>
      <rPr>
        <vertAlign val="superscript"/>
        <sz val="10"/>
        <color indexed="8"/>
        <rFont val="Times New Roman"/>
        <family val="1"/>
      </rPr>
      <t>†</t>
    </r>
  </si>
  <si>
    <r>
      <rPr>
        <b/>
        <sz val="10"/>
        <color theme="1"/>
        <rFont val="Times New Roman"/>
        <family val="1"/>
      </rPr>
      <t xml:space="preserve"> Supplementary Table 7. </t>
    </r>
    <r>
      <rPr>
        <sz val="10"/>
        <color theme="1"/>
        <rFont val="Times New Roman"/>
        <family val="1"/>
      </rPr>
      <t>68 Regions for which fine-mapping attempted.</t>
    </r>
  </si>
  <si>
    <r>
      <rPr>
        <b/>
        <sz val="10"/>
        <color indexed="8"/>
        <rFont val="Times New Roman"/>
        <family val="1"/>
      </rPr>
      <t>Supplementary Table 8.</t>
    </r>
    <r>
      <rPr>
        <sz val="10"/>
        <color indexed="8"/>
        <rFont val="Times New Roman"/>
        <family val="1"/>
      </rPr>
      <t xml:space="preserve"> Current best list of non-MHC multiple sclerosis susceptibility variants and other autoimmune diseases.</t>
    </r>
  </si>
  <si>
    <t>SNP association p-values</t>
  </si>
  <si>
    <t>GWAS Lead SNP</t>
  </si>
  <si>
    <t>ImmunoChip Lead SNP</t>
  </si>
  <si>
    <t>GWAS Secondary</t>
  </si>
  <si>
    <t>SNP</t>
  </si>
  <si>
    <t>GWAS P-value</t>
  </si>
  <si>
    <t>NT</t>
  </si>
  <si>
    <t>ImmunoChip P-value</t>
  </si>
  <si>
    <r>
      <t>ImmunoChip Proxy</t>
    </r>
    <r>
      <rPr>
        <b/>
        <vertAlign val="superscript"/>
        <sz val="10"/>
        <color theme="1"/>
        <rFont val="Times New Roman"/>
        <family val="1"/>
      </rPr>
      <t>a</t>
    </r>
  </si>
  <si>
    <r>
      <t>3.7E-07</t>
    </r>
    <r>
      <rPr>
        <vertAlign val="superscript"/>
        <sz val="10"/>
        <color theme="1"/>
        <rFont val="Times New Roman"/>
        <family val="1"/>
      </rPr>
      <t>b</t>
    </r>
  </si>
  <si>
    <r>
      <t>LD pattern between SNPs (D’ above diagonal r</t>
    </r>
    <r>
      <rPr>
        <b/>
        <vertAlign val="superscript"/>
        <sz val="10"/>
        <color theme="1"/>
        <rFont val="Times New Roman"/>
        <family val="1"/>
      </rPr>
      <t>2</t>
    </r>
    <r>
      <rPr>
        <b/>
        <sz val="10"/>
        <color theme="1"/>
        <rFont val="Times New Roman"/>
        <family val="1"/>
      </rPr>
      <t xml:space="preserve"> below; from 1000 genomes)</t>
    </r>
  </si>
  <si>
    <t>NT = marker not typed in that study</t>
  </si>
  <si>
    <r>
      <t>a</t>
    </r>
    <r>
      <rPr>
        <sz val="10"/>
        <color theme="1"/>
        <rFont val="Times New Roman"/>
        <family val="1"/>
      </rPr>
      <t xml:space="preserve"> The best ImmunoChip proxy for the GWAS secondary SNP (rs12048904)</t>
    </r>
  </si>
  <si>
    <r>
      <t>b</t>
    </r>
    <r>
      <rPr>
        <sz val="10"/>
        <color theme="1"/>
        <rFont val="Times New Roman"/>
        <family val="1"/>
      </rPr>
      <t xml:space="preserve"> P-value conditional rs11581062</t>
    </r>
  </si>
  <si>
    <t>The GWAS results come from Tables S3 of the 2011  multiple sclerosis GWAS (Nature; 476:214-9)</t>
  </si>
  <si>
    <r>
      <t>ImmunoChip proxy</t>
    </r>
    <r>
      <rPr>
        <b/>
        <vertAlign val="superscript"/>
        <sz val="10"/>
        <color theme="1"/>
        <rFont val="Times New Roman"/>
        <family val="1"/>
      </rPr>
      <t>a</t>
    </r>
  </si>
  <si>
    <r>
      <t>2.6E-14</t>
    </r>
    <r>
      <rPr>
        <vertAlign val="superscript"/>
        <sz val="10"/>
        <color theme="1"/>
        <rFont val="Times New Roman"/>
        <family val="1"/>
      </rPr>
      <t>b</t>
    </r>
  </si>
  <si>
    <r>
      <t>a</t>
    </r>
    <r>
      <rPr>
        <sz val="9"/>
        <color theme="1"/>
        <rFont val="Times New Roman"/>
        <family val="1"/>
      </rPr>
      <t xml:space="preserve"> The best ImmunoChip proxy for the GWAS primary SNP (rs3118470)</t>
    </r>
  </si>
  <si>
    <r>
      <t xml:space="preserve">b </t>
    </r>
    <r>
      <rPr>
        <sz val="9"/>
        <color theme="1"/>
        <rFont val="Times New Roman"/>
        <family val="1"/>
      </rPr>
      <t>P-value conditional GWAS lead SNP rs3118470</t>
    </r>
  </si>
  <si>
    <r>
      <t>c</t>
    </r>
    <r>
      <rPr>
        <sz val="9"/>
        <color theme="1"/>
        <rFont val="Times New Roman"/>
        <family val="1"/>
      </rPr>
      <t xml:space="preserve"> P-value conditional ImmunoChip lead SNP rs2104286</t>
    </r>
  </si>
  <si>
    <r>
      <t>0.18</t>
    </r>
    <r>
      <rPr>
        <vertAlign val="superscript"/>
        <sz val="9"/>
        <color theme="1"/>
        <rFont val="Times New Roman"/>
        <family val="1"/>
      </rPr>
      <t>c</t>
    </r>
  </si>
  <si>
    <r>
      <t>0.095</t>
    </r>
    <r>
      <rPr>
        <vertAlign val="superscript"/>
        <sz val="9"/>
        <color theme="1"/>
        <rFont val="Times New Roman"/>
        <family val="1"/>
      </rPr>
      <t>c</t>
    </r>
  </si>
  <si>
    <t>ImmunoChip Second SNP</t>
  </si>
  <si>
    <t>GWAS Tertiary</t>
  </si>
  <si>
    <t>ImmunoChip Conditioned on rs1920296</t>
  </si>
  <si>
    <t>ImmunoChip Conditioned on rs1920296 &amp; rs2255214</t>
  </si>
  <si>
    <t>-</t>
  </si>
  <si>
    <r>
      <t>2.2E-06</t>
    </r>
    <r>
      <rPr>
        <b/>
        <vertAlign val="superscript"/>
        <sz val="10"/>
        <color theme="1"/>
        <rFont val="Times New Roman"/>
        <family val="1"/>
      </rPr>
      <t>a</t>
    </r>
  </si>
  <si>
    <r>
      <t xml:space="preserve">a </t>
    </r>
    <r>
      <rPr>
        <sz val="10"/>
        <color theme="1"/>
        <rFont val="Times New Roman"/>
        <family val="1"/>
      </rPr>
      <t>P-value conditional on GWAS lead (rs9282641) and secondary (rs4285028) SNPs.</t>
    </r>
  </si>
  <si>
    <t>Given that the lead SNP in ImmunoChip is equivalent to what was the secondary signal in the GWAS, the haplotype effect related to the lead and tertiary GWAS SNPs are reflected by the GWAS lead SNP (rs9282641) and the ImmunoChip secondary SNP (rs2255214) in the ImmunoChip data.</t>
  </si>
  <si>
    <t>F:M</t>
  </si>
  <si>
    <t>AAE / years</t>
  </si>
  <si>
    <t>AAO / years</t>
  </si>
  <si>
    <t>EDSS</t>
  </si>
  <si>
    <t>MSSS</t>
  </si>
  <si>
    <t>PPMS / %</t>
  </si>
  <si>
    <t>Trios</t>
  </si>
  <si>
    <t>Total</t>
  </si>
  <si>
    <r>
      <t>Supplementary Table 4.</t>
    </r>
    <r>
      <rPr>
        <sz val="10"/>
        <color theme="1"/>
        <rFont val="Times New Roman"/>
        <family val="1"/>
      </rPr>
      <t xml:space="preserve"> Association and LD for the relevant SNPs related to the chr1p21 GWAS secondary signal.</t>
    </r>
  </si>
  <si>
    <r>
      <t>Supplementary Table 5.</t>
    </r>
    <r>
      <rPr>
        <sz val="9"/>
        <color theme="1"/>
        <rFont val="Times New Roman"/>
        <family val="1"/>
      </rPr>
      <t xml:space="preserve">  Association and LD for the relevant SNPs related to the chr10p15 GWAS secondary signal.</t>
    </r>
  </si>
  <si>
    <r>
      <t>Supplementary Table 6.</t>
    </r>
    <r>
      <rPr>
        <sz val="10"/>
        <color theme="1"/>
        <rFont val="Times New Roman"/>
        <family val="1"/>
      </rPr>
      <t xml:space="preserve">  Association and LD for the relevant SNPs related to the chr3q13 GWAS secondary signals.</t>
    </r>
  </si>
  <si>
    <r>
      <t>ANZ = cases from Australia and New Zealand, UK = United Kingdom, USA = United States of America, F:M = Female to male ratio, AAE = Age at examination (in years), AAO = Age at onset (in years), EDSS = Expanded Disability Status Score</t>
    </r>
    <r>
      <rPr>
        <sz val="10"/>
        <color theme="1"/>
        <rFont val="Times New Roman"/>
        <family val="1"/>
      </rPr>
      <t>, MSSS = Multiple Sclerosis Severity Score</t>
    </r>
    <r>
      <rPr>
        <sz val="10"/>
        <color theme="1"/>
        <rFont val="Times New Roman"/>
        <family val="1"/>
      </rPr>
      <t>, PPMS = Primary progressive multiple sclerosis (% of patients with disease course information that have PPMS).</t>
    </r>
  </si>
  <si>
    <t>Gen</t>
  </si>
  <si>
    <t>CR</t>
  </si>
  <si>
    <t>AH</t>
  </si>
  <si>
    <t>Seq</t>
  </si>
  <si>
    <t>ES</t>
  </si>
  <si>
    <t>ME</t>
  </si>
  <si>
    <t>Other</t>
  </si>
  <si>
    <t>monomorphic</t>
  </si>
  <si>
    <t>call rate</t>
  </si>
  <si>
    <t>HWE</t>
  </si>
  <si>
    <t>Missingness</t>
  </si>
  <si>
    <t>No_PCs</t>
  </si>
  <si>
    <t>5_PCs</t>
  </si>
  <si>
    <t xml:space="preserve">Raw </t>
  </si>
  <si>
    <t xml:space="preserve">Adj </t>
  </si>
  <si>
    <t>Raw</t>
  </si>
  <si>
    <t>Adj</t>
  </si>
  <si>
    <t>US</t>
  </si>
  <si>
    <t>ANZ = Australia and New Zealand, No_PCs = genomic inflation factors without including PCs as covariates, 5_PCs = genomic inflation factors including the first 5 PCs as covariates, Raw = the observed genomic inflation factor, Adj = the genomic inflation factor adjusted to a study size of 1000.</t>
  </si>
  <si>
    <t>SNPs</t>
  </si>
  <si>
    <t>Cases</t>
  </si>
  <si>
    <t>Controls</t>
  </si>
  <si>
    <t>161311*</t>
  </si>
  <si>
    <t>ANZ = Australia and New Zealand</t>
  </si>
  <si>
    <t>* Includes 7688 SNPs from the MHC region, 104425 SNPs from the 184 fine mapping regions and 49198 from elsewhere in the genome.</t>
  </si>
  <si>
    <t>Post-QC  SNPs</t>
  </si>
  <si>
    <t>Post-Imputation SNPs</t>
  </si>
  <si>
    <t>All</t>
  </si>
  <si>
    <t>Post-Imputation λ</t>
  </si>
  <si>
    <t>ANZgene: Australia and New Zealand Multiple Sclerosis Genetics Consortium; CH: Switzerland; NL: The Netherlands; IMSGC: International Multiple Sclerosis Genetics Consortium; BWH: Brigham &amp; Women’s Hospital; US: United States.</t>
  </si>
  <si>
    <r>
      <t>Supplementary Table 14.</t>
    </r>
    <r>
      <rPr>
        <sz val="10"/>
        <color theme="1"/>
        <rFont val="Times New Roman"/>
        <family val="1"/>
      </rPr>
      <t xml:space="preserve"> Replication phase data sets.</t>
    </r>
  </si>
  <si>
    <r>
      <t>GeneMSA NL</t>
    </r>
    <r>
      <rPr>
        <vertAlign val="superscript"/>
        <sz val="10"/>
        <color theme="1"/>
        <rFont val="Times New Roman"/>
        <family val="1"/>
      </rPr>
      <t>a</t>
    </r>
  </si>
  <si>
    <r>
      <t>GeneMSA CH</t>
    </r>
    <r>
      <rPr>
        <vertAlign val="superscript"/>
        <sz val="10"/>
        <color theme="1"/>
        <rFont val="Times New Roman"/>
        <family val="1"/>
      </rPr>
      <t>a</t>
    </r>
  </si>
  <si>
    <r>
      <t>GeneMSA US</t>
    </r>
    <r>
      <rPr>
        <vertAlign val="superscript"/>
        <sz val="10"/>
        <color theme="1"/>
        <rFont val="Times New Roman"/>
        <family val="1"/>
      </rPr>
      <t>a</t>
    </r>
  </si>
  <si>
    <r>
      <t>IMSGC</t>
    </r>
    <r>
      <rPr>
        <vertAlign val="superscript"/>
        <sz val="10"/>
        <color theme="1"/>
        <rFont val="Times New Roman"/>
        <family val="1"/>
      </rPr>
      <t>a</t>
    </r>
  </si>
  <si>
    <r>
      <t>BWH</t>
    </r>
    <r>
      <rPr>
        <vertAlign val="superscript"/>
        <sz val="10"/>
        <color theme="1"/>
        <rFont val="Times New Roman"/>
        <family val="1"/>
      </rPr>
      <t>a</t>
    </r>
  </si>
  <si>
    <r>
      <t>ANZgene</t>
    </r>
    <r>
      <rPr>
        <vertAlign val="superscript"/>
        <sz val="10"/>
        <color theme="1"/>
        <rFont val="Times New Roman"/>
        <family val="1"/>
      </rPr>
      <t>a</t>
    </r>
  </si>
  <si>
    <r>
      <t>Berkeley/Kaiser</t>
    </r>
    <r>
      <rPr>
        <vertAlign val="superscript"/>
        <sz val="10"/>
        <color theme="1"/>
        <rFont val="Times New Roman"/>
        <family val="1"/>
      </rPr>
      <t>c</t>
    </r>
  </si>
  <si>
    <r>
      <t>Rotterdam</t>
    </r>
    <r>
      <rPr>
        <vertAlign val="superscript"/>
        <sz val="10"/>
        <color theme="1"/>
        <rFont val="Times New Roman"/>
        <family val="1"/>
      </rPr>
      <t>d</t>
    </r>
  </si>
  <si>
    <r>
      <t>United Kingdom</t>
    </r>
    <r>
      <rPr>
        <vertAlign val="superscript"/>
        <sz val="10"/>
        <color theme="1"/>
        <rFont val="Times New Roman"/>
        <family val="1"/>
      </rPr>
      <t>b</t>
    </r>
  </si>
  <si>
    <r>
      <t>Central European</t>
    </r>
    <r>
      <rPr>
        <vertAlign val="superscript"/>
        <sz val="10"/>
        <color theme="1"/>
        <rFont val="Times New Roman"/>
        <family val="1"/>
      </rPr>
      <t>b</t>
    </r>
  </si>
  <si>
    <r>
      <t>Mediterranean</t>
    </r>
    <r>
      <rPr>
        <vertAlign val="superscript"/>
        <sz val="10"/>
        <color theme="1"/>
        <rFont val="Times New Roman"/>
        <family val="1"/>
      </rPr>
      <t>b</t>
    </r>
    <r>
      <rPr>
        <sz val="10"/>
        <color theme="1"/>
        <rFont val="Times New Roman"/>
        <family val="1"/>
      </rPr>
      <t xml:space="preserve"> </t>
    </r>
  </si>
  <si>
    <r>
      <t>Nordic</t>
    </r>
    <r>
      <rPr>
        <vertAlign val="superscript"/>
        <sz val="10"/>
        <color theme="1"/>
        <rFont val="Times New Roman"/>
        <family val="1"/>
      </rPr>
      <t>b</t>
    </r>
  </si>
  <si>
    <r>
      <t>United States</t>
    </r>
    <r>
      <rPr>
        <vertAlign val="superscript"/>
        <sz val="10"/>
        <color theme="1"/>
        <rFont val="Times New Roman"/>
        <family val="1"/>
      </rPr>
      <t>b</t>
    </r>
  </si>
  <si>
    <r>
      <t>Australia</t>
    </r>
    <r>
      <rPr>
        <vertAlign val="superscript"/>
        <sz val="10"/>
        <color theme="1"/>
        <rFont val="Times New Roman"/>
        <family val="1"/>
      </rPr>
      <t>b</t>
    </r>
  </si>
  <si>
    <r>
      <t>Finland</t>
    </r>
    <r>
      <rPr>
        <vertAlign val="superscript"/>
        <sz val="10"/>
        <color theme="1"/>
        <rFont val="Times New Roman"/>
        <family val="1"/>
      </rPr>
      <t>b</t>
    </r>
  </si>
  <si>
    <r>
      <rPr>
        <vertAlign val="superscript"/>
        <sz val="10"/>
        <color theme="1"/>
        <rFont val="Times New Roman"/>
        <family val="1"/>
      </rPr>
      <t xml:space="preserve">a </t>
    </r>
    <r>
      <rPr>
        <sz val="10"/>
        <color theme="1"/>
        <rFont val="Times New Roman"/>
        <family val="1"/>
      </rPr>
      <t>These GWAS data sets were part of the meta-analysis (Ann Neurol; 70:897-912)</t>
    </r>
  </si>
  <si>
    <r>
      <t xml:space="preserve">b </t>
    </r>
    <r>
      <rPr>
        <sz val="10"/>
        <color theme="1"/>
        <rFont val="Times New Roman"/>
        <family val="1"/>
      </rPr>
      <t>These data sets were part of the GWAS study (Nature; 476:214-9)</t>
    </r>
  </si>
  <si>
    <r>
      <t>c</t>
    </r>
    <r>
      <rPr>
        <sz val="10"/>
        <color theme="1"/>
        <rFont val="Times New Roman"/>
        <family val="1"/>
      </rPr>
      <t xml:space="preserve"> These data are currently unpublished but recruitment procedures have been described previously (Nature; 476:214-9)</t>
    </r>
  </si>
  <si>
    <r>
      <t xml:space="preserve">d </t>
    </r>
    <r>
      <rPr>
        <sz val="10"/>
        <color theme="1"/>
        <rFont val="Times New Roman"/>
        <family val="1"/>
      </rPr>
      <t>These data are currently unpublished. Patients were recruited between 2000 and 2010 by MS neurologists at the national MS Centre ErasMS of the Erasmus MC in Rotterdam.  All had been referred because of primary care or second opinion, and were seen in the outpatient clinic.</t>
    </r>
  </si>
  <si>
    <r>
      <t>Supplementary Table 9.</t>
    </r>
    <r>
      <rPr>
        <sz val="10"/>
        <color theme="1"/>
        <rFont val="Times New Roman"/>
        <family val="1"/>
      </rPr>
      <t xml:space="preserve"> Clinical and demographic features of the discovery set cases.</t>
    </r>
  </si>
  <si>
    <t>ANZ = Australia and New Zealand, HWE = Hardy-Weinberg Equilibrium, Missingness = differential missingness between cases and controls</t>
  </si>
  <si>
    <r>
      <t>Supplementary Table 10.</t>
    </r>
    <r>
      <rPr>
        <sz val="10"/>
        <color theme="1"/>
        <rFont val="Times New Roman"/>
        <family val="1"/>
      </rPr>
      <t xml:space="preserve"> Population specific breakdown of sample exclusions in discovery set.</t>
    </r>
  </si>
  <si>
    <r>
      <t>Supplementary Table 11.</t>
    </r>
    <r>
      <rPr>
        <sz val="10"/>
        <color theme="1"/>
        <rFont val="Times New Roman"/>
        <family val="1"/>
      </rPr>
      <t xml:space="preserve"> Number of SNPs excluded in each discovery set population according to the primary SNP exclusion criteria.</t>
    </r>
  </si>
  <si>
    <r>
      <t>Supplementary Table 12.</t>
    </r>
    <r>
      <rPr>
        <sz val="10"/>
        <color theme="1"/>
        <rFont val="Times New Roman"/>
        <family val="1"/>
      </rPr>
      <t xml:space="preserve"> Genomic inflation factors in each discovery set population.</t>
    </r>
  </si>
  <si>
    <r>
      <t>Supplementary Table 13.</t>
    </r>
    <r>
      <rPr>
        <sz val="10"/>
        <color theme="1"/>
        <rFont val="Times New Roman"/>
        <family val="1"/>
      </rPr>
      <t xml:space="preserve">  Final post QC numbers of autosomal SNPs, cases and controls in each discovery set population.</t>
    </r>
  </si>
  <si>
    <t>ANZ = Australia and New Zealand, Gen = Gender inconsistency, CR = Call Rate low (&lt;98%), AH = aberrant mean heterozygosity, Seq = Sequenom ID errors (processing and handling errors), IBD = Identity By Descent Excess, ES = Eigenstrat Outlier (within population or with respect to HapMap), ME = Mendelian Error excess within family, Other = samples removed as families incomplete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</si>
</sst>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E+00"/>
    <numFmt numFmtId="165" formatCode="0.0000"/>
    <numFmt numFmtId="166" formatCode="0.000"/>
  </numFmts>
  <fonts count="45" x14ac:knownFonts="1">
    <font>
      <sz val="11"/>
      <color theme="1"/>
      <name val="Calibri"/>
      <family val="2"/>
      <scheme val="minor"/>
    </font>
    <font>
      <b/>
      <sz val="11"/>
      <color indexed="8"/>
      <name val="Times New Roman"/>
      <family val="1"/>
    </font>
    <font>
      <b/>
      <sz val="11"/>
      <color theme="1"/>
      <name val="Calibri"/>
      <family val="2"/>
      <scheme val="minor"/>
    </font>
    <font>
      <sz val="11"/>
      <color theme="1"/>
      <name val="Calibri"/>
      <family val="2"/>
      <scheme val="minor"/>
    </font>
    <font>
      <sz val="11"/>
      <color indexed="8"/>
      <name val="Calibri"/>
      <family val="2"/>
    </font>
    <font>
      <sz val="11"/>
      <color rgb="FFFF0000"/>
      <name val="Calibri"/>
      <family val="2"/>
      <scheme val="minor"/>
    </font>
    <font>
      <sz val="10"/>
      <name val="Verdana"/>
      <family val="2"/>
    </font>
    <font>
      <sz val="10"/>
      <color indexed="8"/>
      <name val="Times New Roman"/>
      <family val="1"/>
    </font>
    <font>
      <b/>
      <sz val="10"/>
      <color indexed="8"/>
      <name val="Times New Roman"/>
      <family val="1"/>
    </font>
    <font>
      <vertAlign val="superscript"/>
      <sz val="10"/>
      <color indexed="8"/>
      <name val="Times New Roman"/>
      <family val="1"/>
    </font>
    <font>
      <sz val="10"/>
      <name val="Times New Roman"/>
      <family val="1"/>
    </font>
    <font>
      <sz val="10"/>
      <color theme="1"/>
      <name val="Times New Roman"/>
      <family val="1"/>
    </font>
    <font>
      <b/>
      <sz val="10"/>
      <name val="Times New Roman"/>
      <family val="1"/>
    </font>
    <font>
      <b/>
      <sz val="10"/>
      <color theme="1"/>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vertAlign val="superscript"/>
      <sz val="10"/>
      <color indexed="8"/>
      <name val="Times New Roman"/>
      <family val="1"/>
    </font>
    <font>
      <sz val="10"/>
      <name val="Verdana"/>
      <family val="2"/>
    </font>
    <font>
      <vertAlign val="superscript"/>
      <sz val="10"/>
      <name val="Times New Roman"/>
      <family val="1"/>
    </font>
    <font>
      <b/>
      <i/>
      <sz val="10"/>
      <name val="Times New Roman"/>
      <family val="1"/>
    </font>
    <font>
      <vertAlign val="superscript"/>
      <sz val="10"/>
      <color theme="1"/>
      <name val="Times New Roman"/>
      <family val="1"/>
    </font>
    <font>
      <b/>
      <i/>
      <sz val="10"/>
      <color theme="1"/>
      <name val="Times New Roman"/>
      <family val="1"/>
    </font>
    <font>
      <b/>
      <i/>
      <sz val="8"/>
      <name val="Times New Roman"/>
      <family val="1"/>
    </font>
    <font>
      <i/>
      <sz val="10"/>
      <name val="Times New Roman"/>
      <family val="1"/>
    </font>
    <font>
      <i/>
      <sz val="10"/>
      <color theme="1"/>
      <name val="Times New Roman"/>
      <family val="1"/>
    </font>
    <font>
      <i/>
      <sz val="10"/>
      <color indexed="8"/>
      <name val="Times New Roman"/>
      <family val="1"/>
    </font>
    <font>
      <b/>
      <i/>
      <sz val="10"/>
      <color indexed="8"/>
      <name val="Times New Roman"/>
      <family val="1"/>
    </font>
    <font>
      <b/>
      <vertAlign val="superscript"/>
      <sz val="10"/>
      <color theme="1"/>
      <name val="Times New Roman"/>
      <family val="1"/>
    </font>
    <font>
      <sz val="9"/>
      <color theme="1"/>
      <name val="Times New Roman"/>
      <family val="1"/>
    </font>
    <font>
      <vertAlign val="superscript"/>
      <sz val="9"/>
      <color theme="1"/>
      <name val="Times New Roman"/>
      <family val="1"/>
    </font>
    <font>
      <b/>
      <sz val="9"/>
      <color theme="1"/>
      <name val="Times New Roman"/>
      <family val="1"/>
    </font>
    <font>
      <sz val="10"/>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indexed="64"/>
      </top>
      <bottom style="medium">
        <color indexed="64"/>
      </bottom>
      <diagonal/>
    </border>
    <border>
      <left/>
      <right/>
      <top style="medium">
        <color indexed="64"/>
      </top>
      <bottom/>
      <diagonal/>
    </border>
  </borders>
  <cellStyleXfs count="48">
    <xf numFmtId="0" fontId="0" fillId="0" borderId="0"/>
    <xf numFmtId="0" fontId="4" fillId="0" borderId="0"/>
    <xf numFmtId="0" fontId="3" fillId="0" borderId="0"/>
    <xf numFmtId="0" fontId="6" fillId="0" borderId="0"/>
    <xf numFmtId="0" fontId="14" fillId="0" borderId="0" applyNumberFormat="0" applyFill="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11" applyNumberFormat="0" applyAlignment="0" applyProtection="0"/>
    <xf numFmtId="0" fontId="22" fillId="6" borderId="12" applyNumberFormat="0" applyAlignment="0" applyProtection="0"/>
    <xf numFmtId="0" fontId="23" fillId="6" borderId="11" applyNumberFormat="0" applyAlignment="0" applyProtection="0"/>
    <xf numFmtId="0" fontId="24" fillId="0" borderId="13" applyNumberFormat="0" applyFill="0" applyAlignment="0" applyProtection="0"/>
    <xf numFmtId="0" fontId="25" fillId="7" borderId="14" applyNumberFormat="0" applyAlignment="0" applyProtection="0"/>
    <xf numFmtId="0" fontId="5" fillId="0" borderId="0" applyNumberFormat="0" applyFill="0" applyBorder="0" applyAlignment="0" applyProtection="0"/>
    <xf numFmtId="0" fontId="3" fillId="8" borderId="15" applyNumberFormat="0" applyFont="0" applyAlignment="0" applyProtection="0"/>
    <xf numFmtId="0" fontId="26" fillId="0" borderId="0" applyNumberFormat="0" applyFill="0" applyBorder="0" applyAlignment="0" applyProtection="0"/>
    <xf numFmtId="0" fontId="2" fillId="0" borderId="16" applyNumberFormat="0" applyFill="0" applyAlignment="0" applyProtection="0"/>
    <xf numFmtId="0" fontId="27"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7" fillId="32" borderId="0" applyNumberFormat="0" applyBorder="0" applyAlignment="0" applyProtection="0"/>
    <xf numFmtId="0" fontId="29" fillId="0" borderId="0"/>
    <xf numFmtId="0" fontId="6" fillId="0" borderId="0"/>
    <xf numFmtId="0" fontId="44" fillId="0" borderId="0" applyNumberFormat="0" applyFill="0" applyBorder="0" applyAlignment="0" applyProtection="0"/>
  </cellStyleXfs>
  <cellXfs count="256">
    <xf numFmtId="0" fontId="0" fillId="0" borderId="0" xfId="0"/>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Border="1" applyAlignment="1">
      <alignment horizontal="center" vertical="center"/>
    </xf>
    <xf numFmtId="164" fontId="7" fillId="0" borderId="0" xfId="0" applyNumberFormat="1" applyFont="1" applyAlignment="1">
      <alignment horizontal="center" vertical="center"/>
    </xf>
    <xf numFmtId="0" fontId="7" fillId="0" borderId="0" xfId="0" applyFont="1" applyAlignment="1">
      <alignment vertical="center"/>
    </xf>
    <xf numFmtId="0" fontId="8" fillId="0" borderId="0" xfId="0" applyFont="1" applyAlignment="1">
      <alignment horizontal="center" vertical="center"/>
    </xf>
    <xf numFmtId="0" fontId="8" fillId="0" borderId="1" xfId="0" applyFont="1" applyBorder="1" applyAlignment="1">
      <alignment horizontal="center" vertical="center"/>
    </xf>
    <xf numFmtId="164" fontId="8" fillId="0" borderId="2" xfId="0" applyNumberFormat="1" applyFont="1" applyBorder="1" applyAlignment="1">
      <alignment horizontal="center" vertical="center"/>
    </xf>
    <xf numFmtId="164" fontId="7" fillId="0" borderId="3" xfId="0" applyNumberFormat="1" applyFont="1" applyBorder="1" applyAlignment="1">
      <alignment horizontal="center" vertical="center"/>
    </xf>
    <xf numFmtId="164" fontId="7" fillId="0" borderId="3"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Border="1" applyAlignment="1">
      <alignment horizontal="center"/>
    </xf>
    <xf numFmtId="164" fontId="7" fillId="0" borderId="0" xfId="0" applyNumberFormat="1" applyFont="1" applyAlignment="1">
      <alignment horizontal="center"/>
    </xf>
    <xf numFmtId="0" fontId="7" fillId="0" borderId="0" xfId="0" applyFont="1"/>
    <xf numFmtId="0" fontId="7" fillId="0" borderId="0" xfId="0" applyFont="1" applyBorder="1"/>
    <xf numFmtId="164" fontId="7" fillId="0" borderId="0" xfId="0" applyNumberFormat="1" applyFont="1" applyBorder="1" applyAlignment="1">
      <alignment horizontal="center"/>
    </xf>
    <xf numFmtId="0" fontId="7" fillId="0" borderId="0" xfId="0" applyFont="1" applyAlignment="1">
      <alignment horizontal="left"/>
    </xf>
    <xf numFmtId="0" fontId="8" fillId="0" borderId="0" xfId="0" applyFont="1" applyAlignment="1">
      <alignment horizontal="left"/>
    </xf>
    <xf numFmtId="0" fontId="10" fillId="0" borderId="0" xfId="0" applyFont="1" applyAlignment="1">
      <alignment horizontal="center" vertical="center"/>
    </xf>
    <xf numFmtId="0" fontId="8" fillId="0" borderId="1" xfId="0" applyFont="1" applyBorder="1" applyAlignment="1">
      <alignment horizontal="center" vertical="center" wrapText="1"/>
    </xf>
    <xf numFmtId="0" fontId="11" fillId="0" borderId="0" xfId="0" applyFont="1" applyAlignment="1">
      <alignment horizontal="left"/>
    </xf>
    <xf numFmtId="0" fontId="11" fillId="0" borderId="0" xfId="0" applyFont="1"/>
    <xf numFmtId="0" fontId="11" fillId="0" borderId="5" xfId="0" applyFont="1" applyBorder="1"/>
    <xf numFmtId="0" fontId="11" fillId="0" borderId="0" xfId="0" applyFont="1" applyBorder="1" applyAlignment="1">
      <alignment horizontal="center"/>
    </xf>
    <xf numFmtId="164" fontId="10" fillId="0" borderId="0" xfId="0" applyNumberFormat="1" applyFont="1" applyBorder="1" applyAlignment="1">
      <alignment horizontal="center"/>
    </xf>
    <xf numFmtId="0" fontId="8" fillId="0" borderId="17" xfId="0" applyFont="1" applyBorder="1" applyAlignment="1">
      <alignment horizontal="center" vertical="center"/>
    </xf>
    <xf numFmtId="0" fontId="7" fillId="0" borderId="7" xfId="0" applyFont="1" applyBorder="1" applyAlignment="1">
      <alignment horizontal="center" vertical="center"/>
    </xf>
    <xf numFmtId="0" fontId="7" fillId="0" borderId="7" xfId="0" applyFont="1" applyFill="1" applyBorder="1" applyAlignment="1">
      <alignment horizontal="center" vertical="center"/>
    </xf>
    <xf numFmtId="0" fontId="7" fillId="0" borderId="3" xfId="0" applyFont="1" applyBorder="1" applyAlignment="1">
      <alignment horizontal="center" vertical="center"/>
    </xf>
    <xf numFmtId="164" fontId="7" fillId="0" borderId="0" xfId="0" applyNumberFormat="1" applyFont="1" applyBorder="1" applyAlignment="1">
      <alignment horizontal="center" vertical="center"/>
    </xf>
    <xf numFmtId="0" fontId="11" fillId="0" borderId="0" xfId="0" applyFont="1" applyAlignment="1">
      <alignment vertical="center"/>
    </xf>
    <xf numFmtId="11" fontId="7" fillId="0" borderId="0" xfId="0" applyNumberFormat="1" applyFont="1" applyAlignment="1">
      <alignment horizontal="center" vertical="center"/>
    </xf>
    <xf numFmtId="11" fontId="8" fillId="0" borderId="1" xfId="0" applyNumberFormat="1" applyFont="1" applyBorder="1" applyAlignment="1">
      <alignment horizontal="center" vertical="center"/>
    </xf>
    <xf numFmtId="11" fontId="7" fillId="0" borderId="0" xfId="0" applyNumberFormat="1" applyFont="1" applyAlignment="1">
      <alignment vertical="center"/>
    </xf>
    <xf numFmtId="11" fontId="7" fillId="0" borderId="0" xfId="0" applyNumberFormat="1" applyFont="1"/>
    <xf numFmtId="11" fontId="7" fillId="0" borderId="0" xfId="0" applyNumberFormat="1" applyFont="1" applyBorder="1"/>
    <xf numFmtId="0" fontId="11" fillId="0" borderId="0" xfId="0" applyFont="1" applyBorder="1"/>
    <xf numFmtId="0" fontId="7" fillId="0" borderId="0" xfId="0" applyFont="1" applyAlignment="1">
      <alignment horizontal="center"/>
    </xf>
    <xf numFmtId="0" fontId="11" fillId="0" borderId="0" xfId="0" applyFont="1" applyAlignment="1">
      <alignment horizontal="center"/>
    </xf>
    <xf numFmtId="0" fontId="10" fillId="0" borderId="0" xfId="0" applyFont="1" applyFill="1" applyAlignment="1">
      <alignment horizontal="center"/>
    </xf>
    <xf numFmtId="0" fontId="10" fillId="0" borderId="0" xfId="0" applyFont="1" applyAlignment="1">
      <alignment horizontal="center"/>
    </xf>
    <xf numFmtId="0" fontId="7" fillId="0" borderId="0" xfId="1" applyFont="1" applyFill="1" applyAlignment="1">
      <alignment horizontal="center"/>
    </xf>
    <xf numFmtId="3" fontId="10" fillId="0" borderId="0" xfId="0" applyNumberFormat="1" applyFont="1" applyAlignment="1">
      <alignment horizontal="center"/>
    </xf>
    <xf numFmtId="0" fontId="7" fillId="0" borderId="0" xfId="0" applyFont="1" applyFill="1" applyAlignment="1">
      <alignment horizontal="center"/>
    </xf>
    <xf numFmtId="0" fontId="10" fillId="0" borderId="0" xfId="0" applyFont="1" applyBorder="1" applyAlignment="1">
      <alignment horizontal="center"/>
    </xf>
    <xf numFmtId="11" fontId="11" fillId="0" borderId="0" xfId="0" applyNumberFormat="1" applyFont="1"/>
    <xf numFmtId="2" fontId="11" fillId="0" borderId="0" xfId="0" applyNumberFormat="1" applyFont="1"/>
    <xf numFmtId="0" fontId="12" fillId="0" borderId="0" xfId="0" applyFont="1" applyBorder="1" applyAlignment="1">
      <alignment horizontal="center"/>
    </xf>
    <xf numFmtId="0" fontId="12" fillId="0" borderId="0" xfId="0" applyFont="1" applyFill="1" applyBorder="1" applyAlignment="1">
      <alignment horizontal="center" wrapText="1"/>
    </xf>
    <xf numFmtId="0" fontId="12" fillId="0" borderId="0" xfId="0" applyFont="1" applyBorder="1" applyAlignment="1">
      <alignment horizontal="center" wrapText="1"/>
    </xf>
    <xf numFmtId="0" fontId="31" fillId="0" borderId="0" xfId="0" applyFont="1" applyBorder="1" applyAlignment="1">
      <alignment horizontal="left"/>
    </xf>
    <xf numFmtId="164" fontId="11" fillId="0" borderId="3" xfId="0" applyNumberFormat="1" applyFont="1" applyBorder="1" applyAlignment="1">
      <alignment horizontal="center" vertical="center"/>
    </xf>
    <xf numFmtId="0" fontId="11" fillId="0" borderId="0" xfId="0" applyFont="1" applyBorder="1" applyAlignment="1">
      <alignment horizontal="center" vertical="center"/>
    </xf>
    <xf numFmtId="0" fontId="11" fillId="0" borderId="7" xfId="0" applyFont="1" applyBorder="1" applyAlignment="1">
      <alignment horizontal="center" vertical="center"/>
    </xf>
    <xf numFmtId="0" fontId="11" fillId="0" borderId="7" xfId="0" applyFont="1" applyFill="1" applyBorder="1" applyAlignment="1">
      <alignment horizontal="center" vertical="center"/>
    </xf>
    <xf numFmtId="0" fontId="11" fillId="0" borderId="0" xfId="0" applyFont="1" applyFill="1" applyBorder="1" applyAlignment="1">
      <alignment horizontal="center"/>
    </xf>
    <xf numFmtId="164" fontId="11" fillId="0" borderId="3" xfId="0" applyNumberFormat="1" applyFont="1" applyFill="1" applyBorder="1" applyAlignment="1">
      <alignment horizontal="center" vertical="center"/>
    </xf>
    <xf numFmtId="0" fontId="12" fillId="0" borderId="1" xfId="0" applyFont="1" applyFill="1" applyBorder="1" applyAlignment="1">
      <alignment horizontal="center" wrapText="1"/>
    </xf>
    <xf numFmtId="0" fontId="12" fillId="0" borderId="1" xfId="0" applyFont="1" applyBorder="1" applyAlignment="1">
      <alignment horizontal="center" wrapText="1"/>
    </xf>
    <xf numFmtId="2" fontId="7" fillId="0" borderId="7" xfId="0" applyNumberFormat="1" applyFont="1" applyBorder="1" applyAlignment="1">
      <alignment horizontal="center" vertical="center"/>
    </xf>
    <xf numFmtId="0" fontId="35" fillId="0" borderId="0" xfId="0" applyFont="1" applyAlignment="1">
      <alignment horizontal="center"/>
    </xf>
    <xf numFmtId="0" fontId="35" fillId="0" borderId="0" xfId="0" applyFont="1" applyFill="1" applyAlignment="1">
      <alignment horizont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5" fillId="0" borderId="0" xfId="0" applyFont="1" applyBorder="1" applyAlignment="1">
      <alignment horizontal="center"/>
    </xf>
    <xf numFmtId="0" fontId="11" fillId="0" borderId="5" xfId="0" applyFont="1" applyBorder="1" applyAlignment="1">
      <alignment horizontal="center"/>
    </xf>
    <xf numFmtId="0" fontId="8" fillId="0" borderId="0" xfId="0" applyFont="1" applyBorder="1" applyAlignment="1">
      <alignment horizontal="center" vertical="center"/>
    </xf>
    <xf numFmtId="0" fontId="8" fillId="0" borderId="0" xfId="0" applyFont="1" applyBorder="1" applyAlignment="1">
      <alignment horizontal="center" vertical="center" wrapText="1"/>
    </xf>
    <xf numFmtId="0" fontId="8" fillId="0" borderId="7" xfId="0" applyFont="1" applyBorder="1" applyAlignment="1">
      <alignment horizontal="center" vertical="center"/>
    </xf>
    <xf numFmtId="164" fontId="8" fillId="0" borderId="3" xfId="0" applyNumberFormat="1" applyFont="1" applyBorder="1" applyAlignment="1">
      <alignment horizontal="center" vertical="center"/>
    </xf>
    <xf numFmtId="11" fontId="8" fillId="0" borderId="0" xfId="0" applyNumberFormat="1" applyFont="1" applyBorder="1" applyAlignment="1">
      <alignment horizontal="center" vertical="center"/>
    </xf>
    <xf numFmtId="0" fontId="38" fillId="0" borderId="0" xfId="0" applyFont="1" applyBorder="1" applyAlignment="1">
      <alignment horizontal="left" vertical="center"/>
    </xf>
    <xf numFmtId="11"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37" fillId="0" borderId="0" xfId="0" applyFont="1" applyFill="1" applyAlignment="1">
      <alignment horizontal="center" vertical="center"/>
    </xf>
    <xf numFmtId="1" fontId="12" fillId="0" borderId="0" xfId="0" applyNumberFormat="1" applyFont="1" applyBorder="1" applyAlignment="1">
      <alignment horizontal="center"/>
    </xf>
    <xf numFmtId="1" fontId="7" fillId="0" borderId="0" xfId="0" applyNumberFormat="1" applyFont="1" applyAlignment="1">
      <alignment horizontal="center"/>
    </xf>
    <xf numFmtId="1" fontId="10" fillId="0" borderId="0" xfId="0" applyNumberFormat="1" applyFont="1" applyAlignment="1">
      <alignment horizontal="center"/>
    </xf>
    <xf numFmtId="1" fontId="10" fillId="0" borderId="0" xfId="0" applyNumberFormat="1" applyFont="1" applyFill="1" applyAlignment="1">
      <alignment horizontal="center"/>
    </xf>
    <xf numFmtId="166" fontId="11" fillId="0" borderId="0" xfId="0" applyNumberFormat="1" applyFont="1"/>
    <xf numFmtId="166" fontId="11" fillId="0" borderId="0" xfId="0" applyNumberFormat="1" applyFont="1" applyAlignment="1">
      <alignment horizontal="center"/>
    </xf>
    <xf numFmtId="166" fontId="12" fillId="0" borderId="0" xfId="0" applyNumberFormat="1" applyFont="1" applyBorder="1" applyAlignment="1">
      <alignment horizontal="center"/>
    </xf>
    <xf numFmtId="166" fontId="10" fillId="0" borderId="0" xfId="0" applyNumberFormat="1" applyFont="1" applyAlignment="1">
      <alignment horizontal="center"/>
    </xf>
    <xf numFmtId="166" fontId="10" fillId="0" borderId="0" xfId="0" applyNumberFormat="1" applyFont="1" applyFill="1" applyAlignment="1">
      <alignment horizontal="center"/>
    </xf>
    <xf numFmtId="166" fontId="11" fillId="0" borderId="5" xfId="0" applyNumberFormat="1" applyFont="1" applyBorder="1" applyAlignment="1">
      <alignment horizontal="center"/>
    </xf>
    <xf numFmtId="166" fontId="12" fillId="0" borderId="1" xfId="0" applyNumberFormat="1" applyFont="1" applyBorder="1" applyAlignment="1">
      <alignment horizontal="center" wrapText="1"/>
    </xf>
    <xf numFmtId="0" fontId="13" fillId="0" borderId="1" xfId="0" applyFont="1" applyBorder="1" applyAlignment="1">
      <alignment horizontal="center" wrapText="1"/>
    </xf>
    <xf numFmtId="166" fontId="13" fillId="0" borderId="1" xfId="0" applyNumberFormat="1" applyFont="1" applyBorder="1" applyAlignment="1">
      <alignment horizontal="center" wrapText="1"/>
    </xf>
    <xf numFmtId="1" fontId="11" fillId="0" borderId="0" xfId="0" applyNumberFormat="1" applyFont="1"/>
    <xf numFmtId="1" fontId="13" fillId="0" borderId="5" xfId="0" applyNumberFormat="1" applyFont="1" applyBorder="1" applyAlignment="1">
      <alignment horizontal="center"/>
    </xf>
    <xf numFmtId="1" fontId="12" fillId="0" borderId="1" xfId="0" applyNumberFormat="1" applyFont="1" applyBorder="1" applyAlignment="1">
      <alignment horizontal="center" wrapText="1"/>
    </xf>
    <xf numFmtId="1" fontId="11" fillId="0" borderId="0" xfId="0" applyNumberFormat="1" applyFont="1" applyAlignment="1">
      <alignment horizontal="center"/>
    </xf>
    <xf numFmtId="1" fontId="13" fillId="0" borderId="1" xfId="0" applyNumberFormat="1" applyFont="1" applyBorder="1" applyAlignment="1">
      <alignment horizontal="center" wrapText="1"/>
    </xf>
    <xf numFmtId="1" fontId="7" fillId="0" borderId="0" xfId="0" applyNumberFormat="1" applyFont="1" applyAlignment="1">
      <alignment horizontal="center" vertical="center"/>
    </xf>
    <xf numFmtId="1" fontId="8" fillId="0" borderId="2" xfId="0" applyNumberFormat="1" applyFont="1" applyBorder="1" applyAlignment="1">
      <alignment horizontal="center" vertical="center"/>
    </xf>
    <xf numFmtId="1" fontId="8" fillId="0" borderId="3"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0" xfId="0" applyNumberFormat="1" applyFont="1" applyBorder="1" applyAlignment="1">
      <alignment horizontal="center" vertical="center"/>
    </xf>
    <xf numFmtId="1" fontId="7" fillId="0" borderId="0" xfId="0" applyNumberFormat="1" applyFont="1"/>
    <xf numFmtId="1" fontId="7" fillId="0" borderId="0" xfId="0" applyNumberFormat="1" applyFont="1" applyBorder="1"/>
    <xf numFmtId="1" fontId="10" fillId="0" borderId="0" xfId="0" applyNumberFormat="1" applyFont="1" applyAlignment="1">
      <alignment horizontal="center" vertical="center"/>
    </xf>
    <xf numFmtId="0" fontId="7" fillId="0" borderId="0" xfId="0" applyFont="1" applyBorder="1" applyAlignment="1">
      <alignment horizontal="left" vertical="center"/>
    </xf>
    <xf numFmtId="1" fontId="8" fillId="0" borderId="0" xfId="0" applyNumberFormat="1" applyFont="1" applyAlignment="1">
      <alignment horizontal="center" vertical="center"/>
    </xf>
    <xf numFmtId="0" fontId="8" fillId="0" borderId="0" xfId="0" applyFont="1" applyAlignment="1">
      <alignment horizontal="center"/>
    </xf>
    <xf numFmtId="1" fontId="8" fillId="0" borderId="0" xfId="0" applyNumberFormat="1" applyFont="1" applyAlignment="1">
      <alignment horizontal="left"/>
    </xf>
    <xf numFmtId="0" fontId="8" fillId="0" borderId="0" xfId="0" applyFont="1" applyAlignment="1">
      <alignment horizontal="left" vertical="center"/>
    </xf>
    <xf numFmtId="166" fontId="8" fillId="0" borderId="0" xfId="0" applyNumberFormat="1" applyFont="1" applyAlignment="1">
      <alignment horizontal="center" vertical="center"/>
    </xf>
    <xf numFmtId="166" fontId="7" fillId="0" borderId="0" xfId="0" applyNumberFormat="1" applyFont="1" applyAlignment="1">
      <alignment horizontal="center"/>
    </xf>
    <xf numFmtId="166" fontId="7" fillId="0" borderId="0" xfId="0" applyNumberFormat="1" applyFont="1" applyAlignment="1">
      <alignment horizontal="center" vertical="center"/>
    </xf>
    <xf numFmtId="0" fontId="11" fillId="0" borderId="7" xfId="0" applyFont="1" applyBorder="1" applyAlignment="1">
      <alignment horizontal="center"/>
    </xf>
    <xf numFmtId="0" fontId="13" fillId="0" borderId="5" xfId="0" applyFont="1" applyBorder="1" applyAlignment="1">
      <alignment horizontal="center" vertical="center"/>
    </xf>
    <xf numFmtId="0" fontId="37"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Alignment="1">
      <alignment horizontal="center" vertical="center"/>
    </xf>
    <xf numFmtId="0" fontId="7" fillId="0" borderId="0" xfId="1" applyFont="1" applyFill="1" applyAlignment="1">
      <alignment horizontal="center" vertical="center"/>
    </xf>
    <xf numFmtId="0" fontId="35"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1" applyFont="1" applyFill="1" applyAlignment="1">
      <alignment horizontal="center" vertical="center"/>
    </xf>
    <xf numFmtId="0" fontId="7" fillId="0" borderId="0" xfId="0" applyFont="1" applyFill="1" applyAlignment="1">
      <alignment vertical="center"/>
    </xf>
    <xf numFmtId="0" fontId="11" fillId="0" borderId="0" xfId="0" applyFont="1" applyAlignment="1">
      <alignment horizontal="left" vertical="center"/>
    </xf>
    <xf numFmtId="2" fontId="11" fillId="0" borderId="0" xfId="0" applyNumberFormat="1" applyFont="1" applyAlignment="1">
      <alignment horizontal="center" vertical="center"/>
    </xf>
    <xf numFmtId="3" fontId="11" fillId="0" borderId="0" xfId="0" applyNumberFormat="1" applyFont="1" applyFill="1" applyBorder="1" applyAlignment="1">
      <alignment horizontal="center" vertical="center"/>
    </xf>
    <xf numFmtId="0" fontId="8" fillId="0" borderId="5" xfId="0" applyFont="1" applyFill="1" applyBorder="1" applyAlignment="1">
      <alignment horizontal="center" vertical="center"/>
    </xf>
    <xf numFmtId="2" fontId="7" fillId="0" borderId="0" xfId="0" applyNumberFormat="1" applyFont="1" applyFill="1" applyAlignment="1">
      <alignment vertical="center"/>
    </xf>
    <xf numFmtId="1" fontId="11" fillId="0" borderId="0" xfId="0" applyNumberFormat="1" applyFont="1" applyFill="1" applyBorder="1" applyAlignment="1">
      <alignment horizontal="center" vertical="center"/>
    </xf>
    <xf numFmtId="2" fontId="8" fillId="0" borderId="5" xfId="0" applyNumberFormat="1" applyFont="1" applyFill="1" applyBorder="1" applyAlignment="1">
      <alignment horizontal="center" vertical="center"/>
    </xf>
    <xf numFmtId="0" fontId="8" fillId="0" borderId="5" xfId="0" applyFont="1" applyFill="1" applyBorder="1" applyAlignment="1">
      <alignment horizontal="center" vertical="center" wrapText="1"/>
    </xf>
    <xf numFmtId="2" fontId="11" fillId="0" borderId="0" xfId="0" applyNumberFormat="1" applyFont="1" applyFill="1" applyBorder="1" applyAlignment="1">
      <alignment horizontal="center" vertical="center"/>
    </xf>
    <xf numFmtId="11" fontId="11" fillId="0" borderId="0" xfId="0" applyNumberFormat="1" applyFont="1" applyFill="1" applyAlignment="1">
      <alignment horizontal="center" vertical="center"/>
    </xf>
    <xf numFmtId="1" fontId="7" fillId="0" borderId="0" xfId="0" applyNumberFormat="1" applyFont="1" applyFill="1" applyAlignment="1">
      <alignment horizontal="center" vertical="center"/>
    </xf>
    <xf numFmtId="1" fontId="12" fillId="0" borderId="5" xfId="0" applyNumberFormat="1" applyFont="1" applyBorder="1" applyAlignment="1">
      <alignment horizontal="center" vertical="center"/>
    </xf>
    <xf numFmtId="1" fontId="10" fillId="0" borderId="0" xfId="0" applyNumberFormat="1" applyFont="1" applyFill="1" applyAlignment="1">
      <alignment horizontal="center" vertical="center"/>
    </xf>
    <xf numFmtId="1" fontId="7" fillId="0" borderId="0" xfId="0" applyNumberFormat="1" applyFont="1" applyFill="1" applyAlignment="1">
      <alignment vertical="center"/>
    </xf>
    <xf numFmtId="0" fontId="12" fillId="0" borderId="0" xfId="0" applyFont="1" applyFill="1" applyBorder="1" applyAlignment="1">
      <alignment horizontal="center" vertical="center"/>
    </xf>
    <xf numFmtId="0" fontId="11" fillId="0" borderId="5" xfId="0" applyFont="1" applyBorder="1" applyAlignment="1">
      <alignment vertical="center"/>
    </xf>
    <xf numFmtId="11" fontId="36" fillId="0" borderId="0" xfId="0" applyNumberFormat="1" applyFont="1" applyFill="1" applyAlignment="1">
      <alignment horizontal="center" vertical="center"/>
    </xf>
    <xf numFmtId="1" fontId="13" fillId="0" borderId="5" xfId="0" applyNumberFormat="1" applyFont="1" applyFill="1" applyBorder="1" applyAlignment="1">
      <alignment horizontal="center" vertical="center"/>
    </xf>
    <xf numFmtId="11" fontId="12" fillId="0" borderId="3" xfId="0" applyNumberFormat="1" applyFont="1" applyFill="1" applyBorder="1" applyAlignment="1">
      <alignment horizontal="center" vertical="center"/>
    </xf>
    <xf numFmtId="165" fontId="12" fillId="0" borderId="6" xfId="0" applyNumberFormat="1" applyFont="1" applyBorder="1" applyAlignment="1">
      <alignment horizontal="center" vertical="center"/>
    </xf>
    <xf numFmtId="2" fontId="7" fillId="0" borderId="0" xfId="0" applyNumberFormat="1" applyFont="1" applyFill="1" applyAlignment="1">
      <alignment horizontal="center" vertical="center"/>
    </xf>
    <xf numFmtId="0" fontId="37" fillId="0" borderId="0" xfId="0" applyFont="1" applyFill="1" applyAlignment="1">
      <alignment vertical="center"/>
    </xf>
    <xf numFmtId="2" fontId="11" fillId="0" borderId="0" xfId="0" applyNumberFormat="1" applyFont="1" applyAlignment="1">
      <alignment vertical="center"/>
    </xf>
    <xf numFmtId="2" fontId="12" fillId="0" borderId="3" xfId="0" applyNumberFormat="1" applyFont="1" applyFill="1" applyBorder="1" applyAlignment="1">
      <alignment horizontal="center" vertical="center"/>
    </xf>
    <xf numFmtId="0" fontId="11" fillId="0" borderId="0" xfId="0" applyFont="1" applyFill="1" applyAlignment="1">
      <alignment horizontal="center" vertical="center"/>
    </xf>
    <xf numFmtId="2" fontId="12" fillId="0" borderId="4" xfId="0" applyNumberFormat="1" applyFont="1" applyFill="1" applyBorder="1" applyAlignment="1">
      <alignment horizontal="center" vertical="center"/>
    </xf>
    <xf numFmtId="0" fontId="7" fillId="0" borderId="7" xfId="1" applyFont="1" applyFill="1" applyBorder="1" applyAlignment="1">
      <alignment horizontal="center" vertical="center"/>
    </xf>
    <xf numFmtId="1" fontId="7" fillId="0" borderId="0" xfId="0" applyNumberFormat="1" applyFont="1" applyFill="1" applyBorder="1" applyAlignment="1">
      <alignment horizontal="center" vertical="center"/>
    </xf>
    <xf numFmtId="2" fontId="11" fillId="0" borderId="0" xfId="0" applyNumberFormat="1" applyFont="1" applyFill="1" applyAlignment="1">
      <alignment horizontal="center" vertical="center"/>
    </xf>
    <xf numFmtId="1" fontId="12" fillId="0" borderId="0" xfId="0" applyNumberFormat="1" applyFont="1" applyBorder="1" applyAlignment="1">
      <alignment horizontal="center" vertical="center"/>
    </xf>
    <xf numFmtId="1" fontId="11" fillId="0" borderId="5" xfId="0" applyNumberFormat="1" applyFont="1" applyBorder="1" applyAlignment="1">
      <alignment vertical="center"/>
    </xf>
    <xf numFmtId="3" fontId="13" fillId="0" borderId="5" xfId="0" applyNumberFormat="1" applyFont="1" applyFill="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Fill="1" applyBorder="1" applyAlignment="1">
      <alignment horizontal="center" vertical="center"/>
    </xf>
    <xf numFmtId="0" fontId="11" fillId="0" borderId="0" xfId="0" applyFont="1"/>
    <xf numFmtId="0" fontId="7" fillId="0" borderId="0" xfId="0" applyFont="1" applyAlignment="1">
      <alignment horizontal="center" vertical="center" wrapText="1"/>
    </xf>
    <xf numFmtId="0" fontId="11" fillId="0" borderId="0" xfId="0" applyFont="1" applyAlignment="1">
      <alignment vertical="center"/>
    </xf>
    <xf numFmtId="11" fontId="11" fillId="0" borderId="0" xfId="0" applyNumberFormat="1" applyFont="1"/>
    <xf numFmtId="2" fontId="11" fillId="0" borderId="0" xfId="0" applyNumberFormat="1" applyFont="1"/>
    <xf numFmtId="0" fontId="11" fillId="0" borderId="5" xfId="0" applyFont="1" applyBorder="1" applyAlignment="1">
      <alignment horizontal="center" vertical="center"/>
    </xf>
    <xf numFmtId="1" fontId="11" fillId="0" borderId="0" xfId="0" applyNumberFormat="1" applyFont="1" applyAlignment="1">
      <alignment vertical="center"/>
    </xf>
    <xf numFmtId="11" fontId="12" fillId="0" borderId="7" xfId="0" applyNumberFormat="1" applyFont="1" applyFill="1" applyBorder="1" applyAlignment="1">
      <alignment horizontal="center" vertical="center"/>
    </xf>
    <xf numFmtId="0" fontId="31" fillId="0" borderId="0" xfId="0" applyFont="1" applyFill="1" applyBorder="1" applyAlignment="1">
      <alignment horizontal="left" vertical="center"/>
    </xf>
    <xf numFmtId="0" fontId="12" fillId="0" borderId="5" xfId="0" applyFont="1" applyFill="1" applyBorder="1" applyAlignment="1">
      <alignment horizontal="center" vertical="center"/>
    </xf>
    <xf numFmtId="0" fontId="11" fillId="0" borderId="0" xfId="0" applyFont="1" applyFill="1" applyBorder="1" applyAlignment="1">
      <alignment horizontal="center" vertical="center" wrapText="1"/>
    </xf>
    <xf numFmtId="2" fontId="12" fillId="0" borderId="0" xfId="0" applyNumberFormat="1" applyFont="1" applyFill="1" applyBorder="1" applyAlignment="1">
      <alignment horizontal="center" vertical="center"/>
    </xf>
    <xf numFmtId="165" fontId="12" fillId="0" borderId="4" xfId="0" applyNumberFormat="1" applyFont="1" applyBorder="1" applyAlignment="1">
      <alignment horizontal="center" vertical="center"/>
    </xf>
    <xf numFmtId="0" fontId="7" fillId="0" borderId="0" xfId="0" applyFont="1" applyFill="1" applyBorder="1" applyAlignment="1">
      <alignment vertical="center"/>
    </xf>
    <xf numFmtId="0" fontId="12" fillId="0" borderId="7" xfId="0" applyFont="1" applyFill="1" applyBorder="1" applyAlignment="1">
      <alignment horizontal="center" vertical="center"/>
    </xf>
    <xf numFmtId="2" fontId="12" fillId="0" borderId="5" xfId="0" applyNumberFormat="1" applyFont="1" applyFill="1" applyBorder="1" applyAlignment="1">
      <alignment horizontal="center" vertical="center"/>
    </xf>
    <xf numFmtId="2" fontId="10" fillId="0" borderId="0" xfId="0" applyNumberFormat="1" applyFont="1" applyFill="1" applyBorder="1" applyAlignment="1">
      <alignment horizontal="center" vertical="center"/>
    </xf>
    <xf numFmtId="11" fontId="7" fillId="0" borderId="0" xfId="1" applyNumberFormat="1" applyFont="1" applyFill="1" applyBorder="1" applyAlignment="1">
      <alignment horizontal="center" vertical="center"/>
    </xf>
    <xf numFmtId="2" fontId="10" fillId="0" borderId="3" xfId="0" applyNumberFormat="1" applyFont="1" applyFill="1" applyBorder="1" applyAlignment="1">
      <alignment horizontal="center" vertical="center"/>
    </xf>
    <xf numFmtId="11" fontId="10" fillId="0" borderId="0"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0" fontId="11" fillId="0" borderId="7" xfId="0" applyFont="1" applyBorder="1" applyAlignment="1">
      <alignment vertical="center"/>
    </xf>
    <xf numFmtId="0" fontId="11" fillId="0" borderId="0" xfId="0" applyFont="1" applyBorder="1" applyAlignment="1">
      <alignment vertical="center"/>
    </xf>
    <xf numFmtId="2" fontId="11" fillId="0" borderId="3" xfId="0" applyNumberFormat="1" applyFont="1" applyBorder="1" applyAlignment="1">
      <alignment horizontal="center" vertical="center"/>
    </xf>
    <xf numFmtId="11" fontId="11" fillId="0" borderId="0" xfId="0" applyNumberFormat="1" applyFont="1" applyBorder="1" applyAlignment="1">
      <alignment horizontal="center" vertical="center"/>
    </xf>
    <xf numFmtId="0" fontId="11" fillId="0" borderId="3" xfId="0" applyFont="1" applyBorder="1" applyAlignment="1">
      <alignment horizontal="center" vertical="center"/>
    </xf>
    <xf numFmtId="11" fontId="10" fillId="0" borderId="3" xfId="0" applyNumberFormat="1" applyFont="1" applyFill="1" applyBorder="1" applyAlignment="1">
      <alignment horizontal="center" vertical="center"/>
    </xf>
    <xf numFmtId="0" fontId="11" fillId="0" borderId="3" xfId="0" applyFont="1" applyFill="1" applyBorder="1" applyAlignment="1">
      <alignment horizontal="center" vertical="center"/>
    </xf>
    <xf numFmtId="2" fontId="11" fillId="0" borderId="3" xfId="0" applyNumberFormat="1" applyFont="1" applyFill="1" applyBorder="1" applyAlignment="1">
      <alignment horizontal="center" vertical="center"/>
    </xf>
    <xf numFmtId="11" fontId="11" fillId="0" borderId="0" xfId="0" applyNumberFormat="1" applyFont="1" applyFill="1" applyBorder="1" applyAlignment="1">
      <alignment horizontal="center" vertical="center"/>
    </xf>
    <xf numFmtId="2" fontId="7"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11" fontId="11" fillId="0" borderId="0" xfId="0" applyNumberFormat="1" applyFont="1" applyAlignment="1">
      <alignment vertical="center"/>
    </xf>
    <xf numFmtId="1" fontId="11" fillId="0" borderId="0" xfId="0" applyNumberFormat="1" applyFont="1" applyAlignment="1">
      <alignment horizontal="center" vertical="center"/>
    </xf>
    <xf numFmtId="0" fontId="7" fillId="0" borderId="0" xfId="0" applyFont="1" applyFill="1" applyAlignment="1">
      <alignment horizontal="left" vertical="center"/>
    </xf>
    <xf numFmtId="11" fontId="11" fillId="0" borderId="0" xfId="0" applyNumberFormat="1" applyFont="1" applyAlignment="1">
      <alignment horizontal="center"/>
    </xf>
    <xf numFmtId="0" fontId="10" fillId="0" borderId="0" xfId="1" applyFont="1" applyFill="1" applyAlignment="1">
      <alignment horizontal="center"/>
    </xf>
    <xf numFmtId="2" fontId="11" fillId="0" borderId="0" xfId="0" applyNumberFormat="1" applyFont="1" applyAlignment="1">
      <alignment horizontal="center"/>
    </xf>
    <xf numFmtId="2" fontId="11" fillId="33" borderId="0" xfId="0" applyNumberFormat="1" applyFont="1" applyFill="1" applyAlignment="1">
      <alignment horizontal="center"/>
    </xf>
    <xf numFmtId="0" fontId="33" fillId="0" borderId="0" xfId="0" applyFont="1" applyAlignment="1">
      <alignment horizontal="left"/>
    </xf>
    <xf numFmtId="0" fontId="11" fillId="0" borderId="0" xfId="0" applyFont="1" applyFill="1" applyAlignment="1">
      <alignment horizontal="center"/>
    </xf>
    <xf numFmtId="0" fontId="12" fillId="0" borderId="6" xfId="0" applyFont="1" applyFill="1" applyBorder="1" applyAlignment="1">
      <alignment horizontal="center" vertical="center"/>
    </xf>
    <xf numFmtId="0" fontId="11" fillId="0" borderId="7" xfId="0" applyFont="1" applyFill="1" applyBorder="1" applyAlignment="1">
      <alignment horizontal="center"/>
    </xf>
    <xf numFmtId="0" fontId="11" fillId="33" borderId="7" xfId="0" applyFont="1" applyFill="1" applyBorder="1" applyAlignment="1">
      <alignment horizontal="center"/>
    </xf>
    <xf numFmtId="11" fontId="12" fillId="0" borderId="4" xfId="0" applyNumberFormat="1" applyFont="1" applyFill="1" applyBorder="1" applyAlignment="1">
      <alignment horizontal="center" vertical="center"/>
    </xf>
    <xf numFmtId="165" fontId="12" fillId="0" borderId="5" xfId="0" applyNumberFormat="1" applyFont="1" applyBorder="1" applyAlignment="1">
      <alignment horizontal="center" vertical="center"/>
    </xf>
    <xf numFmtId="1" fontId="8" fillId="0" borderId="3" xfId="0" applyNumberFormat="1" applyFont="1" applyBorder="1" applyAlignment="1">
      <alignment horizontal="left" vertical="center"/>
    </xf>
    <xf numFmtId="0" fontId="33" fillId="0" borderId="0" xfId="0" applyFont="1" applyAlignment="1">
      <alignment horizontal="left" vertical="center"/>
    </xf>
    <xf numFmtId="0" fontId="11" fillId="0" borderId="4" xfId="0" applyFont="1" applyBorder="1" applyAlignment="1">
      <alignment horizontal="center" vertical="center"/>
    </xf>
    <xf numFmtId="0" fontId="12" fillId="0" borderId="4" xfId="0" applyFont="1" applyFill="1" applyBorder="1" applyAlignment="1">
      <alignment horizontal="center" vertical="center"/>
    </xf>
    <xf numFmtId="0" fontId="12" fillId="0" borderId="3" xfId="0" applyFont="1" applyFill="1" applyBorder="1" applyAlignment="1">
      <alignment horizontal="center" vertical="center"/>
    </xf>
    <xf numFmtId="0" fontId="35" fillId="0" borderId="3" xfId="0" applyFont="1" applyFill="1" applyBorder="1" applyAlignment="1">
      <alignment horizontal="center" vertical="center"/>
    </xf>
    <xf numFmtId="0" fontId="36" fillId="0" borderId="3" xfId="0" applyFont="1" applyBorder="1" applyAlignment="1">
      <alignment horizontal="center" vertical="center"/>
    </xf>
    <xf numFmtId="2" fontId="11" fillId="33" borderId="0" xfId="0" quotePrefix="1" applyNumberFormat="1" applyFont="1" applyFill="1" applyAlignment="1">
      <alignment horizontal="center"/>
    </xf>
    <xf numFmtId="0" fontId="11" fillId="33" borderId="7" xfId="0" quotePrefix="1" applyFont="1" applyFill="1" applyBorder="1" applyAlignment="1">
      <alignment horizontal="center"/>
    </xf>
    <xf numFmtId="0" fontId="13" fillId="0" borderId="5" xfId="0" applyFont="1" applyBorder="1" applyAlignment="1">
      <alignment horizontal="center"/>
    </xf>
    <xf numFmtId="0" fontId="13" fillId="0" borderId="5" xfId="0" applyFont="1" applyBorder="1" applyAlignment="1">
      <alignment horizontal="center" vertical="center" wrapText="1"/>
    </xf>
    <xf numFmtId="0" fontId="13" fillId="0" borderId="0" xfId="0" applyFont="1" applyAlignment="1">
      <alignment horizontal="center" vertical="center" wrapText="1"/>
    </xf>
    <xf numFmtId="0" fontId="11" fillId="0" borderId="0" xfId="0" applyFont="1" applyAlignment="1">
      <alignment horizontal="center" vertical="center" wrapText="1"/>
    </xf>
    <xf numFmtId="11" fontId="11" fillId="0" borderId="0" xfId="0" applyNumberFormat="1" applyFont="1" applyAlignment="1">
      <alignment horizontal="center" vertical="center" wrapText="1"/>
    </xf>
    <xf numFmtId="11" fontId="11"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13" fillId="0" borderId="0" xfId="0" applyFont="1"/>
    <xf numFmtId="0" fontId="32" fillId="0" borderId="0" xfId="0" applyFont="1" applyAlignment="1">
      <alignment vertical="center"/>
    </xf>
    <xf numFmtId="0" fontId="32" fillId="0" borderId="0" xfId="0" applyFont="1"/>
    <xf numFmtId="0" fontId="40" fillId="0" borderId="0" xfId="0" applyFont="1" applyAlignment="1">
      <alignment vertical="center"/>
    </xf>
    <xf numFmtId="0" fontId="41" fillId="0" borderId="0" xfId="0" applyFont="1" applyAlignment="1">
      <alignment vertical="center"/>
    </xf>
    <xf numFmtId="0" fontId="41" fillId="0" borderId="0" xfId="0" applyFont="1"/>
    <xf numFmtId="0" fontId="42" fillId="0" borderId="0" xfId="0" applyFont="1"/>
    <xf numFmtId="0" fontId="13" fillId="0" borderId="1" xfId="0" applyFont="1" applyBorder="1" applyAlignment="1">
      <alignment horizontal="center" vertical="center" wrapText="1"/>
    </xf>
    <xf numFmtId="0" fontId="40" fillId="0" borderId="5" xfId="0" applyFont="1" applyBorder="1" applyAlignment="1">
      <alignment horizontal="center" vertical="center" wrapText="1"/>
    </xf>
    <xf numFmtId="11" fontId="40" fillId="0" borderId="5" xfId="0" applyNumberFormat="1" applyFont="1" applyBorder="1" applyAlignment="1">
      <alignment horizontal="center" vertical="center" wrapText="1"/>
    </xf>
    <xf numFmtId="0" fontId="42" fillId="0" borderId="5" xfId="0" applyFont="1" applyBorder="1" applyAlignment="1">
      <alignment horizontal="center" vertical="center" wrapText="1"/>
    </xf>
    <xf numFmtId="0" fontId="13" fillId="0" borderId="0" xfId="0" applyFont="1" applyAlignment="1">
      <alignment vertical="center"/>
    </xf>
    <xf numFmtId="0" fontId="43" fillId="0" borderId="0" xfId="0" applyFont="1"/>
    <xf numFmtId="0" fontId="13" fillId="0" borderId="1" xfId="0" applyFont="1" applyBorder="1" applyAlignment="1">
      <alignment vertical="center" wrapText="1"/>
    </xf>
    <xf numFmtId="0" fontId="13" fillId="0" borderId="0" xfId="0" applyFont="1" applyAlignment="1">
      <alignment vertical="center" wrapText="1"/>
    </xf>
    <xf numFmtId="0" fontId="13" fillId="0" borderId="5" xfId="0" applyFont="1" applyBorder="1" applyAlignment="1">
      <alignment vertical="center" wrapText="1"/>
    </xf>
    <xf numFmtId="0" fontId="13" fillId="0" borderId="18" xfId="0" applyFont="1" applyBorder="1" applyAlignment="1">
      <alignment vertical="center" wrapText="1"/>
    </xf>
    <xf numFmtId="0" fontId="11" fillId="0" borderId="0" xfId="47" applyFont="1" applyAlignment="1">
      <alignment vertical="center"/>
    </xf>
    <xf numFmtId="0" fontId="32" fillId="0" borderId="0" xfId="47" applyFont="1" applyAlignment="1">
      <alignmen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1" fillId="0" borderId="6" xfId="0" applyFont="1" applyBorder="1" applyAlignment="1">
      <alignment horizontal="center" vertical="center"/>
    </xf>
    <xf numFmtId="0" fontId="11" fillId="0" borderId="5"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7" fillId="33" borderId="0" xfId="0" applyFont="1" applyFill="1" applyBorder="1" applyAlignment="1">
      <alignment horizontal="center" vertical="center"/>
    </xf>
    <xf numFmtId="0" fontId="7" fillId="33" borderId="3" xfId="0" applyFont="1" applyFill="1" applyBorder="1" applyAlignment="1">
      <alignment horizontal="center" vertical="center"/>
    </xf>
    <xf numFmtId="0" fontId="13" fillId="0" borderId="1" xfId="0" applyFont="1" applyBorder="1" applyAlignment="1">
      <alignment horizontal="center" vertical="center" wrapText="1"/>
    </xf>
    <xf numFmtId="0" fontId="11" fillId="0" borderId="18" xfId="0" applyFont="1" applyBorder="1" applyAlignment="1">
      <alignment horizontal="left" vertical="center" wrapText="1"/>
    </xf>
    <xf numFmtId="0" fontId="0" fillId="0" borderId="18" xfId="0" applyBorder="1" applyAlignment="1">
      <alignment vertical="center" wrapText="1"/>
    </xf>
    <xf numFmtId="0" fontId="0" fillId="0" borderId="18" xfId="0" applyBorder="1" applyAlignment="1">
      <alignment wrapText="1"/>
    </xf>
    <xf numFmtId="0" fontId="11" fillId="0" borderId="0" xfId="0" applyFont="1" applyAlignment="1">
      <alignment wrapText="1"/>
    </xf>
    <xf numFmtId="0" fontId="0" fillId="0" borderId="0" xfId="0" applyAlignment="1">
      <alignment wrapText="1"/>
    </xf>
    <xf numFmtId="0" fontId="13" fillId="0" borderId="5" xfId="0" applyFont="1" applyBorder="1" applyAlignment="1">
      <alignment horizontal="center"/>
    </xf>
    <xf numFmtId="0" fontId="11" fillId="0" borderId="0" xfId="0" applyFont="1" applyAlignment="1">
      <alignment vertical="center" wrapText="1"/>
    </xf>
    <xf numFmtId="0" fontId="11" fillId="0" borderId="18" xfId="0" applyFont="1" applyBorder="1" applyAlignment="1">
      <alignment vertical="center" wrapText="1"/>
    </xf>
    <xf numFmtId="0" fontId="32" fillId="0" borderId="0" xfId="0" applyFont="1" applyAlignment="1">
      <alignment vertical="center" wrapText="1"/>
    </xf>
  </cellXfs>
  <cellStyles count="48">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47" builtinId="8"/>
    <cellStyle name="Input" xfId="12" builtinId="20" customBuiltin="1"/>
    <cellStyle name="Linked Cell" xfId="15" builtinId="24" customBuiltin="1"/>
    <cellStyle name="Neutral" xfId="11" builtinId="28" customBuiltin="1"/>
    <cellStyle name="Normal" xfId="0" builtinId="0"/>
    <cellStyle name="Normal 3" xfId="1"/>
    <cellStyle name="Normal 5" xfId="2"/>
    <cellStyle name="Normal 8" xfId="3"/>
    <cellStyle name="Normal 8 2" xfId="45"/>
    <cellStyle name="Normal 8 2 2" xfId="46"/>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9">
    <dxf>
      <font>
        <b/>
        <i val="0"/>
        <condense val="0"/>
        <extend val="0"/>
        <color indexed="17"/>
      </font>
    </dxf>
    <dxf>
      <font>
        <b/>
        <i val="0"/>
        <condense val="0"/>
        <extend val="0"/>
        <color indexed="17"/>
      </font>
    </dxf>
    <dxf>
      <font>
        <b/>
        <i val="0"/>
        <condense val="0"/>
        <extend val="0"/>
        <color indexed="17"/>
      </font>
    </dxf>
    <dxf>
      <font>
        <b/>
        <i val="0"/>
        <condense val="0"/>
        <extend val="0"/>
        <color indexed="17"/>
      </font>
    </dxf>
    <dxf>
      <font>
        <b/>
        <i val="0"/>
        <condense val="0"/>
        <extend val="0"/>
        <color indexed="17"/>
      </font>
    </dxf>
    <dxf>
      <font>
        <b/>
        <i val="0"/>
        <condense val="0"/>
        <extend val="0"/>
        <color indexed="17"/>
      </font>
    </dxf>
    <dxf>
      <font>
        <b/>
        <i val="0"/>
        <condense val="0"/>
        <extend val="0"/>
        <color indexed="17"/>
      </font>
    </dxf>
    <dxf>
      <font>
        <b/>
        <i val="0"/>
        <condense val="0"/>
        <extend val="0"/>
        <color indexed="17"/>
      </font>
    </dxf>
    <dxf>
      <font>
        <b/>
        <i val="0"/>
        <condense val="0"/>
        <extend val="0"/>
        <color indexed="17"/>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1"/>
  <sheetViews>
    <sheetView tabSelected="1" zoomScaleNormal="100" workbookViewId="0">
      <selection activeCell="D10" sqref="D10"/>
    </sheetView>
  </sheetViews>
  <sheetFormatPr defaultColWidth="9.85546875" defaultRowHeight="12.75" x14ac:dyDescent="0.2"/>
  <cols>
    <col min="1" max="1" width="11.85546875" style="39" customWidth="1"/>
    <col min="2" max="2" width="10.140625" style="39" bestFit="1" customWidth="1"/>
    <col min="3" max="3" width="20.42578125" style="39" bestFit="1" customWidth="1"/>
    <col min="4" max="4" width="31.140625" style="39" bestFit="1" customWidth="1"/>
    <col min="5" max="5" width="8.7109375" style="39" bestFit="1" customWidth="1"/>
    <col min="6" max="6" width="3.5703125" style="39" bestFit="1" customWidth="1"/>
    <col min="7" max="7" width="4.5703125" style="39" bestFit="1" customWidth="1"/>
    <col min="8" max="8" width="13.140625" style="39" bestFit="1" customWidth="1"/>
    <col min="9" max="9" width="4.5703125" style="39" bestFit="1" customWidth="1"/>
    <col min="10" max="10" width="13.140625" style="39" bestFit="1" customWidth="1"/>
    <col min="11" max="11" width="4.5703125" style="39" bestFit="1" customWidth="1"/>
    <col min="12" max="12" width="13.140625" style="39" bestFit="1" customWidth="1"/>
    <col min="13" max="13" width="4.5703125" style="39" bestFit="1" customWidth="1"/>
    <col min="14" max="14" width="12.140625" style="39" bestFit="1" customWidth="1"/>
    <col min="15" max="15" width="4.5703125" style="39" bestFit="1" customWidth="1"/>
    <col min="16" max="16" width="13.140625" style="39" bestFit="1" customWidth="1"/>
    <col min="17" max="17" width="4.5703125" style="39" bestFit="1" customWidth="1"/>
    <col min="18" max="18" width="13.140625" style="39" bestFit="1" customWidth="1"/>
    <col min="19" max="19" width="4.5703125" style="39" bestFit="1" customWidth="1"/>
    <col min="20" max="20" width="12.140625" style="39" bestFit="1" customWidth="1"/>
    <col min="21" max="21" width="4.5703125" style="39" bestFit="1" customWidth="1"/>
    <col min="22" max="22" width="12.140625" style="39" bestFit="1" customWidth="1"/>
    <col min="23" max="23" width="4.5703125" style="39" bestFit="1" customWidth="1"/>
    <col min="24" max="24" width="13.140625" style="39" bestFit="1" customWidth="1"/>
    <col min="25" max="25" width="4.5703125" style="39" bestFit="1" customWidth="1"/>
    <col min="26" max="26" width="13.140625" style="39" bestFit="1" customWidth="1"/>
    <col min="27" max="27" width="4.5703125" style="39" bestFit="1" customWidth="1"/>
    <col min="28" max="28" width="12.140625" style="39" bestFit="1" customWidth="1"/>
    <col min="29" max="29" width="7.28515625" style="191" bestFit="1" customWidth="1"/>
    <col min="30" max="30" width="12.140625" style="39" bestFit="1" customWidth="1"/>
    <col min="31" max="16384" width="9.85546875" style="39"/>
  </cols>
  <sheetData>
    <row r="1" spans="1:30" ht="13.5" thickBot="1" x14ac:dyDescent="0.25">
      <c r="A1" s="165" t="s">
        <v>9</v>
      </c>
      <c r="B1" s="165" t="s">
        <v>10</v>
      </c>
      <c r="C1" s="165" t="s">
        <v>331</v>
      </c>
      <c r="D1" s="165" t="s">
        <v>1757</v>
      </c>
      <c r="E1" s="132" t="s">
        <v>567</v>
      </c>
      <c r="F1" s="197" t="s">
        <v>688</v>
      </c>
      <c r="G1" s="171" t="s">
        <v>335</v>
      </c>
      <c r="H1" s="140" t="s">
        <v>11</v>
      </c>
      <c r="I1" s="146" t="s">
        <v>335</v>
      </c>
      <c r="J1" s="140" t="s">
        <v>11</v>
      </c>
      <c r="K1" s="146" t="s">
        <v>335</v>
      </c>
      <c r="L1" s="140" t="s">
        <v>11</v>
      </c>
      <c r="M1" s="146" t="s">
        <v>335</v>
      </c>
      <c r="N1" s="140" t="s">
        <v>11</v>
      </c>
      <c r="O1" s="146" t="s">
        <v>335</v>
      </c>
      <c r="P1" s="140" t="s">
        <v>11</v>
      </c>
      <c r="Q1" s="146" t="s">
        <v>335</v>
      </c>
      <c r="R1" s="140" t="s">
        <v>11</v>
      </c>
      <c r="S1" s="146" t="s">
        <v>335</v>
      </c>
      <c r="T1" s="140" t="s">
        <v>11</v>
      </c>
      <c r="U1" s="146" t="s">
        <v>335</v>
      </c>
      <c r="V1" s="140" t="s">
        <v>11</v>
      </c>
      <c r="W1" s="146" t="s">
        <v>335</v>
      </c>
      <c r="X1" s="140" t="s">
        <v>11</v>
      </c>
      <c r="Y1" s="146" t="s">
        <v>335</v>
      </c>
      <c r="Z1" s="140" t="s">
        <v>11</v>
      </c>
      <c r="AA1" s="146" t="s">
        <v>335</v>
      </c>
      <c r="AB1" s="140" t="s">
        <v>11</v>
      </c>
      <c r="AC1" s="200" t="s">
        <v>518</v>
      </c>
      <c r="AD1" s="201" t="s">
        <v>11</v>
      </c>
    </row>
    <row r="2" spans="1:30" x14ac:dyDescent="0.2">
      <c r="A2" s="39">
        <v>1</v>
      </c>
      <c r="B2" s="39" t="s">
        <v>236</v>
      </c>
      <c r="C2" s="38" t="s">
        <v>235</v>
      </c>
      <c r="D2" s="41" t="s">
        <v>350</v>
      </c>
      <c r="E2" s="39">
        <v>2525665</v>
      </c>
      <c r="F2" s="110" t="s">
        <v>18</v>
      </c>
      <c r="G2" s="193">
        <v>0.6371</v>
      </c>
      <c r="H2" s="110" t="s">
        <v>919</v>
      </c>
      <c r="I2" s="193">
        <v>0.66749999999999998</v>
      </c>
      <c r="J2" s="110" t="s">
        <v>1010</v>
      </c>
      <c r="K2" s="209" t="s">
        <v>142</v>
      </c>
      <c r="L2" s="210" t="s">
        <v>142</v>
      </c>
      <c r="M2" s="193">
        <v>0.65529999999999999</v>
      </c>
      <c r="N2" s="110" t="s">
        <v>1769</v>
      </c>
      <c r="O2" s="194" t="s">
        <v>142</v>
      </c>
      <c r="P2" s="199" t="s">
        <v>142</v>
      </c>
      <c r="Q2" s="193">
        <v>0.66320000000000001</v>
      </c>
      <c r="R2" s="110" t="s">
        <v>497</v>
      </c>
      <c r="S2" s="193">
        <v>0.69520000000000004</v>
      </c>
      <c r="T2" s="110" t="s">
        <v>1412</v>
      </c>
      <c r="U2" s="193">
        <v>0.65359999999999996</v>
      </c>
      <c r="V2" s="110" t="s">
        <v>1110</v>
      </c>
      <c r="W2" s="193">
        <v>0.66690000000000005</v>
      </c>
      <c r="X2" s="110" t="s">
        <v>1770</v>
      </c>
      <c r="Y2" s="193">
        <v>0.64119999999999999</v>
      </c>
      <c r="Z2" s="110" t="s">
        <v>1604</v>
      </c>
      <c r="AA2" s="193">
        <v>0.6593</v>
      </c>
      <c r="AB2" s="110" t="s">
        <v>1387</v>
      </c>
      <c r="AC2" s="191">
        <v>1.3310000000000001E-12</v>
      </c>
      <c r="AD2" s="39" t="s">
        <v>123</v>
      </c>
    </row>
    <row r="3" spans="1:30" x14ac:dyDescent="0.2">
      <c r="A3" s="39">
        <v>1</v>
      </c>
      <c r="B3" s="39" t="s">
        <v>778</v>
      </c>
      <c r="C3" s="45" t="s">
        <v>778</v>
      </c>
      <c r="D3" s="41" t="s">
        <v>350</v>
      </c>
      <c r="E3" s="39">
        <v>6530189</v>
      </c>
      <c r="F3" s="110" t="s">
        <v>18</v>
      </c>
      <c r="G3" s="193">
        <v>0.13239999999999999</v>
      </c>
      <c r="H3" s="110" t="s">
        <v>1771</v>
      </c>
      <c r="I3" s="193">
        <v>0.13009999999999999</v>
      </c>
      <c r="J3" s="110" t="s">
        <v>1772</v>
      </c>
      <c r="K3" s="193">
        <v>0.1346</v>
      </c>
      <c r="L3" s="110" t="s">
        <v>1169</v>
      </c>
      <c r="M3" s="193">
        <v>9.9790000000000004E-2</v>
      </c>
      <c r="N3" s="110" t="s">
        <v>1256</v>
      </c>
      <c r="O3" s="193">
        <v>0.1328</v>
      </c>
      <c r="P3" s="110" t="s">
        <v>1773</v>
      </c>
      <c r="Q3" s="193">
        <v>0.14349999999999999</v>
      </c>
      <c r="R3" s="110" t="s">
        <v>1774</v>
      </c>
      <c r="S3" s="193">
        <v>0.14779999999999999</v>
      </c>
      <c r="T3" s="110" t="s">
        <v>1474</v>
      </c>
      <c r="U3" s="193">
        <v>0.10979999999999999</v>
      </c>
      <c r="V3" s="110" t="s">
        <v>1003</v>
      </c>
      <c r="W3" s="193">
        <v>0.12509999999999999</v>
      </c>
      <c r="X3" s="110" t="s">
        <v>1456</v>
      </c>
      <c r="Y3" s="193">
        <v>0.123</v>
      </c>
      <c r="Z3" s="110" t="s">
        <v>1643</v>
      </c>
      <c r="AA3" s="193">
        <v>0.13400000000000001</v>
      </c>
      <c r="AB3" s="110" t="s">
        <v>1674</v>
      </c>
      <c r="AC3" s="191">
        <v>9.611E-7</v>
      </c>
      <c r="AD3" s="39" t="s">
        <v>352</v>
      </c>
    </row>
    <row r="4" spans="1:30" x14ac:dyDescent="0.2">
      <c r="A4" s="39">
        <v>1</v>
      </c>
      <c r="B4" s="39" t="s">
        <v>296</v>
      </c>
      <c r="C4" s="45" t="s">
        <v>296</v>
      </c>
      <c r="D4" s="41" t="s">
        <v>350</v>
      </c>
      <c r="E4" s="39">
        <v>85746993</v>
      </c>
      <c r="F4" s="110" t="s">
        <v>18</v>
      </c>
      <c r="G4" s="193">
        <v>8.4750000000000006E-2</v>
      </c>
      <c r="H4" s="110" t="s">
        <v>1775</v>
      </c>
      <c r="I4" s="193">
        <v>9.4829999999999998E-2</v>
      </c>
      <c r="J4" s="110" t="s">
        <v>1075</v>
      </c>
      <c r="K4" s="193">
        <v>9.5320000000000002E-2</v>
      </c>
      <c r="L4" s="110" t="s">
        <v>1157</v>
      </c>
      <c r="M4" s="193">
        <v>7.3050000000000004E-2</v>
      </c>
      <c r="N4" s="110" t="s">
        <v>1246</v>
      </c>
      <c r="O4" s="193">
        <v>6.7799999999999999E-2</v>
      </c>
      <c r="P4" s="110" t="s">
        <v>1317</v>
      </c>
      <c r="Q4" s="193">
        <v>8.5300000000000001E-2</v>
      </c>
      <c r="R4" s="110" t="s">
        <v>1776</v>
      </c>
      <c r="S4" s="193">
        <v>7.689E-2</v>
      </c>
      <c r="T4" s="110" t="s">
        <v>1469</v>
      </c>
      <c r="U4" s="193">
        <v>7.1959999999999996E-2</v>
      </c>
      <c r="V4" s="110" t="s">
        <v>1531</v>
      </c>
      <c r="W4" s="193">
        <v>8.301E-2</v>
      </c>
      <c r="X4" s="110" t="s">
        <v>1777</v>
      </c>
      <c r="Y4" s="193">
        <v>8.6730000000000002E-2</v>
      </c>
      <c r="Z4" s="110" t="s">
        <v>1639</v>
      </c>
      <c r="AA4" s="193">
        <v>8.2460000000000006E-2</v>
      </c>
      <c r="AB4" s="110" t="s">
        <v>1670</v>
      </c>
      <c r="AC4" s="191">
        <v>5.133E-12</v>
      </c>
      <c r="AD4" s="39" t="s">
        <v>894</v>
      </c>
    </row>
    <row r="5" spans="1:30" x14ac:dyDescent="0.2">
      <c r="A5" s="39">
        <v>1</v>
      </c>
      <c r="B5" s="39" t="s">
        <v>819</v>
      </c>
      <c r="C5" s="41" t="s">
        <v>819</v>
      </c>
      <c r="D5" s="41" t="s">
        <v>350</v>
      </c>
      <c r="E5" s="39">
        <v>85915183</v>
      </c>
      <c r="F5" s="110" t="s">
        <v>18</v>
      </c>
      <c r="G5" s="193">
        <v>0.81889999999999996</v>
      </c>
      <c r="H5" s="110" t="s">
        <v>1769</v>
      </c>
      <c r="I5" s="193">
        <v>0.81559999999999999</v>
      </c>
      <c r="J5" s="110" t="s">
        <v>1032</v>
      </c>
      <c r="K5" s="193">
        <v>0.81200000000000006</v>
      </c>
      <c r="L5" s="110" t="s">
        <v>1116</v>
      </c>
      <c r="M5" s="193">
        <v>0.80659999999999998</v>
      </c>
      <c r="N5" s="110" t="s">
        <v>1188</v>
      </c>
      <c r="O5" s="193">
        <v>0.78669999999999995</v>
      </c>
      <c r="P5" s="110" t="s">
        <v>1228</v>
      </c>
      <c r="Q5" s="193">
        <v>0.79699999999999993</v>
      </c>
      <c r="R5" s="110" t="s">
        <v>1356</v>
      </c>
      <c r="S5" s="193">
        <v>0.7984</v>
      </c>
      <c r="T5" s="110" t="s">
        <v>1778</v>
      </c>
      <c r="U5" s="193">
        <v>0.8004</v>
      </c>
      <c r="V5" s="110" t="s">
        <v>1501</v>
      </c>
      <c r="W5" s="193">
        <v>0.80049999999999999</v>
      </c>
      <c r="X5" s="110" t="s">
        <v>1774</v>
      </c>
      <c r="Y5" s="193">
        <v>0.79310000000000003</v>
      </c>
      <c r="Z5" s="110" t="s">
        <v>1365</v>
      </c>
      <c r="AA5" s="193">
        <v>0.79649999999999999</v>
      </c>
      <c r="AB5" s="110" t="s">
        <v>1586</v>
      </c>
      <c r="AC5" s="191">
        <v>8.3949999999999994E-8</v>
      </c>
      <c r="AD5" s="39" t="s">
        <v>351</v>
      </c>
    </row>
    <row r="6" spans="1:30" x14ac:dyDescent="0.2">
      <c r="A6" s="39">
        <v>1</v>
      </c>
      <c r="B6" s="39" t="s">
        <v>196</v>
      </c>
      <c r="C6" s="38" t="s">
        <v>195</v>
      </c>
      <c r="D6" s="41" t="s">
        <v>350</v>
      </c>
      <c r="E6" s="39">
        <v>92975464</v>
      </c>
      <c r="F6" s="110" t="s">
        <v>18</v>
      </c>
      <c r="G6" s="193">
        <v>0.14779999999999999</v>
      </c>
      <c r="H6" s="110" t="s">
        <v>962</v>
      </c>
      <c r="I6" s="193">
        <v>0.14419999999999999</v>
      </c>
      <c r="J6" s="110" t="s">
        <v>1779</v>
      </c>
      <c r="K6" s="193">
        <v>0.121</v>
      </c>
      <c r="L6" s="110" t="s">
        <v>1134</v>
      </c>
      <c r="M6" s="193">
        <v>0.14610000000000001</v>
      </c>
      <c r="N6" s="110" t="s">
        <v>1780</v>
      </c>
      <c r="O6" s="193">
        <v>0.1681</v>
      </c>
      <c r="P6" s="110" t="s">
        <v>1296</v>
      </c>
      <c r="Q6" s="193">
        <v>0.1459</v>
      </c>
      <c r="R6" s="110" t="s">
        <v>1371</v>
      </c>
      <c r="S6" s="193">
        <v>0.1653</v>
      </c>
      <c r="T6" s="110" t="s">
        <v>1449</v>
      </c>
      <c r="U6" s="193">
        <v>0.13719999999999999</v>
      </c>
      <c r="V6" s="110" t="s">
        <v>1281</v>
      </c>
      <c r="W6" s="193">
        <v>0.13150000000000001</v>
      </c>
      <c r="X6" s="110" t="s">
        <v>1781</v>
      </c>
      <c r="Y6" s="193">
        <v>0.14410000000000001</v>
      </c>
      <c r="Z6" s="110" t="s">
        <v>1782</v>
      </c>
      <c r="AA6" s="193">
        <v>0.15870000000000001</v>
      </c>
      <c r="AB6" s="110" t="s">
        <v>1783</v>
      </c>
      <c r="AC6" s="191">
        <v>7.9209999999999999E-16</v>
      </c>
      <c r="AD6" s="39" t="s">
        <v>1784</v>
      </c>
    </row>
    <row r="7" spans="1:30" x14ac:dyDescent="0.2">
      <c r="A7" s="39">
        <v>1</v>
      </c>
      <c r="B7" s="39" t="s">
        <v>194</v>
      </c>
      <c r="C7" s="44" t="s">
        <v>193</v>
      </c>
      <c r="D7" s="41" t="s">
        <v>350</v>
      </c>
      <c r="E7" s="39">
        <v>101240893</v>
      </c>
      <c r="F7" s="110" t="s">
        <v>18</v>
      </c>
      <c r="G7" s="193">
        <v>0.5736</v>
      </c>
      <c r="H7" s="110" t="s">
        <v>1785</v>
      </c>
      <c r="I7" s="193">
        <v>0.55259999999999998</v>
      </c>
      <c r="J7" s="110" t="s">
        <v>1002</v>
      </c>
      <c r="K7" s="193">
        <v>0.56769999999999998</v>
      </c>
      <c r="L7" s="110" t="s">
        <v>1094</v>
      </c>
      <c r="M7" s="193">
        <v>0.56279999999999997</v>
      </c>
      <c r="N7" s="110" t="s">
        <v>1183</v>
      </c>
      <c r="O7" s="193">
        <v>0.58050000000000002</v>
      </c>
      <c r="P7" s="110" t="s">
        <v>1786</v>
      </c>
      <c r="Q7" s="193">
        <v>0.56919999999999993</v>
      </c>
      <c r="R7" s="110" t="s">
        <v>1335</v>
      </c>
      <c r="S7" s="193">
        <v>0.5514</v>
      </c>
      <c r="T7" s="110" t="s">
        <v>1404</v>
      </c>
      <c r="U7" s="193">
        <v>0.58309999999999995</v>
      </c>
      <c r="V7" s="110" t="s">
        <v>1483</v>
      </c>
      <c r="W7" s="193">
        <v>0.59089999999999998</v>
      </c>
      <c r="X7" s="110" t="s">
        <v>1545</v>
      </c>
      <c r="Y7" s="193">
        <v>0.55830000000000002</v>
      </c>
      <c r="Z7" s="110" t="s">
        <v>1787</v>
      </c>
      <c r="AA7" s="193">
        <v>0.56069999999999998</v>
      </c>
      <c r="AB7" s="110" t="s">
        <v>1363</v>
      </c>
      <c r="AC7" s="191">
        <v>3.6739999999999999E-6</v>
      </c>
      <c r="AD7" s="39" t="s">
        <v>104</v>
      </c>
    </row>
    <row r="8" spans="1:30" x14ac:dyDescent="0.2">
      <c r="A8" s="39">
        <v>1</v>
      </c>
      <c r="B8" s="39" t="s">
        <v>210</v>
      </c>
      <c r="C8" s="38" t="s">
        <v>209</v>
      </c>
      <c r="D8" s="41" t="s">
        <v>350</v>
      </c>
      <c r="E8" s="39">
        <v>117080166</v>
      </c>
      <c r="F8" s="110" t="s">
        <v>18</v>
      </c>
      <c r="G8" s="193">
        <v>0.86739999999999995</v>
      </c>
      <c r="H8" s="110" t="s">
        <v>914</v>
      </c>
      <c r="I8" s="193">
        <v>0.87780000000000002</v>
      </c>
      <c r="J8" s="110" t="s">
        <v>1006</v>
      </c>
      <c r="K8" s="193">
        <v>0.86650000000000005</v>
      </c>
      <c r="L8" s="110" t="s">
        <v>1788</v>
      </c>
      <c r="M8" s="193">
        <v>0.8014</v>
      </c>
      <c r="N8" s="110" t="s">
        <v>1188</v>
      </c>
      <c r="O8" s="193">
        <v>0.87570000000000003</v>
      </c>
      <c r="P8" s="110" t="s">
        <v>1270</v>
      </c>
      <c r="Q8" s="193">
        <v>0.87109999999999999</v>
      </c>
      <c r="R8" s="110" t="s">
        <v>1340</v>
      </c>
      <c r="S8" s="193">
        <v>0.88009999999999999</v>
      </c>
      <c r="T8" s="110" t="s">
        <v>1408</v>
      </c>
      <c r="U8" s="193">
        <v>0.87460000000000004</v>
      </c>
      <c r="V8" s="110" t="s">
        <v>1789</v>
      </c>
      <c r="W8" s="193">
        <v>0.83909999999999996</v>
      </c>
      <c r="X8" s="110" t="s">
        <v>1549</v>
      </c>
      <c r="Y8" s="193">
        <v>0.87860000000000005</v>
      </c>
      <c r="Z8" s="110" t="s">
        <v>1602</v>
      </c>
      <c r="AA8" s="193">
        <v>0.88039999999999996</v>
      </c>
      <c r="AB8" s="110" t="s">
        <v>1650</v>
      </c>
      <c r="AC8" s="191">
        <v>1.454E-28</v>
      </c>
      <c r="AD8" s="39" t="s">
        <v>895</v>
      </c>
    </row>
    <row r="9" spans="1:30" x14ac:dyDescent="0.2">
      <c r="A9" s="39">
        <v>1</v>
      </c>
      <c r="B9" s="39" t="s">
        <v>830</v>
      </c>
      <c r="C9" s="45" t="s">
        <v>830</v>
      </c>
      <c r="D9" s="41" t="s">
        <v>350</v>
      </c>
      <c r="E9" s="39">
        <v>120258970</v>
      </c>
      <c r="F9" s="110" t="s">
        <v>24</v>
      </c>
      <c r="G9" s="193">
        <v>0.52329999999999999</v>
      </c>
      <c r="H9" s="110" t="s">
        <v>928</v>
      </c>
      <c r="I9" s="193">
        <v>0.52939999999999998</v>
      </c>
      <c r="J9" s="110" t="s">
        <v>1045</v>
      </c>
      <c r="K9" s="193">
        <v>0.497</v>
      </c>
      <c r="L9" s="110" t="s">
        <v>1125</v>
      </c>
      <c r="M9" s="193">
        <v>0.53289999999999993</v>
      </c>
      <c r="N9" s="110" t="s">
        <v>1209</v>
      </c>
      <c r="O9" s="193">
        <v>0.55370000000000008</v>
      </c>
      <c r="P9" s="110" t="s">
        <v>1290</v>
      </c>
      <c r="Q9" s="193">
        <v>0.53869999999999996</v>
      </c>
      <c r="R9" s="110" t="s">
        <v>485</v>
      </c>
      <c r="S9" s="193">
        <v>0.53859999999999997</v>
      </c>
      <c r="T9" s="110" t="s">
        <v>1443</v>
      </c>
      <c r="U9" s="193">
        <v>0.5</v>
      </c>
      <c r="V9" s="110" t="s">
        <v>1509</v>
      </c>
      <c r="W9" s="193">
        <v>0.53259999999999996</v>
      </c>
      <c r="X9" s="110" t="s">
        <v>1570</v>
      </c>
      <c r="Y9" s="193">
        <v>0.52679999999999993</v>
      </c>
      <c r="Z9" s="110" t="s">
        <v>1790</v>
      </c>
      <c r="AA9" s="193">
        <v>0.53190000000000004</v>
      </c>
      <c r="AB9" s="110" t="s">
        <v>1338</v>
      </c>
      <c r="AC9" s="191">
        <v>7.4929999999999997E-8</v>
      </c>
      <c r="AD9" s="39" t="s">
        <v>127</v>
      </c>
    </row>
    <row r="10" spans="1:30" x14ac:dyDescent="0.2">
      <c r="A10" s="39">
        <v>1</v>
      </c>
      <c r="B10" s="39" t="s">
        <v>299</v>
      </c>
      <c r="C10" s="45" t="s">
        <v>299</v>
      </c>
      <c r="D10" s="41" t="s">
        <v>350</v>
      </c>
      <c r="E10" s="39">
        <v>157770241</v>
      </c>
      <c r="F10" s="110" t="s">
        <v>24</v>
      </c>
      <c r="G10" s="193">
        <v>0.55299999999999994</v>
      </c>
      <c r="H10" s="110" t="s">
        <v>943</v>
      </c>
      <c r="I10" s="193">
        <v>0.54730000000000001</v>
      </c>
      <c r="J10" s="110" t="s">
        <v>1035</v>
      </c>
      <c r="K10" s="193">
        <v>0.53649999999999998</v>
      </c>
      <c r="L10" s="110" t="s">
        <v>1791</v>
      </c>
      <c r="M10" s="193">
        <v>0.56689999999999996</v>
      </c>
      <c r="N10" s="110" t="s">
        <v>1792</v>
      </c>
      <c r="O10" s="193">
        <v>0.52400000000000002</v>
      </c>
      <c r="P10" s="110" t="s">
        <v>1793</v>
      </c>
      <c r="Q10" s="193">
        <v>0.56069999999999998</v>
      </c>
      <c r="R10" s="110" t="s">
        <v>485</v>
      </c>
      <c r="S10" s="193">
        <v>0.54339999999999999</v>
      </c>
      <c r="T10" s="110" t="s">
        <v>1432</v>
      </c>
      <c r="U10" s="193">
        <v>0.52150000000000007</v>
      </c>
      <c r="V10" s="110" t="s">
        <v>1794</v>
      </c>
      <c r="W10" s="193">
        <v>0.55430000000000001</v>
      </c>
      <c r="X10" s="110" t="s">
        <v>1795</v>
      </c>
      <c r="Y10" s="193">
        <v>0.53420000000000001</v>
      </c>
      <c r="Z10" s="110" t="s">
        <v>1796</v>
      </c>
      <c r="AA10" s="193">
        <v>0.54559999999999997</v>
      </c>
      <c r="AB10" s="110" t="s">
        <v>1363</v>
      </c>
      <c r="AC10" s="191">
        <v>1.3260000000000001E-6</v>
      </c>
      <c r="AD10" s="39" t="s">
        <v>104</v>
      </c>
    </row>
    <row r="11" spans="1:30" x14ac:dyDescent="0.2">
      <c r="A11" s="39">
        <v>1</v>
      </c>
      <c r="B11" s="39" t="s">
        <v>419</v>
      </c>
      <c r="C11" s="118" t="s">
        <v>419</v>
      </c>
      <c r="D11" s="41" t="s">
        <v>350</v>
      </c>
      <c r="E11" s="39">
        <v>160402259</v>
      </c>
      <c r="F11" s="110" t="s">
        <v>18</v>
      </c>
      <c r="G11" s="193">
        <v>0.79500000000000004</v>
      </c>
      <c r="H11" s="110" t="s">
        <v>941</v>
      </c>
      <c r="I11" s="193">
        <v>0.79139999999999999</v>
      </c>
      <c r="J11" s="110" t="s">
        <v>1034</v>
      </c>
      <c r="K11" s="193">
        <v>0.79159999999999997</v>
      </c>
      <c r="L11" s="110" t="s">
        <v>1074</v>
      </c>
      <c r="M11" s="193">
        <v>0.75980000000000003</v>
      </c>
      <c r="N11" s="110" t="s">
        <v>1207</v>
      </c>
      <c r="O11" s="193">
        <v>0.79659999999999997</v>
      </c>
      <c r="P11" s="110" t="s">
        <v>1284</v>
      </c>
      <c r="Q11" s="193">
        <v>0.78780000000000006</v>
      </c>
      <c r="R11" s="110" t="s">
        <v>1358</v>
      </c>
      <c r="S11" s="193">
        <v>0.80920000000000003</v>
      </c>
      <c r="T11" s="110" t="s">
        <v>1431</v>
      </c>
      <c r="U11" s="193">
        <v>0.78639999999999999</v>
      </c>
      <c r="V11" s="110" t="s">
        <v>2001</v>
      </c>
      <c r="W11" s="193">
        <v>0.78610000000000002</v>
      </c>
      <c r="X11" s="110" t="s">
        <v>1909</v>
      </c>
      <c r="Y11" s="193">
        <v>0.78820000000000001</v>
      </c>
      <c r="Z11" s="110" t="s">
        <v>1395</v>
      </c>
      <c r="AA11" s="193">
        <v>0.7954</v>
      </c>
      <c r="AB11" s="110" t="s">
        <v>1660</v>
      </c>
      <c r="AC11" s="191">
        <v>1.7759999999999999E-5</v>
      </c>
      <c r="AD11" s="39" t="s">
        <v>344</v>
      </c>
    </row>
    <row r="12" spans="1:30" x14ac:dyDescent="0.2">
      <c r="A12" s="39">
        <v>1</v>
      </c>
      <c r="B12" s="39" t="s">
        <v>275</v>
      </c>
      <c r="C12" s="44" t="s">
        <v>274</v>
      </c>
      <c r="D12" s="41" t="s">
        <v>350</v>
      </c>
      <c r="E12" s="39">
        <v>160711804</v>
      </c>
      <c r="F12" s="110" t="s">
        <v>18</v>
      </c>
      <c r="G12" s="193">
        <v>0.64389999999999992</v>
      </c>
      <c r="H12" s="110" t="s">
        <v>915</v>
      </c>
      <c r="I12" s="193">
        <v>0.66749999999999998</v>
      </c>
      <c r="J12" s="110" t="s">
        <v>1007</v>
      </c>
      <c r="K12" s="193">
        <v>0.6633</v>
      </c>
      <c r="L12" s="110" t="s">
        <v>1097</v>
      </c>
      <c r="M12" s="193">
        <v>0.71500000000000008</v>
      </c>
      <c r="N12" s="110" t="s">
        <v>1189</v>
      </c>
      <c r="O12" s="193">
        <v>0.7006</v>
      </c>
      <c r="P12" s="110" t="s">
        <v>1797</v>
      </c>
      <c r="Q12" s="193">
        <v>0.68379999999999996</v>
      </c>
      <c r="R12" s="110" t="s">
        <v>1341</v>
      </c>
      <c r="S12" s="193">
        <v>0.73029999999999995</v>
      </c>
      <c r="T12" s="110" t="s">
        <v>1798</v>
      </c>
      <c r="U12" s="193">
        <v>0.67359999999999998</v>
      </c>
      <c r="V12" s="110" t="s">
        <v>1799</v>
      </c>
      <c r="W12" s="193">
        <v>0.68070000000000008</v>
      </c>
      <c r="X12" s="110" t="s">
        <v>1356</v>
      </c>
      <c r="Y12" s="193">
        <v>0.67259999999999998</v>
      </c>
      <c r="Z12" s="110" t="s">
        <v>1603</v>
      </c>
      <c r="AA12" s="193">
        <v>0.68219999999999992</v>
      </c>
      <c r="AB12" s="110" t="s">
        <v>1381</v>
      </c>
      <c r="AC12" s="191">
        <v>1.702E-6</v>
      </c>
      <c r="AD12" s="39" t="s">
        <v>103</v>
      </c>
    </row>
    <row r="13" spans="1:30" x14ac:dyDescent="0.2">
      <c r="A13" s="39">
        <v>1</v>
      </c>
      <c r="B13" s="39" t="s">
        <v>418</v>
      </c>
      <c r="C13" s="114" t="s">
        <v>418</v>
      </c>
      <c r="D13" s="41" t="s">
        <v>350</v>
      </c>
      <c r="E13" s="39">
        <v>169270744</v>
      </c>
      <c r="F13" s="110" t="s">
        <v>24</v>
      </c>
      <c r="G13" s="193">
        <v>9.5869999999999997E-2</v>
      </c>
      <c r="H13" s="110" t="s">
        <v>987</v>
      </c>
      <c r="I13" s="193">
        <v>9.5479999999999995E-2</v>
      </c>
      <c r="J13" s="110" t="s">
        <v>2002</v>
      </c>
      <c r="K13" s="193">
        <v>0.11210000000000001</v>
      </c>
      <c r="L13" s="110" t="s">
        <v>1163</v>
      </c>
      <c r="M13" s="193">
        <v>0.1132</v>
      </c>
      <c r="N13" s="110" t="s">
        <v>2003</v>
      </c>
      <c r="O13" s="193">
        <v>9.3219999999999997E-2</v>
      </c>
      <c r="P13" s="110" t="s">
        <v>1321</v>
      </c>
      <c r="Q13" s="193">
        <v>0.1032</v>
      </c>
      <c r="R13" s="110" t="s">
        <v>1394</v>
      </c>
      <c r="S13" s="193">
        <v>6.7330000000000001E-2</v>
      </c>
      <c r="T13" s="110" t="s">
        <v>2004</v>
      </c>
      <c r="U13" s="193">
        <v>0.1128</v>
      </c>
      <c r="V13" s="110" t="s">
        <v>1534</v>
      </c>
      <c r="W13" s="193">
        <v>0.1118</v>
      </c>
      <c r="X13" s="110" t="s">
        <v>2005</v>
      </c>
      <c r="Y13" s="193">
        <v>8.5260000000000002E-2</v>
      </c>
      <c r="Z13" s="110" t="s">
        <v>2006</v>
      </c>
      <c r="AA13" s="193">
        <v>8.6550000000000002E-2</v>
      </c>
      <c r="AB13" s="110" t="s">
        <v>1419</v>
      </c>
      <c r="AC13" s="191">
        <v>9.4980000000000002E-5</v>
      </c>
      <c r="AD13" s="39" t="s">
        <v>478</v>
      </c>
    </row>
    <row r="14" spans="1:30" x14ac:dyDescent="0.2">
      <c r="A14" s="39">
        <v>1</v>
      </c>
      <c r="B14" s="39" t="s">
        <v>206</v>
      </c>
      <c r="C14" s="38" t="s">
        <v>205</v>
      </c>
      <c r="D14" s="41" t="s">
        <v>350</v>
      </c>
      <c r="E14" s="39">
        <v>192541472</v>
      </c>
      <c r="F14" s="110" t="s">
        <v>14</v>
      </c>
      <c r="G14" s="193">
        <v>0.81089999999999995</v>
      </c>
      <c r="H14" s="110" t="s">
        <v>916</v>
      </c>
      <c r="I14" s="193">
        <v>0.82089999999999996</v>
      </c>
      <c r="J14" s="110" t="s">
        <v>1800</v>
      </c>
      <c r="K14" s="193">
        <v>0.82340000000000002</v>
      </c>
      <c r="L14" s="110" t="s">
        <v>1098</v>
      </c>
      <c r="M14" s="193">
        <v>0.86009999999999998</v>
      </c>
      <c r="N14" s="110" t="s">
        <v>1190</v>
      </c>
      <c r="O14" s="193">
        <v>0.81299999999999994</v>
      </c>
      <c r="P14" s="110" t="s">
        <v>1271</v>
      </c>
      <c r="Q14" s="193">
        <v>0.81489999999999996</v>
      </c>
      <c r="R14" s="110" t="s">
        <v>1801</v>
      </c>
      <c r="S14" s="193">
        <v>0.81</v>
      </c>
      <c r="T14" s="110" t="s">
        <v>1409</v>
      </c>
      <c r="U14" s="193">
        <v>0.81820000000000004</v>
      </c>
      <c r="V14" s="110" t="s">
        <v>974</v>
      </c>
      <c r="W14" s="193">
        <v>0.81120000000000003</v>
      </c>
      <c r="X14" s="110" t="s">
        <v>1802</v>
      </c>
      <c r="Y14" s="193">
        <v>0.81640000000000001</v>
      </c>
      <c r="Z14" s="110" t="s">
        <v>1803</v>
      </c>
      <c r="AA14" s="193">
        <v>0.82400000000000007</v>
      </c>
      <c r="AB14" s="110" t="s">
        <v>1804</v>
      </c>
      <c r="AC14" s="191">
        <v>1.8419999999999999E-13</v>
      </c>
      <c r="AD14" s="39" t="s">
        <v>896</v>
      </c>
    </row>
    <row r="15" spans="1:30" x14ac:dyDescent="0.2">
      <c r="A15" s="39">
        <v>1</v>
      </c>
      <c r="B15" s="39" t="s">
        <v>472</v>
      </c>
      <c r="C15" s="114" t="s">
        <v>436</v>
      </c>
      <c r="D15" s="41" t="s">
        <v>350</v>
      </c>
      <c r="E15" s="39">
        <v>198830942</v>
      </c>
      <c r="F15" s="110" t="s">
        <v>24</v>
      </c>
      <c r="G15" s="193">
        <v>1.695E-2</v>
      </c>
      <c r="H15" s="110" t="s">
        <v>1001</v>
      </c>
      <c r="I15" s="193">
        <v>1.6740000000000001E-2</v>
      </c>
      <c r="J15" s="110" t="s">
        <v>1093</v>
      </c>
      <c r="K15" s="193">
        <v>1.916E-2</v>
      </c>
      <c r="L15" s="110" t="s">
        <v>1182</v>
      </c>
      <c r="M15" s="193">
        <v>1.132E-2</v>
      </c>
      <c r="N15" s="110" t="s">
        <v>2007</v>
      </c>
      <c r="O15" s="193">
        <v>1.4120000000000001E-2</v>
      </c>
      <c r="P15" s="110" t="s">
        <v>1334</v>
      </c>
      <c r="Q15" s="193">
        <v>1.3979999999999999E-2</v>
      </c>
      <c r="R15" s="110" t="s">
        <v>2008</v>
      </c>
      <c r="S15" s="193">
        <v>1.076E-2</v>
      </c>
      <c r="T15" s="110" t="s">
        <v>2009</v>
      </c>
      <c r="U15" s="193">
        <v>1.7059999999999999E-2</v>
      </c>
      <c r="V15" s="110" t="s">
        <v>1544</v>
      </c>
      <c r="W15" s="193">
        <v>1.5869999999999999E-2</v>
      </c>
      <c r="X15" s="110" t="s">
        <v>2010</v>
      </c>
      <c r="Y15" s="193">
        <v>1.7420000000000001E-2</v>
      </c>
      <c r="Z15" s="110" t="s">
        <v>1648</v>
      </c>
      <c r="AA15" s="193">
        <v>1.498E-2</v>
      </c>
      <c r="AB15" s="110" t="s">
        <v>1682</v>
      </c>
      <c r="AC15" s="191">
        <v>4.848E-6</v>
      </c>
      <c r="AD15" s="39" t="s">
        <v>2011</v>
      </c>
    </row>
    <row r="16" spans="1:30" x14ac:dyDescent="0.2">
      <c r="A16" s="39">
        <v>1</v>
      </c>
      <c r="B16" s="39" t="s">
        <v>249</v>
      </c>
      <c r="C16" s="38" t="s">
        <v>248</v>
      </c>
      <c r="D16" s="41" t="s">
        <v>350</v>
      </c>
      <c r="E16" s="39">
        <v>200874728</v>
      </c>
      <c r="F16" s="110" t="s">
        <v>18</v>
      </c>
      <c r="G16" s="193">
        <v>0.69940000000000002</v>
      </c>
      <c r="H16" s="110" t="s">
        <v>917</v>
      </c>
      <c r="I16" s="193">
        <v>0.72710000000000008</v>
      </c>
      <c r="J16" s="110" t="s">
        <v>1008</v>
      </c>
      <c r="K16" s="194" t="s">
        <v>142</v>
      </c>
      <c r="L16" s="199" t="s">
        <v>142</v>
      </c>
      <c r="M16" s="193">
        <v>0.80349999999999999</v>
      </c>
      <c r="N16" s="110" t="s">
        <v>1191</v>
      </c>
      <c r="O16" s="193">
        <v>0.73019999999999996</v>
      </c>
      <c r="P16" s="110" t="s">
        <v>1272</v>
      </c>
      <c r="Q16" s="193">
        <v>0.7288</v>
      </c>
      <c r="R16" s="110" t="s">
        <v>1795</v>
      </c>
      <c r="S16" s="193">
        <v>0.76</v>
      </c>
      <c r="T16" s="110" t="s">
        <v>1410</v>
      </c>
      <c r="U16" s="193">
        <v>0.69579999999999997</v>
      </c>
      <c r="V16" s="110" t="s">
        <v>1486</v>
      </c>
      <c r="W16" s="193">
        <v>0.69330000000000003</v>
      </c>
      <c r="X16" s="110" t="s">
        <v>1550</v>
      </c>
      <c r="Y16" s="193">
        <v>0.70569999999999999</v>
      </c>
      <c r="Z16" s="110" t="s">
        <v>1805</v>
      </c>
      <c r="AA16" s="193">
        <v>0.72270000000000001</v>
      </c>
      <c r="AB16" s="110" t="s">
        <v>1565</v>
      </c>
      <c r="AC16" s="191">
        <v>1.4080000000000001E-9</v>
      </c>
      <c r="AD16" s="39" t="s">
        <v>897</v>
      </c>
    </row>
    <row r="17" spans="1:30" x14ac:dyDescent="0.2">
      <c r="A17" s="39">
        <v>1</v>
      </c>
      <c r="B17" s="39" t="s">
        <v>462</v>
      </c>
      <c r="C17" s="116" t="s">
        <v>410</v>
      </c>
      <c r="D17" s="41" t="s">
        <v>350</v>
      </c>
      <c r="E17" s="39">
        <v>206803645</v>
      </c>
      <c r="F17" s="110" t="s">
        <v>18</v>
      </c>
      <c r="G17" s="193">
        <v>0.8125</v>
      </c>
      <c r="H17" s="110" t="s">
        <v>918</v>
      </c>
      <c r="I17" s="193">
        <v>0.81220000000000003</v>
      </c>
      <c r="J17" s="110" t="s">
        <v>1009</v>
      </c>
      <c r="K17" s="193">
        <v>0.82279999999999998</v>
      </c>
      <c r="L17" s="110" t="s">
        <v>972</v>
      </c>
      <c r="M17" s="193">
        <v>0.80759999999999998</v>
      </c>
      <c r="N17" s="110" t="s">
        <v>1000</v>
      </c>
      <c r="O17" s="193">
        <v>0.7994</v>
      </c>
      <c r="P17" s="110" t="s">
        <v>1273</v>
      </c>
      <c r="Q17" s="193">
        <v>0.81559999999999999</v>
      </c>
      <c r="R17" s="110" t="s">
        <v>1342</v>
      </c>
      <c r="S17" s="193">
        <v>0.73980000000000001</v>
      </c>
      <c r="T17" s="110" t="s">
        <v>1411</v>
      </c>
      <c r="U17" s="193">
        <v>0.82340000000000002</v>
      </c>
      <c r="V17" s="110" t="s">
        <v>1134</v>
      </c>
      <c r="W17" s="193">
        <v>0.82669999999999999</v>
      </c>
      <c r="X17" s="110" t="s">
        <v>1396</v>
      </c>
      <c r="Y17" s="193">
        <v>0.81140000000000001</v>
      </c>
      <c r="Z17" s="110" t="s">
        <v>1352</v>
      </c>
      <c r="AA17" s="193">
        <v>0.80180000000000007</v>
      </c>
      <c r="AB17" s="110" t="s">
        <v>1651</v>
      </c>
      <c r="AC17" s="191">
        <v>5.1990000000000002E-5</v>
      </c>
      <c r="AD17" s="39" t="s">
        <v>344</v>
      </c>
    </row>
    <row r="18" spans="1:30" x14ac:dyDescent="0.2">
      <c r="A18" s="39">
        <v>2</v>
      </c>
      <c r="B18" s="39" t="s">
        <v>320</v>
      </c>
      <c r="C18" s="114" t="s">
        <v>320</v>
      </c>
      <c r="D18" s="41" t="s">
        <v>350</v>
      </c>
      <c r="E18" s="39">
        <v>12640741</v>
      </c>
      <c r="F18" s="110" t="s">
        <v>24</v>
      </c>
      <c r="G18" s="193">
        <v>0.4476</v>
      </c>
      <c r="H18" s="110" t="s">
        <v>1977</v>
      </c>
      <c r="I18" s="193">
        <v>0.4612</v>
      </c>
      <c r="J18" s="110" t="s">
        <v>1978</v>
      </c>
      <c r="K18" s="193">
        <v>0.46050000000000002</v>
      </c>
      <c r="L18" s="110" t="s">
        <v>1162</v>
      </c>
      <c r="M18" s="193">
        <v>0.41360000000000002</v>
      </c>
      <c r="N18" s="110" t="s">
        <v>1979</v>
      </c>
      <c r="O18" s="193">
        <v>0.45340000000000003</v>
      </c>
      <c r="P18" s="110" t="s">
        <v>1980</v>
      </c>
      <c r="Q18" s="193">
        <v>0.45689999999999997</v>
      </c>
      <c r="R18" s="110" t="s">
        <v>1974</v>
      </c>
      <c r="S18" s="193">
        <v>0.41830000000000001</v>
      </c>
      <c r="T18" s="110" t="s">
        <v>1420</v>
      </c>
      <c r="U18" s="193">
        <v>0.45469999999999999</v>
      </c>
      <c r="V18" s="110" t="s">
        <v>1791</v>
      </c>
      <c r="W18" s="193">
        <v>0.44080000000000003</v>
      </c>
      <c r="X18" s="110" t="s">
        <v>1593</v>
      </c>
      <c r="Y18" s="193">
        <v>0.45469999999999999</v>
      </c>
      <c r="Z18" s="110" t="s">
        <v>1905</v>
      </c>
      <c r="AA18" s="193">
        <v>0.4622</v>
      </c>
      <c r="AB18" s="110" t="s">
        <v>1635</v>
      </c>
      <c r="AC18" s="191">
        <v>7.4080000000000001E-6</v>
      </c>
      <c r="AD18" s="39" t="s">
        <v>337</v>
      </c>
    </row>
    <row r="19" spans="1:30" x14ac:dyDescent="0.2">
      <c r="A19" s="39">
        <v>2</v>
      </c>
      <c r="B19" s="39" t="s">
        <v>787</v>
      </c>
      <c r="C19" s="45" t="s">
        <v>787</v>
      </c>
      <c r="D19" s="41" t="s">
        <v>350</v>
      </c>
      <c r="E19" s="39">
        <v>25017860</v>
      </c>
      <c r="F19" s="110" t="s">
        <v>24</v>
      </c>
      <c r="G19" s="193">
        <v>0.24390000000000001</v>
      </c>
      <c r="H19" s="110" t="s">
        <v>993</v>
      </c>
      <c r="I19" s="193">
        <v>0.24779999999999999</v>
      </c>
      <c r="J19" s="110" t="s">
        <v>943</v>
      </c>
      <c r="K19" s="193">
        <v>0.24940000000000001</v>
      </c>
      <c r="L19" s="110" t="s">
        <v>1806</v>
      </c>
      <c r="M19" s="193">
        <v>0.22839999999999999</v>
      </c>
      <c r="N19" s="110" t="s">
        <v>1259</v>
      </c>
      <c r="O19" s="193">
        <v>0.21890000000000001</v>
      </c>
      <c r="P19" s="110" t="s">
        <v>1325</v>
      </c>
      <c r="Q19" s="193">
        <v>0.2261</v>
      </c>
      <c r="R19" s="110" t="s">
        <v>1339</v>
      </c>
      <c r="S19" s="193">
        <v>0.2482</v>
      </c>
      <c r="T19" s="110" t="s">
        <v>1476</v>
      </c>
      <c r="U19" s="193">
        <v>0.24179999999999999</v>
      </c>
      <c r="V19" s="110" t="s">
        <v>1428</v>
      </c>
      <c r="W19" s="193">
        <v>0.25650000000000001</v>
      </c>
      <c r="X19" s="110" t="s">
        <v>1807</v>
      </c>
      <c r="Y19" s="193">
        <v>0.25319999999999998</v>
      </c>
      <c r="Z19" s="110" t="s">
        <v>1644</v>
      </c>
      <c r="AA19" s="193">
        <v>0.24740000000000001</v>
      </c>
      <c r="AB19" s="110" t="s">
        <v>1571</v>
      </c>
      <c r="AC19" s="191">
        <v>6.8029999999999999E-6</v>
      </c>
      <c r="AD19" s="39" t="s">
        <v>103</v>
      </c>
    </row>
    <row r="20" spans="1:30" x14ac:dyDescent="0.2">
      <c r="A20" s="39">
        <v>2</v>
      </c>
      <c r="B20" s="39" t="s">
        <v>202</v>
      </c>
      <c r="C20" s="44" t="s">
        <v>201</v>
      </c>
      <c r="D20" s="41" t="s">
        <v>350</v>
      </c>
      <c r="E20" s="39">
        <v>43361256</v>
      </c>
      <c r="F20" s="110" t="s">
        <v>18</v>
      </c>
      <c r="G20" s="193">
        <v>0.70290000000000008</v>
      </c>
      <c r="H20" s="110" t="s">
        <v>1808</v>
      </c>
      <c r="I20" s="193">
        <v>0.71460000000000001</v>
      </c>
      <c r="J20" s="110" t="s">
        <v>1004</v>
      </c>
      <c r="K20" s="193">
        <v>0.72340000000000004</v>
      </c>
      <c r="L20" s="110" t="s">
        <v>1096</v>
      </c>
      <c r="M20" s="193">
        <v>0.72629999999999995</v>
      </c>
      <c r="N20" s="110" t="s">
        <v>1186</v>
      </c>
      <c r="O20" s="193">
        <v>0.7429</v>
      </c>
      <c r="P20" s="110" t="s">
        <v>935</v>
      </c>
      <c r="Q20" s="193">
        <v>0.71439999999999992</v>
      </c>
      <c r="R20" s="110" t="s">
        <v>1338</v>
      </c>
      <c r="S20" s="193">
        <v>0.70960000000000001</v>
      </c>
      <c r="T20" s="110" t="s">
        <v>1809</v>
      </c>
      <c r="U20" s="193">
        <v>0.69809999999999994</v>
      </c>
      <c r="V20" s="110" t="s">
        <v>1485</v>
      </c>
      <c r="W20" s="193">
        <v>0.71560000000000001</v>
      </c>
      <c r="X20" s="110" t="s">
        <v>1547</v>
      </c>
      <c r="Y20" s="193">
        <v>0.7147</v>
      </c>
      <c r="Z20" s="110" t="s">
        <v>1810</v>
      </c>
      <c r="AA20" s="193">
        <v>0.70609999999999995</v>
      </c>
      <c r="AB20" s="110" t="s">
        <v>1361</v>
      </c>
      <c r="AC20" s="191">
        <v>7.0210000000000005E-8</v>
      </c>
      <c r="AD20" s="39" t="s">
        <v>1811</v>
      </c>
    </row>
    <row r="21" spans="1:30" x14ac:dyDescent="0.2">
      <c r="A21" s="39">
        <v>2</v>
      </c>
      <c r="B21" s="39" t="s">
        <v>283</v>
      </c>
      <c r="C21" s="38" t="s">
        <v>282</v>
      </c>
      <c r="D21" s="41" t="s">
        <v>350</v>
      </c>
      <c r="E21" s="39">
        <v>61095245</v>
      </c>
      <c r="F21" s="110" t="s">
        <v>18</v>
      </c>
      <c r="G21" s="193">
        <v>0.6472</v>
      </c>
      <c r="H21" s="110" t="s">
        <v>930</v>
      </c>
      <c r="I21" s="193">
        <v>0.69829999999999992</v>
      </c>
      <c r="J21" s="110" t="s">
        <v>1021</v>
      </c>
      <c r="K21" s="193">
        <v>0.67490000000000006</v>
      </c>
      <c r="L21" s="110" t="s">
        <v>1106</v>
      </c>
      <c r="M21" s="193">
        <v>0.63890000000000002</v>
      </c>
      <c r="N21" s="110" t="s">
        <v>1201</v>
      </c>
      <c r="O21" s="193">
        <v>0.64829999999999999</v>
      </c>
      <c r="P21" s="110" t="s">
        <v>1812</v>
      </c>
      <c r="Q21" s="193">
        <v>0.68159999999999998</v>
      </c>
      <c r="R21" s="110" t="s">
        <v>911</v>
      </c>
      <c r="S21" s="193">
        <v>0.72470000000000001</v>
      </c>
      <c r="T21" s="110" t="s">
        <v>1813</v>
      </c>
      <c r="U21" s="193">
        <v>0.65949999999999998</v>
      </c>
      <c r="V21" s="110" t="s">
        <v>1495</v>
      </c>
      <c r="W21" s="193">
        <v>0.66110000000000002</v>
      </c>
      <c r="X21" s="110" t="s">
        <v>1390</v>
      </c>
      <c r="Y21" s="193">
        <v>0.65300000000000002</v>
      </c>
      <c r="Z21" s="110" t="s">
        <v>1610</v>
      </c>
      <c r="AA21" s="193">
        <v>0.68640000000000001</v>
      </c>
      <c r="AB21" s="110" t="s">
        <v>1657</v>
      </c>
      <c r="AC21" s="191">
        <v>1.6999999999999999E-9</v>
      </c>
      <c r="AD21" s="39" t="s">
        <v>338</v>
      </c>
    </row>
    <row r="22" spans="1:30" x14ac:dyDescent="0.2">
      <c r="A22" s="39">
        <v>2</v>
      </c>
      <c r="B22" s="39" t="s">
        <v>469</v>
      </c>
      <c r="C22" s="119" t="s">
        <v>848</v>
      </c>
      <c r="D22" s="41" t="s">
        <v>350</v>
      </c>
      <c r="E22" s="39">
        <v>62524523</v>
      </c>
      <c r="F22" s="110" t="s">
        <v>18</v>
      </c>
      <c r="G22" s="193">
        <v>1.2710000000000001E-2</v>
      </c>
      <c r="H22" s="110" t="s">
        <v>978</v>
      </c>
      <c r="I22" s="193">
        <v>5.5779999999999996E-3</v>
      </c>
      <c r="J22" s="110" t="s">
        <v>1067</v>
      </c>
      <c r="K22" s="193">
        <v>7.1859999999999997E-3</v>
      </c>
      <c r="L22" s="110" t="s">
        <v>1150</v>
      </c>
      <c r="M22" s="193">
        <v>2.0579999999999999E-3</v>
      </c>
      <c r="N22" s="110" t="s">
        <v>1236</v>
      </c>
      <c r="O22" s="193">
        <v>1.4120000000000001E-3</v>
      </c>
      <c r="P22" s="198" t="s">
        <v>1312</v>
      </c>
      <c r="Q22" s="193">
        <v>5.5909999999999996E-3</v>
      </c>
      <c r="R22" s="110" t="s">
        <v>1386</v>
      </c>
      <c r="S22" s="193">
        <v>2.7889999999999998E-3</v>
      </c>
      <c r="T22" s="110" t="s">
        <v>1461</v>
      </c>
      <c r="U22" s="193">
        <v>8.1600000000000006E-3</v>
      </c>
      <c r="V22" s="110" t="s">
        <v>1524</v>
      </c>
      <c r="W22" s="193">
        <v>4.2900000000000004E-3</v>
      </c>
      <c r="X22" s="110" t="s">
        <v>1584</v>
      </c>
      <c r="Y22" s="193">
        <v>7.8019999999999999E-3</v>
      </c>
      <c r="Z22" s="110" t="s">
        <v>1634</v>
      </c>
      <c r="AA22" s="193">
        <v>5.5030000000000001E-3</v>
      </c>
      <c r="AB22" s="110" t="s">
        <v>2012</v>
      </c>
      <c r="AC22" s="191">
        <v>6.2799999999999995E-5</v>
      </c>
      <c r="AD22" s="39" t="s">
        <v>476</v>
      </c>
    </row>
    <row r="23" spans="1:30" x14ac:dyDescent="0.2">
      <c r="A23" s="39">
        <v>2</v>
      </c>
      <c r="B23" s="39" t="s">
        <v>252</v>
      </c>
      <c r="C23" s="44" t="s">
        <v>251</v>
      </c>
      <c r="D23" s="41" t="s">
        <v>350</v>
      </c>
      <c r="E23" s="39">
        <v>68587477</v>
      </c>
      <c r="F23" s="110" t="s">
        <v>18</v>
      </c>
      <c r="G23" s="193">
        <v>0.28179999999999999</v>
      </c>
      <c r="H23" s="110" t="s">
        <v>1814</v>
      </c>
      <c r="I23" s="193">
        <v>0.25979999999999998</v>
      </c>
      <c r="J23" s="110" t="s">
        <v>1068</v>
      </c>
      <c r="K23" s="193">
        <v>0.26290000000000002</v>
      </c>
      <c r="L23" s="110" t="s">
        <v>1143</v>
      </c>
      <c r="M23" s="193">
        <v>0.26129999999999998</v>
      </c>
      <c r="N23" s="110" t="s">
        <v>1237</v>
      </c>
      <c r="O23" s="193">
        <v>0.2782</v>
      </c>
      <c r="P23" s="110" t="s">
        <v>1815</v>
      </c>
      <c r="Q23" s="193">
        <v>0.2404</v>
      </c>
      <c r="R23" s="110" t="s">
        <v>1816</v>
      </c>
      <c r="S23" s="193">
        <v>0.27289999999999998</v>
      </c>
      <c r="T23" s="110" t="s">
        <v>1462</v>
      </c>
      <c r="U23" s="193">
        <v>0.27889999999999998</v>
      </c>
      <c r="V23" s="110" t="s">
        <v>1110</v>
      </c>
      <c r="W23" s="193">
        <v>0.25979999999999998</v>
      </c>
      <c r="X23" s="110" t="s">
        <v>1585</v>
      </c>
      <c r="Y23" s="193">
        <v>0.26400000000000001</v>
      </c>
      <c r="Z23" s="110" t="s">
        <v>1389</v>
      </c>
      <c r="AA23" s="193">
        <v>0.26889999999999997</v>
      </c>
      <c r="AB23" s="110" t="s">
        <v>1556</v>
      </c>
      <c r="AC23" s="191">
        <v>3.2920000000000001E-7</v>
      </c>
      <c r="AD23" s="39" t="s">
        <v>39</v>
      </c>
    </row>
    <row r="24" spans="1:30" x14ac:dyDescent="0.2">
      <c r="A24" s="39">
        <v>2</v>
      </c>
      <c r="B24" s="39" t="s">
        <v>466</v>
      </c>
      <c r="C24" s="116" t="s">
        <v>414</v>
      </c>
      <c r="D24" s="41" t="s">
        <v>350</v>
      </c>
      <c r="E24" s="39">
        <v>182235092</v>
      </c>
      <c r="F24" s="110" t="s">
        <v>14</v>
      </c>
      <c r="G24" s="193">
        <v>0.2959</v>
      </c>
      <c r="H24" s="110" t="s">
        <v>1896</v>
      </c>
      <c r="I24" s="193">
        <v>0.31140000000000001</v>
      </c>
      <c r="J24" s="110" t="s">
        <v>2013</v>
      </c>
      <c r="K24" s="193">
        <v>0.2928</v>
      </c>
      <c r="L24" s="110" t="s">
        <v>1148</v>
      </c>
      <c r="M24" s="193">
        <v>0.32100000000000001</v>
      </c>
      <c r="N24" s="110" t="s">
        <v>1235</v>
      </c>
      <c r="O24" s="193">
        <v>0.2994</v>
      </c>
      <c r="P24" s="110" t="s">
        <v>1310</v>
      </c>
      <c r="Q24" s="193">
        <v>0.29580000000000001</v>
      </c>
      <c r="R24" s="110" t="s">
        <v>1383</v>
      </c>
      <c r="S24" s="193">
        <v>0.25259999999999999</v>
      </c>
      <c r="T24" s="110" t="s">
        <v>2014</v>
      </c>
      <c r="U24" s="193">
        <v>0.29010000000000002</v>
      </c>
      <c r="V24" s="110" t="s">
        <v>1523</v>
      </c>
      <c r="W24" s="193">
        <v>0.31309999999999999</v>
      </c>
      <c r="X24" s="110" t="s">
        <v>1948</v>
      </c>
      <c r="Y24" s="193">
        <v>0.31869999999999998</v>
      </c>
      <c r="Z24" s="110" t="s">
        <v>1974</v>
      </c>
      <c r="AA24" s="193">
        <v>0.30399999999999999</v>
      </c>
      <c r="AB24" s="110" t="s">
        <v>1387</v>
      </c>
      <c r="AC24" s="191">
        <v>7.3860000000000001E-5</v>
      </c>
      <c r="AD24" s="39" t="s">
        <v>105</v>
      </c>
    </row>
    <row r="25" spans="1:30" x14ac:dyDescent="0.2">
      <c r="A25" s="39">
        <v>2</v>
      </c>
      <c r="B25" s="39" t="s">
        <v>280</v>
      </c>
      <c r="C25" s="38" t="s">
        <v>279</v>
      </c>
      <c r="D25" s="41" t="s">
        <v>350</v>
      </c>
      <c r="E25" s="39">
        <v>191974435</v>
      </c>
      <c r="F25" s="110" t="s">
        <v>24</v>
      </c>
      <c r="G25" s="193">
        <v>0.61660000000000004</v>
      </c>
      <c r="H25" s="110" t="s">
        <v>928</v>
      </c>
      <c r="I25" s="193">
        <v>0.62390000000000001</v>
      </c>
      <c r="J25" s="110" t="s">
        <v>1019</v>
      </c>
      <c r="K25" s="193">
        <v>0.63009999999999999</v>
      </c>
      <c r="L25" s="110" t="s">
        <v>1104</v>
      </c>
      <c r="M25" s="193">
        <v>0.71809999999999996</v>
      </c>
      <c r="N25" s="110" t="s">
        <v>1199</v>
      </c>
      <c r="O25" s="193">
        <v>0.60880000000000001</v>
      </c>
      <c r="P25" s="110" t="s">
        <v>1278</v>
      </c>
      <c r="Q25" s="193">
        <v>0.62959999999999994</v>
      </c>
      <c r="R25" s="110" t="s">
        <v>1817</v>
      </c>
      <c r="S25" s="193">
        <v>0.58760000000000001</v>
      </c>
      <c r="T25" s="110" t="s">
        <v>1418</v>
      </c>
      <c r="U25" s="193">
        <v>0.61870000000000003</v>
      </c>
      <c r="V25" s="110" t="s">
        <v>1493</v>
      </c>
      <c r="W25" s="193">
        <v>0.60860000000000003</v>
      </c>
      <c r="X25" s="110" t="s">
        <v>1556</v>
      </c>
      <c r="Y25" s="193">
        <v>0.61899999999999999</v>
      </c>
      <c r="Z25" s="110" t="s">
        <v>1609</v>
      </c>
      <c r="AA25" s="193">
        <v>0.6149</v>
      </c>
      <c r="AB25" s="110" t="s">
        <v>1818</v>
      </c>
      <c r="AC25" s="191">
        <v>1.7990000000000001E-9</v>
      </c>
      <c r="AD25" s="39" t="s">
        <v>0</v>
      </c>
    </row>
    <row r="26" spans="1:30" x14ac:dyDescent="0.2">
      <c r="A26" s="39">
        <v>2</v>
      </c>
      <c r="B26" s="39" t="s">
        <v>315</v>
      </c>
      <c r="C26" s="74" t="s">
        <v>314</v>
      </c>
      <c r="D26" s="41" t="s">
        <v>350</v>
      </c>
      <c r="E26" s="39">
        <v>204611195</v>
      </c>
      <c r="F26" s="110" t="s">
        <v>18</v>
      </c>
      <c r="G26" s="193">
        <v>0.73459999999999992</v>
      </c>
      <c r="H26" s="110" t="s">
        <v>929</v>
      </c>
      <c r="I26" s="193">
        <v>0.73540000000000005</v>
      </c>
      <c r="J26" s="110" t="s">
        <v>1020</v>
      </c>
      <c r="K26" s="193">
        <v>0.72360000000000002</v>
      </c>
      <c r="L26" s="110" t="s">
        <v>1105</v>
      </c>
      <c r="M26" s="193">
        <v>0.77370000000000005</v>
      </c>
      <c r="N26" s="110" t="s">
        <v>1200</v>
      </c>
      <c r="O26" s="193">
        <v>0.69520000000000004</v>
      </c>
      <c r="P26" s="110" t="s">
        <v>1279</v>
      </c>
      <c r="Q26" s="193">
        <v>0.71860000000000002</v>
      </c>
      <c r="R26" s="110" t="s">
        <v>1338</v>
      </c>
      <c r="S26" s="193">
        <v>0.6633</v>
      </c>
      <c r="T26" s="110" t="s">
        <v>1419</v>
      </c>
      <c r="U26" s="193">
        <v>0.72399999999999998</v>
      </c>
      <c r="V26" s="110" t="s">
        <v>1494</v>
      </c>
      <c r="W26" s="193">
        <v>0.71389999999999998</v>
      </c>
      <c r="X26" s="110" t="s">
        <v>1557</v>
      </c>
      <c r="Y26" s="193">
        <v>0.73320000000000007</v>
      </c>
      <c r="Z26" s="110" t="s">
        <v>1377</v>
      </c>
      <c r="AA26" s="193">
        <v>0.70809999999999995</v>
      </c>
      <c r="AB26" s="110" t="s">
        <v>1354</v>
      </c>
      <c r="AC26" s="191">
        <v>2.889E-7</v>
      </c>
      <c r="AD26" s="39" t="s">
        <v>39</v>
      </c>
    </row>
    <row r="27" spans="1:30" x14ac:dyDescent="0.2">
      <c r="A27" s="39">
        <v>2</v>
      </c>
      <c r="B27" s="39" t="s">
        <v>180</v>
      </c>
      <c r="C27" s="38" t="s">
        <v>179</v>
      </c>
      <c r="D27" s="41" t="s">
        <v>350</v>
      </c>
      <c r="E27" s="39">
        <v>231115454</v>
      </c>
      <c r="F27" s="110" t="s">
        <v>14</v>
      </c>
      <c r="G27" s="193">
        <v>0.1797</v>
      </c>
      <c r="H27" s="110" t="s">
        <v>1819</v>
      </c>
      <c r="I27" s="193">
        <v>0.17979999999999999</v>
      </c>
      <c r="J27" s="110" t="s">
        <v>1066</v>
      </c>
      <c r="K27" s="193">
        <v>0.17369999999999999</v>
      </c>
      <c r="L27" s="110" t="s">
        <v>1149</v>
      </c>
      <c r="M27" s="193">
        <v>0.1132</v>
      </c>
      <c r="N27" s="110" t="s">
        <v>1820</v>
      </c>
      <c r="O27" s="193">
        <v>0.1681</v>
      </c>
      <c r="P27" s="110" t="s">
        <v>1311</v>
      </c>
      <c r="Q27" s="193">
        <v>0.1832</v>
      </c>
      <c r="R27" s="110" t="s">
        <v>1384</v>
      </c>
      <c r="S27" s="193">
        <v>0.19220000000000001</v>
      </c>
      <c r="T27" s="110" t="s">
        <v>1431</v>
      </c>
      <c r="U27" s="193">
        <v>0.16769999999999999</v>
      </c>
      <c r="V27" s="110" t="s">
        <v>1821</v>
      </c>
      <c r="W27" s="193">
        <v>0.1686</v>
      </c>
      <c r="X27" s="110" t="s">
        <v>1583</v>
      </c>
      <c r="Y27" s="193">
        <v>0.1822</v>
      </c>
      <c r="Z27" s="110" t="s">
        <v>1633</v>
      </c>
      <c r="AA27" s="193">
        <v>0.18990000000000001</v>
      </c>
      <c r="AB27" s="110" t="s">
        <v>1822</v>
      </c>
      <c r="AC27" s="191">
        <v>7.8410000000000004E-14</v>
      </c>
      <c r="AD27" s="39" t="s">
        <v>898</v>
      </c>
    </row>
    <row r="28" spans="1:30" x14ac:dyDescent="0.2">
      <c r="A28" s="39">
        <v>3</v>
      </c>
      <c r="B28" s="39" t="s">
        <v>270</v>
      </c>
      <c r="C28" s="44" t="s">
        <v>269</v>
      </c>
      <c r="D28" s="41" t="s">
        <v>350</v>
      </c>
      <c r="E28" s="39">
        <v>18785585</v>
      </c>
      <c r="F28" s="110" t="s">
        <v>14</v>
      </c>
      <c r="G28" s="193">
        <v>0.29160000000000003</v>
      </c>
      <c r="H28" s="110" t="s">
        <v>964</v>
      </c>
      <c r="I28" s="193">
        <v>0.26190000000000002</v>
      </c>
      <c r="J28" s="110" t="s">
        <v>1054</v>
      </c>
      <c r="K28" s="193">
        <v>0.28420000000000001</v>
      </c>
      <c r="L28" s="110" t="s">
        <v>1823</v>
      </c>
      <c r="M28" s="193">
        <v>0.3014</v>
      </c>
      <c r="N28" s="110" t="s">
        <v>1824</v>
      </c>
      <c r="O28" s="193">
        <v>0.2351</v>
      </c>
      <c r="P28" s="110" t="s">
        <v>1298</v>
      </c>
      <c r="Q28" s="193">
        <v>0.26169999999999999</v>
      </c>
      <c r="R28" s="110" t="s">
        <v>1352</v>
      </c>
      <c r="S28" s="193">
        <v>0.15989999999999999</v>
      </c>
      <c r="T28" s="110" t="s">
        <v>1450</v>
      </c>
      <c r="U28" s="193">
        <v>0.29449999999999998</v>
      </c>
      <c r="V28" s="110" t="s">
        <v>1515</v>
      </c>
      <c r="W28" s="193">
        <v>0.30719999999999997</v>
      </c>
      <c r="X28" s="110" t="s">
        <v>1573</v>
      </c>
      <c r="Y28" s="193">
        <v>0.26929999999999998</v>
      </c>
      <c r="Z28" s="110" t="s">
        <v>1825</v>
      </c>
      <c r="AA28" s="193">
        <v>0.24729999999999999</v>
      </c>
      <c r="AB28" s="110" t="s">
        <v>1361</v>
      </c>
      <c r="AC28" s="191">
        <v>5.3920000000000002E-6</v>
      </c>
      <c r="AD28" s="39" t="s">
        <v>103</v>
      </c>
    </row>
    <row r="29" spans="1:30" x14ac:dyDescent="0.2">
      <c r="A29" s="39">
        <v>3</v>
      </c>
      <c r="B29" s="39" t="s">
        <v>423</v>
      </c>
      <c r="C29" s="118" t="s">
        <v>423</v>
      </c>
      <c r="D29" s="41" t="s">
        <v>350</v>
      </c>
      <c r="E29" s="39">
        <v>20136645</v>
      </c>
      <c r="F29" s="110" t="s">
        <v>186</v>
      </c>
      <c r="G29" s="193">
        <v>0.32840000000000003</v>
      </c>
      <c r="H29" s="110" t="s">
        <v>2015</v>
      </c>
      <c r="I29" s="193">
        <v>0.33629999999999999</v>
      </c>
      <c r="J29" s="110" t="s">
        <v>2016</v>
      </c>
      <c r="K29" s="193">
        <v>0.318</v>
      </c>
      <c r="L29" s="110" t="s">
        <v>1131</v>
      </c>
      <c r="M29" s="193">
        <v>0.35599999999999998</v>
      </c>
      <c r="N29" s="110" t="s">
        <v>1254</v>
      </c>
      <c r="O29" s="193">
        <v>0.35589999999999999</v>
      </c>
      <c r="P29" s="110" t="s">
        <v>999</v>
      </c>
      <c r="Q29" s="193">
        <v>0.32890000000000003</v>
      </c>
      <c r="R29" s="110" t="s">
        <v>1825</v>
      </c>
      <c r="S29" s="193">
        <v>0.32269999999999999</v>
      </c>
      <c r="T29" s="110" t="s">
        <v>2017</v>
      </c>
      <c r="U29" s="193">
        <v>0.3145</v>
      </c>
      <c r="V29" s="110" t="s">
        <v>2018</v>
      </c>
      <c r="W29" s="193">
        <v>0.31269999999999998</v>
      </c>
      <c r="X29" s="110" t="s">
        <v>1358</v>
      </c>
      <c r="Y29" s="193">
        <v>0.33069999999999999</v>
      </c>
      <c r="Z29" s="110" t="s">
        <v>1622</v>
      </c>
      <c r="AA29" s="193">
        <v>0.32719999999999999</v>
      </c>
      <c r="AB29" s="110" t="s">
        <v>2019</v>
      </c>
      <c r="AC29" s="191">
        <v>3.5280000000000001E-5</v>
      </c>
      <c r="AD29" s="39" t="s">
        <v>337</v>
      </c>
    </row>
    <row r="30" spans="1:30" x14ac:dyDescent="0.2">
      <c r="A30" s="39">
        <v>3</v>
      </c>
      <c r="B30" s="39" t="s">
        <v>188</v>
      </c>
      <c r="C30" s="44" t="s">
        <v>187</v>
      </c>
      <c r="D30" s="41" t="s">
        <v>350</v>
      </c>
      <c r="E30" s="39">
        <v>27757018</v>
      </c>
      <c r="F30" s="110" t="s">
        <v>18</v>
      </c>
      <c r="G30" s="193">
        <v>0.4047</v>
      </c>
      <c r="H30" s="110" t="s">
        <v>965</v>
      </c>
      <c r="I30" s="193">
        <v>0.42280000000000001</v>
      </c>
      <c r="J30" s="110" t="s">
        <v>1826</v>
      </c>
      <c r="K30" s="193">
        <v>0.39340000000000003</v>
      </c>
      <c r="L30" s="110" t="s">
        <v>1136</v>
      </c>
      <c r="M30" s="193">
        <v>0.39810000000000001</v>
      </c>
      <c r="N30" s="110" t="s">
        <v>1223</v>
      </c>
      <c r="O30" s="193">
        <v>0.36859999999999998</v>
      </c>
      <c r="P30" s="110" t="s">
        <v>1299</v>
      </c>
      <c r="Q30" s="193">
        <v>0.40489999999999998</v>
      </c>
      <c r="R30" s="110" t="s">
        <v>1372</v>
      </c>
      <c r="S30" s="193">
        <v>0.42430000000000001</v>
      </c>
      <c r="T30" s="110" t="s">
        <v>1451</v>
      </c>
      <c r="U30" s="193">
        <v>0.41249999999999998</v>
      </c>
      <c r="V30" s="110" t="s">
        <v>1827</v>
      </c>
      <c r="W30" s="193">
        <v>0.38590000000000002</v>
      </c>
      <c r="X30" s="110" t="s">
        <v>1574</v>
      </c>
      <c r="Y30" s="193">
        <v>0.38350000000000001</v>
      </c>
      <c r="Z30" s="110" t="s">
        <v>1625</v>
      </c>
      <c r="AA30" s="193">
        <v>0.39639999999999997</v>
      </c>
      <c r="AB30" s="110" t="s">
        <v>1828</v>
      </c>
      <c r="AC30" s="191">
        <v>2.0549999999999998E-6</v>
      </c>
      <c r="AD30" s="39" t="s">
        <v>104</v>
      </c>
    </row>
    <row r="31" spans="1:30" x14ac:dyDescent="0.2">
      <c r="A31" s="39">
        <v>3</v>
      </c>
      <c r="B31" s="39" t="s">
        <v>243</v>
      </c>
      <c r="C31" s="38" t="s">
        <v>242</v>
      </c>
      <c r="D31" s="41" t="s">
        <v>350</v>
      </c>
      <c r="E31" s="39">
        <v>28078571</v>
      </c>
      <c r="F31" s="110" t="s">
        <v>18</v>
      </c>
      <c r="G31" s="193">
        <v>0.47620000000000001</v>
      </c>
      <c r="H31" s="110" t="s">
        <v>966</v>
      </c>
      <c r="I31" s="193">
        <v>0.4839</v>
      </c>
      <c r="J31" s="110" t="s">
        <v>1055</v>
      </c>
      <c r="K31" s="193">
        <v>0.48080000000000001</v>
      </c>
      <c r="L31" s="110" t="s">
        <v>1137</v>
      </c>
      <c r="M31" s="193">
        <v>0.43109999999999998</v>
      </c>
      <c r="N31" s="110" t="s">
        <v>1224</v>
      </c>
      <c r="O31" s="193">
        <v>0.49009999999999998</v>
      </c>
      <c r="P31" s="110" t="s">
        <v>1269</v>
      </c>
      <c r="Q31" s="193">
        <v>0.4793</v>
      </c>
      <c r="R31" s="110" t="s">
        <v>1373</v>
      </c>
      <c r="S31" s="193">
        <v>0.52350000000000008</v>
      </c>
      <c r="T31" s="110" t="s">
        <v>1406</v>
      </c>
      <c r="U31" s="193">
        <v>0.4577</v>
      </c>
      <c r="V31" s="110" t="s">
        <v>1117</v>
      </c>
      <c r="W31" s="193">
        <v>0.45019999999999999</v>
      </c>
      <c r="X31" s="110" t="s">
        <v>1575</v>
      </c>
      <c r="Y31" s="193">
        <v>0.46949999999999997</v>
      </c>
      <c r="Z31" s="110" t="s">
        <v>1626</v>
      </c>
      <c r="AA31" s="193">
        <v>0.47970000000000002</v>
      </c>
      <c r="AB31" s="110" t="s">
        <v>1829</v>
      </c>
      <c r="AC31" s="191">
        <v>5.7479999999999998E-18</v>
      </c>
      <c r="AD31" s="39" t="s">
        <v>118</v>
      </c>
    </row>
    <row r="32" spans="1:30" x14ac:dyDescent="0.2">
      <c r="A32" s="39">
        <v>3</v>
      </c>
      <c r="B32" s="39" t="s">
        <v>289</v>
      </c>
      <c r="C32" s="40" t="s">
        <v>288</v>
      </c>
      <c r="D32" s="41" t="s">
        <v>350</v>
      </c>
      <c r="E32" s="39">
        <v>33013483</v>
      </c>
      <c r="F32" s="110" t="s">
        <v>24</v>
      </c>
      <c r="G32" s="193">
        <v>0.53699999999999992</v>
      </c>
      <c r="H32" s="110" t="s">
        <v>933</v>
      </c>
      <c r="I32" s="193">
        <v>0.5242</v>
      </c>
      <c r="J32" s="110" t="s">
        <v>1024</v>
      </c>
      <c r="K32" s="193">
        <v>0.54380000000000006</v>
      </c>
      <c r="L32" s="110" t="s">
        <v>1108</v>
      </c>
      <c r="M32" s="193">
        <v>0.57400000000000007</v>
      </c>
      <c r="N32" s="110" t="s">
        <v>1203</v>
      </c>
      <c r="O32" s="194" t="s">
        <v>142</v>
      </c>
      <c r="P32" s="199" t="s">
        <v>142</v>
      </c>
      <c r="Q32" s="193">
        <v>0.53149999999999997</v>
      </c>
      <c r="R32" s="110" t="s">
        <v>1335</v>
      </c>
      <c r="S32" s="193">
        <v>0.51129999999999998</v>
      </c>
      <c r="T32" s="110" t="s">
        <v>1422</v>
      </c>
      <c r="U32" s="193">
        <v>0.53279999999999994</v>
      </c>
      <c r="V32" s="110" t="s">
        <v>1181</v>
      </c>
      <c r="W32" s="193">
        <v>0.53960000000000008</v>
      </c>
      <c r="X32" s="110" t="s">
        <v>1545</v>
      </c>
      <c r="Y32" s="193">
        <v>0.5222</v>
      </c>
      <c r="Z32" s="110" t="s">
        <v>1612</v>
      </c>
      <c r="AA32" s="193">
        <v>0.53910000000000002</v>
      </c>
      <c r="AB32" s="110" t="s">
        <v>1558</v>
      </c>
      <c r="AC32" s="191">
        <v>1.204E-5</v>
      </c>
      <c r="AD32" s="39" t="s">
        <v>337</v>
      </c>
    </row>
    <row r="33" spans="1:30" x14ac:dyDescent="0.2">
      <c r="A33" s="39">
        <v>3</v>
      </c>
      <c r="B33" s="39" t="s">
        <v>810</v>
      </c>
      <c r="C33" s="45" t="s">
        <v>810</v>
      </c>
      <c r="D33" s="41" t="s">
        <v>350</v>
      </c>
      <c r="E33" s="39">
        <v>71530346</v>
      </c>
      <c r="F33" s="110" t="s">
        <v>24</v>
      </c>
      <c r="G33" s="193">
        <v>0.64880000000000004</v>
      </c>
      <c r="H33" s="110" t="s">
        <v>960</v>
      </c>
      <c r="I33" s="193">
        <v>0.61660000000000004</v>
      </c>
      <c r="J33" s="110" t="s">
        <v>1830</v>
      </c>
      <c r="K33" s="193">
        <v>0.61739999999999995</v>
      </c>
      <c r="L33" s="110" t="s">
        <v>1128</v>
      </c>
      <c r="M33" s="193">
        <v>0.64610000000000001</v>
      </c>
      <c r="N33" s="110" t="s">
        <v>1221</v>
      </c>
      <c r="O33" s="193">
        <v>0.61719999999999997</v>
      </c>
      <c r="P33" s="110" t="s">
        <v>1831</v>
      </c>
      <c r="Q33" s="193">
        <v>0.62030000000000007</v>
      </c>
      <c r="R33" s="110" t="s">
        <v>1817</v>
      </c>
      <c r="S33" s="193">
        <v>0.57810000000000006</v>
      </c>
      <c r="T33" s="110" t="s">
        <v>1832</v>
      </c>
      <c r="U33" s="193">
        <v>0.6714</v>
      </c>
      <c r="V33" s="110" t="s">
        <v>1513</v>
      </c>
      <c r="W33" s="193">
        <v>0.63200000000000001</v>
      </c>
      <c r="X33" s="110" t="s">
        <v>1545</v>
      </c>
      <c r="Y33" s="193">
        <v>0.62359999999999993</v>
      </c>
      <c r="Z33" s="110" t="s">
        <v>1623</v>
      </c>
      <c r="AA33" s="193">
        <v>0.62040000000000006</v>
      </c>
      <c r="AB33" s="110" t="s">
        <v>1833</v>
      </c>
      <c r="AC33" s="191">
        <v>5.4890000000000003E-6</v>
      </c>
      <c r="AD33" s="39" t="s">
        <v>104</v>
      </c>
    </row>
    <row r="34" spans="1:30" x14ac:dyDescent="0.2">
      <c r="A34" s="39">
        <v>3</v>
      </c>
      <c r="B34" s="39" t="s">
        <v>224</v>
      </c>
      <c r="C34" s="38" t="s">
        <v>223</v>
      </c>
      <c r="D34" s="41" t="s">
        <v>350</v>
      </c>
      <c r="E34" s="39">
        <v>119222456</v>
      </c>
      <c r="F34" s="110" t="s">
        <v>14</v>
      </c>
      <c r="G34" s="193">
        <v>0.80769999999999997</v>
      </c>
      <c r="H34" s="110" t="s">
        <v>932</v>
      </c>
      <c r="I34" s="193">
        <v>0.79010000000000002</v>
      </c>
      <c r="J34" s="110" t="s">
        <v>1023</v>
      </c>
      <c r="K34" s="193">
        <v>0.82400000000000007</v>
      </c>
      <c r="L34" s="110" t="s">
        <v>1088</v>
      </c>
      <c r="M34" s="193">
        <v>0.85909999999999997</v>
      </c>
      <c r="N34" s="110" t="s">
        <v>1202</v>
      </c>
      <c r="O34" s="193">
        <v>0.85309999999999997</v>
      </c>
      <c r="P34" s="110" t="s">
        <v>1280</v>
      </c>
      <c r="Q34" s="193">
        <v>0.81010000000000004</v>
      </c>
      <c r="R34" s="110" t="s">
        <v>1351</v>
      </c>
      <c r="S34" s="193">
        <v>0.81869999999999998</v>
      </c>
      <c r="T34" s="110" t="s">
        <v>1421</v>
      </c>
      <c r="U34" s="193">
        <v>0.81679999999999997</v>
      </c>
      <c r="V34" s="110" t="s">
        <v>1008</v>
      </c>
      <c r="W34" s="193">
        <v>0.81869999999999998</v>
      </c>
      <c r="X34" s="110" t="s">
        <v>1834</v>
      </c>
      <c r="Y34" s="193">
        <v>0.80369999999999997</v>
      </c>
      <c r="Z34" s="110" t="s">
        <v>1611</v>
      </c>
      <c r="AA34" s="193">
        <v>0.81640000000000001</v>
      </c>
      <c r="AB34" s="110" t="s">
        <v>1835</v>
      </c>
      <c r="AC34" s="191">
        <v>1.9729999999999999E-15</v>
      </c>
      <c r="AD34" s="39" t="s">
        <v>899</v>
      </c>
    </row>
    <row r="35" spans="1:30" x14ac:dyDescent="0.2">
      <c r="A35" s="39">
        <v>3</v>
      </c>
      <c r="B35" s="39" t="s">
        <v>230</v>
      </c>
      <c r="C35" s="45" t="s">
        <v>230</v>
      </c>
      <c r="D35" s="41" t="s">
        <v>350</v>
      </c>
      <c r="E35" s="39">
        <v>121543577</v>
      </c>
      <c r="F35" s="110" t="s">
        <v>14</v>
      </c>
      <c r="G35" s="193">
        <v>0.62780000000000002</v>
      </c>
      <c r="H35" s="110" t="s">
        <v>942</v>
      </c>
      <c r="I35" s="193">
        <v>0.61890000000000001</v>
      </c>
      <c r="J35" s="110" t="s">
        <v>1836</v>
      </c>
      <c r="K35" s="193">
        <v>0.64969999999999994</v>
      </c>
      <c r="L35" s="110" t="s">
        <v>1117</v>
      </c>
      <c r="M35" s="193">
        <v>0.67389999999999994</v>
      </c>
      <c r="N35" s="110" t="s">
        <v>1208</v>
      </c>
      <c r="O35" s="193">
        <v>0.56780000000000008</v>
      </c>
      <c r="P35" s="110" t="s">
        <v>1837</v>
      </c>
      <c r="Q35" s="193">
        <v>0.61880000000000002</v>
      </c>
      <c r="R35" s="110" t="s">
        <v>1341</v>
      </c>
      <c r="S35" s="193">
        <v>0.55869999999999997</v>
      </c>
      <c r="T35" s="110" t="s">
        <v>1838</v>
      </c>
      <c r="U35" s="193">
        <v>0.65129999999999999</v>
      </c>
      <c r="V35" s="110" t="s">
        <v>1502</v>
      </c>
      <c r="W35" s="193">
        <v>0.65569999999999995</v>
      </c>
      <c r="X35" s="110" t="s">
        <v>1770</v>
      </c>
      <c r="Y35" s="193">
        <v>0.64410000000000001</v>
      </c>
      <c r="Z35" s="110" t="s">
        <v>498</v>
      </c>
      <c r="AA35" s="193">
        <v>0.6119</v>
      </c>
      <c r="AB35" s="110" t="s">
        <v>1344</v>
      </c>
      <c r="AC35" s="191">
        <v>6.7499999999999996E-15</v>
      </c>
      <c r="AD35" s="39" t="s">
        <v>126</v>
      </c>
    </row>
    <row r="36" spans="1:30" x14ac:dyDescent="0.2">
      <c r="A36" s="39">
        <v>3</v>
      </c>
      <c r="B36" s="39" t="s">
        <v>172</v>
      </c>
      <c r="C36" s="41" t="s">
        <v>172</v>
      </c>
      <c r="D36" s="41" t="s">
        <v>350</v>
      </c>
      <c r="E36" s="39">
        <v>121770539</v>
      </c>
      <c r="F36" s="110" t="s">
        <v>14</v>
      </c>
      <c r="G36" s="193">
        <v>0.50209999999999999</v>
      </c>
      <c r="H36" s="110" t="s">
        <v>946</v>
      </c>
      <c r="I36" s="193">
        <v>0.505</v>
      </c>
      <c r="J36" s="110" t="s">
        <v>1038</v>
      </c>
      <c r="K36" s="193">
        <v>0.49099999999999999</v>
      </c>
      <c r="L36" s="110" t="s">
        <v>1120</v>
      </c>
      <c r="M36" s="193">
        <v>0.5514</v>
      </c>
      <c r="N36" s="110" t="s">
        <v>1211</v>
      </c>
      <c r="O36" s="193">
        <v>0.51839999999999997</v>
      </c>
      <c r="P36" s="110" t="s">
        <v>1285</v>
      </c>
      <c r="Q36" s="193">
        <v>0.49730000000000002</v>
      </c>
      <c r="R36" s="110" t="s">
        <v>1359</v>
      </c>
      <c r="S36" s="193">
        <v>0.4904</v>
      </c>
      <c r="T36" s="110" t="s">
        <v>1420</v>
      </c>
      <c r="U36" s="193">
        <v>0.503</v>
      </c>
      <c r="V36" s="110" t="s">
        <v>1504</v>
      </c>
      <c r="W36" s="193">
        <v>0.50090000000000001</v>
      </c>
      <c r="X36" s="110" t="s">
        <v>1795</v>
      </c>
      <c r="Y36" s="193">
        <v>0.51800000000000002</v>
      </c>
      <c r="Z36" s="110" t="s">
        <v>1617</v>
      </c>
      <c r="AA36" s="193">
        <v>0.51790000000000003</v>
      </c>
      <c r="AB36" s="110" t="s">
        <v>1662</v>
      </c>
      <c r="AC36" s="191">
        <v>5.3259999999999997E-13</v>
      </c>
      <c r="AD36" s="39" t="s">
        <v>900</v>
      </c>
    </row>
    <row r="37" spans="1:30" x14ac:dyDescent="0.2">
      <c r="A37" s="39">
        <v>3</v>
      </c>
      <c r="B37" s="39" t="s">
        <v>426</v>
      </c>
      <c r="C37" s="114" t="s">
        <v>426</v>
      </c>
      <c r="D37" s="41" t="s">
        <v>350</v>
      </c>
      <c r="E37" s="39">
        <v>129035969</v>
      </c>
      <c r="F37" s="110" t="s">
        <v>24</v>
      </c>
      <c r="G37" s="193">
        <v>0.1012</v>
      </c>
      <c r="H37" s="110" t="s">
        <v>992</v>
      </c>
      <c r="I37" s="193">
        <v>0.1111</v>
      </c>
      <c r="J37" s="110" t="s">
        <v>2020</v>
      </c>
      <c r="K37" s="193">
        <v>0.115</v>
      </c>
      <c r="L37" s="110" t="s">
        <v>1170</v>
      </c>
      <c r="M37" s="193">
        <v>6.9959999999999994E-2</v>
      </c>
      <c r="N37" s="110" t="s">
        <v>1258</v>
      </c>
      <c r="O37" s="194" t="s">
        <v>142</v>
      </c>
      <c r="P37" s="199" t="s">
        <v>142</v>
      </c>
      <c r="Q37" s="193">
        <v>0.1118</v>
      </c>
      <c r="R37" s="110" t="s">
        <v>1396</v>
      </c>
      <c r="S37" s="193">
        <v>0.14149999999999999</v>
      </c>
      <c r="T37" s="110" t="s">
        <v>1475</v>
      </c>
      <c r="U37" s="193">
        <v>9.733E-2</v>
      </c>
      <c r="V37" s="110" t="s">
        <v>2021</v>
      </c>
      <c r="W37" s="193">
        <v>9.7420000000000007E-2</v>
      </c>
      <c r="X37" s="110" t="s">
        <v>1598</v>
      </c>
      <c r="Y37" s="194" t="s">
        <v>142</v>
      </c>
      <c r="Z37" s="199" t="s">
        <v>142</v>
      </c>
      <c r="AA37" s="193">
        <v>0.1166</v>
      </c>
      <c r="AB37" s="110" t="s">
        <v>1675</v>
      </c>
      <c r="AC37" s="191">
        <v>5.0909999999999999E-5</v>
      </c>
      <c r="AD37" s="39" t="s">
        <v>2022</v>
      </c>
    </row>
    <row r="38" spans="1:30" x14ac:dyDescent="0.2">
      <c r="A38" s="39">
        <v>3</v>
      </c>
      <c r="B38" s="39" t="s">
        <v>328</v>
      </c>
      <c r="C38" s="114" t="s">
        <v>328</v>
      </c>
      <c r="D38" s="41" t="s">
        <v>350</v>
      </c>
      <c r="E38" s="39">
        <v>141140968</v>
      </c>
      <c r="F38" s="110" t="s">
        <v>24</v>
      </c>
      <c r="G38" s="193">
        <v>0.55509999999999993</v>
      </c>
      <c r="H38" s="110" t="s">
        <v>1981</v>
      </c>
      <c r="I38" s="193">
        <v>0.57990000000000008</v>
      </c>
      <c r="J38" s="110" t="s">
        <v>1052</v>
      </c>
      <c r="K38" s="193">
        <v>0.51319999999999999</v>
      </c>
      <c r="L38" s="110" t="s">
        <v>1132</v>
      </c>
      <c r="M38" s="193">
        <v>0.55449999999999999</v>
      </c>
      <c r="N38" s="110" t="s">
        <v>1222</v>
      </c>
      <c r="O38" s="193">
        <v>0.61159999999999992</v>
      </c>
      <c r="P38" s="110" t="s">
        <v>1982</v>
      </c>
      <c r="Q38" s="193">
        <v>0.56559999999999999</v>
      </c>
      <c r="R38" s="110" t="s">
        <v>1335</v>
      </c>
      <c r="S38" s="193">
        <v>0.6482</v>
      </c>
      <c r="T38" s="110" t="s">
        <v>1983</v>
      </c>
      <c r="U38" s="193">
        <v>0.52229999999999999</v>
      </c>
      <c r="V38" s="110" t="s">
        <v>1514</v>
      </c>
      <c r="W38" s="193">
        <v>0.51370000000000005</v>
      </c>
      <c r="X38" s="110" t="s">
        <v>1572</v>
      </c>
      <c r="Y38" s="193">
        <v>0.55089999999999995</v>
      </c>
      <c r="Z38" s="110" t="s">
        <v>1984</v>
      </c>
      <c r="AA38" s="193">
        <v>0.58440000000000003</v>
      </c>
      <c r="AB38" s="110" t="s">
        <v>1985</v>
      </c>
      <c r="AC38" s="191">
        <v>2.8710000000000001E-5</v>
      </c>
      <c r="AD38" s="39" t="s">
        <v>105</v>
      </c>
    </row>
    <row r="39" spans="1:30" x14ac:dyDescent="0.2">
      <c r="A39" s="39">
        <v>3</v>
      </c>
      <c r="B39" s="39" t="s">
        <v>221</v>
      </c>
      <c r="C39" s="38" t="s">
        <v>220</v>
      </c>
      <c r="D39" s="41" t="s">
        <v>350</v>
      </c>
      <c r="E39" s="39">
        <v>159691112</v>
      </c>
      <c r="F39" s="110" t="s">
        <v>24</v>
      </c>
      <c r="G39" s="193">
        <v>0.45479999999999998</v>
      </c>
      <c r="H39" s="110" t="s">
        <v>944</v>
      </c>
      <c r="I39" s="193">
        <v>0.4274</v>
      </c>
      <c r="J39" s="110" t="s">
        <v>1839</v>
      </c>
      <c r="K39" s="193">
        <v>0.42749999999999999</v>
      </c>
      <c r="L39" s="110" t="s">
        <v>1153</v>
      </c>
      <c r="M39" s="193">
        <v>0.4249</v>
      </c>
      <c r="N39" s="110" t="s">
        <v>1242</v>
      </c>
      <c r="O39" s="193">
        <v>0.43790000000000001</v>
      </c>
      <c r="P39" s="110" t="s">
        <v>1840</v>
      </c>
      <c r="Q39" s="193">
        <v>0.43530000000000002</v>
      </c>
      <c r="R39" s="110" t="s">
        <v>1388</v>
      </c>
      <c r="S39" s="193">
        <v>0.48959999999999998</v>
      </c>
      <c r="T39" s="110" t="s">
        <v>1394</v>
      </c>
      <c r="U39" s="193">
        <v>0.39169999999999999</v>
      </c>
      <c r="V39" s="110" t="s">
        <v>1133</v>
      </c>
      <c r="W39" s="193">
        <v>0.4299</v>
      </c>
      <c r="X39" s="110" t="s">
        <v>1587</v>
      </c>
      <c r="Y39" s="193">
        <v>0.4335</v>
      </c>
      <c r="Z39" s="110" t="s">
        <v>27</v>
      </c>
      <c r="AA39" s="193">
        <v>0.44640000000000002</v>
      </c>
      <c r="AB39" s="110" t="s">
        <v>1829</v>
      </c>
      <c r="AC39" s="191">
        <v>1.159E-9</v>
      </c>
      <c r="AD39" s="39" t="s">
        <v>108</v>
      </c>
    </row>
    <row r="40" spans="1:30" x14ac:dyDescent="0.2">
      <c r="A40" s="39">
        <v>3</v>
      </c>
      <c r="B40" s="39" t="s">
        <v>357</v>
      </c>
      <c r="C40" s="116" t="s">
        <v>316</v>
      </c>
      <c r="D40" s="41" t="s">
        <v>350</v>
      </c>
      <c r="E40" s="39">
        <v>188082919</v>
      </c>
      <c r="F40" s="110" t="s">
        <v>24</v>
      </c>
      <c r="G40" s="193">
        <v>0.44600000000000001</v>
      </c>
      <c r="H40" s="110" t="s">
        <v>981</v>
      </c>
      <c r="I40" s="193">
        <v>0.4284</v>
      </c>
      <c r="J40" s="110" t="s">
        <v>1986</v>
      </c>
      <c r="K40" s="193">
        <v>0.44130000000000003</v>
      </c>
      <c r="L40" s="110" t="s">
        <v>1987</v>
      </c>
      <c r="M40" s="193">
        <v>0.3735</v>
      </c>
      <c r="N40" s="110" t="s">
        <v>1988</v>
      </c>
      <c r="O40" s="193">
        <v>0.43080000000000002</v>
      </c>
      <c r="P40" s="110" t="s">
        <v>1821</v>
      </c>
      <c r="Q40" s="193">
        <v>0.45040000000000002</v>
      </c>
      <c r="R40" s="110" t="s">
        <v>1389</v>
      </c>
      <c r="S40" s="193">
        <v>0.47889999999999999</v>
      </c>
      <c r="T40" s="110" t="s">
        <v>1465</v>
      </c>
      <c r="U40" s="193">
        <v>0.43099999999999999</v>
      </c>
      <c r="V40" s="110" t="s">
        <v>1416</v>
      </c>
      <c r="W40" s="193">
        <v>0.42509999999999998</v>
      </c>
      <c r="X40" s="110" t="s">
        <v>1588</v>
      </c>
      <c r="Y40" s="193">
        <v>0.4501</v>
      </c>
      <c r="Z40" s="110" t="s">
        <v>1620</v>
      </c>
      <c r="AA40" s="193">
        <v>0.46200000000000002</v>
      </c>
      <c r="AB40" s="110" t="s">
        <v>1668</v>
      </c>
      <c r="AC40" s="191">
        <v>1.294E-5</v>
      </c>
      <c r="AD40" s="39" t="s">
        <v>105</v>
      </c>
    </row>
    <row r="41" spans="1:30" x14ac:dyDescent="0.2">
      <c r="A41" s="39">
        <v>4</v>
      </c>
      <c r="B41" s="39" t="s">
        <v>420</v>
      </c>
      <c r="C41" s="114" t="s">
        <v>420</v>
      </c>
      <c r="D41" s="41" t="s">
        <v>350</v>
      </c>
      <c r="E41" s="39">
        <v>2832727</v>
      </c>
      <c r="F41" s="110" t="s">
        <v>18</v>
      </c>
      <c r="G41" s="193">
        <v>0.30509999999999998</v>
      </c>
      <c r="H41" s="110" t="s">
        <v>989</v>
      </c>
      <c r="I41" s="193">
        <v>0.31359999999999999</v>
      </c>
      <c r="J41" s="110" t="s">
        <v>1991</v>
      </c>
      <c r="K41" s="193">
        <v>0.3201</v>
      </c>
      <c r="L41" s="110" t="s">
        <v>1166</v>
      </c>
      <c r="M41" s="193">
        <v>0.30249999999999999</v>
      </c>
      <c r="N41" s="110" t="s">
        <v>1252</v>
      </c>
      <c r="O41" s="193">
        <v>0.2989</v>
      </c>
      <c r="P41" s="110" t="s">
        <v>1247</v>
      </c>
      <c r="Q41" s="193">
        <v>0.30009999999999998</v>
      </c>
      <c r="R41" s="110" t="s">
        <v>1369</v>
      </c>
      <c r="S41" s="193">
        <v>0.32350000000000001</v>
      </c>
      <c r="T41" s="110" t="s">
        <v>1473</v>
      </c>
      <c r="U41" s="193">
        <v>0.30790000000000001</v>
      </c>
      <c r="V41" s="110" t="s">
        <v>1166</v>
      </c>
      <c r="W41" s="193">
        <v>0.31240000000000001</v>
      </c>
      <c r="X41" s="110" t="s">
        <v>1358</v>
      </c>
      <c r="Y41" s="193">
        <v>0.30199999999999999</v>
      </c>
      <c r="Z41" s="110" t="s">
        <v>1974</v>
      </c>
      <c r="AA41" s="193">
        <v>0.30009999999999998</v>
      </c>
      <c r="AB41" s="110" t="s">
        <v>1559</v>
      </c>
      <c r="AC41" s="191">
        <v>6.5339999999999996E-6</v>
      </c>
      <c r="AD41" s="39" t="s">
        <v>104</v>
      </c>
    </row>
    <row r="42" spans="1:30" x14ac:dyDescent="0.2">
      <c r="A42" s="39">
        <v>4</v>
      </c>
      <c r="B42" s="39" t="s">
        <v>427</v>
      </c>
      <c r="C42" s="114" t="s">
        <v>427</v>
      </c>
      <c r="D42" s="41" t="s">
        <v>350</v>
      </c>
      <c r="E42" s="39">
        <v>47051185</v>
      </c>
      <c r="F42" s="110" t="s">
        <v>14</v>
      </c>
      <c r="G42" s="193">
        <v>0.92372999999999994</v>
      </c>
      <c r="H42" s="110" t="s">
        <v>951</v>
      </c>
      <c r="I42" s="193">
        <v>0.92718999999999996</v>
      </c>
      <c r="J42" s="110" t="s">
        <v>1042</v>
      </c>
      <c r="K42" s="193">
        <v>0.91976000000000002</v>
      </c>
      <c r="L42" s="110" t="s">
        <v>2023</v>
      </c>
      <c r="M42" s="193">
        <v>0.93620999999999999</v>
      </c>
      <c r="N42" s="110" t="s">
        <v>2024</v>
      </c>
      <c r="O42" s="193">
        <v>0.91101999999999994</v>
      </c>
      <c r="P42" s="110" t="s">
        <v>2025</v>
      </c>
      <c r="Q42" s="193">
        <v>0.92435</v>
      </c>
      <c r="R42" s="110" t="s">
        <v>1364</v>
      </c>
      <c r="S42" s="193">
        <v>0.92469999999999997</v>
      </c>
      <c r="T42" s="110" t="s">
        <v>1683</v>
      </c>
      <c r="U42" s="193">
        <v>0.93833999999999995</v>
      </c>
      <c r="V42" s="110" t="s">
        <v>1507</v>
      </c>
      <c r="W42" s="193">
        <v>0.90991</v>
      </c>
      <c r="X42" s="110" t="s">
        <v>1568</v>
      </c>
      <c r="Y42" s="193">
        <v>0.92096</v>
      </c>
      <c r="Z42" s="110" t="s">
        <v>1619</v>
      </c>
      <c r="AA42" s="193">
        <v>0.92176999999999998</v>
      </c>
      <c r="AB42" s="110" t="s">
        <v>1506</v>
      </c>
      <c r="AC42" s="191">
        <v>5.5739999999999998E-5</v>
      </c>
      <c r="AD42" s="39" t="s">
        <v>479</v>
      </c>
    </row>
    <row r="43" spans="1:30" x14ac:dyDescent="0.2">
      <c r="A43" s="39">
        <v>4</v>
      </c>
      <c r="B43" s="39" t="s">
        <v>306</v>
      </c>
      <c r="C43" s="45" t="s">
        <v>306</v>
      </c>
      <c r="D43" s="41" t="s">
        <v>350</v>
      </c>
      <c r="E43" s="39">
        <v>103551603</v>
      </c>
      <c r="F43" s="110" t="s">
        <v>24</v>
      </c>
      <c r="G43" s="193">
        <v>0.5212</v>
      </c>
      <c r="H43" s="110" t="s">
        <v>1841</v>
      </c>
      <c r="I43" s="193">
        <v>0.52669999999999995</v>
      </c>
      <c r="J43" s="110" t="s">
        <v>1048</v>
      </c>
      <c r="K43" s="193">
        <v>0.50659999999999994</v>
      </c>
      <c r="L43" s="110" t="s">
        <v>1128</v>
      </c>
      <c r="M43" s="193">
        <v>0.46600000000000003</v>
      </c>
      <c r="N43" s="110" t="s">
        <v>1842</v>
      </c>
      <c r="O43" s="193">
        <v>0.51129999999999998</v>
      </c>
      <c r="P43" s="110" t="s">
        <v>950</v>
      </c>
      <c r="Q43" s="193">
        <v>0.49880000000000002</v>
      </c>
      <c r="R43" s="110" t="s">
        <v>1368</v>
      </c>
      <c r="S43" s="193">
        <v>0.49640000000000001</v>
      </c>
      <c r="T43" s="110" t="s">
        <v>1434</v>
      </c>
      <c r="U43" s="193">
        <v>0.5141</v>
      </c>
      <c r="V43" s="110" t="s">
        <v>1511</v>
      </c>
      <c r="W43" s="193">
        <v>0.49959999999999999</v>
      </c>
      <c r="X43" s="110" t="s">
        <v>1338</v>
      </c>
      <c r="Y43" s="193">
        <v>0.51729999999999998</v>
      </c>
      <c r="Z43" s="110" t="s">
        <v>1790</v>
      </c>
      <c r="AA43" s="193">
        <v>0.50219999999999998</v>
      </c>
      <c r="AB43" s="110" t="s">
        <v>1843</v>
      </c>
      <c r="AC43" s="191">
        <v>2.4119999999999999E-6</v>
      </c>
      <c r="AD43" s="39" t="s">
        <v>104</v>
      </c>
    </row>
    <row r="44" spans="1:30" x14ac:dyDescent="0.2">
      <c r="A44" s="39">
        <v>4</v>
      </c>
      <c r="B44" s="39" t="s">
        <v>826</v>
      </c>
      <c r="C44" s="45" t="s">
        <v>826</v>
      </c>
      <c r="D44" s="41" t="s">
        <v>350</v>
      </c>
      <c r="E44" s="39">
        <v>106173199</v>
      </c>
      <c r="F44" s="110" t="s">
        <v>14</v>
      </c>
      <c r="G44" s="193">
        <v>0.58050000000000002</v>
      </c>
      <c r="H44" s="110" t="s">
        <v>950</v>
      </c>
      <c r="I44" s="193">
        <v>0.58040000000000003</v>
      </c>
      <c r="J44" s="110" t="s">
        <v>1040</v>
      </c>
      <c r="K44" s="193">
        <v>0.54139999999999999</v>
      </c>
      <c r="L44" s="110" t="s">
        <v>1844</v>
      </c>
      <c r="M44" s="193">
        <v>0.59020000000000006</v>
      </c>
      <c r="N44" s="110" t="s">
        <v>1213</v>
      </c>
      <c r="O44" s="193">
        <v>0.55230000000000001</v>
      </c>
      <c r="P44" s="110" t="s">
        <v>955</v>
      </c>
      <c r="Q44" s="193">
        <v>0.54259999999999997</v>
      </c>
      <c r="R44" s="110" t="s">
        <v>1810</v>
      </c>
      <c r="S44" s="193">
        <v>0.55869999999999997</v>
      </c>
      <c r="T44" s="110" t="s">
        <v>1438</v>
      </c>
      <c r="U44" s="193">
        <v>0.51190000000000002</v>
      </c>
      <c r="V44" s="110" t="s">
        <v>1506</v>
      </c>
      <c r="W44" s="193">
        <v>0.54459999999999997</v>
      </c>
      <c r="X44" s="110" t="s">
        <v>1354</v>
      </c>
      <c r="Y44" s="194" t="s">
        <v>142</v>
      </c>
      <c r="Z44" s="199" t="s">
        <v>142</v>
      </c>
      <c r="AA44" s="193">
        <v>0.55069999999999997</v>
      </c>
      <c r="AB44" s="110" t="s">
        <v>1829</v>
      </c>
      <c r="AC44" s="191">
        <v>1.225E-5</v>
      </c>
      <c r="AD44" s="39" t="s">
        <v>103</v>
      </c>
    </row>
    <row r="45" spans="1:30" x14ac:dyDescent="0.2">
      <c r="A45" s="39">
        <v>5</v>
      </c>
      <c r="B45" s="39" t="s">
        <v>245</v>
      </c>
      <c r="C45" s="38" t="s">
        <v>244</v>
      </c>
      <c r="D45" s="41" t="s">
        <v>350</v>
      </c>
      <c r="E45" s="39">
        <v>35879156</v>
      </c>
      <c r="F45" s="110" t="s">
        <v>14</v>
      </c>
      <c r="G45" s="193">
        <v>0.72989999999999999</v>
      </c>
      <c r="H45" s="110" t="s">
        <v>1845</v>
      </c>
      <c r="I45" s="193">
        <v>0.72550000000000003</v>
      </c>
      <c r="J45" s="110" t="s">
        <v>971</v>
      </c>
      <c r="K45" s="193">
        <v>0.71860000000000002</v>
      </c>
      <c r="L45" s="110" t="s">
        <v>1110</v>
      </c>
      <c r="M45" s="193">
        <v>0.67389999999999994</v>
      </c>
      <c r="N45" s="110" t="s">
        <v>1846</v>
      </c>
      <c r="O45" s="193">
        <v>0.74930000000000008</v>
      </c>
      <c r="P45" s="110" t="s">
        <v>1847</v>
      </c>
      <c r="Q45" s="193">
        <v>0.74019999999999997</v>
      </c>
      <c r="R45" s="110" t="s">
        <v>1353</v>
      </c>
      <c r="S45" s="193">
        <v>0.79120000000000001</v>
      </c>
      <c r="T45" s="110" t="s">
        <v>1424</v>
      </c>
      <c r="U45" s="193">
        <v>0.70850000000000002</v>
      </c>
      <c r="V45" s="110" t="s">
        <v>1035</v>
      </c>
      <c r="W45" s="193">
        <v>0.72310000000000008</v>
      </c>
      <c r="X45" s="110" t="s">
        <v>1822</v>
      </c>
      <c r="Y45" s="193">
        <v>0.72460000000000002</v>
      </c>
      <c r="Z45" s="110" t="s">
        <v>1614</v>
      </c>
      <c r="AA45" s="193">
        <v>0.73730000000000007</v>
      </c>
      <c r="AB45" s="110" t="s">
        <v>1391</v>
      </c>
      <c r="AC45" s="191">
        <v>4.8669999999999998E-9</v>
      </c>
      <c r="AD45" s="39" t="s">
        <v>41</v>
      </c>
    </row>
    <row r="46" spans="1:30" x14ac:dyDescent="0.2">
      <c r="A46" s="39">
        <v>5</v>
      </c>
      <c r="B46" s="39" t="s">
        <v>234</v>
      </c>
      <c r="C46" s="38" t="s">
        <v>233</v>
      </c>
      <c r="D46" s="41" t="s">
        <v>350</v>
      </c>
      <c r="E46" s="39">
        <v>40399096</v>
      </c>
      <c r="F46" s="110" t="s">
        <v>24</v>
      </c>
      <c r="G46" s="193">
        <v>0.59640000000000004</v>
      </c>
      <c r="H46" s="110" t="s">
        <v>934</v>
      </c>
      <c r="I46" s="193">
        <v>0.60529999999999995</v>
      </c>
      <c r="J46" s="110" t="s">
        <v>1026</v>
      </c>
      <c r="K46" s="193">
        <v>0.5988</v>
      </c>
      <c r="L46" s="110" t="s">
        <v>1111</v>
      </c>
      <c r="M46" s="193">
        <v>0.56279999999999997</v>
      </c>
      <c r="N46" s="110" t="s">
        <v>1848</v>
      </c>
      <c r="O46" s="193">
        <v>0.60170000000000001</v>
      </c>
      <c r="P46" s="110" t="s">
        <v>1849</v>
      </c>
      <c r="Q46" s="193">
        <v>0.62840000000000007</v>
      </c>
      <c r="R46" s="110" t="s">
        <v>1352</v>
      </c>
      <c r="S46" s="193">
        <v>0.62109999999999999</v>
      </c>
      <c r="T46" s="110" t="s">
        <v>1425</v>
      </c>
      <c r="U46" s="193">
        <v>0.61050000000000004</v>
      </c>
      <c r="V46" s="110" t="s">
        <v>1483</v>
      </c>
      <c r="W46" s="193">
        <v>0.60549999999999993</v>
      </c>
      <c r="X46" s="110" t="s">
        <v>1559</v>
      </c>
      <c r="Y46" s="193">
        <v>0.59799999999999998</v>
      </c>
      <c r="Z46" s="110" t="s">
        <v>1850</v>
      </c>
      <c r="AA46" s="193">
        <v>0.60770000000000002</v>
      </c>
      <c r="AB46" s="110" t="s">
        <v>484</v>
      </c>
      <c r="AC46" s="191">
        <v>1.6980000000000001E-8</v>
      </c>
      <c r="AD46" s="39" t="s">
        <v>39</v>
      </c>
    </row>
    <row r="47" spans="1:30" x14ac:dyDescent="0.2">
      <c r="A47" s="39">
        <v>5</v>
      </c>
      <c r="B47" s="39" t="s">
        <v>291</v>
      </c>
      <c r="C47" s="38" t="s">
        <v>290</v>
      </c>
      <c r="D47" s="41" t="s">
        <v>350</v>
      </c>
      <c r="E47" s="39">
        <v>55440730</v>
      </c>
      <c r="F47" s="110" t="s">
        <v>24</v>
      </c>
      <c r="G47" s="193">
        <v>0.76380000000000003</v>
      </c>
      <c r="H47" s="110" t="s">
        <v>935</v>
      </c>
      <c r="I47" s="193">
        <v>0.75780000000000003</v>
      </c>
      <c r="J47" s="110" t="s">
        <v>1027</v>
      </c>
      <c r="K47" s="193">
        <v>0.75449999999999995</v>
      </c>
      <c r="L47" s="110" t="s">
        <v>1851</v>
      </c>
      <c r="M47" s="193">
        <v>0.81689999999999996</v>
      </c>
      <c r="N47" s="110" t="s">
        <v>1852</v>
      </c>
      <c r="O47" s="193">
        <v>0.75560000000000005</v>
      </c>
      <c r="P47" s="110" t="s">
        <v>1853</v>
      </c>
      <c r="Q47" s="193">
        <v>0.75970000000000004</v>
      </c>
      <c r="R47" s="110" t="s">
        <v>1354</v>
      </c>
      <c r="S47" s="193">
        <v>0.73670000000000002</v>
      </c>
      <c r="T47" s="110" t="s">
        <v>1426</v>
      </c>
      <c r="U47" s="193">
        <v>0.76339999999999997</v>
      </c>
      <c r="V47" s="110" t="s">
        <v>1497</v>
      </c>
      <c r="W47" s="193">
        <v>0.77010000000000001</v>
      </c>
      <c r="X47" s="110" t="s">
        <v>1560</v>
      </c>
      <c r="Y47" s="193">
        <v>0.75519999999999998</v>
      </c>
      <c r="Z47" s="110" t="s">
        <v>1854</v>
      </c>
      <c r="AA47" s="193">
        <v>0.75409999999999999</v>
      </c>
      <c r="AB47" s="110" t="s">
        <v>1366</v>
      </c>
      <c r="AC47" s="191">
        <v>2.6960000000000002E-9</v>
      </c>
      <c r="AD47" s="39" t="s">
        <v>897</v>
      </c>
    </row>
    <row r="48" spans="1:30" x14ac:dyDescent="0.2">
      <c r="A48" s="39">
        <v>5</v>
      </c>
      <c r="B48" s="39" t="s">
        <v>305</v>
      </c>
      <c r="C48" s="45" t="s">
        <v>305</v>
      </c>
      <c r="D48" s="41" t="s">
        <v>350</v>
      </c>
      <c r="E48" s="39">
        <v>133446575</v>
      </c>
      <c r="F48" s="110" t="s">
        <v>18</v>
      </c>
      <c r="G48" s="193">
        <v>0.87450000000000006</v>
      </c>
      <c r="H48" s="110" t="s">
        <v>957</v>
      </c>
      <c r="I48" s="193">
        <v>0.86549999999999994</v>
      </c>
      <c r="J48" s="110" t="s">
        <v>1047</v>
      </c>
      <c r="K48" s="193">
        <v>0.87539999999999996</v>
      </c>
      <c r="L48" s="110" t="s">
        <v>1127</v>
      </c>
      <c r="M48" s="193">
        <v>0.81169999999999998</v>
      </c>
      <c r="N48" s="110" t="s">
        <v>1855</v>
      </c>
      <c r="O48" s="193">
        <v>0.86440000000000006</v>
      </c>
      <c r="P48" s="110" t="s">
        <v>1280</v>
      </c>
      <c r="Q48" s="193">
        <v>0.8599</v>
      </c>
      <c r="R48" s="110" t="s">
        <v>1367</v>
      </c>
      <c r="S48" s="193">
        <v>0.85139999999999993</v>
      </c>
      <c r="T48" s="110" t="s">
        <v>1445</v>
      </c>
      <c r="U48" s="193">
        <v>0.86570000000000003</v>
      </c>
      <c r="V48" s="110" t="s">
        <v>1510</v>
      </c>
      <c r="W48" s="193">
        <v>0.8468</v>
      </c>
      <c r="X48" s="110" t="s">
        <v>1415</v>
      </c>
      <c r="Y48" s="193">
        <v>0.87290000000000001</v>
      </c>
      <c r="Z48" s="110" t="s">
        <v>1621</v>
      </c>
      <c r="AA48" s="193">
        <v>0.86419999999999997</v>
      </c>
      <c r="AB48" s="110" t="s">
        <v>1856</v>
      </c>
      <c r="AC48" s="191">
        <v>2.9720000000000001E-6</v>
      </c>
      <c r="AD48" s="39" t="s">
        <v>352</v>
      </c>
    </row>
    <row r="49" spans="1:30" x14ac:dyDescent="0.2">
      <c r="A49" s="39">
        <v>5</v>
      </c>
      <c r="B49" s="39" t="s">
        <v>350</v>
      </c>
      <c r="C49" s="192" t="s">
        <v>834</v>
      </c>
      <c r="D49" s="41" t="s">
        <v>350</v>
      </c>
      <c r="E49" s="39">
        <v>141506564</v>
      </c>
      <c r="F49" s="110" t="s">
        <v>14</v>
      </c>
      <c r="G49" s="193">
        <v>0.60759999999999992</v>
      </c>
      <c r="H49" s="110" t="s">
        <v>1857</v>
      </c>
      <c r="I49" s="193">
        <v>0.62609999999999999</v>
      </c>
      <c r="J49" s="110" t="s">
        <v>1025</v>
      </c>
      <c r="K49" s="193">
        <v>0.65210000000000001</v>
      </c>
      <c r="L49" s="110" t="s">
        <v>1109</v>
      </c>
      <c r="M49" s="193">
        <v>0.67799999999999994</v>
      </c>
      <c r="N49" s="110" t="s">
        <v>1824</v>
      </c>
      <c r="O49" s="193">
        <v>0.58899999999999997</v>
      </c>
      <c r="P49" s="110" t="s">
        <v>1858</v>
      </c>
      <c r="Q49" s="193">
        <v>0.62709999999999999</v>
      </c>
      <c r="R49" s="110" t="s">
        <v>1352</v>
      </c>
      <c r="S49" s="193">
        <v>0.66610000000000003</v>
      </c>
      <c r="T49" s="110" t="s">
        <v>1423</v>
      </c>
      <c r="U49" s="193">
        <v>0.60529999999999995</v>
      </c>
      <c r="V49" s="110" t="s">
        <v>1158</v>
      </c>
      <c r="W49" s="193">
        <v>0.61969999999999992</v>
      </c>
      <c r="X49" s="110" t="s">
        <v>1375</v>
      </c>
      <c r="Y49" s="193">
        <v>0.60959999999999992</v>
      </c>
      <c r="Z49" s="110" t="s">
        <v>1613</v>
      </c>
      <c r="AA49" s="193">
        <v>0.62680000000000002</v>
      </c>
      <c r="AB49" s="110" t="s">
        <v>1859</v>
      </c>
      <c r="AC49" s="191">
        <v>5.9549999999999997E-5</v>
      </c>
      <c r="AD49" s="39" t="s">
        <v>105</v>
      </c>
    </row>
    <row r="50" spans="1:30" x14ac:dyDescent="0.2">
      <c r="A50" s="39">
        <v>5</v>
      </c>
      <c r="B50" s="39" t="s">
        <v>302</v>
      </c>
      <c r="C50" s="45" t="s">
        <v>302</v>
      </c>
      <c r="D50" s="41" t="s">
        <v>350</v>
      </c>
      <c r="E50" s="39">
        <v>176788570</v>
      </c>
      <c r="F50" s="110" t="s">
        <v>24</v>
      </c>
      <c r="G50" s="193">
        <v>0.31830000000000003</v>
      </c>
      <c r="H50" s="110" t="s">
        <v>1793</v>
      </c>
      <c r="I50" s="193">
        <v>0.32940000000000003</v>
      </c>
      <c r="J50" s="110" t="s">
        <v>1083</v>
      </c>
      <c r="K50" s="193">
        <v>0.3216</v>
      </c>
      <c r="L50" s="110" t="s">
        <v>1172</v>
      </c>
      <c r="M50" s="193">
        <v>0.3765</v>
      </c>
      <c r="N50" s="110" t="s">
        <v>939</v>
      </c>
      <c r="O50" s="193">
        <v>0.32490000000000002</v>
      </c>
      <c r="P50" s="110" t="s">
        <v>1326</v>
      </c>
      <c r="Q50" s="193">
        <v>0.34670000000000001</v>
      </c>
      <c r="R50" s="110" t="s">
        <v>1369</v>
      </c>
      <c r="S50" s="193">
        <v>0.3725</v>
      </c>
      <c r="T50" s="110" t="s">
        <v>1478</v>
      </c>
      <c r="U50" s="193">
        <v>0.32050000000000001</v>
      </c>
      <c r="V50" s="110" t="s">
        <v>1539</v>
      </c>
      <c r="W50" s="193">
        <v>0.3175</v>
      </c>
      <c r="X50" s="110" t="s">
        <v>1375</v>
      </c>
      <c r="Y50" s="193">
        <v>0.33989999999999998</v>
      </c>
      <c r="Z50" s="110" t="s">
        <v>1389</v>
      </c>
      <c r="AA50" s="193">
        <v>0.3488</v>
      </c>
      <c r="AB50" s="110" t="s">
        <v>1365</v>
      </c>
      <c r="AC50" s="191">
        <v>1.042E-12</v>
      </c>
      <c r="AD50" s="39" t="s">
        <v>901</v>
      </c>
    </row>
    <row r="51" spans="1:30" x14ac:dyDescent="0.2">
      <c r="A51" s="39">
        <v>6</v>
      </c>
      <c r="B51" s="39" t="s">
        <v>783</v>
      </c>
      <c r="C51" s="45" t="s">
        <v>783</v>
      </c>
      <c r="D51" s="41" t="s">
        <v>350</v>
      </c>
      <c r="E51" s="39">
        <v>14719496</v>
      </c>
      <c r="F51" s="110" t="s">
        <v>18</v>
      </c>
      <c r="G51" s="193">
        <v>0.80510000000000004</v>
      </c>
      <c r="H51" s="110" t="s">
        <v>940</v>
      </c>
      <c r="I51" s="193">
        <v>0.7954</v>
      </c>
      <c r="J51" s="110" t="s">
        <v>1033</v>
      </c>
      <c r="K51" s="193">
        <v>0.82689999999999997</v>
      </c>
      <c r="L51" s="110" t="s">
        <v>1860</v>
      </c>
      <c r="M51" s="193">
        <v>0.88170000000000004</v>
      </c>
      <c r="N51" s="110" t="s">
        <v>1861</v>
      </c>
      <c r="O51" s="193">
        <v>0.75140000000000007</v>
      </c>
      <c r="P51" s="110" t="s">
        <v>1003</v>
      </c>
      <c r="Q51" s="193">
        <v>0.81600000000000006</v>
      </c>
      <c r="R51" s="110" t="s">
        <v>1357</v>
      </c>
      <c r="S51" s="193">
        <v>0.71629999999999994</v>
      </c>
      <c r="T51" s="110" t="s">
        <v>1430</v>
      </c>
      <c r="U51" s="193">
        <v>0.82340000000000002</v>
      </c>
      <c r="V51" s="110" t="s">
        <v>1840</v>
      </c>
      <c r="W51" s="193">
        <v>0.82479999999999998</v>
      </c>
      <c r="X51" s="110" t="s">
        <v>1563</v>
      </c>
      <c r="Y51" s="193">
        <v>0.81200000000000006</v>
      </c>
      <c r="Z51" s="110" t="s">
        <v>1616</v>
      </c>
      <c r="AA51" s="193">
        <v>0.79749999999999999</v>
      </c>
      <c r="AB51" s="110" t="s">
        <v>1659</v>
      </c>
      <c r="AC51" s="191">
        <v>1.905E-6</v>
      </c>
      <c r="AD51" s="39" t="s">
        <v>902</v>
      </c>
    </row>
    <row r="52" spans="1:30" x14ac:dyDescent="0.2">
      <c r="A52" s="39">
        <v>6</v>
      </c>
      <c r="B52" s="39" t="s">
        <v>310</v>
      </c>
      <c r="C52" s="45" t="s">
        <v>310</v>
      </c>
      <c r="D52" s="41" t="s">
        <v>350</v>
      </c>
      <c r="E52" s="39">
        <v>36375304</v>
      </c>
      <c r="F52" s="110" t="s">
        <v>24</v>
      </c>
      <c r="G52" s="193">
        <v>0.20069999999999999</v>
      </c>
      <c r="H52" s="110" t="s">
        <v>941</v>
      </c>
      <c r="I52" s="193">
        <v>0.19500000000000001</v>
      </c>
      <c r="J52" s="110" t="s">
        <v>1092</v>
      </c>
      <c r="K52" s="193">
        <v>0.20780000000000001</v>
      </c>
      <c r="L52" s="110" t="s">
        <v>1180</v>
      </c>
      <c r="M52" s="193">
        <v>0.1842</v>
      </c>
      <c r="N52" s="110" t="s">
        <v>1265</v>
      </c>
      <c r="O52" s="193">
        <v>0.17230000000000001</v>
      </c>
      <c r="P52" s="110" t="s">
        <v>1333</v>
      </c>
      <c r="Q52" s="193">
        <v>0.1883</v>
      </c>
      <c r="R52" s="110" t="s">
        <v>1403</v>
      </c>
      <c r="S52" s="193">
        <v>0.2203</v>
      </c>
      <c r="T52" s="110" t="s">
        <v>1128</v>
      </c>
      <c r="U52" s="193">
        <v>0.17430000000000001</v>
      </c>
      <c r="V52" s="110" t="s">
        <v>1543</v>
      </c>
      <c r="W52" s="193">
        <v>0.18429999999999999</v>
      </c>
      <c r="X52" s="110" t="s">
        <v>1862</v>
      </c>
      <c r="Y52" s="193">
        <v>0.18129999999999999</v>
      </c>
      <c r="Z52" s="110" t="s">
        <v>1637</v>
      </c>
      <c r="AA52" s="193">
        <v>0.18870000000000001</v>
      </c>
      <c r="AB52" s="110" t="s">
        <v>1586</v>
      </c>
      <c r="AC52" s="191">
        <v>4.4679999999999999E-9</v>
      </c>
      <c r="AD52" s="39" t="s">
        <v>903</v>
      </c>
    </row>
    <row r="53" spans="1:30" x14ac:dyDescent="0.2">
      <c r="A53" s="39">
        <v>6</v>
      </c>
      <c r="B53" s="39" t="s">
        <v>198</v>
      </c>
      <c r="C53" s="44" t="s">
        <v>197</v>
      </c>
      <c r="D53" s="41" t="s">
        <v>350</v>
      </c>
      <c r="E53" s="39">
        <v>90976768</v>
      </c>
      <c r="F53" s="110" t="s">
        <v>18</v>
      </c>
      <c r="G53" s="193">
        <v>0.18010000000000001</v>
      </c>
      <c r="H53" s="110" t="s">
        <v>1863</v>
      </c>
      <c r="I53" s="193">
        <v>0.18609999999999999</v>
      </c>
      <c r="J53" s="110" t="s">
        <v>1071</v>
      </c>
      <c r="K53" s="193">
        <v>0.17780000000000001</v>
      </c>
      <c r="L53" s="110" t="s">
        <v>1154</v>
      </c>
      <c r="M53" s="193">
        <v>0.1399</v>
      </c>
      <c r="N53" s="110" t="s">
        <v>1864</v>
      </c>
      <c r="O53" s="193">
        <v>0.154</v>
      </c>
      <c r="P53" s="110" t="s">
        <v>1316</v>
      </c>
      <c r="Q53" s="193">
        <v>0.17319999999999999</v>
      </c>
      <c r="R53" s="110" t="s">
        <v>1390</v>
      </c>
      <c r="S53" s="193">
        <v>0.13469999999999999</v>
      </c>
      <c r="T53" s="110" t="s">
        <v>1466</v>
      </c>
      <c r="U53" s="193">
        <v>0.17879999999999999</v>
      </c>
      <c r="V53" s="110" t="s">
        <v>1865</v>
      </c>
      <c r="W53" s="193">
        <v>0.16619999999999999</v>
      </c>
      <c r="X53" s="110" t="s">
        <v>1589</v>
      </c>
      <c r="Y53" s="193">
        <v>0.17399999999999999</v>
      </c>
      <c r="Z53" s="110" t="s">
        <v>1637</v>
      </c>
      <c r="AA53" s="193">
        <v>0.16539999999999999</v>
      </c>
      <c r="AB53" s="110" t="s">
        <v>1669</v>
      </c>
      <c r="AC53" s="191">
        <v>7.6260000000000001E-7</v>
      </c>
      <c r="AD53" s="39" t="s">
        <v>904</v>
      </c>
    </row>
    <row r="54" spans="1:30" x14ac:dyDescent="0.2">
      <c r="A54" s="39">
        <v>6</v>
      </c>
      <c r="B54" s="39" t="s">
        <v>71</v>
      </c>
      <c r="C54" s="41" t="s">
        <v>71</v>
      </c>
      <c r="D54" s="41" t="s">
        <v>350</v>
      </c>
      <c r="E54" s="39">
        <v>135739355</v>
      </c>
      <c r="F54" s="110" t="s">
        <v>18</v>
      </c>
      <c r="G54" s="193">
        <v>0.3664</v>
      </c>
      <c r="H54" s="110" t="s">
        <v>984</v>
      </c>
      <c r="I54" s="193">
        <v>0.38229999999999997</v>
      </c>
      <c r="J54" s="110" t="s">
        <v>1074</v>
      </c>
      <c r="K54" s="193">
        <v>0.3725</v>
      </c>
      <c r="L54" s="110" t="s">
        <v>1156</v>
      </c>
      <c r="M54" s="193">
        <v>0.33229999999999998</v>
      </c>
      <c r="N54" s="110" t="s">
        <v>1245</v>
      </c>
      <c r="O54" s="193">
        <v>0.35549999999999998</v>
      </c>
      <c r="P54" s="110" t="s">
        <v>958</v>
      </c>
      <c r="Q54" s="193">
        <v>0.36230000000000001</v>
      </c>
      <c r="R54" s="110" t="s">
        <v>1817</v>
      </c>
      <c r="S54" s="193">
        <v>0.3402</v>
      </c>
      <c r="T54" s="110" t="s">
        <v>1468</v>
      </c>
      <c r="U54" s="193">
        <v>0.36649999999999999</v>
      </c>
      <c r="V54" s="110" t="s">
        <v>1530</v>
      </c>
      <c r="W54" s="193">
        <v>0.35349999999999998</v>
      </c>
      <c r="X54" s="110" t="s">
        <v>1565</v>
      </c>
      <c r="Y54" s="193">
        <v>0.36599999999999999</v>
      </c>
      <c r="Z54" s="110" t="s">
        <v>1389</v>
      </c>
      <c r="AA54" s="193">
        <v>0.35189999999999999</v>
      </c>
      <c r="AB54" s="110" t="s">
        <v>911</v>
      </c>
      <c r="AC54" s="191">
        <v>2.3450000000000001E-9</v>
      </c>
      <c r="AD54" s="39" t="s">
        <v>0</v>
      </c>
    </row>
    <row r="55" spans="1:30" x14ac:dyDescent="0.2">
      <c r="A55" s="39">
        <v>6</v>
      </c>
      <c r="B55" s="39" t="s">
        <v>72</v>
      </c>
      <c r="C55" s="45" t="s">
        <v>72</v>
      </c>
      <c r="D55" s="41" t="s">
        <v>350</v>
      </c>
      <c r="E55" s="39">
        <v>137452908</v>
      </c>
      <c r="F55" s="110" t="s">
        <v>24</v>
      </c>
      <c r="G55" s="193">
        <v>0.24840000000000001</v>
      </c>
      <c r="H55" s="110" t="s">
        <v>1866</v>
      </c>
      <c r="I55" s="193">
        <v>0.23960000000000001</v>
      </c>
      <c r="J55" s="110" t="s">
        <v>1079</v>
      </c>
      <c r="K55" s="193">
        <v>0.2359</v>
      </c>
      <c r="L55" s="110" t="s">
        <v>1164</v>
      </c>
      <c r="M55" s="193">
        <v>0.17080000000000001</v>
      </c>
      <c r="N55" s="110" t="s">
        <v>1249</v>
      </c>
      <c r="O55" s="193">
        <v>0.23449999999999999</v>
      </c>
      <c r="P55" s="110" t="s">
        <v>1322</v>
      </c>
      <c r="Q55" s="193">
        <v>0.24510000000000001</v>
      </c>
      <c r="R55" s="110" t="s">
        <v>1867</v>
      </c>
      <c r="S55" s="193">
        <v>0.27610000000000001</v>
      </c>
      <c r="T55" s="110" t="s">
        <v>1472</v>
      </c>
      <c r="U55" s="193">
        <v>0.23150000000000001</v>
      </c>
      <c r="V55" s="110" t="s">
        <v>1535</v>
      </c>
      <c r="W55" s="193">
        <v>0.21110000000000001</v>
      </c>
      <c r="X55" s="110" t="s">
        <v>1868</v>
      </c>
      <c r="Y55" s="193">
        <v>0.22939999999999999</v>
      </c>
      <c r="Z55" s="110" t="s">
        <v>1869</v>
      </c>
      <c r="AA55" s="193">
        <v>0.2447</v>
      </c>
      <c r="AB55" s="110" t="s">
        <v>1672</v>
      </c>
      <c r="AC55" s="191">
        <v>5.9060000000000001E-12</v>
      </c>
      <c r="AD55" s="39" t="s">
        <v>123</v>
      </c>
    </row>
    <row r="56" spans="1:30" x14ac:dyDescent="0.2">
      <c r="A56" s="39">
        <v>6</v>
      </c>
      <c r="B56" s="39" t="s">
        <v>204</v>
      </c>
      <c r="C56" s="44" t="s">
        <v>203</v>
      </c>
      <c r="D56" s="41" t="s">
        <v>350</v>
      </c>
      <c r="E56" s="39">
        <v>138244816</v>
      </c>
      <c r="F56" s="110" t="s">
        <v>18</v>
      </c>
      <c r="G56" s="193">
        <v>0.79980000000000007</v>
      </c>
      <c r="H56" s="110" t="s">
        <v>937</v>
      </c>
      <c r="I56" s="193">
        <v>0.8024</v>
      </c>
      <c r="J56" s="110" t="s">
        <v>1029</v>
      </c>
      <c r="K56" s="193">
        <v>0.76229999999999998</v>
      </c>
      <c r="L56" s="110" t="s">
        <v>1870</v>
      </c>
      <c r="M56" s="193">
        <v>0.76649999999999996</v>
      </c>
      <c r="N56" s="110" t="s">
        <v>1204</v>
      </c>
      <c r="O56" s="193">
        <v>0.79239999999999999</v>
      </c>
      <c r="P56" s="110" t="s">
        <v>1871</v>
      </c>
      <c r="Q56" s="193">
        <v>0.80220000000000002</v>
      </c>
      <c r="R56" s="110" t="s">
        <v>1872</v>
      </c>
      <c r="S56" s="193">
        <v>0.81950000000000001</v>
      </c>
      <c r="T56" s="110" t="s">
        <v>1873</v>
      </c>
      <c r="U56" s="193">
        <v>0.72920000000000007</v>
      </c>
      <c r="V56" s="110" t="s">
        <v>1083</v>
      </c>
      <c r="W56" s="193">
        <v>0.76059999999999994</v>
      </c>
      <c r="X56" s="110" t="s">
        <v>1561</v>
      </c>
      <c r="Y56" s="193">
        <v>0.78410000000000002</v>
      </c>
      <c r="Z56" s="110" t="s">
        <v>1829</v>
      </c>
      <c r="AA56" s="193">
        <v>0.79259999999999997</v>
      </c>
      <c r="AB56" s="110" t="s">
        <v>1874</v>
      </c>
      <c r="AC56" s="191">
        <v>4.831E-8</v>
      </c>
      <c r="AD56" s="39" t="s">
        <v>905</v>
      </c>
    </row>
    <row r="57" spans="1:30" x14ac:dyDescent="0.2">
      <c r="A57" s="39">
        <v>6</v>
      </c>
      <c r="B57" s="39" t="s">
        <v>324</v>
      </c>
      <c r="C57" s="118" t="s">
        <v>324</v>
      </c>
      <c r="D57" s="41" t="s">
        <v>350</v>
      </c>
      <c r="E57" s="39">
        <v>139911322</v>
      </c>
      <c r="F57" s="110" t="s">
        <v>24</v>
      </c>
      <c r="G57" s="193">
        <v>0.25109999999999999</v>
      </c>
      <c r="H57" s="110" t="s">
        <v>996</v>
      </c>
      <c r="I57" s="193">
        <v>0.2616</v>
      </c>
      <c r="J57" s="110" t="s">
        <v>1989</v>
      </c>
      <c r="K57" s="193">
        <v>0.25209999999999999</v>
      </c>
      <c r="L57" s="110" t="s">
        <v>1176</v>
      </c>
      <c r="M57" s="193">
        <v>0.30249999999999999</v>
      </c>
      <c r="N57" s="110" t="s">
        <v>1087</v>
      </c>
      <c r="O57" s="193">
        <v>0.2387</v>
      </c>
      <c r="P57" s="110" t="s">
        <v>1331</v>
      </c>
      <c r="Q57" s="193">
        <v>0.25319999999999998</v>
      </c>
      <c r="R57" s="110" t="s">
        <v>1400</v>
      </c>
      <c r="S57" s="193">
        <v>0.2737</v>
      </c>
      <c r="T57" s="110" t="s">
        <v>1481</v>
      </c>
      <c r="U57" s="193">
        <v>0.247</v>
      </c>
      <c r="V57" s="110" t="s">
        <v>1542</v>
      </c>
      <c r="W57" s="193">
        <v>0.251</v>
      </c>
      <c r="X57" s="110" t="s">
        <v>1336</v>
      </c>
      <c r="Y57" s="193">
        <v>0.24790000000000001</v>
      </c>
      <c r="Z57" s="110" t="s">
        <v>1805</v>
      </c>
      <c r="AA57" s="193">
        <v>0.2525</v>
      </c>
      <c r="AB57" s="110" t="s">
        <v>1680</v>
      </c>
      <c r="AC57" s="191">
        <v>1.201E-5</v>
      </c>
      <c r="AD57" s="39" t="s">
        <v>103</v>
      </c>
    </row>
    <row r="58" spans="1:30" x14ac:dyDescent="0.2">
      <c r="A58" s="39">
        <v>6</v>
      </c>
      <c r="B58" s="39" t="s">
        <v>214</v>
      </c>
      <c r="C58" s="38" t="s">
        <v>213</v>
      </c>
      <c r="D58" s="41" t="s">
        <v>350</v>
      </c>
      <c r="E58" s="39">
        <v>159470559</v>
      </c>
      <c r="F58" s="110" t="s">
        <v>186</v>
      </c>
      <c r="G58" s="193">
        <v>0.63030000000000008</v>
      </c>
      <c r="H58" s="110" t="s">
        <v>1875</v>
      </c>
      <c r="I58" s="193">
        <v>0.6522</v>
      </c>
      <c r="J58" s="110" t="s">
        <v>1030</v>
      </c>
      <c r="K58" s="193">
        <v>0.65510000000000002</v>
      </c>
      <c r="L58" s="110" t="s">
        <v>1876</v>
      </c>
      <c r="M58" s="193">
        <v>0.69650000000000001</v>
      </c>
      <c r="N58" s="110" t="s">
        <v>1877</v>
      </c>
      <c r="O58" s="193">
        <v>0.63979999999999992</v>
      </c>
      <c r="P58" s="110" t="s">
        <v>1878</v>
      </c>
      <c r="Q58" s="193">
        <v>0.67599999999999993</v>
      </c>
      <c r="R58" s="110" t="s">
        <v>911</v>
      </c>
      <c r="S58" s="193">
        <v>0.66969999999999996</v>
      </c>
      <c r="T58" s="110" t="s">
        <v>1419</v>
      </c>
      <c r="U58" s="193">
        <v>0.67280000000000006</v>
      </c>
      <c r="V58" s="110" t="s">
        <v>1879</v>
      </c>
      <c r="W58" s="193">
        <v>0.65139999999999998</v>
      </c>
      <c r="X58" s="110" t="s">
        <v>1384</v>
      </c>
      <c r="Y58" s="193">
        <v>0.62280000000000002</v>
      </c>
      <c r="Z58" s="110" t="s">
        <v>1615</v>
      </c>
      <c r="AA58" s="193">
        <v>0.63990000000000002</v>
      </c>
      <c r="AB58" s="110" t="s">
        <v>1572</v>
      </c>
      <c r="AC58" s="191">
        <v>1.4279999999999999E-15</v>
      </c>
      <c r="AD58" s="39" t="s">
        <v>132</v>
      </c>
    </row>
    <row r="59" spans="1:30" x14ac:dyDescent="0.2">
      <c r="A59" s="39">
        <v>7</v>
      </c>
      <c r="B59" s="39" t="s">
        <v>773</v>
      </c>
      <c r="C59" s="45" t="s">
        <v>773</v>
      </c>
      <c r="D59" s="41" t="s">
        <v>350</v>
      </c>
      <c r="E59" s="39">
        <v>3113034</v>
      </c>
      <c r="F59" s="110" t="s">
        <v>18</v>
      </c>
      <c r="G59" s="193">
        <v>0.42959999999999998</v>
      </c>
      <c r="H59" s="110" t="s">
        <v>936</v>
      </c>
      <c r="I59" s="193">
        <v>0.41189999999999999</v>
      </c>
      <c r="J59" s="110" t="s">
        <v>1080</v>
      </c>
      <c r="K59" s="193">
        <v>0.43590000000000001</v>
      </c>
      <c r="L59" s="110" t="s">
        <v>1165</v>
      </c>
      <c r="M59" s="193">
        <v>0.42799999999999999</v>
      </c>
      <c r="N59" s="110" t="s">
        <v>1250</v>
      </c>
      <c r="O59" s="193">
        <v>0.40110000000000001</v>
      </c>
      <c r="P59" s="110" t="s">
        <v>1880</v>
      </c>
      <c r="Q59" s="193">
        <v>0.41739999999999999</v>
      </c>
      <c r="R59" s="110" t="s">
        <v>1335</v>
      </c>
      <c r="S59" s="193">
        <v>0.35539999999999999</v>
      </c>
      <c r="T59" s="110" t="s">
        <v>1435</v>
      </c>
      <c r="U59" s="193">
        <v>0.42509999999999998</v>
      </c>
      <c r="V59" s="110" t="s">
        <v>1536</v>
      </c>
      <c r="W59" s="193">
        <v>0.4224</v>
      </c>
      <c r="X59" s="110" t="s">
        <v>1594</v>
      </c>
      <c r="Y59" s="193">
        <v>0.43819999999999998</v>
      </c>
      <c r="Z59" s="110" t="s">
        <v>1606</v>
      </c>
      <c r="AA59" s="193">
        <v>0.41339999999999999</v>
      </c>
      <c r="AB59" s="110" t="s">
        <v>1881</v>
      </c>
      <c r="AC59" s="191">
        <v>2.2089999999999999E-6</v>
      </c>
      <c r="AD59" s="39" t="s">
        <v>104</v>
      </c>
    </row>
    <row r="60" spans="1:30" x14ac:dyDescent="0.2">
      <c r="A60" s="39">
        <v>7</v>
      </c>
      <c r="B60" s="39" t="s">
        <v>789</v>
      </c>
      <c r="C60" s="38" t="s">
        <v>790</v>
      </c>
      <c r="D60" s="41" t="s">
        <v>350</v>
      </c>
      <c r="E60" s="39">
        <v>27014988</v>
      </c>
      <c r="F60" s="110" t="s">
        <v>14</v>
      </c>
      <c r="G60" s="193">
        <v>0.16309999999999999</v>
      </c>
      <c r="H60" s="110" t="s">
        <v>982</v>
      </c>
      <c r="I60" s="193">
        <v>0.15210000000000001</v>
      </c>
      <c r="J60" s="110" t="s">
        <v>1072</v>
      </c>
      <c r="K60" s="193">
        <v>0.17810000000000001</v>
      </c>
      <c r="L60" s="110" t="s">
        <v>1155</v>
      </c>
      <c r="M60" s="193">
        <v>0.18529999999999999</v>
      </c>
      <c r="N60" s="110" t="s">
        <v>1882</v>
      </c>
      <c r="O60" s="193">
        <v>0.153</v>
      </c>
      <c r="P60" s="110" t="s">
        <v>1204</v>
      </c>
      <c r="Q60" s="193">
        <v>0.1779</v>
      </c>
      <c r="R60" s="110" t="s">
        <v>1391</v>
      </c>
      <c r="S60" s="193">
        <v>0.15479999999999999</v>
      </c>
      <c r="T60" s="110" t="s">
        <v>1450</v>
      </c>
      <c r="U60" s="193">
        <v>0.17879999999999999</v>
      </c>
      <c r="V60" s="110" t="s">
        <v>1528</v>
      </c>
      <c r="W60" s="193">
        <v>0.17799999999999999</v>
      </c>
      <c r="X60" s="110" t="s">
        <v>1883</v>
      </c>
      <c r="Y60" s="193">
        <v>0.18190000000000001</v>
      </c>
      <c r="Z60" s="110" t="s">
        <v>1564</v>
      </c>
      <c r="AA60" s="193">
        <v>0.1668</v>
      </c>
      <c r="AB60" s="110" t="s">
        <v>1884</v>
      </c>
      <c r="AC60" s="191">
        <v>1.2940000000000001E-9</v>
      </c>
      <c r="AD60" s="39" t="s">
        <v>906</v>
      </c>
    </row>
    <row r="61" spans="1:30" x14ac:dyDescent="0.2">
      <c r="A61" s="39">
        <v>7</v>
      </c>
      <c r="B61" s="39" t="s">
        <v>294</v>
      </c>
      <c r="C61" s="38" t="s">
        <v>293</v>
      </c>
      <c r="D61" s="41" t="s">
        <v>350</v>
      </c>
      <c r="E61" s="39">
        <v>28172739</v>
      </c>
      <c r="F61" s="110" t="s">
        <v>14</v>
      </c>
      <c r="G61" s="193">
        <v>0.19600000000000001</v>
      </c>
      <c r="H61" s="110" t="s">
        <v>983</v>
      </c>
      <c r="I61" s="193">
        <v>0.23080000000000001</v>
      </c>
      <c r="J61" s="110" t="s">
        <v>1885</v>
      </c>
      <c r="K61" s="193">
        <v>0.2132</v>
      </c>
      <c r="L61" s="110" t="s">
        <v>1025</v>
      </c>
      <c r="M61" s="193">
        <v>0.1862</v>
      </c>
      <c r="N61" s="110" t="s">
        <v>1243</v>
      </c>
      <c r="O61" s="193">
        <v>0.23449999999999999</v>
      </c>
      <c r="P61" s="110" t="s">
        <v>1227</v>
      </c>
      <c r="Q61" s="193">
        <v>0.22639999999999999</v>
      </c>
      <c r="R61" s="110" t="s">
        <v>1867</v>
      </c>
      <c r="S61" s="193">
        <v>0.2394</v>
      </c>
      <c r="T61" s="110" t="s">
        <v>1886</v>
      </c>
      <c r="U61" s="193">
        <v>0.20849999999999999</v>
      </c>
      <c r="V61" s="110" t="s">
        <v>1887</v>
      </c>
      <c r="W61" s="193">
        <v>0.219</v>
      </c>
      <c r="X61" s="110" t="s">
        <v>1888</v>
      </c>
      <c r="Y61" s="193">
        <v>0.20449999999999999</v>
      </c>
      <c r="Z61" s="110" t="s">
        <v>1828</v>
      </c>
      <c r="AA61" s="193">
        <v>0.2185</v>
      </c>
      <c r="AB61" s="110" t="s">
        <v>1889</v>
      </c>
      <c r="AC61" s="191">
        <v>2.065E-8</v>
      </c>
      <c r="AD61" s="39" t="s">
        <v>905</v>
      </c>
    </row>
    <row r="62" spans="1:30" x14ac:dyDescent="0.2">
      <c r="A62" s="39">
        <v>7</v>
      </c>
      <c r="B62" s="39" t="s">
        <v>272</v>
      </c>
      <c r="C62" s="38" t="s">
        <v>271</v>
      </c>
      <c r="D62" s="41" t="s">
        <v>350</v>
      </c>
      <c r="E62" s="39">
        <v>37382465</v>
      </c>
      <c r="F62" s="110" t="s">
        <v>14</v>
      </c>
      <c r="G62" s="193">
        <v>0.10100000000000001</v>
      </c>
      <c r="H62" s="110" t="s">
        <v>967</v>
      </c>
      <c r="I62" s="193">
        <v>0.10249999999999999</v>
      </c>
      <c r="J62" s="110" t="s">
        <v>1890</v>
      </c>
      <c r="K62" s="193">
        <v>9.1020000000000004E-2</v>
      </c>
      <c r="L62" s="110" t="s">
        <v>1138</v>
      </c>
      <c r="M62" s="193">
        <v>8.9510000000000006E-2</v>
      </c>
      <c r="N62" s="110" t="s">
        <v>1225</v>
      </c>
      <c r="O62" s="193">
        <v>9.5170000000000005E-2</v>
      </c>
      <c r="P62" s="110" t="s">
        <v>1300</v>
      </c>
      <c r="Q62" s="193">
        <v>9.4979999999999995E-2</v>
      </c>
      <c r="R62" s="110" t="s">
        <v>1374</v>
      </c>
      <c r="S62" s="193">
        <v>8.9639999999999997E-2</v>
      </c>
      <c r="T62" s="110" t="s">
        <v>1452</v>
      </c>
      <c r="U62" s="193">
        <v>9.5699999999999993E-2</v>
      </c>
      <c r="V62" s="110" t="s">
        <v>1282</v>
      </c>
      <c r="W62" s="193">
        <v>0.1057</v>
      </c>
      <c r="X62" s="110" t="s">
        <v>1576</v>
      </c>
      <c r="Y62" s="193">
        <v>0.1033</v>
      </c>
      <c r="Z62" s="110" t="s">
        <v>1627</v>
      </c>
      <c r="AA62" s="193">
        <v>9.6790000000000001E-2</v>
      </c>
      <c r="AB62" s="110" t="s">
        <v>1592</v>
      </c>
      <c r="AC62" s="191">
        <v>2.5329999999999999E-8</v>
      </c>
      <c r="AD62" s="39" t="s">
        <v>165</v>
      </c>
    </row>
    <row r="63" spans="1:30" x14ac:dyDescent="0.2">
      <c r="A63" s="39">
        <v>7</v>
      </c>
      <c r="B63" s="39" t="s">
        <v>799</v>
      </c>
      <c r="C63" s="44" t="s">
        <v>800</v>
      </c>
      <c r="D63" s="41" t="s">
        <v>350</v>
      </c>
      <c r="E63" s="39">
        <v>50325567</v>
      </c>
      <c r="F63" s="110" t="s">
        <v>24</v>
      </c>
      <c r="G63" s="193">
        <v>0.68589999999999995</v>
      </c>
      <c r="H63" s="110" t="s">
        <v>938</v>
      </c>
      <c r="I63" s="193">
        <v>0.70429999999999993</v>
      </c>
      <c r="J63" s="110" t="s">
        <v>1891</v>
      </c>
      <c r="K63" s="193">
        <v>0.72340000000000004</v>
      </c>
      <c r="L63" s="110" t="s">
        <v>1113</v>
      </c>
      <c r="M63" s="193">
        <v>0.73459999999999992</v>
      </c>
      <c r="N63" s="110" t="s">
        <v>1892</v>
      </c>
      <c r="O63" s="193">
        <v>0.71779999999999999</v>
      </c>
      <c r="P63" s="110" t="s">
        <v>1282</v>
      </c>
      <c r="Q63" s="193">
        <v>0.72510000000000008</v>
      </c>
      <c r="R63" s="110" t="s">
        <v>1355</v>
      </c>
      <c r="S63" s="193">
        <v>0.71530000000000005</v>
      </c>
      <c r="T63" s="110" t="s">
        <v>1427</v>
      </c>
      <c r="U63" s="193">
        <v>0.73960000000000004</v>
      </c>
      <c r="V63" s="110" t="s">
        <v>1498</v>
      </c>
      <c r="W63" s="193">
        <v>0.76</v>
      </c>
      <c r="X63" s="110" t="s">
        <v>1367</v>
      </c>
      <c r="Y63" s="193">
        <v>0.69520000000000004</v>
      </c>
      <c r="Z63" s="110" t="s">
        <v>1372</v>
      </c>
      <c r="AA63" s="193">
        <v>0.71689999999999998</v>
      </c>
      <c r="AB63" s="110" t="s">
        <v>1545</v>
      </c>
      <c r="AC63" s="191">
        <v>2.913E-8</v>
      </c>
      <c r="AD63" s="39" t="s">
        <v>0</v>
      </c>
    </row>
    <row r="64" spans="1:30" x14ac:dyDescent="0.2">
      <c r="A64" s="39">
        <v>8</v>
      </c>
      <c r="B64" s="39" t="s">
        <v>461</v>
      </c>
      <c r="C64" s="74" t="s">
        <v>409</v>
      </c>
      <c r="D64" s="41" t="s">
        <v>350</v>
      </c>
      <c r="E64" s="39">
        <v>11315592</v>
      </c>
      <c r="F64" s="110" t="s">
        <v>14</v>
      </c>
      <c r="G64" s="193">
        <v>0.1298</v>
      </c>
      <c r="H64" s="110" t="s">
        <v>969</v>
      </c>
      <c r="I64" s="193">
        <v>0.1298</v>
      </c>
      <c r="J64" s="110" t="s">
        <v>1058</v>
      </c>
      <c r="K64" s="193">
        <v>0.121</v>
      </c>
      <c r="L64" s="110" t="s">
        <v>2026</v>
      </c>
      <c r="M64" s="193">
        <v>0.216</v>
      </c>
      <c r="N64" s="110" t="s">
        <v>2027</v>
      </c>
      <c r="O64" s="193">
        <v>0.1201</v>
      </c>
      <c r="P64" s="110" t="s">
        <v>2028</v>
      </c>
      <c r="Q64" s="193">
        <v>0.1333</v>
      </c>
      <c r="R64" s="110" t="s">
        <v>1376</v>
      </c>
      <c r="S64" s="193">
        <v>0.13350000000000001</v>
      </c>
      <c r="T64" s="110" t="s">
        <v>1830</v>
      </c>
      <c r="U64" s="193">
        <v>0.15359999999999999</v>
      </c>
      <c r="V64" s="110" t="s">
        <v>1841</v>
      </c>
      <c r="W64" s="193">
        <v>0.13880000000000001</v>
      </c>
      <c r="X64" s="110" t="s">
        <v>1470</v>
      </c>
      <c r="Y64" s="193">
        <v>0.1232</v>
      </c>
      <c r="Z64" s="110" t="s">
        <v>1628</v>
      </c>
      <c r="AA64" s="193">
        <v>0.12720000000000001</v>
      </c>
      <c r="AB64" s="110" t="s">
        <v>1939</v>
      </c>
      <c r="AC64" s="191">
        <v>3.1159999999999999E-6</v>
      </c>
      <c r="AD64" s="39" t="s">
        <v>351</v>
      </c>
    </row>
    <row r="65" spans="1:30" x14ac:dyDescent="0.2">
      <c r="A65" s="39">
        <v>8</v>
      </c>
      <c r="B65" s="39" t="s">
        <v>318</v>
      </c>
      <c r="C65" s="114" t="s">
        <v>318</v>
      </c>
      <c r="D65" s="41" t="s">
        <v>350</v>
      </c>
      <c r="E65" s="39">
        <v>71218360</v>
      </c>
      <c r="F65" s="110" t="s">
        <v>18</v>
      </c>
      <c r="G65" s="193">
        <v>0.1028</v>
      </c>
      <c r="H65" s="110" t="s">
        <v>986</v>
      </c>
      <c r="I65" s="193">
        <v>0.1004</v>
      </c>
      <c r="J65" s="110" t="s">
        <v>1078</v>
      </c>
      <c r="K65" s="193">
        <v>0.10539999999999999</v>
      </c>
      <c r="L65" s="110" t="s">
        <v>1161</v>
      </c>
      <c r="M65" s="193">
        <v>0.1265</v>
      </c>
      <c r="N65" s="110" t="s">
        <v>1990</v>
      </c>
      <c r="O65" s="193">
        <v>0.11020000000000001</v>
      </c>
      <c r="P65" s="110" t="s">
        <v>1320</v>
      </c>
      <c r="Q65" s="193">
        <v>9.4140000000000001E-2</v>
      </c>
      <c r="R65" s="110" t="s">
        <v>1393</v>
      </c>
      <c r="S65" s="193">
        <v>0.1239</v>
      </c>
      <c r="T65" s="110" t="s">
        <v>1991</v>
      </c>
      <c r="U65" s="193">
        <v>0.1135</v>
      </c>
      <c r="V65" s="110" t="s">
        <v>1533</v>
      </c>
      <c r="W65" s="193">
        <v>0.1079</v>
      </c>
      <c r="X65" s="110" t="s">
        <v>1592</v>
      </c>
      <c r="Y65" s="193">
        <v>9.8710000000000006E-2</v>
      </c>
      <c r="Z65" s="110" t="s">
        <v>1641</v>
      </c>
      <c r="AA65" s="193">
        <v>0.1028</v>
      </c>
      <c r="AB65" s="110" t="s">
        <v>1456</v>
      </c>
      <c r="AC65" s="191">
        <v>5.9100000000000002E-6</v>
      </c>
      <c r="AD65" s="39" t="s">
        <v>356</v>
      </c>
    </row>
    <row r="66" spans="1:30" x14ac:dyDescent="0.2">
      <c r="A66" s="39">
        <v>8</v>
      </c>
      <c r="B66" s="39" t="s">
        <v>212</v>
      </c>
      <c r="C66" s="38" t="s">
        <v>211</v>
      </c>
      <c r="D66" s="41" t="s">
        <v>350</v>
      </c>
      <c r="E66" s="39">
        <v>79575804</v>
      </c>
      <c r="F66" s="110" t="s">
        <v>18</v>
      </c>
      <c r="G66" s="193">
        <v>0.25159999999999999</v>
      </c>
      <c r="H66" s="110" t="s">
        <v>929</v>
      </c>
      <c r="I66" s="193">
        <v>0.2475</v>
      </c>
      <c r="J66" s="110" t="s">
        <v>1056</v>
      </c>
      <c r="K66" s="193">
        <v>0.2407</v>
      </c>
      <c r="L66" s="110" t="s">
        <v>1139</v>
      </c>
      <c r="M66" s="193">
        <v>0.25719999999999998</v>
      </c>
      <c r="N66" s="110" t="s">
        <v>1893</v>
      </c>
      <c r="O66" s="193">
        <v>0.30930000000000002</v>
      </c>
      <c r="P66" s="110" t="s">
        <v>1279</v>
      </c>
      <c r="Q66" s="193">
        <v>0.2646</v>
      </c>
      <c r="R66" s="110" t="s">
        <v>1894</v>
      </c>
      <c r="S66" s="193">
        <v>0.3382</v>
      </c>
      <c r="T66" s="110" t="s">
        <v>1453</v>
      </c>
      <c r="U66" s="193">
        <v>0.20180000000000001</v>
      </c>
      <c r="V66" s="110" t="s">
        <v>1516</v>
      </c>
      <c r="W66" s="193">
        <v>0.25719999999999998</v>
      </c>
      <c r="X66" s="110" t="s">
        <v>1577</v>
      </c>
      <c r="Y66" s="193">
        <v>0.24249999999999999</v>
      </c>
      <c r="Z66" s="110" t="s">
        <v>1614</v>
      </c>
      <c r="AA66" s="193">
        <v>0.27300000000000002</v>
      </c>
      <c r="AB66" s="110" t="s">
        <v>1593</v>
      </c>
      <c r="AC66" s="191">
        <v>5.5949999999999998E-10</v>
      </c>
      <c r="AD66" s="39" t="s">
        <v>41</v>
      </c>
    </row>
    <row r="67" spans="1:30" x14ac:dyDescent="0.2">
      <c r="A67" s="39">
        <v>8</v>
      </c>
      <c r="B67" s="39" t="s">
        <v>832</v>
      </c>
      <c r="C67" s="41" t="s">
        <v>832</v>
      </c>
      <c r="D67" s="41" t="s">
        <v>350</v>
      </c>
      <c r="E67" s="39">
        <v>128192981</v>
      </c>
      <c r="F67" s="110" t="s">
        <v>24</v>
      </c>
      <c r="G67" s="193">
        <v>0.3574</v>
      </c>
      <c r="H67" s="110" t="s">
        <v>990</v>
      </c>
      <c r="I67" s="193">
        <v>0.34689999999999999</v>
      </c>
      <c r="J67" s="110" t="s">
        <v>1851</v>
      </c>
      <c r="K67" s="193">
        <v>0.38219999999999998</v>
      </c>
      <c r="L67" s="110" t="s">
        <v>1136</v>
      </c>
      <c r="M67" s="193">
        <v>0.34660000000000002</v>
      </c>
      <c r="N67" s="110" t="s">
        <v>1895</v>
      </c>
      <c r="O67" s="193">
        <v>0.3362</v>
      </c>
      <c r="P67" s="110" t="s">
        <v>1896</v>
      </c>
      <c r="Q67" s="193">
        <v>0.36399999999999999</v>
      </c>
      <c r="R67" s="110" t="s">
        <v>1385</v>
      </c>
      <c r="S67" s="193">
        <v>0.30109999999999998</v>
      </c>
      <c r="T67" s="110" t="s">
        <v>1454</v>
      </c>
      <c r="U67" s="193">
        <v>0.3528</v>
      </c>
      <c r="V67" s="110" t="s">
        <v>1897</v>
      </c>
      <c r="W67" s="193">
        <v>0.38150000000000001</v>
      </c>
      <c r="X67" s="110" t="s">
        <v>1795</v>
      </c>
      <c r="Y67" s="193">
        <v>0.36370000000000002</v>
      </c>
      <c r="Z67" s="110" t="s">
        <v>1625</v>
      </c>
      <c r="AA67" s="193">
        <v>0.3427</v>
      </c>
      <c r="AB67" s="110" t="s">
        <v>1338</v>
      </c>
      <c r="AC67" s="191">
        <v>2.2099999999999999E-8</v>
      </c>
      <c r="AD67" s="39" t="s">
        <v>39</v>
      </c>
    </row>
    <row r="68" spans="1:30" x14ac:dyDescent="0.2">
      <c r="A68" s="39">
        <v>8</v>
      </c>
      <c r="B68" s="39" t="s">
        <v>77</v>
      </c>
      <c r="C68" s="45" t="s">
        <v>77</v>
      </c>
      <c r="D68" s="41" t="s">
        <v>350</v>
      </c>
      <c r="E68" s="39">
        <v>128815029</v>
      </c>
      <c r="F68" s="110" t="s">
        <v>24</v>
      </c>
      <c r="G68" s="193">
        <v>0.70660000000000001</v>
      </c>
      <c r="H68" s="110" t="s">
        <v>952</v>
      </c>
      <c r="I68" s="193">
        <v>0.73930000000000007</v>
      </c>
      <c r="J68" s="110" t="s">
        <v>974</v>
      </c>
      <c r="K68" s="193">
        <v>0.72870000000000001</v>
      </c>
      <c r="L68" s="110" t="s">
        <v>1898</v>
      </c>
      <c r="M68" s="193">
        <v>0.72330000000000005</v>
      </c>
      <c r="N68" s="110" t="s">
        <v>1899</v>
      </c>
      <c r="O68" s="193">
        <v>0.71609999999999996</v>
      </c>
      <c r="P68" s="110" t="s">
        <v>952</v>
      </c>
      <c r="Q68" s="193">
        <v>0.7369</v>
      </c>
      <c r="R68" s="110" t="s">
        <v>1365</v>
      </c>
      <c r="S68" s="193">
        <v>0.70720000000000005</v>
      </c>
      <c r="T68" s="110" t="s">
        <v>1440</v>
      </c>
      <c r="U68" s="193">
        <v>0.69510000000000005</v>
      </c>
      <c r="V68" s="110" t="s">
        <v>1113</v>
      </c>
      <c r="W68" s="193">
        <v>0.72649999999999992</v>
      </c>
      <c r="X68" s="110" t="s">
        <v>1569</v>
      </c>
      <c r="Y68" s="193">
        <v>0.71750000000000003</v>
      </c>
      <c r="Z68" s="110" t="s">
        <v>1372</v>
      </c>
      <c r="AA68" s="193">
        <v>0.72120000000000006</v>
      </c>
      <c r="AB68" s="110" t="s">
        <v>1354</v>
      </c>
      <c r="AC68" s="191">
        <v>1.9829999999999999E-9</v>
      </c>
      <c r="AD68" s="39" t="s">
        <v>41</v>
      </c>
    </row>
    <row r="69" spans="1:30" x14ac:dyDescent="0.2">
      <c r="A69" s="39">
        <v>8</v>
      </c>
      <c r="B69" s="39" t="s">
        <v>218</v>
      </c>
      <c r="C69" s="44" t="s">
        <v>217</v>
      </c>
      <c r="D69" s="41" t="s">
        <v>350</v>
      </c>
      <c r="E69" s="39">
        <v>129158945</v>
      </c>
      <c r="F69" s="110" t="s">
        <v>14</v>
      </c>
      <c r="G69" s="193">
        <v>0.31459999999999999</v>
      </c>
      <c r="H69" s="110" t="s">
        <v>1900</v>
      </c>
      <c r="I69" s="193">
        <v>0.28210000000000002</v>
      </c>
      <c r="J69" s="110" t="s">
        <v>1073</v>
      </c>
      <c r="K69" s="193">
        <v>0.28320000000000001</v>
      </c>
      <c r="L69" s="110" t="s">
        <v>1823</v>
      </c>
      <c r="M69" s="193">
        <v>0.25209999999999999</v>
      </c>
      <c r="N69" s="110" t="s">
        <v>1244</v>
      </c>
      <c r="O69" s="193">
        <v>0.28389999999999999</v>
      </c>
      <c r="P69" s="110" t="s">
        <v>1247</v>
      </c>
      <c r="Q69" s="193">
        <v>0.26939999999999997</v>
      </c>
      <c r="R69" s="110" t="s">
        <v>1392</v>
      </c>
      <c r="S69" s="193">
        <v>0.3155</v>
      </c>
      <c r="T69" s="110" t="s">
        <v>1467</v>
      </c>
      <c r="U69" s="193">
        <v>0.30709999999999998</v>
      </c>
      <c r="V69" s="110" t="s">
        <v>1529</v>
      </c>
      <c r="W69" s="193">
        <v>0.29599999999999999</v>
      </c>
      <c r="X69" s="110" t="s">
        <v>1590</v>
      </c>
      <c r="Y69" s="193">
        <v>0.30680000000000002</v>
      </c>
      <c r="Z69" s="110" t="s">
        <v>1638</v>
      </c>
      <c r="AA69" s="193">
        <v>0.28949999999999998</v>
      </c>
      <c r="AB69" s="110" t="s">
        <v>1559</v>
      </c>
      <c r="AC69" s="191">
        <v>2.818E-6</v>
      </c>
      <c r="AD69" s="39" t="s">
        <v>103</v>
      </c>
    </row>
    <row r="70" spans="1:30" x14ac:dyDescent="0.2">
      <c r="A70" s="39">
        <v>9</v>
      </c>
      <c r="B70" s="39" t="s">
        <v>429</v>
      </c>
      <c r="C70" s="114" t="s">
        <v>429</v>
      </c>
      <c r="D70" s="41" t="s">
        <v>350</v>
      </c>
      <c r="E70" s="39">
        <v>135210324</v>
      </c>
      <c r="F70" s="110" t="s">
        <v>18</v>
      </c>
      <c r="G70" s="193">
        <v>0.1255</v>
      </c>
      <c r="H70" s="110" t="s">
        <v>994</v>
      </c>
      <c r="I70" s="193">
        <v>0.13089999999999999</v>
      </c>
      <c r="J70" s="110" t="s">
        <v>1084</v>
      </c>
      <c r="K70" s="193">
        <v>0.14610000000000001</v>
      </c>
      <c r="L70" s="110" t="s">
        <v>933</v>
      </c>
      <c r="M70" s="193">
        <v>0.1636</v>
      </c>
      <c r="N70" s="110" t="s">
        <v>2029</v>
      </c>
      <c r="O70" s="193">
        <v>0.1356</v>
      </c>
      <c r="P70" s="110" t="s">
        <v>1327</v>
      </c>
      <c r="Q70" s="193">
        <v>0.13789999999999999</v>
      </c>
      <c r="R70" s="110" t="s">
        <v>1397</v>
      </c>
      <c r="S70" s="193">
        <v>0.1502</v>
      </c>
      <c r="T70" s="110" t="s">
        <v>2030</v>
      </c>
      <c r="U70" s="193">
        <v>0.12609999999999999</v>
      </c>
      <c r="V70" s="110" t="s">
        <v>938</v>
      </c>
      <c r="W70" s="193">
        <v>0.1328</v>
      </c>
      <c r="X70" s="110" t="s">
        <v>2031</v>
      </c>
      <c r="Y70" s="193">
        <v>0.1208</v>
      </c>
      <c r="Z70" s="110" t="s">
        <v>2032</v>
      </c>
      <c r="AA70" s="193">
        <v>0.1429</v>
      </c>
      <c r="AB70" s="110" t="s">
        <v>1677</v>
      </c>
      <c r="AC70" s="191">
        <v>5.6579999999999999E-6</v>
      </c>
      <c r="AD70" s="39" t="s">
        <v>355</v>
      </c>
    </row>
    <row r="71" spans="1:30" x14ac:dyDescent="0.2">
      <c r="A71" s="39">
        <v>10</v>
      </c>
      <c r="B71" s="39" t="s">
        <v>229</v>
      </c>
      <c r="C71" s="38" t="s">
        <v>228</v>
      </c>
      <c r="D71" s="41" t="s">
        <v>350</v>
      </c>
      <c r="E71" s="39">
        <v>6099045</v>
      </c>
      <c r="F71" s="110" t="s">
        <v>18</v>
      </c>
      <c r="G71" s="193">
        <v>0.72619999999999996</v>
      </c>
      <c r="H71" s="110" t="s">
        <v>920</v>
      </c>
      <c r="I71" s="193">
        <v>0.75180000000000002</v>
      </c>
      <c r="J71" s="110" t="s">
        <v>1011</v>
      </c>
      <c r="K71" s="193">
        <v>0.69640000000000002</v>
      </c>
      <c r="L71" s="110" t="s">
        <v>1099</v>
      </c>
      <c r="M71" s="193">
        <v>0.80969999999999998</v>
      </c>
      <c r="N71" s="110" t="s">
        <v>1192</v>
      </c>
      <c r="O71" s="193">
        <v>0.7641</v>
      </c>
      <c r="P71" s="110" t="s">
        <v>1003</v>
      </c>
      <c r="Q71" s="193">
        <v>0.73730000000000007</v>
      </c>
      <c r="R71" s="110" t="s">
        <v>1901</v>
      </c>
      <c r="S71" s="193">
        <v>0.78570000000000007</v>
      </c>
      <c r="T71" s="110" t="s">
        <v>1097</v>
      </c>
      <c r="U71" s="193">
        <v>0.7077</v>
      </c>
      <c r="V71" s="110" t="s">
        <v>1487</v>
      </c>
      <c r="W71" s="193">
        <v>0.72350000000000003</v>
      </c>
      <c r="X71" s="110" t="s">
        <v>1399</v>
      </c>
      <c r="Y71" s="193">
        <v>0.72150000000000003</v>
      </c>
      <c r="Z71" s="110" t="s">
        <v>1605</v>
      </c>
      <c r="AA71" s="193">
        <v>0.74330000000000007</v>
      </c>
      <c r="AB71" s="110" t="s">
        <v>1556</v>
      </c>
      <c r="AC71" s="191">
        <v>7.6080000000000005E-23</v>
      </c>
      <c r="AD71" s="39" t="s">
        <v>907</v>
      </c>
    </row>
    <row r="72" spans="1:30" x14ac:dyDescent="0.2">
      <c r="A72" s="39">
        <v>10</v>
      </c>
      <c r="B72" s="39" t="s">
        <v>460</v>
      </c>
      <c r="C72" s="74" t="s">
        <v>408</v>
      </c>
      <c r="D72" s="41" t="s">
        <v>350</v>
      </c>
      <c r="E72" s="39">
        <v>30731146</v>
      </c>
      <c r="F72" s="110" t="s">
        <v>18</v>
      </c>
      <c r="G72" s="193">
        <v>0.25109999999999999</v>
      </c>
      <c r="H72" s="110" t="s">
        <v>963</v>
      </c>
      <c r="I72" s="193">
        <v>0.2487</v>
      </c>
      <c r="J72" s="110" t="s">
        <v>2033</v>
      </c>
      <c r="K72" s="193">
        <v>0.2311</v>
      </c>
      <c r="L72" s="110" t="s">
        <v>1135</v>
      </c>
      <c r="M72" s="193">
        <v>0.251</v>
      </c>
      <c r="N72" s="110" t="s">
        <v>1949</v>
      </c>
      <c r="O72" s="193">
        <v>0.26690000000000003</v>
      </c>
      <c r="P72" s="110" t="s">
        <v>1297</v>
      </c>
      <c r="Q72" s="193">
        <v>0.24629999999999999</v>
      </c>
      <c r="R72" s="110" t="s">
        <v>1894</v>
      </c>
      <c r="S72" s="193">
        <v>0.29520000000000002</v>
      </c>
      <c r="T72" s="110" t="s">
        <v>1413</v>
      </c>
      <c r="U72" s="193">
        <v>0.23960000000000001</v>
      </c>
      <c r="V72" s="110" t="s">
        <v>1055</v>
      </c>
      <c r="W72" s="193">
        <v>0.21340000000000001</v>
      </c>
      <c r="X72" s="110" t="s">
        <v>1874</v>
      </c>
      <c r="Y72" s="193">
        <v>0.24460000000000001</v>
      </c>
      <c r="Z72" s="110" t="s">
        <v>1369</v>
      </c>
      <c r="AA72" s="193">
        <v>0.25990000000000002</v>
      </c>
      <c r="AB72" s="110" t="s">
        <v>1354</v>
      </c>
      <c r="AC72" s="191">
        <v>3.089E-6</v>
      </c>
      <c r="AD72" s="39" t="s">
        <v>103</v>
      </c>
    </row>
    <row r="73" spans="1:30" x14ac:dyDescent="0.2">
      <c r="A73" s="39">
        <v>10</v>
      </c>
      <c r="B73" s="39" t="s">
        <v>307</v>
      </c>
      <c r="C73" s="45" t="s">
        <v>307</v>
      </c>
      <c r="D73" s="41" t="s">
        <v>350</v>
      </c>
      <c r="E73" s="39">
        <v>31415106</v>
      </c>
      <c r="F73" s="110" t="s">
        <v>18</v>
      </c>
      <c r="G73" s="193">
        <v>0.47510000000000002</v>
      </c>
      <c r="H73" s="110" t="s">
        <v>997</v>
      </c>
      <c r="I73" s="193">
        <v>0.50290000000000001</v>
      </c>
      <c r="J73" s="110" t="s">
        <v>1050</v>
      </c>
      <c r="K73" s="193">
        <v>0.51200000000000001</v>
      </c>
      <c r="L73" s="110" t="s">
        <v>1130</v>
      </c>
      <c r="M73" s="193">
        <v>0.56190000000000007</v>
      </c>
      <c r="N73" s="110" t="s">
        <v>1220</v>
      </c>
      <c r="O73" s="193">
        <v>0.44629999999999997</v>
      </c>
      <c r="P73" s="110" t="s">
        <v>1902</v>
      </c>
      <c r="Q73" s="193">
        <v>0.51150000000000007</v>
      </c>
      <c r="R73" s="110" t="s">
        <v>1370</v>
      </c>
      <c r="S73" s="193">
        <v>0.4355</v>
      </c>
      <c r="T73" s="110" t="s">
        <v>1903</v>
      </c>
      <c r="U73" s="193">
        <v>0.53120000000000001</v>
      </c>
      <c r="V73" s="110" t="s">
        <v>1131</v>
      </c>
      <c r="W73" s="193">
        <v>0.53410000000000002</v>
      </c>
      <c r="X73" s="110" t="s">
        <v>1867</v>
      </c>
      <c r="Y73" s="193">
        <v>0.50360000000000005</v>
      </c>
      <c r="Z73" s="110" t="s">
        <v>1613</v>
      </c>
      <c r="AA73" s="193">
        <v>0.47939999999999999</v>
      </c>
      <c r="AB73" s="110" t="s">
        <v>1395</v>
      </c>
      <c r="AC73" s="191">
        <v>5.6080000000000003E-8</v>
      </c>
      <c r="AD73" s="39" t="s">
        <v>127</v>
      </c>
    </row>
    <row r="74" spans="1:30" x14ac:dyDescent="0.2">
      <c r="A74" s="39">
        <v>10</v>
      </c>
      <c r="B74" s="39" t="s">
        <v>321</v>
      </c>
      <c r="C74" s="114" t="s">
        <v>321</v>
      </c>
      <c r="D74" s="41" t="s">
        <v>350</v>
      </c>
      <c r="E74" s="39">
        <v>43642810</v>
      </c>
      <c r="F74" s="110" t="s">
        <v>24</v>
      </c>
      <c r="G74" s="194" t="s">
        <v>142</v>
      </c>
      <c r="H74" s="199" t="s">
        <v>142</v>
      </c>
      <c r="I74" s="193">
        <v>0.73540000000000005</v>
      </c>
      <c r="J74" s="110" t="s">
        <v>1041</v>
      </c>
      <c r="K74" s="193">
        <v>0.70599999999999996</v>
      </c>
      <c r="L74" s="110" t="s">
        <v>1122</v>
      </c>
      <c r="M74" s="193">
        <v>0.70269999999999999</v>
      </c>
      <c r="N74" s="110" t="s">
        <v>1214</v>
      </c>
      <c r="O74" s="194" t="s">
        <v>142</v>
      </c>
      <c r="P74" s="199" t="s">
        <v>142</v>
      </c>
      <c r="Q74" s="193">
        <v>0.72720000000000007</v>
      </c>
      <c r="R74" s="110" t="s">
        <v>1363</v>
      </c>
      <c r="S74" s="193">
        <v>0.73560000000000003</v>
      </c>
      <c r="T74" s="110" t="s">
        <v>1992</v>
      </c>
      <c r="U74" s="193">
        <v>0.68920000000000003</v>
      </c>
      <c r="V74" s="110" t="s">
        <v>1096</v>
      </c>
      <c r="W74" s="193">
        <v>0.69819999999999993</v>
      </c>
      <c r="X74" s="110" t="s">
        <v>1403</v>
      </c>
      <c r="Y74" s="193">
        <v>0.72140000000000004</v>
      </c>
      <c r="Z74" s="110" t="s">
        <v>1805</v>
      </c>
      <c r="AA74" s="193">
        <v>0.73280000000000001</v>
      </c>
      <c r="AB74" s="110" t="s">
        <v>1573</v>
      </c>
      <c r="AC74" s="191">
        <v>4.5599999999999997E-5</v>
      </c>
      <c r="AD74" s="39" t="s">
        <v>46</v>
      </c>
    </row>
    <row r="75" spans="1:30" x14ac:dyDescent="0.2">
      <c r="A75" s="39">
        <v>10</v>
      </c>
      <c r="B75" s="39" t="s">
        <v>812</v>
      </c>
      <c r="C75" s="45" t="s">
        <v>812</v>
      </c>
      <c r="D75" s="41" t="s">
        <v>350</v>
      </c>
      <c r="E75" s="39">
        <v>75658349</v>
      </c>
      <c r="F75" s="110" t="s">
        <v>18</v>
      </c>
      <c r="G75" s="193">
        <v>0.57889999999999997</v>
      </c>
      <c r="H75" s="110" t="s">
        <v>949</v>
      </c>
      <c r="I75" s="193">
        <v>0.57779999999999998</v>
      </c>
      <c r="J75" s="110" t="s">
        <v>1830</v>
      </c>
      <c r="K75" s="193">
        <v>0.51439999999999997</v>
      </c>
      <c r="L75" s="110" t="s">
        <v>1121</v>
      </c>
      <c r="M75" s="193">
        <v>0.43419999999999997</v>
      </c>
      <c r="N75" s="110" t="s">
        <v>1255</v>
      </c>
      <c r="O75" s="193">
        <v>0.5494</v>
      </c>
      <c r="P75" s="110" t="s">
        <v>1904</v>
      </c>
      <c r="Q75" s="193">
        <v>0.56040000000000001</v>
      </c>
      <c r="R75" s="110" t="s">
        <v>1362</v>
      </c>
      <c r="S75" s="193">
        <v>0.64260000000000006</v>
      </c>
      <c r="T75" s="110" t="s">
        <v>1437</v>
      </c>
      <c r="U75" s="193">
        <v>0.52970000000000006</v>
      </c>
      <c r="V75" s="110" t="s">
        <v>1505</v>
      </c>
      <c r="W75" s="193">
        <v>0.51800000000000002</v>
      </c>
      <c r="X75" s="110" t="s">
        <v>1567</v>
      </c>
      <c r="Y75" s="193">
        <v>0.54920000000000002</v>
      </c>
      <c r="Z75" s="110" t="s">
        <v>1905</v>
      </c>
      <c r="AA75" s="193">
        <v>0.56240000000000001</v>
      </c>
      <c r="AB75" s="110" t="s">
        <v>1894</v>
      </c>
      <c r="AC75" s="191">
        <v>6.3720000000000007E-5</v>
      </c>
      <c r="AD75" s="39" t="s">
        <v>109</v>
      </c>
    </row>
    <row r="76" spans="1:30" x14ac:dyDescent="0.2">
      <c r="A76" s="39">
        <v>10</v>
      </c>
      <c r="B76" s="39" t="s">
        <v>278</v>
      </c>
      <c r="C76" s="44" t="s">
        <v>277</v>
      </c>
      <c r="D76" s="41" t="s">
        <v>350</v>
      </c>
      <c r="E76" s="39">
        <v>81048611</v>
      </c>
      <c r="F76" s="110" t="s">
        <v>18</v>
      </c>
      <c r="G76" s="193">
        <v>0.42680000000000001</v>
      </c>
      <c r="H76" s="110" t="s">
        <v>970</v>
      </c>
      <c r="I76" s="193">
        <v>0.40210000000000001</v>
      </c>
      <c r="J76" s="110" t="s">
        <v>1839</v>
      </c>
      <c r="K76" s="193">
        <v>0.41560000000000002</v>
      </c>
      <c r="L76" s="110" t="s">
        <v>1136</v>
      </c>
      <c r="M76" s="193">
        <v>0.52469999999999994</v>
      </c>
      <c r="N76" s="110" t="s">
        <v>1906</v>
      </c>
      <c r="O76" s="193">
        <v>0.40820000000000001</v>
      </c>
      <c r="P76" s="110" t="s">
        <v>1907</v>
      </c>
      <c r="Q76" s="193">
        <v>0.39850000000000002</v>
      </c>
      <c r="R76" s="110" t="s">
        <v>1817</v>
      </c>
      <c r="S76" s="193">
        <v>0.32669999999999999</v>
      </c>
      <c r="T76" s="110" t="s">
        <v>1454</v>
      </c>
      <c r="U76" s="193">
        <v>0.46810000000000002</v>
      </c>
      <c r="V76" s="110" t="s">
        <v>1141</v>
      </c>
      <c r="W76" s="193">
        <v>0.45069999999999999</v>
      </c>
      <c r="X76" s="110" t="s">
        <v>1795</v>
      </c>
      <c r="Y76" s="193">
        <v>0.43390000000000001</v>
      </c>
      <c r="Z76" s="110" t="s">
        <v>1905</v>
      </c>
      <c r="AA76" s="193">
        <v>0.39610000000000001</v>
      </c>
      <c r="AB76" s="110" t="s">
        <v>1843</v>
      </c>
      <c r="AC76" s="191">
        <v>4.2539999999999998E-7</v>
      </c>
      <c r="AD76" s="39" t="s">
        <v>103</v>
      </c>
    </row>
    <row r="77" spans="1:30" x14ac:dyDescent="0.2">
      <c r="A77" s="39">
        <v>10</v>
      </c>
      <c r="B77" s="39" t="s">
        <v>79</v>
      </c>
      <c r="C77" s="45" t="s">
        <v>79</v>
      </c>
      <c r="D77" s="41" t="s">
        <v>350</v>
      </c>
      <c r="E77" s="39">
        <v>94481917</v>
      </c>
      <c r="F77" s="110" t="s">
        <v>24</v>
      </c>
      <c r="G77" s="193">
        <v>0.63359999999999994</v>
      </c>
      <c r="H77" s="110" t="s">
        <v>958</v>
      </c>
      <c r="I77" s="193">
        <v>0.63900000000000001</v>
      </c>
      <c r="J77" s="110" t="s">
        <v>1049</v>
      </c>
      <c r="K77" s="193">
        <v>0.63470000000000004</v>
      </c>
      <c r="L77" s="110" t="s">
        <v>1129</v>
      </c>
      <c r="M77" s="193">
        <v>0.5998</v>
      </c>
      <c r="N77" s="110" t="s">
        <v>1219</v>
      </c>
      <c r="O77" s="193">
        <v>0.64690000000000003</v>
      </c>
      <c r="P77" s="110" t="s">
        <v>1293</v>
      </c>
      <c r="Q77" s="193">
        <v>0.64190000000000003</v>
      </c>
      <c r="R77" s="110" t="s">
        <v>1369</v>
      </c>
      <c r="S77" s="193">
        <v>0.62909999999999999</v>
      </c>
      <c r="T77" s="110" t="s">
        <v>1423</v>
      </c>
      <c r="U77" s="193">
        <v>0.63129999999999997</v>
      </c>
      <c r="V77" s="110" t="s">
        <v>1512</v>
      </c>
      <c r="W77" s="193">
        <v>0.61299999999999999</v>
      </c>
      <c r="X77" s="110" t="s">
        <v>1552</v>
      </c>
      <c r="Y77" s="193">
        <v>0.61180000000000001</v>
      </c>
      <c r="Z77" s="110" t="s">
        <v>27</v>
      </c>
      <c r="AA77" s="193">
        <v>0.61980000000000002</v>
      </c>
      <c r="AB77" s="110" t="s">
        <v>1664</v>
      </c>
      <c r="AC77" s="191">
        <v>4.5749999999999996E-9</v>
      </c>
      <c r="AD77" s="39" t="s">
        <v>108</v>
      </c>
    </row>
    <row r="78" spans="1:30" x14ac:dyDescent="0.2">
      <c r="A78" s="39">
        <v>11</v>
      </c>
      <c r="B78" s="39" t="s">
        <v>471</v>
      </c>
      <c r="C78" s="114" t="s">
        <v>435</v>
      </c>
      <c r="D78" s="41" t="s">
        <v>350</v>
      </c>
      <c r="E78" s="39">
        <v>14876507</v>
      </c>
      <c r="F78" s="110" t="s">
        <v>186</v>
      </c>
      <c r="G78" s="193">
        <v>0.27329999999999999</v>
      </c>
      <c r="H78" s="110" t="s">
        <v>2034</v>
      </c>
      <c r="I78" s="193">
        <v>0.3095</v>
      </c>
      <c r="J78" s="110" t="s">
        <v>2035</v>
      </c>
      <c r="K78" s="193">
        <v>0.2707</v>
      </c>
      <c r="L78" s="110" t="s">
        <v>1181</v>
      </c>
      <c r="M78" s="193">
        <v>0.20580000000000001</v>
      </c>
      <c r="N78" s="110" t="s">
        <v>969</v>
      </c>
      <c r="O78" s="193">
        <v>0.29380000000000001</v>
      </c>
      <c r="P78" s="110" t="s">
        <v>2036</v>
      </c>
      <c r="Q78" s="193">
        <v>0.29720000000000002</v>
      </c>
      <c r="R78" s="110" t="s">
        <v>1352</v>
      </c>
      <c r="S78" s="193">
        <v>0.34810000000000002</v>
      </c>
      <c r="T78" s="110" t="s">
        <v>2031</v>
      </c>
      <c r="U78" s="193">
        <v>0.27</v>
      </c>
      <c r="V78" s="110" t="s">
        <v>1171</v>
      </c>
      <c r="W78" s="193">
        <v>0.246</v>
      </c>
      <c r="X78" s="110" t="s">
        <v>1601</v>
      </c>
      <c r="Y78" s="193">
        <v>0.27860000000000001</v>
      </c>
      <c r="Z78" s="110" t="s">
        <v>1377</v>
      </c>
      <c r="AA78" s="193">
        <v>0.29680000000000001</v>
      </c>
      <c r="AB78" s="110" t="s">
        <v>2037</v>
      </c>
      <c r="AC78" s="191">
        <v>7.4709999999999995E-5</v>
      </c>
      <c r="AD78" s="39" t="s">
        <v>105</v>
      </c>
    </row>
    <row r="79" spans="1:30" x14ac:dyDescent="0.2">
      <c r="A79" s="39">
        <v>11</v>
      </c>
      <c r="B79" s="39" t="s">
        <v>428</v>
      </c>
      <c r="C79" s="114" t="s">
        <v>428</v>
      </c>
      <c r="D79" s="41" t="s">
        <v>350</v>
      </c>
      <c r="E79" s="39">
        <v>36363575</v>
      </c>
      <c r="F79" s="110" t="s">
        <v>24</v>
      </c>
      <c r="G79" s="193">
        <v>0.65820000000000001</v>
      </c>
      <c r="H79" s="110" t="s">
        <v>1945</v>
      </c>
      <c r="I79" s="193">
        <v>0.67149999999999999</v>
      </c>
      <c r="J79" s="110" t="s">
        <v>1043</v>
      </c>
      <c r="K79" s="193">
        <v>0.66110000000000002</v>
      </c>
      <c r="L79" s="110" t="s">
        <v>1123</v>
      </c>
      <c r="M79" s="193">
        <v>0.72839999999999994</v>
      </c>
      <c r="N79" s="110" t="s">
        <v>2038</v>
      </c>
      <c r="O79" s="193">
        <v>0.63979999999999992</v>
      </c>
      <c r="P79" s="110" t="s">
        <v>1288</v>
      </c>
      <c r="Q79" s="193">
        <v>0.65280000000000005</v>
      </c>
      <c r="R79" s="110" t="s">
        <v>1825</v>
      </c>
      <c r="S79" s="193">
        <v>0.62270000000000003</v>
      </c>
      <c r="T79" s="110" t="s">
        <v>1441</v>
      </c>
      <c r="U79" s="193">
        <v>0.62390000000000001</v>
      </c>
      <c r="V79" s="110" t="s">
        <v>1508</v>
      </c>
      <c r="W79" s="193">
        <v>0.66070000000000007</v>
      </c>
      <c r="X79" s="110" t="s">
        <v>1545</v>
      </c>
      <c r="Y79" s="193">
        <v>0.65410000000000001</v>
      </c>
      <c r="Z79" s="110" t="s">
        <v>1926</v>
      </c>
      <c r="AA79" s="193">
        <v>0.65620000000000001</v>
      </c>
      <c r="AB79" s="110" t="s">
        <v>1663</v>
      </c>
      <c r="AC79" s="191">
        <v>3.5420000000000003E-5</v>
      </c>
      <c r="AD79" s="39" t="s">
        <v>105</v>
      </c>
    </row>
    <row r="80" spans="1:30" x14ac:dyDescent="0.2">
      <c r="A80" s="39">
        <v>11</v>
      </c>
      <c r="B80" s="39" t="s">
        <v>797</v>
      </c>
      <c r="C80" s="45" t="s">
        <v>797</v>
      </c>
      <c r="D80" s="41" t="s">
        <v>350</v>
      </c>
      <c r="E80" s="39">
        <v>47702395</v>
      </c>
      <c r="F80" s="110" t="s">
        <v>24</v>
      </c>
      <c r="G80" s="193">
        <v>0.1414</v>
      </c>
      <c r="H80" s="110" t="s">
        <v>995</v>
      </c>
      <c r="I80" s="193">
        <v>0.12870000000000001</v>
      </c>
      <c r="J80" s="110" t="s">
        <v>1087</v>
      </c>
      <c r="K80" s="193">
        <v>0.16769999999999999</v>
      </c>
      <c r="L80" s="110" t="s">
        <v>1020</v>
      </c>
      <c r="M80" s="193">
        <v>0.25209999999999999</v>
      </c>
      <c r="N80" s="110" t="s">
        <v>1908</v>
      </c>
      <c r="O80" s="193">
        <v>0.1003</v>
      </c>
      <c r="P80" s="110" t="s">
        <v>1330</v>
      </c>
      <c r="Q80" s="193">
        <v>0.14169999999999999</v>
      </c>
      <c r="R80" s="110" t="s">
        <v>1399</v>
      </c>
      <c r="S80" s="193">
        <v>8.4059999999999996E-2</v>
      </c>
      <c r="T80" s="110" t="s">
        <v>1480</v>
      </c>
      <c r="U80" s="193">
        <v>0.18990000000000001</v>
      </c>
      <c r="V80" s="110" t="s">
        <v>1540</v>
      </c>
      <c r="W80" s="193">
        <v>0.1583</v>
      </c>
      <c r="X80" s="110" t="s">
        <v>1909</v>
      </c>
      <c r="Y80" s="193">
        <v>0.1454</v>
      </c>
      <c r="Z80" s="110" t="s">
        <v>1366</v>
      </c>
      <c r="AA80" s="193">
        <v>0.12790000000000001</v>
      </c>
      <c r="AB80" s="110" t="s">
        <v>1679</v>
      </c>
      <c r="AC80" s="191">
        <v>7.6059999999999994E-8</v>
      </c>
      <c r="AD80" s="39" t="s">
        <v>903</v>
      </c>
    </row>
    <row r="81" spans="1:30" x14ac:dyDescent="0.2">
      <c r="A81" s="39">
        <v>11</v>
      </c>
      <c r="B81" s="39" t="s">
        <v>240</v>
      </c>
      <c r="C81" s="38" t="s">
        <v>239</v>
      </c>
      <c r="D81" s="41" t="s">
        <v>350</v>
      </c>
      <c r="E81" s="39">
        <v>60793330</v>
      </c>
      <c r="F81" s="110" t="s">
        <v>18</v>
      </c>
      <c r="G81" s="193">
        <v>0.38190000000000002</v>
      </c>
      <c r="H81" s="110" t="s">
        <v>971</v>
      </c>
      <c r="I81" s="193">
        <v>0.37490000000000001</v>
      </c>
      <c r="J81" s="110" t="s">
        <v>1059</v>
      </c>
      <c r="K81" s="193">
        <v>0.34010000000000001</v>
      </c>
      <c r="L81" s="110" t="s">
        <v>1140</v>
      </c>
      <c r="M81" s="193">
        <v>0.29420000000000002</v>
      </c>
      <c r="N81" s="110" t="s">
        <v>1228</v>
      </c>
      <c r="O81" s="193">
        <v>0.45479999999999998</v>
      </c>
      <c r="P81" s="110" t="s">
        <v>1303</v>
      </c>
      <c r="Q81" s="193">
        <v>0.37030000000000002</v>
      </c>
      <c r="R81" s="110" t="s">
        <v>1369</v>
      </c>
      <c r="S81" s="193">
        <v>0.4753</v>
      </c>
      <c r="T81" s="110" t="s">
        <v>1455</v>
      </c>
      <c r="U81" s="193">
        <v>0.33460000000000001</v>
      </c>
      <c r="V81" s="110" t="s">
        <v>1517</v>
      </c>
      <c r="W81" s="193">
        <v>0.32550000000000001</v>
      </c>
      <c r="X81" s="110" t="s">
        <v>1889</v>
      </c>
      <c r="Y81" s="193">
        <v>0.39610000000000001</v>
      </c>
      <c r="Z81" s="110" t="s">
        <v>1630</v>
      </c>
      <c r="AA81" s="193">
        <v>0.41160000000000002</v>
      </c>
      <c r="AB81" s="110" t="s">
        <v>1664</v>
      </c>
      <c r="AC81" s="191">
        <v>5.6889999999999997E-10</v>
      </c>
      <c r="AD81" s="39" t="s">
        <v>0</v>
      </c>
    </row>
    <row r="82" spans="1:30" x14ac:dyDescent="0.2">
      <c r="A82" s="39">
        <v>11</v>
      </c>
      <c r="B82" s="39" t="s">
        <v>805</v>
      </c>
      <c r="C82" s="45" t="s">
        <v>805</v>
      </c>
      <c r="D82" s="41" t="s">
        <v>350</v>
      </c>
      <c r="E82" s="39">
        <v>64097233</v>
      </c>
      <c r="F82" s="110" t="s">
        <v>18</v>
      </c>
      <c r="G82" s="193">
        <v>0.60860000000000003</v>
      </c>
      <c r="H82" s="110" t="s">
        <v>954</v>
      </c>
      <c r="I82" s="193">
        <v>0.60749999999999993</v>
      </c>
      <c r="J82" s="110" t="s">
        <v>1046</v>
      </c>
      <c r="K82" s="193">
        <v>0.58739999999999992</v>
      </c>
      <c r="L82" s="110" t="s">
        <v>1104</v>
      </c>
      <c r="M82" s="193">
        <v>0.56689999999999996</v>
      </c>
      <c r="N82" s="110" t="s">
        <v>1217</v>
      </c>
      <c r="O82" s="193">
        <v>0.64119999999999999</v>
      </c>
      <c r="P82" s="110" t="s">
        <v>1291</v>
      </c>
      <c r="Q82" s="193">
        <v>0.60959999999999992</v>
      </c>
      <c r="R82" s="110" t="s">
        <v>1362</v>
      </c>
      <c r="S82" s="193">
        <v>0.66610000000000003</v>
      </c>
      <c r="T82" s="110" t="s">
        <v>1910</v>
      </c>
      <c r="U82" s="193">
        <v>0.61280000000000001</v>
      </c>
      <c r="V82" s="110" t="s">
        <v>1424</v>
      </c>
      <c r="W82" s="193">
        <v>0.60570000000000002</v>
      </c>
      <c r="X82" s="110" t="s">
        <v>1570</v>
      </c>
      <c r="Y82" s="193">
        <v>0.61609999999999998</v>
      </c>
      <c r="Z82" s="110" t="s">
        <v>1787</v>
      </c>
      <c r="AA82" s="193">
        <v>0.62909999999999999</v>
      </c>
      <c r="AB82" s="110" t="s">
        <v>1558</v>
      </c>
      <c r="AC82" s="191">
        <v>1.3030000000000001E-5</v>
      </c>
      <c r="AD82" s="39" t="s">
        <v>337</v>
      </c>
    </row>
    <row r="83" spans="1:30" x14ac:dyDescent="0.2">
      <c r="A83" s="39">
        <v>11</v>
      </c>
      <c r="B83" s="39" t="s">
        <v>836</v>
      </c>
      <c r="C83" s="38" t="s">
        <v>840</v>
      </c>
      <c r="D83" s="41" t="s">
        <v>350</v>
      </c>
      <c r="E83" s="39">
        <v>118724894</v>
      </c>
      <c r="F83" s="110" t="s">
        <v>186</v>
      </c>
      <c r="G83" s="193">
        <v>0.62619999999999998</v>
      </c>
      <c r="H83" s="110" t="s">
        <v>921</v>
      </c>
      <c r="I83" s="193">
        <v>0.60919999999999996</v>
      </c>
      <c r="J83" s="110" t="s">
        <v>1012</v>
      </c>
      <c r="K83" s="193">
        <v>0.61139999999999994</v>
      </c>
      <c r="L83" s="110" t="s">
        <v>1101</v>
      </c>
      <c r="M83" s="193">
        <v>0.62959999999999994</v>
      </c>
      <c r="N83" s="110" t="s">
        <v>1193</v>
      </c>
      <c r="O83" s="194" t="s">
        <v>142</v>
      </c>
      <c r="P83" s="199" t="s">
        <v>142</v>
      </c>
      <c r="Q83" s="193">
        <v>0.61749999999999994</v>
      </c>
      <c r="R83" s="110" t="s">
        <v>1344</v>
      </c>
      <c r="S83" s="193">
        <v>0.55899999999999994</v>
      </c>
      <c r="T83" s="110" t="s">
        <v>1414</v>
      </c>
      <c r="U83" s="193">
        <v>0.63129999999999997</v>
      </c>
      <c r="V83" s="110" t="s">
        <v>1488</v>
      </c>
      <c r="W83" s="193">
        <v>0.61180000000000001</v>
      </c>
      <c r="X83" s="110" t="s">
        <v>1552</v>
      </c>
      <c r="Y83" s="193">
        <v>0.62749999999999995</v>
      </c>
      <c r="Z83" s="110" t="s">
        <v>1606</v>
      </c>
      <c r="AA83" s="193">
        <v>0.61420000000000008</v>
      </c>
      <c r="AB83" s="110" t="s">
        <v>1338</v>
      </c>
      <c r="AC83" s="191">
        <v>2.199E-8</v>
      </c>
      <c r="AD83" s="39" t="s">
        <v>1911</v>
      </c>
    </row>
    <row r="84" spans="1:30" x14ac:dyDescent="0.2">
      <c r="A84" s="39">
        <v>11</v>
      </c>
      <c r="B84" s="39" t="s">
        <v>399</v>
      </c>
      <c r="C84" s="116" t="s">
        <v>312</v>
      </c>
      <c r="D84" s="41" t="s">
        <v>350</v>
      </c>
      <c r="E84" s="39">
        <v>128410836</v>
      </c>
      <c r="F84" s="110" t="s">
        <v>24</v>
      </c>
      <c r="G84" s="193">
        <v>0.4778</v>
      </c>
      <c r="H84" s="110" t="s">
        <v>922</v>
      </c>
      <c r="I84" s="193">
        <v>0.4844</v>
      </c>
      <c r="J84" s="110" t="s">
        <v>1986</v>
      </c>
      <c r="K84" s="193">
        <v>0.46829999999999999</v>
      </c>
      <c r="L84" s="110" t="s">
        <v>1941</v>
      </c>
      <c r="M84" s="193">
        <v>0.44650000000000001</v>
      </c>
      <c r="N84" s="110" t="s">
        <v>1227</v>
      </c>
      <c r="O84" s="193">
        <v>0.45760000000000001</v>
      </c>
      <c r="P84" s="110" t="s">
        <v>1302</v>
      </c>
      <c r="Q84" s="193">
        <v>0.46529999999999999</v>
      </c>
      <c r="R84" s="110" t="s">
        <v>1377</v>
      </c>
      <c r="S84" s="193">
        <v>0.52390000000000003</v>
      </c>
      <c r="T84" s="110" t="s">
        <v>1993</v>
      </c>
      <c r="U84" s="193">
        <v>0.46960000000000002</v>
      </c>
      <c r="V84" s="110" t="s">
        <v>1777</v>
      </c>
      <c r="W84" s="193">
        <v>0.46700000000000003</v>
      </c>
      <c r="X84" s="110" t="s">
        <v>1795</v>
      </c>
      <c r="Y84" s="193">
        <v>0.48380000000000001</v>
      </c>
      <c r="Z84" s="110" t="s">
        <v>1629</v>
      </c>
      <c r="AA84" s="193">
        <v>0.47770000000000001</v>
      </c>
      <c r="AB84" s="110" t="s">
        <v>1818</v>
      </c>
      <c r="AC84" s="191">
        <v>3.1659999999999998E-5</v>
      </c>
      <c r="AD84" s="39" t="s">
        <v>105</v>
      </c>
    </row>
    <row r="85" spans="1:30" x14ac:dyDescent="0.2">
      <c r="A85" s="39">
        <v>12</v>
      </c>
      <c r="B85" s="39" t="s">
        <v>42</v>
      </c>
      <c r="C85" s="38" t="s">
        <v>125</v>
      </c>
      <c r="D85" s="41" t="s">
        <v>350</v>
      </c>
      <c r="E85" s="39">
        <v>6440009</v>
      </c>
      <c r="F85" s="110" t="s">
        <v>24</v>
      </c>
      <c r="G85" s="193">
        <v>0.4078</v>
      </c>
      <c r="H85" s="110" t="s">
        <v>974</v>
      </c>
      <c r="I85" s="193">
        <v>0.42099999999999999</v>
      </c>
      <c r="J85" s="110" t="s">
        <v>1022</v>
      </c>
      <c r="K85" s="193">
        <v>0.43409999999999999</v>
      </c>
      <c r="L85" s="110" t="s">
        <v>1141</v>
      </c>
      <c r="M85" s="193">
        <v>0.43619999999999998</v>
      </c>
      <c r="N85" s="110" t="s">
        <v>1230</v>
      </c>
      <c r="O85" s="193">
        <v>0.44629999999999997</v>
      </c>
      <c r="P85" s="110" t="s">
        <v>1305</v>
      </c>
      <c r="Q85" s="193">
        <v>0.42459999999999998</v>
      </c>
      <c r="R85" s="110" t="s">
        <v>1370</v>
      </c>
      <c r="S85" s="193">
        <v>0.4088</v>
      </c>
      <c r="T85" s="110" t="s">
        <v>1912</v>
      </c>
      <c r="U85" s="193">
        <v>0.34570000000000001</v>
      </c>
      <c r="V85" s="110" t="s">
        <v>1519</v>
      </c>
      <c r="W85" s="193">
        <v>0.38869999999999999</v>
      </c>
      <c r="X85" s="110" t="s">
        <v>1579</v>
      </c>
      <c r="Y85" s="193">
        <v>0.39789999999999998</v>
      </c>
      <c r="Z85" s="110" t="s">
        <v>27</v>
      </c>
      <c r="AA85" s="193">
        <v>0.4143</v>
      </c>
      <c r="AB85" s="110" t="s">
        <v>1665</v>
      </c>
      <c r="AC85" s="191">
        <v>6.9219999999999999E-16</v>
      </c>
      <c r="AD85" s="39" t="s">
        <v>126</v>
      </c>
    </row>
    <row r="86" spans="1:30" x14ac:dyDescent="0.2">
      <c r="A86" s="39">
        <v>12</v>
      </c>
      <c r="B86" s="39" t="s">
        <v>775</v>
      </c>
      <c r="C86" s="38" t="s">
        <v>776</v>
      </c>
      <c r="D86" s="41" t="s">
        <v>350</v>
      </c>
      <c r="E86" s="39">
        <v>6503500</v>
      </c>
      <c r="F86" s="110" t="s">
        <v>14</v>
      </c>
      <c r="G86" s="193">
        <v>0.18110000000000001</v>
      </c>
      <c r="H86" s="110" t="s">
        <v>968</v>
      </c>
      <c r="I86" s="193">
        <v>0.1835</v>
      </c>
      <c r="J86" s="110" t="s">
        <v>1057</v>
      </c>
      <c r="K86" s="193">
        <v>0.19159999999999999</v>
      </c>
      <c r="L86" s="110" t="s">
        <v>1046</v>
      </c>
      <c r="M86" s="193">
        <v>0.1862</v>
      </c>
      <c r="N86" s="110" t="s">
        <v>1226</v>
      </c>
      <c r="O86" s="193">
        <v>0.16950000000000001</v>
      </c>
      <c r="P86" s="110" t="s">
        <v>1301</v>
      </c>
      <c r="Q86" s="193">
        <v>0.20349999999999999</v>
      </c>
      <c r="R86" s="110" t="s">
        <v>1375</v>
      </c>
      <c r="S86" s="193">
        <v>0.1988</v>
      </c>
      <c r="T86" s="110" t="s">
        <v>1153</v>
      </c>
      <c r="U86" s="193">
        <v>0.1699</v>
      </c>
      <c r="V86" s="110" t="s">
        <v>1913</v>
      </c>
      <c r="W86" s="193">
        <v>0.2006</v>
      </c>
      <c r="X86" s="110" t="s">
        <v>1578</v>
      </c>
      <c r="Y86" s="193">
        <v>0.189</v>
      </c>
      <c r="Z86" s="110" t="s">
        <v>1616</v>
      </c>
      <c r="AA86" s="193">
        <v>0.18940000000000001</v>
      </c>
      <c r="AB86" s="110" t="s">
        <v>1628</v>
      </c>
      <c r="AC86" s="191">
        <v>3.6179999999999998E-10</v>
      </c>
      <c r="AD86" s="39" t="s">
        <v>908</v>
      </c>
    </row>
    <row r="87" spans="1:30" x14ac:dyDescent="0.2">
      <c r="A87" s="39">
        <v>12</v>
      </c>
      <c r="B87" s="39" t="s">
        <v>183</v>
      </c>
      <c r="C87" s="38" t="s">
        <v>182</v>
      </c>
      <c r="D87" s="41" t="s">
        <v>350</v>
      </c>
      <c r="E87" s="39">
        <v>9905690</v>
      </c>
      <c r="F87" s="110" t="s">
        <v>24</v>
      </c>
      <c r="G87" s="193">
        <v>0.36859999999999998</v>
      </c>
      <c r="H87" s="110" t="s">
        <v>933</v>
      </c>
      <c r="I87" s="193">
        <v>0.38400000000000001</v>
      </c>
      <c r="J87" s="110" t="s">
        <v>1036</v>
      </c>
      <c r="K87" s="193">
        <v>0.34310000000000002</v>
      </c>
      <c r="L87" s="110" t="s">
        <v>1142</v>
      </c>
      <c r="M87" s="193">
        <v>0.38890000000000002</v>
      </c>
      <c r="N87" s="110" t="s">
        <v>1231</v>
      </c>
      <c r="O87" s="193">
        <v>0.40250000000000002</v>
      </c>
      <c r="P87" s="110" t="s">
        <v>1306</v>
      </c>
      <c r="Q87" s="193">
        <v>0.35489999999999999</v>
      </c>
      <c r="R87" s="110" t="s">
        <v>1380</v>
      </c>
      <c r="S87" s="193">
        <v>0.43469999999999998</v>
      </c>
      <c r="T87" s="110" t="s">
        <v>1457</v>
      </c>
      <c r="U87" s="193">
        <v>0.34050000000000002</v>
      </c>
      <c r="V87" s="110" t="s">
        <v>1827</v>
      </c>
      <c r="W87" s="193">
        <v>0.33779999999999999</v>
      </c>
      <c r="X87" s="110" t="s">
        <v>1580</v>
      </c>
      <c r="Y87" s="193">
        <v>0.36420000000000002</v>
      </c>
      <c r="Z87" s="110" t="s">
        <v>1914</v>
      </c>
      <c r="AA87" s="193">
        <v>0.37830000000000003</v>
      </c>
      <c r="AB87" s="110" t="s">
        <v>1833</v>
      </c>
      <c r="AC87" s="191">
        <v>5.369E-9</v>
      </c>
      <c r="AD87" s="39" t="s">
        <v>1911</v>
      </c>
    </row>
    <row r="88" spans="1:30" x14ac:dyDescent="0.2">
      <c r="A88" s="39">
        <v>12</v>
      </c>
      <c r="B88" s="39" t="s">
        <v>333</v>
      </c>
      <c r="C88" s="44" t="s">
        <v>199</v>
      </c>
      <c r="D88" s="41" t="s">
        <v>350</v>
      </c>
      <c r="E88" s="39">
        <v>58182062</v>
      </c>
      <c r="F88" s="110" t="s">
        <v>18</v>
      </c>
      <c r="G88" s="193">
        <v>0.6663</v>
      </c>
      <c r="H88" s="110" t="s">
        <v>961</v>
      </c>
      <c r="I88" s="193">
        <v>0.67690000000000006</v>
      </c>
      <c r="J88" s="110" t="s">
        <v>1053</v>
      </c>
      <c r="K88" s="193">
        <v>0.66169999999999995</v>
      </c>
      <c r="L88" s="110" t="s">
        <v>1133</v>
      </c>
      <c r="M88" s="193">
        <v>0.65639999999999998</v>
      </c>
      <c r="N88" s="110" t="s">
        <v>1915</v>
      </c>
      <c r="O88" s="193">
        <v>0.69690000000000007</v>
      </c>
      <c r="P88" s="110" t="s">
        <v>1916</v>
      </c>
      <c r="Q88" s="193">
        <v>0.66820000000000002</v>
      </c>
      <c r="R88" s="110" t="s">
        <v>1829</v>
      </c>
      <c r="S88" s="193">
        <v>0.73819999999999997</v>
      </c>
      <c r="T88" s="110" t="s">
        <v>1448</v>
      </c>
      <c r="U88" s="193">
        <v>0.63429999999999997</v>
      </c>
      <c r="V88" s="110" t="s">
        <v>1416</v>
      </c>
      <c r="W88" s="193">
        <v>0.64040000000000008</v>
      </c>
      <c r="X88" s="110" t="s">
        <v>1361</v>
      </c>
      <c r="Y88" s="193">
        <v>0.66769999999999996</v>
      </c>
      <c r="Z88" s="110" t="s">
        <v>1624</v>
      </c>
      <c r="AA88" s="193">
        <v>0.68799999999999994</v>
      </c>
      <c r="AB88" s="110" t="s">
        <v>1867</v>
      </c>
      <c r="AC88" s="191">
        <v>7.4029999999999999E-13</v>
      </c>
      <c r="AD88" s="39" t="s">
        <v>123</v>
      </c>
    </row>
    <row r="89" spans="1:30" x14ac:dyDescent="0.2">
      <c r="A89" s="39">
        <v>12</v>
      </c>
      <c r="B89" s="39" t="s">
        <v>463</v>
      </c>
      <c r="C89" s="74" t="s">
        <v>411</v>
      </c>
      <c r="D89" s="41" t="s">
        <v>350</v>
      </c>
      <c r="E89" s="39">
        <v>111847740</v>
      </c>
      <c r="F89" s="110" t="s">
        <v>18</v>
      </c>
      <c r="G89" s="193">
        <v>0.78659999999999997</v>
      </c>
      <c r="H89" s="110" t="s">
        <v>923</v>
      </c>
      <c r="I89" s="193">
        <v>0.80320000000000003</v>
      </c>
      <c r="J89" s="110" t="s">
        <v>1013</v>
      </c>
      <c r="K89" s="194" t="s">
        <v>142</v>
      </c>
      <c r="L89" s="199" t="s">
        <v>142</v>
      </c>
      <c r="M89" s="193">
        <v>0.79010000000000002</v>
      </c>
      <c r="N89" s="110" t="s">
        <v>1195</v>
      </c>
      <c r="O89" s="194" t="s">
        <v>142</v>
      </c>
      <c r="P89" s="199" t="s">
        <v>142</v>
      </c>
      <c r="Q89" s="193">
        <v>0.7893</v>
      </c>
      <c r="R89" s="110" t="s">
        <v>1345</v>
      </c>
      <c r="S89" s="193">
        <v>0.75839999999999996</v>
      </c>
      <c r="T89" s="110" t="s">
        <v>1153</v>
      </c>
      <c r="U89" s="193">
        <v>0.78780000000000006</v>
      </c>
      <c r="V89" s="110" t="s">
        <v>1489</v>
      </c>
      <c r="W89" s="193">
        <v>0.78439999999999999</v>
      </c>
      <c r="X89" s="110" t="s">
        <v>1553</v>
      </c>
      <c r="Y89" s="194" t="s">
        <v>142</v>
      </c>
      <c r="Z89" s="199" t="s">
        <v>142</v>
      </c>
      <c r="AA89" s="193">
        <v>0.79689999999999994</v>
      </c>
      <c r="AB89" s="110" t="s">
        <v>1653</v>
      </c>
      <c r="AC89" s="191">
        <v>3.58E-6</v>
      </c>
      <c r="AD89" s="39" t="s">
        <v>352</v>
      </c>
    </row>
    <row r="90" spans="1:30" x14ac:dyDescent="0.2">
      <c r="A90" s="39">
        <v>12</v>
      </c>
      <c r="B90" s="39" t="s">
        <v>263</v>
      </c>
      <c r="C90" s="44" t="s">
        <v>262</v>
      </c>
      <c r="D90" s="41" t="s">
        <v>350</v>
      </c>
      <c r="E90" s="39">
        <v>123593382</v>
      </c>
      <c r="F90" s="110" t="s">
        <v>18</v>
      </c>
      <c r="G90" s="193">
        <v>0.1946</v>
      </c>
      <c r="H90" s="110" t="s">
        <v>973</v>
      </c>
      <c r="I90" s="193">
        <v>0.18229999999999999</v>
      </c>
      <c r="J90" s="110" t="s">
        <v>1061</v>
      </c>
      <c r="K90" s="193">
        <v>0.19400000000000001</v>
      </c>
      <c r="L90" s="110" t="s">
        <v>1074</v>
      </c>
      <c r="M90" s="193">
        <v>0.15740000000000001</v>
      </c>
      <c r="N90" s="110" t="s">
        <v>1229</v>
      </c>
      <c r="O90" s="193">
        <v>0.17660000000000001</v>
      </c>
      <c r="P90" s="110" t="s">
        <v>1304</v>
      </c>
      <c r="Q90" s="193">
        <v>0.19819999999999999</v>
      </c>
      <c r="R90" s="110" t="s">
        <v>1379</v>
      </c>
      <c r="S90" s="193">
        <v>0.22670000000000001</v>
      </c>
      <c r="T90" s="110" t="s">
        <v>1364</v>
      </c>
      <c r="U90" s="193">
        <v>0.20330000000000001</v>
      </c>
      <c r="V90" s="110" t="s">
        <v>1518</v>
      </c>
      <c r="W90" s="193">
        <v>0.18809999999999999</v>
      </c>
      <c r="X90" s="110" t="s">
        <v>1862</v>
      </c>
      <c r="Y90" s="193">
        <v>0.1865</v>
      </c>
      <c r="Z90" s="110" t="s">
        <v>1631</v>
      </c>
      <c r="AA90" s="193">
        <v>0.19059999999999999</v>
      </c>
      <c r="AB90" s="110" t="s">
        <v>1888</v>
      </c>
      <c r="AC90" s="191">
        <v>1.8759999999999999E-6</v>
      </c>
      <c r="AD90" s="39" t="s">
        <v>1917</v>
      </c>
    </row>
    <row r="91" spans="1:30" x14ac:dyDescent="0.2">
      <c r="A91" s="39">
        <v>13</v>
      </c>
      <c r="B91" s="39" t="s">
        <v>433</v>
      </c>
      <c r="C91" s="114" t="s">
        <v>433</v>
      </c>
      <c r="D91" s="41" t="s">
        <v>350</v>
      </c>
      <c r="E91" s="39">
        <v>33498035</v>
      </c>
      <c r="F91" s="110" t="s">
        <v>18</v>
      </c>
      <c r="G91" s="193">
        <v>0.70599999999999996</v>
      </c>
      <c r="H91" s="110" t="s">
        <v>956</v>
      </c>
      <c r="I91" s="193">
        <v>0.66500000000000004</v>
      </c>
      <c r="J91" s="110" t="s">
        <v>1012</v>
      </c>
      <c r="K91" s="193">
        <v>0.68379999999999996</v>
      </c>
      <c r="L91" s="110" t="s">
        <v>1126</v>
      </c>
      <c r="M91" s="193">
        <v>0.63680000000000003</v>
      </c>
      <c r="N91" s="110" t="s">
        <v>1218</v>
      </c>
      <c r="O91" s="193">
        <v>0.69629999999999992</v>
      </c>
      <c r="P91" s="110" t="s">
        <v>1292</v>
      </c>
      <c r="Q91" s="193">
        <v>0.67449999999999999</v>
      </c>
      <c r="R91" s="110" t="s">
        <v>1363</v>
      </c>
      <c r="S91" s="193">
        <v>0.62949999999999995</v>
      </c>
      <c r="T91" s="110" t="s">
        <v>1444</v>
      </c>
      <c r="U91" s="193">
        <v>0.66169999999999995</v>
      </c>
      <c r="V91" s="110" t="s">
        <v>2039</v>
      </c>
      <c r="W91" s="193">
        <v>0.65250000000000008</v>
      </c>
      <c r="X91" s="110" t="s">
        <v>1559</v>
      </c>
      <c r="Y91" s="193">
        <v>0.66839999999999999</v>
      </c>
      <c r="Z91" s="110" t="s">
        <v>1609</v>
      </c>
      <c r="AA91" s="193">
        <v>0.67749999999999999</v>
      </c>
      <c r="AB91" s="110" t="s">
        <v>1599</v>
      </c>
      <c r="AC91" s="191">
        <v>2.0590000000000001E-5</v>
      </c>
      <c r="AD91" s="39" t="s">
        <v>46</v>
      </c>
    </row>
    <row r="92" spans="1:30" x14ac:dyDescent="0.2">
      <c r="A92" s="39">
        <v>13</v>
      </c>
      <c r="B92" s="39" t="s">
        <v>434</v>
      </c>
      <c r="C92" s="114" t="s">
        <v>434</v>
      </c>
      <c r="D92" s="41" t="s">
        <v>350</v>
      </c>
      <c r="E92" s="39">
        <v>40350912</v>
      </c>
      <c r="F92" s="110" t="s">
        <v>24</v>
      </c>
      <c r="G92" s="193">
        <v>0.63890000000000002</v>
      </c>
      <c r="H92" s="110" t="s">
        <v>959</v>
      </c>
      <c r="I92" s="193">
        <v>0.64910000000000001</v>
      </c>
      <c r="J92" s="110" t="s">
        <v>1051</v>
      </c>
      <c r="K92" s="193">
        <v>0.64910000000000001</v>
      </c>
      <c r="L92" s="110" t="s">
        <v>1131</v>
      </c>
      <c r="M92" s="193">
        <v>0.66359999999999997</v>
      </c>
      <c r="N92" s="110" t="s">
        <v>2040</v>
      </c>
      <c r="O92" s="193">
        <v>0.67659999999999998</v>
      </c>
      <c r="P92" s="110" t="s">
        <v>1294</v>
      </c>
      <c r="Q92" s="193">
        <v>0.64080000000000004</v>
      </c>
      <c r="R92" s="110" t="s">
        <v>1360</v>
      </c>
      <c r="S92" s="193">
        <v>0.71310000000000007</v>
      </c>
      <c r="T92" s="110" t="s">
        <v>1446</v>
      </c>
      <c r="U92" s="193">
        <v>0.64389999999999992</v>
      </c>
      <c r="V92" s="110" t="s">
        <v>1166</v>
      </c>
      <c r="W92" s="193">
        <v>0.64610000000000001</v>
      </c>
      <c r="X92" s="110" t="s">
        <v>1571</v>
      </c>
      <c r="Y92" s="193">
        <v>0.64359999999999995</v>
      </c>
      <c r="Z92" s="110" t="s">
        <v>1622</v>
      </c>
      <c r="AA92" s="193">
        <v>0.66369999999999996</v>
      </c>
      <c r="AB92" s="110" t="s">
        <v>1355</v>
      </c>
      <c r="AC92" s="191">
        <v>5.6130000000000003E-6</v>
      </c>
      <c r="AD92" s="39" t="s">
        <v>104</v>
      </c>
    </row>
    <row r="93" spans="1:30" x14ac:dyDescent="0.2">
      <c r="A93" s="39">
        <v>13</v>
      </c>
      <c r="B93" s="39" t="s">
        <v>424</v>
      </c>
      <c r="C93" s="118" t="s">
        <v>424</v>
      </c>
      <c r="D93" s="41" t="s">
        <v>350</v>
      </c>
      <c r="E93" s="39">
        <v>41150505</v>
      </c>
      <c r="F93" s="110" t="s">
        <v>14</v>
      </c>
      <c r="G93" s="193">
        <v>6.5680000000000002E-2</v>
      </c>
      <c r="H93" s="110" t="s">
        <v>991</v>
      </c>
      <c r="I93" s="193">
        <v>6.9879999999999998E-2</v>
      </c>
      <c r="J93" s="110" t="s">
        <v>1081</v>
      </c>
      <c r="K93" s="193">
        <v>5.629E-2</v>
      </c>
      <c r="L93" s="110" t="s">
        <v>1168</v>
      </c>
      <c r="M93" s="193">
        <v>3.807E-2</v>
      </c>
      <c r="N93" s="110" t="s">
        <v>2041</v>
      </c>
      <c r="O93" s="193">
        <v>8.3330000000000001E-2</v>
      </c>
      <c r="P93" s="110" t="s">
        <v>1324</v>
      </c>
      <c r="Q93" s="193">
        <v>5.7259999999999998E-2</v>
      </c>
      <c r="R93" s="110" t="s">
        <v>1844</v>
      </c>
      <c r="S93" s="193">
        <v>8.4459999999999993E-2</v>
      </c>
      <c r="T93" s="110" t="s">
        <v>2042</v>
      </c>
      <c r="U93" s="193">
        <v>6.6769999999999996E-2</v>
      </c>
      <c r="V93" s="110" t="s">
        <v>1538</v>
      </c>
      <c r="W93" s="193">
        <v>6.1350000000000002E-2</v>
      </c>
      <c r="X93" s="110" t="s">
        <v>1596</v>
      </c>
      <c r="Y93" s="193">
        <v>6.7049999999999998E-2</v>
      </c>
      <c r="Z93" s="110" t="s">
        <v>1425</v>
      </c>
      <c r="AA93" s="193">
        <v>6.5049999999999997E-2</v>
      </c>
      <c r="AB93" s="110" t="s">
        <v>1514</v>
      </c>
      <c r="AC93" s="191">
        <v>5.8119999999999999E-5</v>
      </c>
      <c r="AD93" s="39" t="s">
        <v>479</v>
      </c>
    </row>
    <row r="94" spans="1:30" x14ac:dyDescent="0.2">
      <c r="A94" s="39">
        <v>13</v>
      </c>
      <c r="B94" s="39" t="s">
        <v>325</v>
      </c>
      <c r="C94" s="114" t="s">
        <v>325</v>
      </c>
      <c r="D94" s="41" t="s">
        <v>350</v>
      </c>
      <c r="E94" s="39">
        <v>50859990</v>
      </c>
      <c r="F94" s="110" t="s">
        <v>18</v>
      </c>
      <c r="G94" s="193">
        <v>0.46660000000000001</v>
      </c>
      <c r="H94" s="110" t="s">
        <v>999</v>
      </c>
      <c r="I94" s="193">
        <v>0.47270000000000001</v>
      </c>
      <c r="J94" s="110" t="s">
        <v>1994</v>
      </c>
      <c r="K94" s="193">
        <v>0.4425</v>
      </c>
      <c r="L94" s="110" t="s">
        <v>1178</v>
      </c>
      <c r="M94" s="193">
        <v>0.49590000000000001</v>
      </c>
      <c r="N94" s="110" t="s">
        <v>1263</v>
      </c>
      <c r="O94" s="193">
        <v>0.53390000000000004</v>
      </c>
      <c r="P94" s="110" t="s">
        <v>1295</v>
      </c>
      <c r="Q94" s="193">
        <v>0.45789999999999997</v>
      </c>
      <c r="R94" s="110" t="s">
        <v>1817</v>
      </c>
      <c r="S94" s="193">
        <v>0.50800000000000001</v>
      </c>
      <c r="T94" s="110" t="s">
        <v>1434</v>
      </c>
      <c r="U94" s="193">
        <v>0.4703</v>
      </c>
      <c r="V94" s="110" t="s">
        <v>1133</v>
      </c>
      <c r="W94" s="193">
        <v>0.46870000000000001</v>
      </c>
      <c r="X94" s="110" t="s">
        <v>1564</v>
      </c>
      <c r="Y94" s="193">
        <v>0.47439999999999999</v>
      </c>
      <c r="Z94" s="110" t="s">
        <v>1645</v>
      </c>
      <c r="AA94" s="193">
        <v>0.4773</v>
      </c>
      <c r="AB94" s="110" t="s">
        <v>1369</v>
      </c>
      <c r="AC94" s="191">
        <v>5.9370000000000001E-6</v>
      </c>
      <c r="AD94" s="39" t="s">
        <v>337</v>
      </c>
    </row>
    <row r="95" spans="1:30" x14ac:dyDescent="0.2">
      <c r="A95" s="39">
        <v>13</v>
      </c>
      <c r="B95" s="39" t="s">
        <v>823</v>
      </c>
      <c r="C95" s="44" t="s">
        <v>824</v>
      </c>
      <c r="D95" s="41" t="s">
        <v>350</v>
      </c>
      <c r="E95" s="39">
        <v>100086259</v>
      </c>
      <c r="F95" s="110" t="s">
        <v>18</v>
      </c>
      <c r="G95" s="193">
        <v>0.82569999999999999</v>
      </c>
      <c r="H95" s="110" t="s">
        <v>1918</v>
      </c>
      <c r="I95" s="193">
        <v>0.84289999999999998</v>
      </c>
      <c r="J95" s="110" t="s">
        <v>1003</v>
      </c>
      <c r="K95" s="193">
        <v>0.84430000000000005</v>
      </c>
      <c r="L95" s="110" t="s">
        <v>1919</v>
      </c>
      <c r="M95" s="193">
        <v>0.76539999999999997</v>
      </c>
      <c r="N95" s="110" t="s">
        <v>1184</v>
      </c>
      <c r="O95" s="193">
        <v>0.83189999999999997</v>
      </c>
      <c r="P95" s="110" t="s">
        <v>1267</v>
      </c>
      <c r="Q95" s="193">
        <v>0.82200000000000006</v>
      </c>
      <c r="R95" s="110" t="s">
        <v>1336</v>
      </c>
      <c r="S95" s="193">
        <v>0.84299999999999997</v>
      </c>
      <c r="T95" s="110" t="s">
        <v>1024</v>
      </c>
      <c r="U95" s="193">
        <v>0.83160000000000001</v>
      </c>
      <c r="V95" s="110" t="s">
        <v>945</v>
      </c>
      <c r="W95" s="193">
        <v>0.81340000000000001</v>
      </c>
      <c r="X95" s="110" t="s">
        <v>1920</v>
      </c>
      <c r="Y95" s="193">
        <v>0.81889999999999996</v>
      </c>
      <c r="Z95" s="110" t="s">
        <v>1355</v>
      </c>
      <c r="AA95" s="193">
        <v>0.82650000000000001</v>
      </c>
      <c r="AB95" s="110" t="s">
        <v>1649</v>
      </c>
      <c r="AC95" s="191">
        <v>1.6719999999999999E-7</v>
      </c>
      <c r="AD95" s="39" t="s">
        <v>351</v>
      </c>
    </row>
    <row r="96" spans="1:30" x14ac:dyDescent="0.2">
      <c r="A96" s="39">
        <v>14</v>
      </c>
      <c r="B96" s="39" t="s">
        <v>238</v>
      </c>
      <c r="C96" s="42" t="s">
        <v>237</v>
      </c>
      <c r="D96" s="41" t="s">
        <v>350</v>
      </c>
      <c r="E96" s="39">
        <v>69261472</v>
      </c>
      <c r="F96" s="110" t="s">
        <v>18</v>
      </c>
      <c r="G96" s="193">
        <v>0.50419999999999998</v>
      </c>
      <c r="H96" s="110" t="s">
        <v>924</v>
      </c>
      <c r="I96" s="193">
        <v>0.51119999999999999</v>
      </c>
      <c r="J96" s="110" t="s">
        <v>1014</v>
      </c>
      <c r="K96" s="193">
        <v>0.47489999999999999</v>
      </c>
      <c r="L96" s="110" t="s">
        <v>1112</v>
      </c>
      <c r="M96" s="193">
        <v>0.50619999999999998</v>
      </c>
      <c r="N96" s="110" t="s">
        <v>929</v>
      </c>
      <c r="O96" s="193">
        <v>0.50849999999999995</v>
      </c>
      <c r="P96" s="110" t="s">
        <v>1907</v>
      </c>
      <c r="Q96" s="193">
        <v>0.5</v>
      </c>
      <c r="R96" s="110" t="s">
        <v>1346</v>
      </c>
      <c r="S96" s="193">
        <v>0.50319999999999998</v>
      </c>
      <c r="T96" s="110" t="s">
        <v>1415</v>
      </c>
      <c r="U96" s="193">
        <v>0.52150000000000007</v>
      </c>
      <c r="V96" s="110" t="s">
        <v>1490</v>
      </c>
      <c r="W96" s="193">
        <v>0.49309999999999998</v>
      </c>
      <c r="X96" s="110" t="s">
        <v>1383</v>
      </c>
      <c r="Y96" s="193">
        <v>0.49740000000000001</v>
      </c>
      <c r="Z96" s="110" t="s">
        <v>1607</v>
      </c>
      <c r="AA96" s="193">
        <v>0.49819999999999998</v>
      </c>
      <c r="AB96" s="110" t="s">
        <v>1352</v>
      </c>
      <c r="AC96" s="191">
        <v>1.1569999999999999E-5</v>
      </c>
      <c r="AD96" s="39" t="s">
        <v>337</v>
      </c>
    </row>
    <row r="97" spans="1:30" x14ac:dyDescent="0.2">
      <c r="A97" s="39">
        <v>14</v>
      </c>
      <c r="B97" s="39" t="s">
        <v>226</v>
      </c>
      <c r="C97" s="114" t="s">
        <v>226</v>
      </c>
      <c r="D97" s="41" t="s">
        <v>350</v>
      </c>
      <c r="E97" s="39">
        <v>75961511</v>
      </c>
      <c r="F97" s="110" t="s">
        <v>18</v>
      </c>
      <c r="G97" s="193">
        <v>0.20180000000000001</v>
      </c>
      <c r="H97" s="110" t="s">
        <v>2043</v>
      </c>
      <c r="I97" s="193">
        <v>0.18379999999999999</v>
      </c>
      <c r="J97" s="110" t="s">
        <v>1033</v>
      </c>
      <c r="K97" s="193">
        <v>0.218</v>
      </c>
      <c r="L97" s="110" t="s">
        <v>1171</v>
      </c>
      <c r="M97" s="193">
        <v>0.3251</v>
      </c>
      <c r="N97" s="110" t="s">
        <v>1252</v>
      </c>
      <c r="O97" s="193">
        <v>0.18640000000000001</v>
      </c>
      <c r="P97" s="110" t="s">
        <v>1949</v>
      </c>
      <c r="Q97" s="193">
        <v>0.19070000000000001</v>
      </c>
      <c r="R97" s="110" t="s">
        <v>1361</v>
      </c>
      <c r="S97" s="193">
        <v>0.15060000000000001</v>
      </c>
      <c r="T97" s="110" t="s">
        <v>1477</v>
      </c>
      <c r="U97" s="193">
        <v>0.1981</v>
      </c>
      <c r="V97" s="110" t="s">
        <v>1964</v>
      </c>
      <c r="W97" s="193">
        <v>0.22689999999999999</v>
      </c>
      <c r="X97" s="110" t="s">
        <v>1874</v>
      </c>
      <c r="Y97" s="193">
        <v>0.18970000000000001</v>
      </c>
      <c r="Z97" s="110" t="s">
        <v>1572</v>
      </c>
      <c r="AA97" s="193">
        <v>0.18190000000000001</v>
      </c>
      <c r="AB97" s="110" t="s">
        <v>1676</v>
      </c>
      <c r="AC97" s="191">
        <v>9.6150000000000003E-6</v>
      </c>
      <c r="AD97" s="39" t="s">
        <v>2044</v>
      </c>
    </row>
    <row r="98" spans="1:30" x14ac:dyDescent="0.2">
      <c r="A98" s="39">
        <v>14</v>
      </c>
      <c r="B98" s="39" t="s">
        <v>334</v>
      </c>
      <c r="C98" s="38" t="s">
        <v>219</v>
      </c>
      <c r="D98" s="41" t="s">
        <v>350</v>
      </c>
      <c r="E98" s="39">
        <v>88432328</v>
      </c>
      <c r="F98" s="110" t="s">
        <v>14</v>
      </c>
      <c r="G98" s="193">
        <v>0.95445000000000002</v>
      </c>
      <c r="H98" s="110" t="s">
        <v>912</v>
      </c>
      <c r="I98" s="193">
        <v>0.94686000000000003</v>
      </c>
      <c r="J98" s="110" t="s">
        <v>1921</v>
      </c>
      <c r="K98" s="193">
        <v>0.95209999999999995</v>
      </c>
      <c r="L98" s="110" t="s">
        <v>1095</v>
      </c>
      <c r="M98" s="193">
        <v>0.94855999999999996</v>
      </c>
      <c r="N98" s="110" t="s">
        <v>1185</v>
      </c>
      <c r="O98" s="193">
        <v>0.95904</v>
      </c>
      <c r="P98" s="110" t="s">
        <v>1268</v>
      </c>
      <c r="Q98" s="193">
        <v>0.95050000000000001</v>
      </c>
      <c r="R98" s="110" t="s">
        <v>1337</v>
      </c>
      <c r="S98" s="193">
        <v>0.96016000000000001</v>
      </c>
      <c r="T98" s="110" t="s">
        <v>1405</v>
      </c>
      <c r="U98" s="193">
        <v>0.95623000000000002</v>
      </c>
      <c r="V98" s="110" t="s">
        <v>1484</v>
      </c>
      <c r="W98" s="193">
        <v>0.95108999999999999</v>
      </c>
      <c r="X98" s="110" t="s">
        <v>1546</v>
      </c>
      <c r="Y98" s="193">
        <v>0.95408999999999999</v>
      </c>
      <c r="Z98" s="110" t="s">
        <v>1922</v>
      </c>
      <c r="AA98" s="193">
        <v>0.94821</v>
      </c>
      <c r="AB98" s="110" t="s">
        <v>1923</v>
      </c>
      <c r="AC98" s="191">
        <v>8.4739999999999996E-11</v>
      </c>
      <c r="AD98" s="39" t="s">
        <v>909</v>
      </c>
    </row>
    <row r="99" spans="1:30" x14ac:dyDescent="0.2">
      <c r="A99" s="39">
        <v>14</v>
      </c>
      <c r="B99" s="39" t="s">
        <v>297</v>
      </c>
      <c r="C99" s="45" t="s">
        <v>297</v>
      </c>
      <c r="D99" s="41" t="s">
        <v>350</v>
      </c>
      <c r="E99" s="39">
        <v>103263788</v>
      </c>
      <c r="F99" s="110" t="s">
        <v>18</v>
      </c>
      <c r="G99" s="193">
        <v>0.35649999999999998</v>
      </c>
      <c r="H99" s="110" t="s">
        <v>985</v>
      </c>
      <c r="I99" s="193">
        <v>0.33200000000000002</v>
      </c>
      <c r="J99" s="110" t="s">
        <v>1076</v>
      </c>
      <c r="K99" s="193">
        <v>0.3569</v>
      </c>
      <c r="L99" s="110" t="s">
        <v>1158</v>
      </c>
      <c r="M99" s="193">
        <v>0.38679999999999998</v>
      </c>
      <c r="N99" s="110" t="s">
        <v>1205</v>
      </c>
      <c r="O99" s="193">
        <v>0.34460000000000002</v>
      </c>
      <c r="P99" s="110" t="s">
        <v>1281</v>
      </c>
      <c r="Q99" s="193">
        <v>0.33679999999999999</v>
      </c>
      <c r="R99" s="110" t="s">
        <v>1810</v>
      </c>
      <c r="S99" s="193">
        <v>0.3382</v>
      </c>
      <c r="T99" s="110" t="s">
        <v>1425</v>
      </c>
      <c r="U99" s="193">
        <v>0.38350000000000001</v>
      </c>
      <c r="V99" s="110" t="s">
        <v>1924</v>
      </c>
      <c r="W99" s="193">
        <v>0.3483</v>
      </c>
      <c r="X99" s="110" t="s">
        <v>1925</v>
      </c>
      <c r="Y99" s="193">
        <v>0.34910000000000002</v>
      </c>
      <c r="Z99" s="110" t="s">
        <v>1926</v>
      </c>
      <c r="AA99" s="193">
        <v>0.35289999999999999</v>
      </c>
      <c r="AB99" s="110" t="s">
        <v>1400</v>
      </c>
      <c r="AC99" s="191">
        <v>1.467E-5</v>
      </c>
      <c r="AD99" s="39" t="s">
        <v>337</v>
      </c>
    </row>
    <row r="100" spans="1:30" x14ac:dyDescent="0.2">
      <c r="A100" s="39">
        <v>15</v>
      </c>
      <c r="B100" s="39" t="s">
        <v>464</v>
      </c>
      <c r="C100" s="74" t="s">
        <v>412</v>
      </c>
      <c r="D100" s="41" t="s">
        <v>350</v>
      </c>
      <c r="E100" s="39">
        <v>38846738</v>
      </c>
      <c r="F100" s="110" t="s">
        <v>24</v>
      </c>
      <c r="G100" s="193">
        <v>0.25900000000000001</v>
      </c>
      <c r="H100" s="110" t="s">
        <v>2045</v>
      </c>
      <c r="I100" s="193">
        <v>0.25719999999999998</v>
      </c>
      <c r="J100" s="110" t="s">
        <v>1062</v>
      </c>
      <c r="K100" s="193">
        <v>0.26590000000000003</v>
      </c>
      <c r="L100" s="110" t="s">
        <v>1143</v>
      </c>
      <c r="M100" s="193">
        <v>0.25819999999999999</v>
      </c>
      <c r="N100" s="110" t="s">
        <v>1232</v>
      </c>
      <c r="O100" s="193">
        <v>0.25990000000000002</v>
      </c>
      <c r="P100" s="110" t="s">
        <v>1163</v>
      </c>
      <c r="Q100" s="193">
        <v>0.25650000000000001</v>
      </c>
      <c r="R100" s="110" t="s">
        <v>1381</v>
      </c>
      <c r="S100" s="193">
        <v>0.26369999999999999</v>
      </c>
      <c r="T100" s="110" t="s">
        <v>2046</v>
      </c>
      <c r="U100" s="193">
        <v>0.2389</v>
      </c>
      <c r="V100" s="110" t="s">
        <v>1520</v>
      </c>
      <c r="W100" s="193">
        <v>0.26429999999999998</v>
      </c>
      <c r="X100" s="110" t="s">
        <v>1336</v>
      </c>
      <c r="Y100" s="193">
        <v>0.2515</v>
      </c>
      <c r="Z100" s="110" t="s">
        <v>1385</v>
      </c>
      <c r="AA100" s="193">
        <v>0.26889999999999997</v>
      </c>
      <c r="AB100" s="110" t="s">
        <v>1666</v>
      </c>
      <c r="AC100" s="191">
        <v>9.0380000000000005E-6</v>
      </c>
      <c r="AD100" s="39" t="s">
        <v>103</v>
      </c>
    </row>
    <row r="101" spans="1:30" x14ac:dyDescent="0.2">
      <c r="A101" s="39">
        <v>15</v>
      </c>
      <c r="B101" s="39" t="s">
        <v>816</v>
      </c>
      <c r="C101" s="44" t="s">
        <v>817</v>
      </c>
      <c r="D101" s="41" t="s">
        <v>350</v>
      </c>
      <c r="E101" s="39">
        <v>79207466</v>
      </c>
      <c r="F101" s="110" t="s">
        <v>18</v>
      </c>
      <c r="G101" s="193">
        <v>0.82309999999999994</v>
      </c>
      <c r="H101" s="110" t="s">
        <v>1773</v>
      </c>
      <c r="I101" s="193">
        <v>0.83940000000000003</v>
      </c>
      <c r="J101" s="110" t="s">
        <v>1015</v>
      </c>
      <c r="K101" s="193">
        <v>0.83509999999999995</v>
      </c>
      <c r="L101" s="110" t="s">
        <v>936</v>
      </c>
      <c r="M101" s="193">
        <v>0.77059999999999995</v>
      </c>
      <c r="N101" s="110" t="s">
        <v>1196</v>
      </c>
      <c r="O101" s="193">
        <v>0.82769999999999999</v>
      </c>
      <c r="P101" s="110" t="s">
        <v>1274</v>
      </c>
      <c r="Q101" s="193">
        <v>0.81889999999999996</v>
      </c>
      <c r="R101" s="110" t="s">
        <v>1347</v>
      </c>
      <c r="S101" s="193">
        <v>0.79079999999999995</v>
      </c>
      <c r="T101" s="110" t="s">
        <v>1416</v>
      </c>
      <c r="U101" s="193">
        <v>0.80190000000000006</v>
      </c>
      <c r="V101" s="110" t="s">
        <v>966</v>
      </c>
      <c r="W101" s="193">
        <v>0.80800000000000005</v>
      </c>
      <c r="X101" s="110" t="s">
        <v>1554</v>
      </c>
      <c r="Y101" s="193">
        <v>0.82810000000000006</v>
      </c>
      <c r="Z101" s="110" t="s">
        <v>1795</v>
      </c>
      <c r="AA101" s="193">
        <v>0.81190000000000007</v>
      </c>
      <c r="AB101" s="110" t="s">
        <v>1927</v>
      </c>
      <c r="AC101" s="191">
        <v>4.0160000000000002E-6</v>
      </c>
      <c r="AD101" s="39" t="s">
        <v>902</v>
      </c>
    </row>
    <row r="102" spans="1:30" x14ac:dyDescent="0.2">
      <c r="A102" s="39">
        <v>15</v>
      </c>
      <c r="B102" s="39" t="s">
        <v>821</v>
      </c>
      <c r="C102" s="45" t="s">
        <v>821</v>
      </c>
      <c r="D102" s="41" t="s">
        <v>350</v>
      </c>
      <c r="E102" s="39">
        <v>90977333</v>
      </c>
      <c r="F102" s="110" t="s">
        <v>18</v>
      </c>
      <c r="G102" s="193">
        <v>0.43009999999999998</v>
      </c>
      <c r="H102" s="110" t="s">
        <v>998</v>
      </c>
      <c r="I102" s="193">
        <v>0.4289</v>
      </c>
      <c r="J102" s="110" t="s">
        <v>1090</v>
      </c>
      <c r="K102" s="193">
        <v>0.4713</v>
      </c>
      <c r="L102" s="110" t="s">
        <v>1177</v>
      </c>
      <c r="M102" s="193">
        <v>0.44340000000000002</v>
      </c>
      <c r="N102" s="110" t="s">
        <v>1262</v>
      </c>
      <c r="O102" s="193">
        <v>0.47739999999999999</v>
      </c>
      <c r="P102" s="110" t="s">
        <v>1928</v>
      </c>
      <c r="Q102" s="193">
        <v>0.45279999999999998</v>
      </c>
      <c r="R102" s="110" t="s">
        <v>1810</v>
      </c>
      <c r="S102" s="193">
        <v>0.4546</v>
      </c>
      <c r="T102" s="110" t="s">
        <v>1482</v>
      </c>
      <c r="U102" s="193">
        <v>0.4703</v>
      </c>
      <c r="V102" s="110" t="s">
        <v>1108</v>
      </c>
      <c r="W102" s="193">
        <v>0.44790000000000002</v>
      </c>
      <c r="X102" s="110" t="s">
        <v>1556</v>
      </c>
      <c r="Y102" s="193">
        <v>0.4405</v>
      </c>
      <c r="Z102" s="110" t="s">
        <v>1914</v>
      </c>
      <c r="AA102" s="193">
        <v>0.45579999999999998</v>
      </c>
      <c r="AB102" s="110" t="s">
        <v>1661</v>
      </c>
      <c r="AC102" s="191">
        <v>9.8009999999999994E-7</v>
      </c>
      <c r="AD102" s="39" t="s">
        <v>104</v>
      </c>
    </row>
    <row r="103" spans="1:30" x14ac:dyDescent="0.2">
      <c r="A103" s="39">
        <v>16</v>
      </c>
      <c r="B103" s="39" t="s">
        <v>425</v>
      </c>
      <c r="C103" s="114" t="s">
        <v>425</v>
      </c>
      <c r="D103" s="41" t="s">
        <v>350</v>
      </c>
      <c r="E103" s="39">
        <v>414608</v>
      </c>
      <c r="F103" s="110" t="s">
        <v>18</v>
      </c>
      <c r="G103" s="193">
        <v>0.44330000000000003</v>
      </c>
      <c r="H103" s="110" t="s">
        <v>2047</v>
      </c>
      <c r="I103" s="193">
        <v>0.48909999999999998</v>
      </c>
      <c r="J103" s="110" t="s">
        <v>1082</v>
      </c>
      <c r="K103" s="193">
        <v>0.46289999999999998</v>
      </c>
      <c r="L103" s="110" t="s">
        <v>1941</v>
      </c>
      <c r="M103" s="193">
        <v>0.48659999999999998</v>
      </c>
      <c r="N103" s="110" t="s">
        <v>1257</v>
      </c>
      <c r="O103" s="193">
        <v>0.49009999999999998</v>
      </c>
      <c r="P103" s="110" t="s">
        <v>2048</v>
      </c>
      <c r="Q103" s="193">
        <v>0.48970000000000002</v>
      </c>
      <c r="R103" s="110" t="s">
        <v>1368</v>
      </c>
      <c r="S103" s="193">
        <v>0.51550000000000007</v>
      </c>
      <c r="T103" s="110" t="s">
        <v>1439</v>
      </c>
      <c r="U103" s="193">
        <v>0.47110000000000002</v>
      </c>
      <c r="V103" s="110" t="s">
        <v>1101</v>
      </c>
      <c r="W103" s="193">
        <v>0.49180000000000001</v>
      </c>
      <c r="X103" s="110" t="s">
        <v>1597</v>
      </c>
      <c r="Y103" s="193">
        <v>0.45379999999999998</v>
      </c>
      <c r="Z103" s="110" t="s">
        <v>1632</v>
      </c>
      <c r="AA103" s="193">
        <v>0.47370000000000001</v>
      </c>
      <c r="AB103" s="110" t="s">
        <v>1828</v>
      </c>
      <c r="AC103" s="191">
        <v>2.5959999999999999E-5</v>
      </c>
      <c r="AD103" s="39" t="s">
        <v>105</v>
      </c>
    </row>
    <row r="104" spans="1:30" x14ac:dyDescent="0.2">
      <c r="A104" s="39">
        <v>16</v>
      </c>
      <c r="B104" s="39" t="s">
        <v>247</v>
      </c>
      <c r="C104" s="38" t="s">
        <v>246</v>
      </c>
      <c r="D104" s="41" t="s">
        <v>350</v>
      </c>
      <c r="E104" s="39">
        <v>11194771</v>
      </c>
      <c r="F104" s="110" t="s">
        <v>24</v>
      </c>
      <c r="G104" s="193">
        <v>0.67369999999999997</v>
      </c>
      <c r="H104" s="110" t="s">
        <v>925</v>
      </c>
      <c r="I104" s="193">
        <v>0.65410000000000001</v>
      </c>
      <c r="J104" s="110" t="s">
        <v>1016</v>
      </c>
      <c r="K104" s="193">
        <v>0.67599999999999993</v>
      </c>
      <c r="L104" s="110" t="s">
        <v>1929</v>
      </c>
      <c r="M104" s="193">
        <v>0.6996</v>
      </c>
      <c r="N104" s="110" t="s">
        <v>1197</v>
      </c>
      <c r="O104" s="193">
        <v>0.64270000000000005</v>
      </c>
      <c r="P104" s="110" t="s">
        <v>1275</v>
      </c>
      <c r="Q104" s="193">
        <v>0.67249999999999999</v>
      </c>
      <c r="R104" s="110" t="s">
        <v>1348</v>
      </c>
      <c r="S104" s="193">
        <v>0.61309999999999998</v>
      </c>
      <c r="T104" s="110" t="s">
        <v>1930</v>
      </c>
      <c r="U104" s="193">
        <v>0.69579999999999997</v>
      </c>
      <c r="V104" s="110" t="s">
        <v>1931</v>
      </c>
      <c r="W104" s="193">
        <v>0.69629999999999992</v>
      </c>
      <c r="X104" s="110" t="s">
        <v>1555</v>
      </c>
      <c r="Y104" s="193">
        <v>0.67789999999999995</v>
      </c>
      <c r="Z104" s="110" t="s">
        <v>1608</v>
      </c>
      <c r="AA104" s="193">
        <v>0.66620000000000001</v>
      </c>
      <c r="AB104" s="110" t="s">
        <v>1932</v>
      </c>
      <c r="AC104" s="191">
        <v>8.1879999999999997E-27</v>
      </c>
      <c r="AD104" s="39" t="s">
        <v>910</v>
      </c>
    </row>
    <row r="105" spans="1:30" x14ac:dyDescent="0.2">
      <c r="A105" s="39">
        <v>16</v>
      </c>
      <c r="B105" s="39" t="s">
        <v>780</v>
      </c>
      <c r="C105" s="38" t="s">
        <v>781</v>
      </c>
      <c r="D105" s="41" t="s">
        <v>350</v>
      </c>
      <c r="E105" s="39">
        <v>11435990</v>
      </c>
      <c r="F105" s="110" t="s">
        <v>24</v>
      </c>
      <c r="G105" s="193">
        <v>0.82099999999999995</v>
      </c>
      <c r="H105" s="110" t="s">
        <v>1933</v>
      </c>
      <c r="I105" s="193">
        <v>0.83260000000000001</v>
      </c>
      <c r="J105" s="110" t="s">
        <v>1934</v>
      </c>
      <c r="K105" s="193">
        <v>0.82040000000000002</v>
      </c>
      <c r="L105" s="110" t="s">
        <v>1935</v>
      </c>
      <c r="M105" s="193">
        <v>0.86109999999999998</v>
      </c>
      <c r="N105" s="110" t="s">
        <v>1936</v>
      </c>
      <c r="O105" s="193">
        <v>0.85309999999999997</v>
      </c>
      <c r="P105" s="110" t="s">
        <v>1276</v>
      </c>
      <c r="Q105" s="193">
        <v>0.82519999999999993</v>
      </c>
      <c r="R105" s="110" t="s">
        <v>1349</v>
      </c>
      <c r="S105" s="193">
        <v>0.88090000000000002</v>
      </c>
      <c r="T105" s="110" t="s">
        <v>1937</v>
      </c>
      <c r="U105" s="193">
        <v>0.83529999999999993</v>
      </c>
      <c r="V105" s="110" t="s">
        <v>1938</v>
      </c>
      <c r="W105" s="193">
        <v>0.82930000000000004</v>
      </c>
      <c r="X105" s="110" t="s">
        <v>1939</v>
      </c>
      <c r="Y105" s="193">
        <v>0.81320000000000003</v>
      </c>
      <c r="Z105" s="110" t="s">
        <v>1588</v>
      </c>
      <c r="AA105" s="193">
        <v>0.83560000000000001</v>
      </c>
      <c r="AB105" s="110" t="s">
        <v>1654</v>
      </c>
      <c r="AC105" s="191">
        <v>2.0669999999999999E-10</v>
      </c>
      <c r="AD105" s="39" t="s">
        <v>1940</v>
      </c>
    </row>
    <row r="106" spans="1:30" x14ac:dyDescent="0.2">
      <c r="A106" s="39">
        <v>16</v>
      </c>
      <c r="B106" s="39" t="s">
        <v>792</v>
      </c>
      <c r="C106" s="45" t="s">
        <v>792</v>
      </c>
      <c r="D106" s="41" t="s">
        <v>350</v>
      </c>
      <c r="E106" s="39">
        <v>30156963</v>
      </c>
      <c r="F106" s="110" t="s">
        <v>24</v>
      </c>
      <c r="G106" s="193">
        <v>0.50740000000000007</v>
      </c>
      <c r="H106" s="110" t="s">
        <v>955</v>
      </c>
      <c r="I106" s="193">
        <v>0.47970000000000002</v>
      </c>
      <c r="J106" s="110" t="s">
        <v>1089</v>
      </c>
      <c r="K106" s="193">
        <v>0.51200000000000001</v>
      </c>
      <c r="L106" s="110" t="s">
        <v>1941</v>
      </c>
      <c r="M106" s="193">
        <v>0.44030000000000002</v>
      </c>
      <c r="N106" s="110" t="s">
        <v>1942</v>
      </c>
      <c r="O106" s="193">
        <v>0.47460000000000002</v>
      </c>
      <c r="P106" s="110" t="s">
        <v>1303</v>
      </c>
      <c r="Q106" s="193">
        <v>0.47939999999999999</v>
      </c>
      <c r="R106" s="110" t="s">
        <v>1810</v>
      </c>
      <c r="S106" s="193">
        <v>0.41870000000000002</v>
      </c>
      <c r="T106" s="110" t="s">
        <v>1451</v>
      </c>
      <c r="U106" s="193">
        <v>0.48149999999999998</v>
      </c>
      <c r="V106" s="110" t="s">
        <v>1777</v>
      </c>
      <c r="W106" s="193">
        <v>0.47770000000000001</v>
      </c>
      <c r="X106" s="110" t="s">
        <v>1588</v>
      </c>
      <c r="Y106" s="193">
        <v>0.50490000000000002</v>
      </c>
      <c r="Z106" s="110" t="s">
        <v>1620</v>
      </c>
      <c r="AA106" s="193">
        <v>0.47570000000000001</v>
      </c>
      <c r="AB106" s="110" t="s">
        <v>1392</v>
      </c>
      <c r="AC106" s="191">
        <v>9.3240000000000006E-8</v>
      </c>
      <c r="AD106" s="39" t="s">
        <v>127</v>
      </c>
    </row>
    <row r="107" spans="1:30" x14ac:dyDescent="0.2">
      <c r="A107" s="39">
        <v>16</v>
      </c>
      <c r="B107" s="39" t="s">
        <v>422</v>
      </c>
      <c r="C107" s="114" t="s">
        <v>422</v>
      </c>
      <c r="D107" s="41" t="s">
        <v>350</v>
      </c>
      <c r="E107" s="39">
        <v>57392241</v>
      </c>
      <c r="F107" s="110" t="s">
        <v>18</v>
      </c>
      <c r="G107" s="193">
        <v>0.2959</v>
      </c>
      <c r="H107" s="110" t="s">
        <v>2045</v>
      </c>
      <c r="I107" s="193">
        <v>0.29220000000000002</v>
      </c>
      <c r="J107" s="110" t="s">
        <v>972</v>
      </c>
      <c r="K107" s="193">
        <v>0.28320000000000001</v>
      </c>
      <c r="L107" s="110" t="s">
        <v>2049</v>
      </c>
      <c r="M107" s="193">
        <v>0.19650000000000001</v>
      </c>
      <c r="N107" s="110" t="s">
        <v>1191</v>
      </c>
      <c r="O107" s="193">
        <v>0.24859999999999999</v>
      </c>
      <c r="P107" s="110" t="s">
        <v>1323</v>
      </c>
      <c r="Q107" s="193">
        <v>0.27850000000000003</v>
      </c>
      <c r="R107" s="110" t="s">
        <v>1395</v>
      </c>
      <c r="S107" s="193">
        <v>0.26850000000000002</v>
      </c>
      <c r="T107" s="110" t="s">
        <v>2050</v>
      </c>
      <c r="U107" s="193">
        <v>0.27229999999999999</v>
      </c>
      <c r="V107" s="110" t="s">
        <v>1537</v>
      </c>
      <c r="W107" s="193">
        <v>0.30030000000000001</v>
      </c>
      <c r="X107" s="110" t="s">
        <v>2051</v>
      </c>
      <c r="Y107" s="193">
        <v>0.28420000000000001</v>
      </c>
      <c r="Z107" s="110" t="s">
        <v>1372</v>
      </c>
      <c r="AA107" s="193">
        <v>0.28349999999999997</v>
      </c>
      <c r="AB107" s="110" t="s">
        <v>1565</v>
      </c>
      <c r="AC107" s="191">
        <v>1.4569999999999999E-5</v>
      </c>
      <c r="AD107" s="39" t="s">
        <v>46</v>
      </c>
    </row>
    <row r="108" spans="1:30" x14ac:dyDescent="0.2">
      <c r="A108" s="39">
        <v>16</v>
      </c>
      <c r="B108" s="39" t="s">
        <v>416</v>
      </c>
      <c r="C108" s="114" t="s">
        <v>416</v>
      </c>
      <c r="D108" s="41" t="s">
        <v>350</v>
      </c>
      <c r="E108" s="39">
        <v>67898797</v>
      </c>
      <c r="F108" s="110" t="s">
        <v>24</v>
      </c>
      <c r="G108" s="193">
        <v>0.94755999999999996</v>
      </c>
      <c r="H108" s="110" t="s">
        <v>2052</v>
      </c>
      <c r="I108" s="193">
        <v>0.95831</v>
      </c>
      <c r="J108" s="110" t="s">
        <v>2053</v>
      </c>
      <c r="K108" s="193">
        <v>0.95030000000000003</v>
      </c>
      <c r="L108" s="110" t="s">
        <v>1115</v>
      </c>
      <c r="M108" s="193">
        <v>0.96914</v>
      </c>
      <c r="N108" s="110" t="s">
        <v>1206</v>
      </c>
      <c r="O108" s="193">
        <v>0.94633</v>
      </c>
      <c r="P108" s="110" t="s">
        <v>2054</v>
      </c>
      <c r="Q108" s="193">
        <v>0.95726</v>
      </c>
      <c r="R108" s="110" t="s">
        <v>1964</v>
      </c>
      <c r="S108" s="193">
        <v>0.92988000000000004</v>
      </c>
      <c r="T108" s="110" t="s">
        <v>1429</v>
      </c>
      <c r="U108" s="193">
        <v>0.94435999999999998</v>
      </c>
      <c r="V108" s="110" t="s">
        <v>1500</v>
      </c>
      <c r="W108" s="193">
        <v>0.95474000000000003</v>
      </c>
      <c r="X108" s="110" t="s">
        <v>1562</v>
      </c>
      <c r="Y108" s="193">
        <v>0.94754000000000005</v>
      </c>
      <c r="Z108" s="110" t="s">
        <v>1897</v>
      </c>
      <c r="AA108" s="193">
        <v>0.94694999999999996</v>
      </c>
      <c r="AB108" s="110" t="s">
        <v>1658</v>
      </c>
      <c r="AC108" s="191">
        <v>4.0810000000000004E-6</v>
      </c>
      <c r="AD108" s="39" t="s">
        <v>1854</v>
      </c>
    </row>
    <row r="109" spans="1:30" x14ac:dyDescent="0.2">
      <c r="A109" s="39">
        <v>16</v>
      </c>
      <c r="B109" s="39" t="s">
        <v>807</v>
      </c>
      <c r="C109" s="38" t="s">
        <v>808</v>
      </c>
      <c r="D109" s="41" t="s">
        <v>350</v>
      </c>
      <c r="E109" s="39">
        <v>68685905</v>
      </c>
      <c r="F109" s="110" t="s">
        <v>18</v>
      </c>
      <c r="G109" s="193">
        <v>0.13400000000000001</v>
      </c>
      <c r="H109" s="110" t="s">
        <v>975</v>
      </c>
      <c r="I109" s="193">
        <v>0.14560000000000001</v>
      </c>
      <c r="J109" s="110" t="s">
        <v>1943</v>
      </c>
      <c r="K109" s="193">
        <v>0.15029999999999999</v>
      </c>
      <c r="L109" s="110" t="s">
        <v>1144</v>
      </c>
      <c r="M109" s="193">
        <v>0.19139999999999999</v>
      </c>
      <c r="N109" s="110" t="s">
        <v>1233</v>
      </c>
      <c r="O109" s="193">
        <v>0.13980000000000001</v>
      </c>
      <c r="P109" s="110" t="s">
        <v>1307</v>
      </c>
      <c r="Q109" s="193">
        <v>0.15770000000000001</v>
      </c>
      <c r="R109" s="110" t="s">
        <v>1944</v>
      </c>
      <c r="S109" s="193">
        <v>0.13109999999999999</v>
      </c>
      <c r="T109" s="110" t="s">
        <v>1458</v>
      </c>
      <c r="U109" s="193">
        <v>0.17799999999999999</v>
      </c>
      <c r="V109" s="110" t="s">
        <v>970</v>
      </c>
      <c r="W109" s="193">
        <v>0.1855</v>
      </c>
      <c r="X109" s="110" t="s">
        <v>1581</v>
      </c>
      <c r="Y109" s="193">
        <v>0.14019999999999999</v>
      </c>
      <c r="Z109" s="110" t="s">
        <v>1872</v>
      </c>
      <c r="AA109" s="193">
        <v>0.1396</v>
      </c>
      <c r="AB109" s="110" t="s">
        <v>1939</v>
      </c>
      <c r="AC109" s="191">
        <v>8.755E-6</v>
      </c>
      <c r="AD109" s="39" t="s">
        <v>339</v>
      </c>
    </row>
    <row r="110" spans="1:30" x14ac:dyDescent="0.2">
      <c r="A110" s="39">
        <v>16</v>
      </c>
      <c r="B110" s="39" t="s">
        <v>465</v>
      </c>
      <c r="C110" s="74" t="s">
        <v>413</v>
      </c>
      <c r="D110" s="41" t="s">
        <v>350</v>
      </c>
      <c r="E110" s="39">
        <v>75263661</v>
      </c>
      <c r="F110" s="110" t="s">
        <v>18</v>
      </c>
      <c r="G110" s="193">
        <v>4.4490000000000002E-2</v>
      </c>
      <c r="H110" s="110" t="s">
        <v>976</v>
      </c>
      <c r="I110" s="193">
        <v>4.0809999999999999E-2</v>
      </c>
      <c r="J110" s="110" t="s">
        <v>1063</v>
      </c>
      <c r="K110" s="193">
        <v>4.3110000000000002E-2</v>
      </c>
      <c r="L110" s="110" t="s">
        <v>1145</v>
      </c>
      <c r="M110" s="193">
        <v>3.909E-2</v>
      </c>
      <c r="N110" s="110" t="s">
        <v>1234</v>
      </c>
      <c r="O110" s="193">
        <v>5.2260000000000001E-2</v>
      </c>
      <c r="P110" s="110" t="s">
        <v>1308</v>
      </c>
      <c r="Q110" s="193">
        <v>3.8769999999999999E-2</v>
      </c>
      <c r="R110" s="110" t="s">
        <v>1382</v>
      </c>
      <c r="S110" s="193">
        <v>3.5060000000000001E-2</v>
      </c>
      <c r="T110" s="110" t="s">
        <v>1459</v>
      </c>
      <c r="U110" s="193">
        <v>4.3029999999999999E-2</v>
      </c>
      <c r="V110" s="110" t="s">
        <v>1521</v>
      </c>
      <c r="W110" s="193">
        <v>4.3970000000000002E-2</v>
      </c>
      <c r="X110" s="110" t="s">
        <v>1582</v>
      </c>
      <c r="Y110" s="193">
        <v>4.2979999999999997E-2</v>
      </c>
      <c r="Z110" s="110" t="s">
        <v>1101</v>
      </c>
      <c r="AA110" s="193">
        <v>3.6540000000000003E-2</v>
      </c>
      <c r="AB110" s="110" t="s">
        <v>1667</v>
      </c>
      <c r="AC110" s="191">
        <v>5.8780000000000003E-6</v>
      </c>
      <c r="AD110" s="39" t="s">
        <v>1869</v>
      </c>
    </row>
    <row r="111" spans="1:30" x14ac:dyDescent="0.2">
      <c r="A111" s="39">
        <v>16</v>
      </c>
      <c r="B111" s="39" t="s">
        <v>814</v>
      </c>
      <c r="C111" s="45" t="s">
        <v>814</v>
      </c>
      <c r="D111" s="41" t="s">
        <v>350</v>
      </c>
      <c r="E111" s="39">
        <v>79110596</v>
      </c>
      <c r="F111" s="110" t="s">
        <v>18</v>
      </c>
      <c r="G111" s="193">
        <v>0.49630000000000002</v>
      </c>
      <c r="H111" s="110" t="s">
        <v>1945</v>
      </c>
      <c r="I111" s="193">
        <v>0.46860000000000002</v>
      </c>
      <c r="J111" s="110" t="s">
        <v>1830</v>
      </c>
      <c r="K111" s="193">
        <v>0.503</v>
      </c>
      <c r="L111" s="110" t="s">
        <v>1159</v>
      </c>
      <c r="M111" s="193">
        <v>0.4763</v>
      </c>
      <c r="N111" s="110" t="s">
        <v>1247</v>
      </c>
      <c r="O111" s="193">
        <v>0.45479999999999998</v>
      </c>
      <c r="P111" s="110" t="s">
        <v>1318</v>
      </c>
      <c r="Q111" s="193">
        <v>0.47160000000000002</v>
      </c>
      <c r="R111" s="110" t="s">
        <v>485</v>
      </c>
      <c r="S111" s="193">
        <v>0.46970000000000001</v>
      </c>
      <c r="T111" s="110" t="s">
        <v>1470</v>
      </c>
      <c r="U111" s="193">
        <v>0.46289999999999998</v>
      </c>
      <c r="V111" s="110" t="s">
        <v>1117</v>
      </c>
      <c r="W111" s="193">
        <v>0.48330000000000001</v>
      </c>
      <c r="X111" s="110" t="s">
        <v>1572</v>
      </c>
      <c r="Y111" s="193">
        <v>0.47060000000000002</v>
      </c>
      <c r="Z111" s="110" t="s">
        <v>1622</v>
      </c>
      <c r="AA111" s="193">
        <v>0.46949999999999997</v>
      </c>
      <c r="AB111" s="110" t="s">
        <v>1665</v>
      </c>
      <c r="AC111" s="191">
        <v>1.7379999999999999E-6</v>
      </c>
      <c r="AD111" s="39" t="s">
        <v>104</v>
      </c>
    </row>
    <row r="112" spans="1:30" x14ac:dyDescent="0.2">
      <c r="A112" s="39">
        <v>16</v>
      </c>
      <c r="B112" s="39" t="s">
        <v>304</v>
      </c>
      <c r="C112" s="41" t="s">
        <v>304</v>
      </c>
      <c r="D112" s="41" t="s">
        <v>350</v>
      </c>
      <c r="E112" s="39">
        <v>79649394</v>
      </c>
      <c r="F112" s="110" t="s">
        <v>18</v>
      </c>
      <c r="G112" s="193">
        <v>0.30869999999999997</v>
      </c>
      <c r="H112" s="110" t="s">
        <v>934</v>
      </c>
      <c r="I112" s="193">
        <v>0.32750000000000001</v>
      </c>
      <c r="J112" s="110" t="s">
        <v>1088</v>
      </c>
      <c r="K112" s="193">
        <v>0.2838</v>
      </c>
      <c r="L112" s="110" t="s">
        <v>1174</v>
      </c>
      <c r="M112" s="193">
        <v>0.2979</v>
      </c>
      <c r="N112" s="110" t="s">
        <v>1946</v>
      </c>
      <c r="O112" s="193">
        <v>0.32490000000000002</v>
      </c>
      <c r="P112" s="110" t="s">
        <v>1275</v>
      </c>
      <c r="Q112" s="193">
        <v>0.30049999999999999</v>
      </c>
      <c r="R112" s="110" t="s">
        <v>1363</v>
      </c>
      <c r="S112" s="193">
        <v>0.30740000000000001</v>
      </c>
      <c r="T112" s="110" t="s">
        <v>1947</v>
      </c>
      <c r="U112" s="193">
        <v>0.29380000000000001</v>
      </c>
      <c r="V112" s="110" t="s">
        <v>1502</v>
      </c>
      <c r="W112" s="193">
        <v>0.28939999999999999</v>
      </c>
      <c r="X112" s="110" t="s">
        <v>1571</v>
      </c>
      <c r="Y112" s="193">
        <v>0.28749999999999998</v>
      </c>
      <c r="Z112" s="110" t="s">
        <v>1805</v>
      </c>
      <c r="AA112" s="193">
        <v>0.30609999999999998</v>
      </c>
      <c r="AB112" s="110" t="s">
        <v>1948</v>
      </c>
      <c r="AC112" s="191">
        <v>2.6449999999999999E-5</v>
      </c>
      <c r="AD112" s="39" t="s">
        <v>46</v>
      </c>
    </row>
    <row r="113" spans="1:30" x14ac:dyDescent="0.2">
      <c r="A113" s="39">
        <v>16</v>
      </c>
      <c r="B113" s="39" t="s">
        <v>208</v>
      </c>
      <c r="C113" s="44" t="s">
        <v>207</v>
      </c>
      <c r="D113" s="41" t="s">
        <v>350</v>
      </c>
      <c r="E113" s="39">
        <v>85994484</v>
      </c>
      <c r="F113" s="110" t="s">
        <v>24</v>
      </c>
      <c r="G113" s="193">
        <v>0.89460000000000006</v>
      </c>
      <c r="H113" s="110" t="s">
        <v>926</v>
      </c>
      <c r="I113" s="193">
        <v>0.87460000000000004</v>
      </c>
      <c r="J113" s="110" t="s">
        <v>1949</v>
      </c>
      <c r="K113" s="193">
        <v>0.85150000000000003</v>
      </c>
      <c r="L113" s="110" t="s">
        <v>1102</v>
      </c>
      <c r="M113" s="193">
        <v>0.86829999999999996</v>
      </c>
      <c r="N113" s="110" t="s">
        <v>1198</v>
      </c>
      <c r="O113" s="193">
        <v>0.89270000000000005</v>
      </c>
      <c r="P113" s="110" t="s">
        <v>1277</v>
      </c>
      <c r="Q113" s="193">
        <v>0.87080000000000002</v>
      </c>
      <c r="R113" s="110" t="s">
        <v>1350</v>
      </c>
      <c r="S113" s="193">
        <v>0.93108000000000002</v>
      </c>
      <c r="T113" s="110" t="s">
        <v>1950</v>
      </c>
      <c r="U113" s="193">
        <v>0.83460000000000001</v>
      </c>
      <c r="V113" s="110" t="s">
        <v>1491</v>
      </c>
      <c r="W113" s="193">
        <v>0.8679</v>
      </c>
      <c r="X113" s="110" t="s">
        <v>1456</v>
      </c>
      <c r="Y113" s="193">
        <v>0.89019999999999999</v>
      </c>
      <c r="Z113" s="110" t="s">
        <v>1554</v>
      </c>
      <c r="AA113" s="193">
        <v>0.89419999999999999</v>
      </c>
      <c r="AB113" s="110" t="s">
        <v>1655</v>
      </c>
      <c r="AC113" s="191">
        <v>3.3159999999999998E-7</v>
      </c>
      <c r="AD113" s="39" t="s">
        <v>1951</v>
      </c>
    </row>
    <row r="114" spans="1:30" x14ac:dyDescent="0.2">
      <c r="A114" s="39">
        <v>17</v>
      </c>
      <c r="B114" s="39" t="s">
        <v>794</v>
      </c>
      <c r="C114" s="38" t="s">
        <v>795</v>
      </c>
      <c r="D114" s="41" t="s">
        <v>350</v>
      </c>
      <c r="E114" s="39">
        <v>37912377</v>
      </c>
      <c r="F114" s="110" t="s">
        <v>18</v>
      </c>
      <c r="G114" s="193">
        <v>0.46129999999999999</v>
      </c>
      <c r="H114" s="110" t="s">
        <v>1919</v>
      </c>
      <c r="I114" s="193">
        <v>0.45650000000000002</v>
      </c>
      <c r="J114" s="110" t="s">
        <v>1064</v>
      </c>
      <c r="K114" s="193">
        <v>0.46229999999999999</v>
      </c>
      <c r="L114" s="110" t="s">
        <v>1146</v>
      </c>
      <c r="M114" s="193">
        <v>0.51229999999999998</v>
      </c>
      <c r="N114" s="110" t="s">
        <v>1015</v>
      </c>
      <c r="O114" s="193">
        <v>0.44350000000000001</v>
      </c>
      <c r="P114" s="110" t="s">
        <v>1309</v>
      </c>
      <c r="Q114" s="193">
        <v>0.47139999999999999</v>
      </c>
      <c r="R114" s="110" t="s">
        <v>1343</v>
      </c>
      <c r="S114" s="193">
        <v>0.4143</v>
      </c>
      <c r="T114" s="110" t="s">
        <v>1432</v>
      </c>
      <c r="U114" s="193">
        <v>0.50890000000000002</v>
      </c>
      <c r="V114" s="110" t="s">
        <v>1100</v>
      </c>
      <c r="W114" s="193">
        <v>0.48909999999999998</v>
      </c>
      <c r="X114" s="110" t="s">
        <v>1867</v>
      </c>
      <c r="Y114" s="193">
        <v>0.4748</v>
      </c>
      <c r="Z114" s="110" t="s">
        <v>1632</v>
      </c>
      <c r="AA114" s="193">
        <v>0.45290000000000002</v>
      </c>
      <c r="AB114" s="110" t="s">
        <v>1343</v>
      </c>
      <c r="AC114" s="191">
        <v>8.5120000000000008E-6</v>
      </c>
      <c r="AD114" s="39" t="s">
        <v>337</v>
      </c>
    </row>
    <row r="115" spans="1:30" x14ac:dyDescent="0.2">
      <c r="A115" s="39">
        <v>17</v>
      </c>
      <c r="B115" s="39" t="s">
        <v>266</v>
      </c>
      <c r="C115" s="38" t="s">
        <v>265</v>
      </c>
      <c r="D115" s="41" t="s">
        <v>350</v>
      </c>
      <c r="E115" s="39">
        <v>40530763</v>
      </c>
      <c r="F115" s="110" t="s">
        <v>18</v>
      </c>
      <c r="G115" s="193">
        <v>0.35270000000000001</v>
      </c>
      <c r="H115" s="110" t="s">
        <v>977</v>
      </c>
      <c r="I115" s="193">
        <v>0.35620000000000002</v>
      </c>
      <c r="J115" s="110" t="s">
        <v>1065</v>
      </c>
      <c r="K115" s="193">
        <v>0.35909999999999997</v>
      </c>
      <c r="L115" s="110" t="s">
        <v>1147</v>
      </c>
      <c r="M115" s="193">
        <v>0.39510000000000001</v>
      </c>
      <c r="N115" s="110" t="s">
        <v>1952</v>
      </c>
      <c r="O115" s="193">
        <v>0.3654</v>
      </c>
      <c r="P115" s="110" t="s">
        <v>1299</v>
      </c>
      <c r="Q115" s="193">
        <v>0.35299999999999998</v>
      </c>
      <c r="R115" s="110" t="s">
        <v>1828</v>
      </c>
      <c r="S115" s="193">
        <v>0.34739999999999999</v>
      </c>
      <c r="T115" s="110" t="s">
        <v>1460</v>
      </c>
      <c r="U115" s="193">
        <v>0.34499999999999997</v>
      </c>
      <c r="V115" s="110" t="s">
        <v>1522</v>
      </c>
      <c r="W115" s="193">
        <v>0.35949999999999999</v>
      </c>
      <c r="X115" s="110" t="s">
        <v>1570</v>
      </c>
      <c r="Y115" s="193">
        <v>0.36459999999999998</v>
      </c>
      <c r="Z115" s="110" t="s">
        <v>1905</v>
      </c>
      <c r="AA115" s="193">
        <v>0.34860000000000002</v>
      </c>
      <c r="AB115" s="110" t="s">
        <v>1570</v>
      </c>
      <c r="AC115" s="191">
        <v>1.8089999999999999E-8</v>
      </c>
      <c r="AD115" s="39" t="s">
        <v>39</v>
      </c>
    </row>
    <row r="116" spans="1:30" x14ac:dyDescent="0.2">
      <c r="A116" s="39">
        <v>17</v>
      </c>
      <c r="B116" s="39" t="s">
        <v>301</v>
      </c>
      <c r="C116" s="45" t="s">
        <v>301</v>
      </c>
      <c r="D116" s="41" t="s">
        <v>350</v>
      </c>
      <c r="E116" s="39">
        <v>45597098</v>
      </c>
      <c r="F116" s="110" t="s">
        <v>18</v>
      </c>
      <c r="G116" s="193">
        <v>0.49149999999999999</v>
      </c>
      <c r="H116" s="110" t="s">
        <v>1953</v>
      </c>
      <c r="I116" s="193">
        <v>0.51639999999999997</v>
      </c>
      <c r="J116" s="110" t="s">
        <v>1839</v>
      </c>
      <c r="K116" s="193">
        <v>0.51679999999999993</v>
      </c>
      <c r="L116" s="110" t="s">
        <v>1104</v>
      </c>
      <c r="M116" s="193">
        <v>0.53089999999999993</v>
      </c>
      <c r="N116" s="110" t="s">
        <v>1215</v>
      </c>
      <c r="O116" s="193">
        <v>0.51129999999999998</v>
      </c>
      <c r="P116" s="110" t="s">
        <v>924</v>
      </c>
      <c r="Q116" s="193">
        <v>0.5161</v>
      </c>
      <c r="R116" s="110" t="s">
        <v>1343</v>
      </c>
      <c r="S116" s="193">
        <v>0.496</v>
      </c>
      <c r="T116" s="110" t="s">
        <v>1930</v>
      </c>
      <c r="U116" s="193">
        <v>0.50590000000000002</v>
      </c>
      <c r="V116" s="110" t="s">
        <v>1827</v>
      </c>
      <c r="W116" s="193">
        <v>0.52489999999999992</v>
      </c>
      <c r="X116" s="110" t="s">
        <v>1570</v>
      </c>
      <c r="Y116" s="193">
        <v>0.49990000000000001</v>
      </c>
      <c r="Z116" s="110" t="s">
        <v>1612</v>
      </c>
      <c r="AA116" s="193">
        <v>0.51100000000000001</v>
      </c>
      <c r="AB116" s="110" t="s">
        <v>1558</v>
      </c>
      <c r="AC116" s="191">
        <v>1.6330000000000001E-5</v>
      </c>
      <c r="AD116" s="39" t="s">
        <v>105</v>
      </c>
    </row>
    <row r="117" spans="1:30" x14ac:dyDescent="0.2">
      <c r="A117" s="39">
        <v>17</v>
      </c>
      <c r="B117" s="39" t="s">
        <v>308</v>
      </c>
      <c r="C117" s="45" t="s">
        <v>308</v>
      </c>
      <c r="D117" s="41" t="s">
        <v>350</v>
      </c>
      <c r="E117" s="39">
        <v>57816757</v>
      </c>
      <c r="F117" s="110" t="s">
        <v>18</v>
      </c>
      <c r="G117" s="193">
        <v>0.45069999999999999</v>
      </c>
      <c r="H117" s="110" t="s">
        <v>985</v>
      </c>
      <c r="I117" s="193">
        <v>0.44569999999999999</v>
      </c>
      <c r="J117" s="110" t="s">
        <v>1954</v>
      </c>
      <c r="K117" s="193">
        <v>0.47660000000000002</v>
      </c>
      <c r="L117" s="110" t="s">
        <v>1955</v>
      </c>
      <c r="M117" s="193">
        <v>0.48770000000000002</v>
      </c>
      <c r="N117" s="110" t="s">
        <v>1264</v>
      </c>
      <c r="O117" s="193">
        <v>0.47460000000000002</v>
      </c>
      <c r="P117" s="110" t="s">
        <v>1956</v>
      </c>
      <c r="Q117" s="193">
        <v>0.46750000000000003</v>
      </c>
      <c r="R117" s="110" t="s">
        <v>1401</v>
      </c>
      <c r="S117" s="193">
        <v>0.5171</v>
      </c>
      <c r="T117" s="110" t="s">
        <v>1447</v>
      </c>
      <c r="U117" s="193">
        <v>0.41470000000000001</v>
      </c>
      <c r="V117" s="110" t="s">
        <v>1117</v>
      </c>
      <c r="W117" s="193">
        <v>0.4511</v>
      </c>
      <c r="X117" s="110" t="s">
        <v>1932</v>
      </c>
      <c r="Y117" s="193">
        <v>0.45329999999999998</v>
      </c>
      <c r="Z117" s="110" t="s">
        <v>1646</v>
      </c>
      <c r="AA117" s="193">
        <v>0.47560000000000002</v>
      </c>
      <c r="AB117" s="110" t="s">
        <v>1881</v>
      </c>
      <c r="AC117" s="191">
        <v>5.4340000000000001E-16</v>
      </c>
      <c r="AD117" s="39" t="s">
        <v>126</v>
      </c>
    </row>
    <row r="118" spans="1:30" x14ac:dyDescent="0.2">
      <c r="A118" s="39">
        <v>18</v>
      </c>
      <c r="B118" s="39" t="s">
        <v>417</v>
      </c>
      <c r="C118" s="114" t="s">
        <v>417</v>
      </c>
      <c r="D118" s="41" t="s">
        <v>350</v>
      </c>
      <c r="E118" s="39">
        <v>67672139</v>
      </c>
      <c r="F118" s="110" t="s">
        <v>18</v>
      </c>
      <c r="G118" s="193">
        <v>2.5420000000000002E-2</v>
      </c>
      <c r="H118" s="110" t="s">
        <v>2055</v>
      </c>
      <c r="I118" s="193">
        <v>2.085E-2</v>
      </c>
      <c r="J118" s="110" t="s">
        <v>1077</v>
      </c>
      <c r="K118" s="193">
        <v>1.856E-2</v>
      </c>
      <c r="L118" s="110" t="s">
        <v>1160</v>
      </c>
      <c r="M118" s="193">
        <v>1.44E-2</v>
      </c>
      <c r="N118" s="110" t="s">
        <v>1248</v>
      </c>
      <c r="O118" s="193">
        <v>2.8250000000000001E-2</v>
      </c>
      <c r="P118" s="110" t="s">
        <v>1319</v>
      </c>
      <c r="Q118" s="193">
        <v>2.2460000000000001E-2</v>
      </c>
      <c r="R118" s="110" t="s">
        <v>1228</v>
      </c>
      <c r="S118" s="193">
        <v>2.1909999999999999E-2</v>
      </c>
      <c r="T118" s="110" t="s">
        <v>1471</v>
      </c>
      <c r="U118" s="193">
        <v>1.78E-2</v>
      </c>
      <c r="V118" s="110" t="s">
        <v>1532</v>
      </c>
      <c r="W118" s="193">
        <v>1.4800000000000001E-2</v>
      </c>
      <c r="X118" s="110" t="s">
        <v>1591</v>
      </c>
      <c r="Y118" s="193">
        <v>1.8429999999999998E-2</v>
      </c>
      <c r="Z118" s="110" t="s">
        <v>1640</v>
      </c>
      <c r="AA118" s="193">
        <v>2.6519999999999998E-2</v>
      </c>
      <c r="AB118" s="110" t="s">
        <v>1671</v>
      </c>
      <c r="AC118" s="191">
        <v>8.3609999999999994E-5</v>
      </c>
      <c r="AD118" s="39" t="s">
        <v>477</v>
      </c>
    </row>
    <row r="119" spans="1:30" x14ac:dyDescent="0.2">
      <c r="A119" s="39">
        <v>19</v>
      </c>
      <c r="B119" s="39" t="s">
        <v>90</v>
      </c>
      <c r="C119" s="45" t="s">
        <v>90</v>
      </c>
      <c r="D119" s="41" t="s">
        <v>350</v>
      </c>
      <c r="E119" s="39">
        <v>6668972</v>
      </c>
      <c r="F119" s="110" t="s">
        <v>24</v>
      </c>
      <c r="G119" s="193">
        <v>0.78069999999999995</v>
      </c>
      <c r="H119" s="110" t="s">
        <v>939</v>
      </c>
      <c r="I119" s="193">
        <v>0.7883</v>
      </c>
      <c r="J119" s="110" t="s">
        <v>1031</v>
      </c>
      <c r="K119" s="193">
        <v>0.78479999999999994</v>
      </c>
      <c r="L119" s="110" t="s">
        <v>1114</v>
      </c>
      <c r="M119" s="193">
        <v>0.68930000000000002</v>
      </c>
      <c r="N119" s="110" t="s">
        <v>1205</v>
      </c>
      <c r="O119" s="193">
        <v>0.76839999999999997</v>
      </c>
      <c r="P119" s="110" t="s">
        <v>1283</v>
      </c>
      <c r="Q119" s="193">
        <v>0.79769999999999996</v>
      </c>
      <c r="R119" s="110" t="s">
        <v>1356</v>
      </c>
      <c r="S119" s="193">
        <v>0.83509999999999995</v>
      </c>
      <c r="T119" s="110" t="s">
        <v>1428</v>
      </c>
      <c r="U119" s="193">
        <v>0.80420000000000003</v>
      </c>
      <c r="V119" s="110" t="s">
        <v>1499</v>
      </c>
      <c r="W119" s="193">
        <v>0.79279999999999995</v>
      </c>
      <c r="X119" s="110" t="s">
        <v>1551</v>
      </c>
      <c r="Y119" s="193">
        <v>0.78580000000000005</v>
      </c>
      <c r="Z119" s="110" t="s">
        <v>1348</v>
      </c>
      <c r="AA119" s="193">
        <v>0.80130000000000001</v>
      </c>
      <c r="AB119" s="110" t="s">
        <v>1586</v>
      </c>
      <c r="AC119" s="191">
        <v>3.5359999999999998E-13</v>
      </c>
      <c r="AD119" s="39" t="s">
        <v>15</v>
      </c>
    </row>
    <row r="120" spans="1:30" x14ac:dyDescent="0.2">
      <c r="A120" s="39">
        <v>19</v>
      </c>
      <c r="B120" s="39" t="s">
        <v>254</v>
      </c>
      <c r="C120" s="38" t="s">
        <v>253</v>
      </c>
      <c r="D120" s="41" t="s">
        <v>350</v>
      </c>
      <c r="E120" s="39">
        <v>10463118</v>
      </c>
      <c r="F120" s="110" t="s">
        <v>14</v>
      </c>
      <c r="G120" s="193">
        <v>0.94755999999999996</v>
      </c>
      <c r="H120" s="110" t="s">
        <v>927</v>
      </c>
      <c r="I120" s="193">
        <v>0.96019999999999994</v>
      </c>
      <c r="J120" s="110" t="s">
        <v>1017</v>
      </c>
      <c r="K120" s="193">
        <v>0.95487</v>
      </c>
      <c r="L120" s="110" t="s">
        <v>1103</v>
      </c>
      <c r="M120" s="193">
        <v>0.97324999999999995</v>
      </c>
      <c r="N120" s="110" t="s">
        <v>1957</v>
      </c>
      <c r="O120" s="193">
        <v>0.96448999999999996</v>
      </c>
      <c r="P120" s="110" t="s">
        <v>1958</v>
      </c>
      <c r="Q120" s="193">
        <v>0.95443</v>
      </c>
      <c r="R120" s="110" t="s">
        <v>1959</v>
      </c>
      <c r="S120" s="193">
        <v>0.97209000000000001</v>
      </c>
      <c r="T120" s="110" t="s">
        <v>1417</v>
      </c>
      <c r="U120" s="193">
        <v>0.95535999999999999</v>
      </c>
      <c r="V120" s="110" t="s">
        <v>1492</v>
      </c>
      <c r="W120" s="193">
        <v>0.96137000000000006</v>
      </c>
      <c r="X120" s="110" t="s">
        <v>1842</v>
      </c>
      <c r="Y120" s="193">
        <v>0.95045999999999997</v>
      </c>
      <c r="Z120" s="110" t="s">
        <v>1960</v>
      </c>
      <c r="AA120" s="193">
        <v>0.95733999999999997</v>
      </c>
      <c r="AB120" s="110" t="s">
        <v>1656</v>
      </c>
      <c r="AC120" s="191">
        <v>1.2439999999999999E-8</v>
      </c>
      <c r="AD120" s="39" t="s">
        <v>1961</v>
      </c>
    </row>
    <row r="121" spans="1:30" x14ac:dyDescent="0.2">
      <c r="A121" s="39">
        <v>19</v>
      </c>
      <c r="B121" s="39" t="s">
        <v>257</v>
      </c>
      <c r="C121" s="45" t="s">
        <v>257</v>
      </c>
      <c r="D121" s="41" t="s">
        <v>350</v>
      </c>
      <c r="E121" s="39">
        <v>10742170</v>
      </c>
      <c r="F121" s="110" t="s">
        <v>24</v>
      </c>
      <c r="G121" s="193">
        <v>0.77010000000000001</v>
      </c>
      <c r="H121" s="110" t="s">
        <v>948</v>
      </c>
      <c r="I121" s="193">
        <v>0.78600000000000003</v>
      </c>
      <c r="J121" s="110" t="s">
        <v>1962</v>
      </c>
      <c r="K121" s="194" t="s">
        <v>142</v>
      </c>
      <c r="L121" s="199" t="s">
        <v>142</v>
      </c>
      <c r="M121" s="193">
        <v>0.7994</v>
      </c>
      <c r="N121" s="110" t="s">
        <v>1212</v>
      </c>
      <c r="O121" s="193">
        <v>0.7571</v>
      </c>
      <c r="P121" s="110" t="s">
        <v>1287</v>
      </c>
      <c r="Q121" s="193">
        <v>0.78459999999999996</v>
      </c>
      <c r="R121" s="110" t="s">
        <v>1361</v>
      </c>
      <c r="S121" s="193">
        <v>0.75900000000000001</v>
      </c>
      <c r="T121" s="110" t="s">
        <v>1436</v>
      </c>
      <c r="U121" s="193">
        <v>0.80420000000000003</v>
      </c>
      <c r="V121" s="110" t="s">
        <v>1891</v>
      </c>
      <c r="W121" s="193">
        <v>0.81099999999999994</v>
      </c>
      <c r="X121" s="110" t="s">
        <v>1566</v>
      </c>
      <c r="Y121" s="193">
        <v>0.76880000000000004</v>
      </c>
      <c r="Z121" s="110" t="s">
        <v>1618</v>
      </c>
      <c r="AA121" s="193">
        <v>0.78339999999999999</v>
      </c>
      <c r="AB121" s="110" t="s">
        <v>1963</v>
      </c>
      <c r="AC121" s="191">
        <v>9.569999999999999E-10</v>
      </c>
      <c r="AD121" s="39" t="s">
        <v>906</v>
      </c>
    </row>
    <row r="122" spans="1:30" x14ac:dyDescent="0.2">
      <c r="A122" s="39">
        <v>19</v>
      </c>
      <c r="B122" s="39" t="s">
        <v>785</v>
      </c>
      <c r="C122" s="41" t="s">
        <v>785</v>
      </c>
      <c r="D122" s="41" t="s">
        <v>350</v>
      </c>
      <c r="E122" s="39">
        <v>16505106</v>
      </c>
      <c r="F122" s="110" t="s">
        <v>24</v>
      </c>
      <c r="G122" s="193">
        <v>0.32290000000000002</v>
      </c>
      <c r="H122" s="110" t="s">
        <v>988</v>
      </c>
      <c r="I122" s="193">
        <v>0.28660000000000002</v>
      </c>
      <c r="J122" s="110" t="s">
        <v>1964</v>
      </c>
      <c r="K122" s="193">
        <v>0.32690000000000002</v>
      </c>
      <c r="L122" s="110" t="s">
        <v>1131</v>
      </c>
      <c r="M122" s="193">
        <v>0.36630000000000001</v>
      </c>
      <c r="N122" s="110" t="s">
        <v>1251</v>
      </c>
      <c r="O122" s="193">
        <v>0.29659999999999997</v>
      </c>
      <c r="P122" s="110" t="s">
        <v>961</v>
      </c>
      <c r="Q122" s="193">
        <v>0.29160000000000003</v>
      </c>
      <c r="R122" s="110" t="s">
        <v>1829</v>
      </c>
      <c r="S122" s="193">
        <v>0.22070000000000001</v>
      </c>
      <c r="T122" s="110" t="s">
        <v>1965</v>
      </c>
      <c r="U122" s="193">
        <v>0.3301</v>
      </c>
      <c r="V122" s="110" t="s">
        <v>1966</v>
      </c>
      <c r="W122" s="193">
        <v>0.31359999999999999</v>
      </c>
      <c r="X122" s="110" t="s">
        <v>1872</v>
      </c>
      <c r="Y122" s="193">
        <v>0.29330000000000001</v>
      </c>
      <c r="Z122" s="110" t="s">
        <v>1642</v>
      </c>
      <c r="AA122" s="193">
        <v>0.29580000000000001</v>
      </c>
      <c r="AB122" s="110" t="s">
        <v>1673</v>
      </c>
      <c r="AC122" s="191">
        <v>5.6780000000000005E-10</v>
      </c>
      <c r="AD122" s="39" t="s">
        <v>41</v>
      </c>
    </row>
    <row r="123" spans="1:30" x14ac:dyDescent="0.2">
      <c r="A123" s="39">
        <v>19</v>
      </c>
      <c r="B123" s="39" t="s">
        <v>260</v>
      </c>
      <c r="C123" s="38" t="s">
        <v>259</v>
      </c>
      <c r="D123" s="41" t="s">
        <v>350</v>
      </c>
      <c r="E123" s="39">
        <v>18285944</v>
      </c>
      <c r="F123" s="110" t="s">
        <v>24</v>
      </c>
      <c r="G123" s="193">
        <v>0.74740000000000006</v>
      </c>
      <c r="H123" s="110" t="s">
        <v>913</v>
      </c>
      <c r="I123" s="193">
        <v>0.72699999999999998</v>
      </c>
      <c r="J123" s="110" t="s">
        <v>1005</v>
      </c>
      <c r="K123" s="193">
        <v>0.75270000000000004</v>
      </c>
      <c r="L123" s="110" t="s">
        <v>1967</v>
      </c>
      <c r="M123" s="193">
        <v>0.74590000000000001</v>
      </c>
      <c r="N123" s="110" t="s">
        <v>1187</v>
      </c>
      <c r="O123" s="193">
        <v>0.7359</v>
      </c>
      <c r="P123" s="110" t="s">
        <v>1209</v>
      </c>
      <c r="Q123" s="193">
        <v>0.74690000000000001</v>
      </c>
      <c r="R123" s="110" t="s">
        <v>1339</v>
      </c>
      <c r="S123" s="193">
        <v>0.69399999999999995</v>
      </c>
      <c r="T123" s="110" t="s">
        <v>1407</v>
      </c>
      <c r="U123" s="193">
        <v>0.78039999999999998</v>
      </c>
      <c r="V123" s="110" t="s">
        <v>1073</v>
      </c>
      <c r="W123" s="193">
        <v>0.76</v>
      </c>
      <c r="X123" s="110" t="s">
        <v>1548</v>
      </c>
      <c r="Y123" s="193">
        <v>0.73029999999999995</v>
      </c>
      <c r="Z123" s="110" t="s">
        <v>1369</v>
      </c>
      <c r="AA123" s="193">
        <v>0.72320000000000007</v>
      </c>
      <c r="AB123" s="110" t="s">
        <v>1968</v>
      </c>
      <c r="AC123" s="191">
        <v>2.5809999999999998E-13</v>
      </c>
      <c r="AD123" s="39" t="s">
        <v>19</v>
      </c>
    </row>
    <row r="124" spans="1:30" x14ac:dyDescent="0.2">
      <c r="A124" s="39">
        <v>19</v>
      </c>
      <c r="B124" s="39" t="s">
        <v>227</v>
      </c>
      <c r="C124" s="45" t="s">
        <v>227</v>
      </c>
      <c r="D124" s="41" t="s">
        <v>350</v>
      </c>
      <c r="E124" s="39">
        <v>49870643</v>
      </c>
      <c r="F124" s="110" t="s">
        <v>24</v>
      </c>
      <c r="G124" s="193">
        <v>0.2452</v>
      </c>
      <c r="H124" s="110" t="s">
        <v>1969</v>
      </c>
      <c r="I124" s="193">
        <v>0.26150000000000001</v>
      </c>
      <c r="J124" s="110" t="s">
        <v>1091</v>
      </c>
      <c r="K124" s="193">
        <v>0.25840000000000002</v>
      </c>
      <c r="L124" s="110" t="s">
        <v>1179</v>
      </c>
      <c r="M124" s="193">
        <v>0.1893</v>
      </c>
      <c r="N124" s="110" t="s">
        <v>1970</v>
      </c>
      <c r="O124" s="193">
        <v>0.2364</v>
      </c>
      <c r="P124" s="110" t="s">
        <v>1332</v>
      </c>
      <c r="Q124" s="193">
        <v>0.2737</v>
      </c>
      <c r="R124" s="110" t="s">
        <v>1402</v>
      </c>
      <c r="S124" s="193">
        <v>0.31709999999999999</v>
      </c>
      <c r="T124" s="110" t="s">
        <v>1971</v>
      </c>
      <c r="U124" s="193">
        <v>0.2596</v>
      </c>
      <c r="V124" s="110" t="s">
        <v>1972</v>
      </c>
      <c r="W124" s="193">
        <v>0.2555</v>
      </c>
      <c r="X124" s="110" t="s">
        <v>1600</v>
      </c>
      <c r="Y124" s="193">
        <v>0.2545</v>
      </c>
      <c r="Z124" s="110" t="s">
        <v>1372</v>
      </c>
      <c r="AA124" s="193">
        <v>0.26169999999999999</v>
      </c>
      <c r="AB124" s="110" t="s">
        <v>1358</v>
      </c>
      <c r="AC124" s="191">
        <v>1.9759999999999998E-6</v>
      </c>
      <c r="AD124" s="39" t="s">
        <v>103</v>
      </c>
    </row>
    <row r="125" spans="1:30" x14ac:dyDescent="0.2">
      <c r="A125" s="39">
        <v>19</v>
      </c>
      <c r="B125" s="39" t="s">
        <v>432</v>
      </c>
      <c r="C125" s="118" t="s">
        <v>432</v>
      </c>
      <c r="D125" s="41" t="s">
        <v>350</v>
      </c>
      <c r="E125" s="39">
        <v>52287452</v>
      </c>
      <c r="F125" s="110" t="s">
        <v>18</v>
      </c>
      <c r="G125" s="193">
        <v>0.36649999999999999</v>
      </c>
      <c r="H125" s="110" t="s">
        <v>944</v>
      </c>
      <c r="I125" s="193">
        <v>0.35549999999999998</v>
      </c>
      <c r="J125" s="110" t="s">
        <v>1018</v>
      </c>
      <c r="K125" s="193">
        <v>0.33829999999999999</v>
      </c>
      <c r="L125" s="110" t="s">
        <v>1175</v>
      </c>
      <c r="M125" s="193">
        <v>0.34050000000000002</v>
      </c>
      <c r="N125" s="110" t="s">
        <v>1261</v>
      </c>
      <c r="O125" s="193">
        <v>0.36020000000000002</v>
      </c>
      <c r="P125" s="110" t="s">
        <v>2056</v>
      </c>
      <c r="Q125" s="193">
        <v>0.34370000000000001</v>
      </c>
      <c r="R125" s="110" t="s">
        <v>2057</v>
      </c>
      <c r="S125" s="193">
        <v>0.37890000000000001</v>
      </c>
      <c r="T125" s="110" t="s">
        <v>2031</v>
      </c>
      <c r="U125" s="193">
        <v>0.36199999999999999</v>
      </c>
      <c r="V125" s="110" t="s">
        <v>1541</v>
      </c>
      <c r="W125" s="193">
        <v>0.34129999999999999</v>
      </c>
      <c r="X125" s="110" t="s">
        <v>2058</v>
      </c>
      <c r="Y125" s="193">
        <v>0.34539999999999998</v>
      </c>
      <c r="Z125" s="110" t="s">
        <v>1926</v>
      </c>
      <c r="AA125" s="193">
        <v>0.3548</v>
      </c>
      <c r="AB125" s="110" t="s">
        <v>1843</v>
      </c>
      <c r="AC125" s="191">
        <v>9.7669999999999998E-6</v>
      </c>
      <c r="AD125" s="39" t="s">
        <v>46</v>
      </c>
    </row>
    <row r="126" spans="1:30" x14ac:dyDescent="0.2">
      <c r="A126" s="39">
        <v>20</v>
      </c>
      <c r="B126" s="39" t="s">
        <v>470</v>
      </c>
      <c r="C126" s="116" t="s">
        <v>415</v>
      </c>
      <c r="D126" s="41" t="s">
        <v>350</v>
      </c>
      <c r="E126" s="39">
        <v>1659899</v>
      </c>
      <c r="F126" s="110" t="s">
        <v>18</v>
      </c>
      <c r="G126" s="193">
        <v>0.59689999999999999</v>
      </c>
      <c r="H126" s="110" t="s">
        <v>931</v>
      </c>
      <c r="I126" s="193">
        <v>0.56640000000000001</v>
      </c>
      <c r="J126" s="110" t="s">
        <v>1022</v>
      </c>
      <c r="K126" s="193">
        <v>0.58200000000000007</v>
      </c>
      <c r="L126" s="110" t="s">
        <v>1107</v>
      </c>
      <c r="M126" s="193">
        <v>0.46189999999999998</v>
      </c>
      <c r="N126" s="110" t="s">
        <v>1238</v>
      </c>
      <c r="O126" s="193">
        <v>0.54239999999999999</v>
      </c>
      <c r="P126" s="110" t="s">
        <v>2059</v>
      </c>
      <c r="Q126" s="193">
        <v>0.56669999999999998</v>
      </c>
      <c r="R126" s="110" t="s">
        <v>485</v>
      </c>
      <c r="S126" s="193">
        <v>0.49840000000000001</v>
      </c>
      <c r="T126" s="110" t="s">
        <v>1420</v>
      </c>
      <c r="U126" s="193">
        <v>0.57269999999999999</v>
      </c>
      <c r="V126" s="110" t="s">
        <v>1496</v>
      </c>
      <c r="W126" s="193">
        <v>0.57610000000000006</v>
      </c>
      <c r="X126" s="110" t="s">
        <v>1558</v>
      </c>
      <c r="Y126" s="193">
        <v>0.60899999999999999</v>
      </c>
      <c r="Z126" s="110" t="s">
        <v>1974</v>
      </c>
      <c r="AA126" s="193">
        <v>0.57699999999999996</v>
      </c>
      <c r="AB126" s="110" t="s">
        <v>1395</v>
      </c>
      <c r="AC126" s="191">
        <v>5.4400000000000001E-5</v>
      </c>
      <c r="AD126" s="39" t="s">
        <v>105</v>
      </c>
    </row>
    <row r="127" spans="1:30" x14ac:dyDescent="0.2">
      <c r="A127" s="39">
        <v>20</v>
      </c>
      <c r="B127" s="39" t="s">
        <v>323</v>
      </c>
      <c r="C127" s="114" t="s">
        <v>323</v>
      </c>
      <c r="D127" s="41" t="s">
        <v>350</v>
      </c>
      <c r="E127" s="39">
        <v>39968188</v>
      </c>
      <c r="F127" s="110" t="s">
        <v>18</v>
      </c>
      <c r="G127" s="193">
        <v>0.14990000000000001</v>
      </c>
      <c r="H127" s="110" t="s">
        <v>1995</v>
      </c>
      <c r="I127" s="193">
        <v>0.13420000000000001</v>
      </c>
      <c r="J127" s="110" t="s">
        <v>1086</v>
      </c>
      <c r="K127" s="193">
        <v>0.12509999999999999</v>
      </c>
      <c r="L127" s="110" t="s">
        <v>1173</v>
      </c>
      <c r="M127" s="193">
        <v>0.23050000000000001</v>
      </c>
      <c r="N127" s="110" t="s">
        <v>1260</v>
      </c>
      <c r="O127" s="193">
        <v>0.113</v>
      </c>
      <c r="P127" s="110" t="s">
        <v>1329</v>
      </c>
      <c r="Q127" s="193">
        <v>0.1389</v>
      </c>
      <c r="R127" s="110" t="s">
        <v>1398</v>
      </c>
      <c r="S127" s="193">
        <v>0.1235</v>
      </c>
      <c r="T127" s="110" t="s">
        <v>1479</v>
      </c>
      <c r="U127" s="193">
        <v>0.1595</v>
      </c>
      <c r="V127" s="110" t="s">
        <v>947</v>
      </c>
      <c r="W127" s="193">
        <v>0.1658</v>
      </c>
      <c r="X127" s="110" t="s">
        <v>1996</v>
      </c>
      <c r="Y127" s="193">
        <v>0.13789999999999999</v>
      </c>
      <c r="Z127" s="110" t="s">
        <v>1356</v>
      </c>
      <c r="AA127" s="193">
        <v>0.1343</v>
      </c>
      <c r="AB127" s="110" t="s">
        <v>1678</v>
      </c>
      <c r="AC127" s="191">
        <v>1.6739999999999999E-5</v>
      </c>
      <c r="AD127" s="39" t="s">
        <v>339</v>
      </c>
    </row>
    <row r="128" spans="1:30" x14ac:dyDescent="0.2">
      <c r="A128" s="39">
        <v>20</v>
      </c>
      <c r="B128" s="39" t="s">
        <v>268</v>
      </c>
      <c r="C128" s="42" t="s">
        <v>267</v>
      </c>
      <c r="D128" s="41" t="s">
        <v>350</v>
      </c>
      <c r="E128" s="39">
        <v>44747947</v>
      </c>
      <c r="F128" s="110" t="s">
        <v>18</v>
      </c>
      <c r="G128" s="193">
        <v>0.2293</v>
      </c>
      <c r="H128" s="110" t="s">
        <v>979</v>
      </c>
      <c r="I128" s="193">
        <v>0.24809999999999999</v>
      </c>
      <c r="J128" s="110" t="s">
        <v>1069</v>
      </c>
      <c r="K128" s="193">
        <v>0.25030000000000002</v>
      </c>
      <c r="L128" s="110" t="s">
        <v>1151</v>
      </c>
      <c r="M128" s="193">
        <v>0.2994</v>
      </c>
      <c r="N128" s="110" t="s">
        <v>1239</v>
      </c>
      <c r="O128" s="193">
        <v>0.25140000000000001</v>
      </c>
      <c r="P128" s="110" t="s">
        <v>1313</v>
      </c>
      <c r="Q128" s="193">
        <v>0.25659999999999999</v>
      </c>
      <c r="R128" s="110" t="s">
        <v>1387</v>
      </c>
      <c r="S128" s="193">
        <v>0.30919999999999997</v>
      </c>
      <c r="T128" s="110" t="s">
        <v>1463</v>
      </c>
      <c r="U128" s="193">
        <v>0.26190000000000002</v>
      </c>
      <c r="V128" s="110" t="s">
        <v>1525</v>
      </c>
      <c r="W128" s="193">
        <v>0.2437</v>
      </c>
      <c r="X128" s="110" t="s">
        <v>1586</v>
      </c>
      <c r="Y128" s="193">
        <v>0.24729999999999999</v>
      </c>
      <c r="Z128" s="110" t="s">
        <v>1635</v>
      </c>
      <c r="AA128" s="193">
        <v>0.26719999999999999</v>
      </c>
      <c r="AB128" s="110" t="s">
        <v>1545</v>
      </c>
      <c r="AC128" s="191">
        <v>1.783E-5</v>
      </c>
      <c r="AD128" s="39" t="s">
        <v>46</v>
      </c>
    </row>
    <row r="129" spans="1:30" x14ac:dyDescent="0.2">
      <c r="A129" s="39">
        <v>20</v>
      </c>
      <c r="B129" s="39" t="s">
        <v>431</v>
      </c>
      <c r="C129" s="118" t="s">
        <v>431</v>
      </c>
      <c r="D129" s="41" t="s">
        <v>350</v>
      </c>
      <c r="E129" s="39">
        <v>47481292</v>
      </c>
      <c r="F129" s="110" t="s">
        <v>18</v>
      </c>
      <c r="G129" s="193">
        <v>0.78920000000000001</v>
      </c>
      <c r="H129" s="110" t="s">
        <v>953</v>
      </c>
      <c r="I129" s="193">
        <v>0.80859999999999999</v>
      </c>
      <c r="J129" s="110" t="s">
        <v>1044</v>
      </c>
      <c r="K129" s="193">
        <v>0.78320000000000001</v>
      </c>
      <c r="L129" s="110" t="s">
        <v>1124</v>
      </c>
      <c r="M129" s="193">
        <v>0.82509999999999994</v>
      </c>
      <c r="N129" s="110" t="s">
        <v>1216</v>
      </c>
      <c r="O129" s="193">
        <v>0.80930000000000002</v>
      </c>
      <c r="P129" s="110" t="s">
        <v>1289</v>
      </c>
      <c r="Q129" s="193">
        <v>0.80190000000000006</v>
      </c>
      <c r="R129" s="110" t="s">
        <v>1366</v>
      </c>
      <c r="S129" s="193">
        <v>0.86770000000000003</v>
      </c>
      <c r="T129" s="110" t="s">
        <v>1442</v>
      </c>
      <c r="U129" s="193">
        <v>0.78039999999999998</v>
      </c>
      <c r="V129" s="110" t="s">
        <v>2060</v>
      </c>
      <c r="W129" s="193">
        <v>0.77049999999999996</v>
      </c>
      <c r="X129" s="110" t="s">
        <v>1874</v>
      </c>
      <c r="Y129" s="193">
        <v>0.79479999999999995</v>
      </c>
      <c r="Z129" s="110" t="s">
        <v>1843</v>
      </c>
      <c r="AA129" s="193">
        <v>0.81440000000000001</v>
      </c>
      <c r="AB129" s="110" t="s">
        <v>1586</v>
      </c>
      <c r="AC129" s="191">
        <v>1.6759999999999999E-5</v>
      </c>
      <c r="AD129" s="39" t="s">
        <v>344</v>
      </c>
    </row>
    <row r="130" spans="1:30" x14ac:dyDescent="0.2">
      <c r="A130" s="39">
        <v>20</v>
      </c>
      <c r="B130" s="39" t="s">
        <v>286</v>
      </c>
      <c r="C130" s="44" t="s">
        <v>285</v>
      </c>
      <c r="D130" s="41" t="s">
        <v>350</v>
      </c>
      <c r="E130" s="39">
        <v>48438761</v>
      </c>
      <c r="F130" s="110" t="s">
        <v>18</v>
      </c>
      <c r="G130" s="193">
        <v>0.3347</v>
      </c>
      <c r="H130" s="110" t="s">
        <v>1973</v>
      </c>
      <c r="I130" s="193">
        <v>0.35110000000000002</v>
      </c>
      <c r="J130" s="110" t="s">
        <v>1070</v>
      </c>
      <c r="K130" s="193">
        <v>0.29820000000000002</v>
      </c>
      <c r="L130" s="110" t="s">
        <v>1152</v>
      </c>
      <c r="M130" s="193">
        <v>0.22839999999999999</v>
      </c>
      <c r="N130" s="110" t="s">
        <v>1240</v>
      </c>
      <c r="O130" s="193">
        <v>0.36299999999999999</v>
      </c>
      <c r="P130" s="110" t="s">
        <v>1314</v>
      </c>
      <c r="Q130" s="193">
        <v>0.32450000000000001</v>
      </c>
      <c r="R130" s="110" t="s">
        <v>1843</v>
      </c>
      <c r="S130" s="193">
        <v>0.4219</v>
      </c>
      <c r="T130" s="110" t="s">
        <v>1406</v>
      </c>
      <c r="U130" s="193">
        <v>0.30680000000000002</v>
      </c>
      <c r="V130" s="110" t="s">
        <v>1526</v>
      </c>
      <c r="W130" s="193">
        <v>0.30480000000000002</v>
      </c>
      <c r="X130" s="110" t="s">
        <v>1358</v>
      </c>
      <c r="Y130" s="193">
        <v>0.3483</v>
      </c>
      <c r="Z130" s="110" t="s">
        <v>1974</v>
      </c>
      <c r="AA130" s="193">
        <v>0.34470000000000001</v>
      </c>
      <c r="AB130" s="110" t="s">
        <v>1833</v>
      </c>
      <c r="AC130" s="191">
        <v>6.4209999999999996E-7</v>
      </c>
      <c r="AD130" s="39" t="s">
        <v>103</v>
      </c>
    </row>
    <row r="131" spans="1:30" x14ac:dyDescent="0.2">
      <c r="A131" s="39">
        <v>20</v>
      </c>
      <c r="B131" s="39" t="s">
        <v>96</v>
      </c>
      <c r="C131" s="45" t="s">
        <v>96</v>
      </c>
      <c r="D131" s="41" t="s">
        <v>350</v>
      </c>
      <c r="E131" s="39">
        <v>52791518</v>
      </c>
      <c r="F131" s="110" t="s">
        <v>24</v>
      </c>
      <c r="G131" s="193">
        <v>0.59220000000000006</v>
      </c>
      <c r="H131" s="110" t="s">
        <v>945</v>
      </c>
      <c r="I131" s="193">
        <v>0.58260000000000001</v>
      </c>
      <c r="J131" s="110" t="s">
        <v>1037</v>
      </c>
      <c r="K131" s="193">
        <v>0.64129999999999998</v>
      </c>
      <c r="L131" s="110" t="s">
        <v>1119</v>
      </c>
      <c r="M131" s="193">
        <v>0.65329999999999999</v>
      </c>
      <c r="N131" s="110" t="s">
        <v>1210</v>
      </c>
      <c r="O131" s="193">
        <v>0.56780000000000008</v>
      </c>
      <c r="P131" s="110" t="s">
        <v>1975</v>
      </c>
      <c r="Q131" s="193">
        <v>0.59850000000000003</v>
      </c>
      <c r="R131" s="110" t="s">
        <v>1825</v>
      </c>
      <c r="S131" s="193">
        <v>0.52550000000000008</v>
      </c>
      <c r="T131" s="110" t="s">
        <v>1434</v>
      </c>
      <c r="U131" s="193">
        <v>0.67730000000000001</v>
      </c>
      <c r="V131" s="110" t="s">
        <v>1870</v>
      </c>
      <c r="W131" s="193">
        <v>0.6663</v>
      </c>
      <c r="X131" s="110" t="s">
        <v>1565</v>
      </c>
      <c r="Y131" s="193">
        <v>0.59860000000000002</v>
      </c>
      <c r="Z131" s="110" t="s">
        <v>1914</v>
      </c>
      <c r="AA131" s="193">
        <v>0.58810000000000007</v>
      </c>
      <c r="AB131" s="110" t="s">
        <v>1661</v>
      </c>
      <c r="AC131" s="191">
        <v>9.8109999999999994E-5</v>
      </c>
      <c r="AD131" s="39" t="s">
        <v>109</v>
      </c>
    </row>
    <row r="132" spans="1:30" x14ac:dyDescent="0.2">
      <c r="A132" s="39">
        <v>20</v>
      </c>
      <c r="B132" s="39" t="s">
        <v>802</v>
      </c>
      <c r="C132" s="44" t="s">
        <v>803</v>
      </c>
      <c r="D132" s="41" t="s">
        <v>350</v>
      </c>
      <c r="E132" s="39">
        <v>62373983</v>
      </c>
      <c r="F132" s="110" t="s">
        <v>18</v>
      </c>
      <c r="G132" s="193">
        <v>0.19439999999999999</v>
      </c>
      <c r="H132" s="110" t="s">
        <v>980</v>
      </c>
      <c r="I132" s="193">
        <v>0.18090000000000001</v>
      </c>
      <c r="J132" s="110" t="s">
        <v>1797</v>
      </c>
      <c r="K132" s="194" t="s">
        <v>142</v>
      </c>
      <c r="L132" s="199" t="s">
        <v>142</v>
      </c>
      <c r="M132" s="193">
        <v>0.18659999999999999</v>
      </c>
      <c r="N132" s="110" t="s">
        <v>1241</v>
      </c>
      <c r="O132" s="193">
        <v>0.18079999999999999</v>
      </c>
      <c r="P132" s="110" t="s">
        <v>1976</v>
      </c>
      <c r="Q132" s="193">
        <v>0.18290000000000001</v>
      </c>
      <c r="R132" s="110" t="s">
        <v>1358</v>
      </c>
      <c r="S132" s="193">
        <v>0.157</v>
      </c>
      <c r="T132" s="110" t="s">
        <v>1464</v>
      </c>
      <c r="U132" s="193">
        <v>0.18690000000000001</v>
      </c>
      <c r="V132" s="110" t="s">
        <v>1527</v>
      </c>
      <c r="W132" s="193">
        <v>0.17610000000000001</v>
      </c>
      <c r="X132" s="110" t="s">
        <v>1939</v>
      </c>
      <c r="Y132" s="193">
        <v>0.1855</v>
      </c>
      <c r="Z132" s="110" t="s">
        <v>1636</v>
      </c>
      <c r="AA132" s="193">
        <v>0.1898</v>
      </c>
      <c r="AB132" s="110" t="s">
        <v>1927</v>
      </c>
      <c r="AC132" s="191">
        <v>8.3409999999999998E-7</v>
      </c>
      <c r="AD132" s="39" t="s">
        <v>904</v>
      </c>
    </row>
    <row r="133" spans="1:30" x14ac:dyDescent="0.2">
      <c r="A133" s="39">
        <v>21</v>
      </c>
      <c r="B133" s="39" t="s">
        <v>326</v>
      </c>
      <c r="C133" s="114" t="s">
        <v>326</v>
      </c>
      <c r="D133" s="41" t="s">
        <v>350</v>
      </c>
      <c r="E133" s="39">
        <v>34787312</v>
      </c>
      <c r="F133" s="110" t="s">
        <v>24</v>
      </c>
      <c r="G133" s="193">
        <v>0.13880000000000001</v>
      </c>
      <c r="H133" s="110" t="s">
        <v>1000</v>
      </c>
      <c r="I133" s="193">
        <v>0.13589999999999999</v>
      </c>
      <c r="J133" s="110" t="s">
        <v>1997</v>
      </c>
      <c r="K133" s="193">
        <v>0.11990000000000001</v>
      </c>
      <c r="L133" s="110" t="s">
        <v>1982</v>
      </c>
      <c r="M133" s="193">
        <v>0.1852</v>
      </c>
      <c r="N133" s="110" t="s">
        <v>1266</v>
      </c>
      <c r="O133" s="193">
        <v>0.1246</v>
      </c>
      <c r="P133" s="110" t="s">
        <v>1998</v>
      </c>
      <c r="Q133" s="193">
        <v>0.1249</v>
      </c>
      <c r="R133" s="110" t="s">
        <v>1396</v>
      </c>
      <c r="S133" s="193">
        <v>9.4020000000000006E-2</v>
      </c>
      <c r="T133" s="110" t="s">
        <v>1999</v>
      </c>
      <c r="U133" s="193">
        <v>0.1358</v>
      </c>
      <c r="V133" s="110" t="s">
        <v>1962</v>
      </c>
      <c r="W133" s="193">
        <v>0.1409</v>
      </c>
      <c r="X133" s="110" t="s">
        <v>2000</v>
      </c>
      <c r="Y133" s="193">
        <v>0.13900000000000001</v>
      </c>
      <c r="Z133" s="110" t="s">
        <v>1647</v>
      </c>
      <c r="AA133" s="193">
        <v>0.13270000000000001</v>
      </c>
      <c r="AB133" s="110" t="s">
        <v>1681</v>
      </c>
      <c r="AC133" s="191">
        <v>6.7260000000000003E-5</v>
      </c>
      <c r="AD133" s="39" t="s">
        <v>1</v>
      </c>
    </row>
    <row r="134" spans="1:30" x14ac:dyDescent="0.2">
      <c r="A134" s="39">
        <v>22</v>
      </c>
      <c r="B134" s="39" t="s">
        <v>97</v>
      </c>
      <c r="C134" s="45" t="s">
        <v>97</v>
      </c>
      <c r="D134" s="41" t="s">
        <v>350</v>
      </c>
      <c r="E134" s="39">
        <v>22131125</v>
      </c>
      <c r="F134" s="110" t="s">
        <v>14</v>
      </c>
      <c r="G134" s="193">
        <v>0.50319999999999998</v>
      </c>
      <c r="H134" s="110" t="s">
        <v>947</v>
      </c>
      <c r="I134" s="193">
        <v>0.53170000000000006</v>
      </c>
      <c r="J134" s="110" t="s">
        <v>1039</v>
      </c>
      <c r="K134" s="193">
        <v>0.49580000000000002</v>
      </c>
      <c r="L134" s="110" t="s">
        <v>1167</v>
      </c>
      <c r="M134" s="193">
        <v>0.38579999999999998</v>
      </c>
      <c r="N134" s="110" t="s">
        <v>1253</v>
      </c>
      <c r="O134" s="193">
        <v>0.55230000000000001</v>
      </c>
      <c r="P134" s="110" t="s">
        <v>1286</v>
      </c>
      <c r="Q134" s="193">
        <v>0.50269999999999992</v>
      </c>
      <c r="R134" s="110" t="s">
        <v>1360</v>
      </c>
      <c r="S134" s="193">
        <v>0.60199999999999998</v>
      </c>
      <c r="T134" s="110" t="s">
        <v>1435</v>
      </c>
      <c r="U134" s="193">
        <v>0.4592</v>
      </c>
      <c r="V134" s="110" t="s">
        <v>1514</v>
      </c>
      <c r="W134" s="193">
        <v>0.46500000000000002</v>
      </c>
      <c r="X134" s="110" t="s">
        <v>1595</v>
      </c>
      <c r="Y134" s="193">
        <v>0.51459999999999995</v>
      </c>
      <c r="Z134" s="110" t="s">
        <v>1905</v>
      </c>
      <c r="AA134" s="193">
        <v>0.53360000000000007</v>
      </c>
      <c r="AB134" s="110" t="s">
        <v>1363</v>
      </c>
      <c r="AC134" s="191">
        <v>1.1370000000000001E-6</v>
      </c>
      <c r="AD134" s="39" t="s">
        <v>104</v>
      </c>
    </row>
    <row r="135" spans="1:30" x14ac:dyDescent="0.2">
      <c r="A135" s="39">
        <v>22</v>
      </c>
      <c r="B135" s="39" t="s">
        <v>430</v>
      </c>
      <c r="C135" s="114" t="s">
        <v>430</v>
      </c>
      <c r="D135" s="41" t="s">
        <v>350</v>
      </c>
      <c r="E135" s="39">
        <v>37298344</v>
      </c>
      <c r="F135" s="110" t="s">
        <v>18</v>
      </c>
      <c r="G135" s="193">
        <v>0.37980000000000003</v>
      </c>
      <c r="H135" s="110" t="s">
        <v>933</v>
      </c>
      <c r="I135" s="193">
        <v>0.38779999999999998</v>
      </c>
      <c r="J135" s="110" t="s">
        <v>1085</v>
      </c>
      <c r="K135" s="193">
        <v>0.38379999999999997</v>
      </c>
      <c r="L135" s="110" t="s">
        <v>1140</v>
      </c>
      <c r="M135" s="193">
        <v>0.31580000000000003</v>
      </c>
      <c r="N135" s="110" t="s">
        <v>1217</v>
      </c>
      <c r="O135" s="193">
        <v>0.39119999999999999</v>
      </c>
      <c r="P135" s="110" t="s">
        <v>1328</v>
      </c>
      <c r="Q135" s="193">
        <v>0.36870000000000003</v>
      </c>
      <c r="R135" s="110" t="s">
        <v>1377</v>
      </c>
      <c r="S135" s="193">
        <v>0.39</v>
      </c>
      <c r="T135" s="110" t="s">
        <v>1457</v>
      </c>
      <c r="U135" s="193">
        <v>0.35089999999999999</v>
      </c>
      <c r="V135" s="110" t="s">
        <v>1152</v>
      </c>
      <c r="W135" s="193">
        <v>0.37240000000000001</v>
      </c>
      <c r="X135" s="110" t="s">
        <v>1599</v>
      </c>
      <c r="Y135" s="193">
        <v>0.38250000000000001</v>
      </c>
      <c r="Z135" s="110" t="s">
        <v>1790</v>
      </c>
      <c r="AA135" s="193">
        <v>0.3775</v>
      </c>
      <c r="AB135" s="110" t="s">
        <v>2061</v>
      </c>
      <c r="AC135" s="191">
        <v>3.553E-5</v>
      </c>
      <c r="AD135" s="39" t="s">
        <v>105</v>
      </c>
    </row>
    <row r="136" spans="1:30" x14ac:dyDescent="0.2">
      <c r="A136" s="39">
        <v>22</v>
      </c>
      <c r="B136" s="39" t="s">
        <v>421</v>
      </c>
      <c r="C136" s="114" t="s">
        <v>421</v>
      </c>
      <c r="D136" s="41" t="s">
        <v>350</v>
      </c>
      <c r="E136" s="39">
        <v>41791536</v>
      </c>
      <c r="F136" s="110" t="s">
        <v>18</v>
      </c>
      <c r="G136" s="193">
        <v>0.52539999999999998</v>
      </c>
      <c r="H136" s="110" t="s">
        <v>944</v>
      </c>
      <c r="I136" s="193">
        <v>0.51939999999999997</v>
      </c>
      <c r="J136" s="110" t="s">
        <v>1036</v>
      </c>
      <c r="K136" s="193">
        <v>0.53949999999999998</v>
      </c>
      <c r="L136" s="110" t="s">
        <v>1118</v>
      </c>
      <c r="M136" s="193">
        <v>0.57820000000000005</v>
      </c>
      <c r="N136" s="110" t="s">
        <v>1209</v>
      </c>
      <c r="O136" s="193">
        <v>0.51839999999999997</v>
      </c>
      <c r="P136" s="110" t="s">
        <v>936</v>
      </c>
      <c r="Q136" s="193">
        <v>0.51560000000000006</v>
      </c>
      <c r="R136" s="110" t="s">
        <v>1335</v>
      </c>
      <c r="S136" s="193">
        <v>0.55380000000000007</v>
      </c>
      <c r="T136" s="110" t="s">
        <v>1433</v>
      </c>
      <c r="U136" s="193">
        <v>0.50370000000000004</v>
      </c>
      <c r="V136" s="110" t="s">
        <v>1503</v>
      </c>
      <c r="W136" s="193">
        <v>0.53649999999999998</v>
      </c>
      <c r="X136" s="110" t="s">
        <v>1564</v>
      </c>
      <c r="Y136" s="193">
        <v>0.51219999999999999</v>
      </c>
      <c r="Z136" s="110" t="s">
        <v>1617</v>
      </c>
      <c r="AA136" s="193">
        <v>0.53110000000000002</v>
      </c>
      <c r="AB136" s="110" t="s">
        <v>1828</v>
      </c>
      <c r="AC136" s="191">
        <v>2.2289999999999998E-5</v>
      </c>
      <c r="AD136" s="39" t="s">
        <v>105</v>
      </c>
    </row>
    <row r="137" spans="1:30" x14ac:dyDescent="0.2">
      <c r="A137" s="196">
        <v>1</v>
      </c>
      <c r="B137" s="196" t="s">
        <v>341</v>
      </c>
      <c r="C137" s="118" t="s">
        <v>845</v>
      </c>
      <c r="D137" s="40" t="s">
        <v>196</v>
      </c>
      <c r="E137" s="196">
        <v>93125600</v>
      </c>
      <c r="F137" s="198" t="s">
        <v>14</v>
      </c>
      <c r="G137" s="193">
        <v>3.814E-2</v>
      </c>
      <c r="H137" s="110" t="s">
        <v>1739</v>
      </c>
      <c r="I137" s="193">
        <v>4.6120000000000001E-2</v>
      </c>
      <c r="J137" s="110" t="s">
        <v>1740</v>
      </c>
      <c r="K137" s="193">
        <v>3.4130000000000001E-2</v>
      </c>
      <c r="L137" s="110" t="s">
        <v>2064</v>
      </c>
      <c r="M137" s="193">
        <v>1.6459999999999999E-2</v>
      </c>
      <c r="N137" s="110" t="s">
        <v>1741</v>
      </c>
      <c r="O137" s="193">
        <v>2.8250000000000001E-2</v>
      </c>
      <c r="P137" s="110" t="s">
        <v>1742</v>
      </c>
      <c r="Q137" s="193">
        <v>3.508E-2</v>
      </c>
      <c r="R137" s="110" t="s">
        <v>1743</v>
      </c>
      <c r="S137" s="193">
        <v>4.9799999999999997E-2</v>
      </c>
      <c r="T137" s="110" t="s">
        <v>1744</v>
      </c>
      <c r="U137" s="193">
        <v>3.338E-2</v>
      </c>
      <c r="V137" s="110" t="s">
        <v>1745</v>
      </c>
      <c r="W137" s="193">
        <v>2.7890000000000002E-2</v>
      </c>
      <c r="X137" s="110" t="s">
        <v>1746</v>
      </c>
      <c r="Y137" s="193">
        <v>3.4160000000000003E-2</v>
      </c>
      <c r="Z137" s="110" t="s">
        <v>2016</v>
      </c>
      <c r="AA137" s="193">
        <v>3.9530000000000003E-2</v>
      </c>
      <c r="AB137" s="110" t="s">
        <v>1286</v>
      </c>
      <c r="AC137" s="191">
        <v>7.9099999999999998E-5</v>
      </c>
      <c r="AD137" s="39" t="s">
        <v>343</v>
      </c>
    </row>
    <row r="138" spans="1:30" x14ac:dyDescent="0.2">
      <c r="A138" s="196">
        <v>2</v>
      </c>
      <c r="B138" s="196" t="s">
        <v>467</v>
      </c>
      <c r="C138" s="118" t="s">
        <v>846</v>
      </c>
      <c r="D138" s="40" t="s">
        <v>283</v>
      </c>
      <c r="E138" s="196">
        <v>61060021</v>
      </c>
      <c r="F138" s="198" t="s">
        <v>24</v>
      </c>
      <c r="G138" s="193">
        <v>0.92903000000000002</v>
      </c>
      <c r="H138" s="110" t="s">
        <v>2065</v>
      </c>
      <c r="I138" s="193">
        <v>0.92835999999999996</v>
      </c>
      <c r="J138" s="110" t="s">
        <v>1733</v>
      </c>
      <c r="K138" s="193">
        <v>0.91796</v>
      </c>
      <c r="L138" s="110" t="s">
        <v>1734</v>
      </c>
      <c r="M138" s="193">
        <v>0.95575999999999994</v>
      </c>
      <c r="N138" s="110" t="s">
        <v>2066</v>
      </c>
      <c r="O138" s="193">
        <v>0.92372999999999994</v>
      </c>
      <c r="P138" s="110" t="s">
        <v>2067</v>
      </c>
      <c r="Q138" s="193">
        <v>0.91532999999999998</v>
      </c>
      <c r="R138" s="110" t="s">
        <v>1735</v>
      </c>
      <c r="S138" s="193">
        <v>0.92351000000000005</v>
      </c>
      <c r="T138" s="110" t="s">
        <v>1736</v>
      </c>
      <c r="U138" s="193">
        <v>0.93174999999999997</v>
      </c>
      <c r="V138" s="110" t="s">
        <v>1737</v>
      </c>
      <c r="W138" s="193">
        <v>0.92707000000000006</v>
      </c>
      <c r="X138" s="110" t="s">
        <v>1060</v>
      </c>
      <c r="Y138" s="193">
        <v>0.92559999999999998</v>
      </c>
      <c r="Z138" s="110" t="s">
        <v>1947</v>
      </c>
      <c r="AA138" s="193">
        <v>0.93213999999999997</v>
      </c>
      <c r="AB138" s="110" t="s">
        <v>1738</v>
      </c>
      <c r="AC138" s="191">
        <v>7.7600000000000002E-6</v>
      </c>
      <c r="AD138" s="39" t="s">
        <v>475</v>
      </c>
    </row>
    <row r="139" spans="1:30" x14ac:dyDescent="0.2">
      <c r="A139" s="196">
        <v>3</v>
      </c>
      <c r="B139" s="196" t="s">
        <v>189</v>
      </c>
      <c r="C139" s="118" t="s">
        <v>849</v>
      </c>
      <c r="D139" s="40" t="s">
        <v>188</v>
      </c>
      <c r="E139" s="196">
        <v>27729646</v>
      </c>
      <c r="F139" s="198" t="s">
        <v>18</v>
      </c>
      <c r="G139" s="193">
        <v>0.18859999999999999</v>
      </c>
      <c r="H139" s="110" t="s">
        <v>1728</v>
      </c>
      <c r="I139" s="193">
        <v>0.1804</v>
      </c>
      <c r="J139" s="110" t="s">
        <v>1215</v>
      </c>
      <c r="K139" s="193">
        <v>0.18290000000000001</v>
      </c>
      <c r="L139" s="110" t="s">
        <v>928</v>
      </c>
      <c r="M139" s="193">
        <v>0.16489999999999999</v>
      </c>
      <c r="N139" s="110" t="s">
        <v>1729</v>
      </c>
      <c r="O139" s="193">
        <v>0.21609999999999999</v>
      </c>
      <c r="P139" s="110" t="s">
        <v>1730</v>
      </c>
      <c r="Q139" s="193">
        <v>0.1653</v>
      </c>
      <c r="R139" s="110" t="s">
        <v>1731</v>
      </c>
      <c r="S139" s="193">
        <v>0.2016</v>
      </c>
      <c r="T139" s="110" t="s">
        <v>1166</v>
      </c>
      <c r="U139" s="193">
        <v>0.16170000000000001</v>
      </c>
      <c r="V139" s="110" t="s">
        <v>1732</v>
      </c>
      <c r="W139" s="193">
        <v>0.17899999999999999</v>
      </c>
      <c r="X139" s="110" t="s">
        <v>1406</v>
      </c>
      <c r="Y139" s="193">
        <v>0.17960000000000001</v>
      </c>
      <c r="Z139" s="110" t="s">
        <v>1556</v>
      </c>
      <c r="AA139" s="194" t="s">
        <v>142</v>
      </c>
      <c r="AB139" s="199" t="s">
        <v>142</v>
      </c>
      <c r="AC139" s="191">
        <v>9.8800000000000003E-5</v>
      </c>
      <c r="AD139" s="39" t="s">
        <v>2068</v>
      </c>
    </row>
    <row r="140" spans="1:30" x14ac:dyDescent="0.2">
      <c r="A140" s="196">
        <v>3</v>
      </c>
      <c r="B140" s="196" t="s">
        <v>222</v>
      </c>
      <c r="C140" s="118" t="s">
        <v>866</v>
      </c>
      <c r="D140" s="40" t="s">
        <v>221</v>
      </c>
      <c r="E140" s="196">
        <v>159734668</v>
      </c>
      <c r="F140" s="198" t="s">
        <v>14</v>
      </c>
      <c r="G140" s="193">
        <v>0.4078</v>
      </c>
      <c r="H140" s="110" t="s">
        <v>2069</v>
      </c>
      <c r="I140" s="193">
        <v>0.40429999999999999</v>
      </c>
      <c r="J140" s="110" t="s">
        <v>1596</v>
      </c>
      <c r="K140" s="193">
        <v>0.40710000000000002</v>
      </c>
      <c r="L140" s="110" t="s">
        <v>1436</v>
      </c>
      <c r="M140" s="193">
        <v>0.39300000000000002</v>
      </c>
      <c r="N140" s="110" t="s">
        <v>2070</v>
      </c>
      <c r="O140" s="193">
        <v>0.40620000000000001</v>
      </c>
      <c r="P140" s="110" t="s">
        <v>928</v>
      </c>
      <c r="Q140" s="193">
        <v>0.4279</v>
      </c>
      <c r="R140" s="110" t="s">
        <v>1805</v>
      </c>
      <c r="S140" s="193">
        <v>0.34699999999999998</v>
      </c>
      <c r="T140" s="110" t="s">
        <v>2071</v>
      </c>
      <c r="U140" s="193">
        <v>0.39989999999999998</v>
      </c>
      <c r="V140" s="110" t="s">
        <v>1727</v>
      </c>
      <c r="W140" s="193">
        <v>0.4224</v>
      </c>
      <c r="X140" s="110" t="s">
        <v>1354</v>
      </c>
      <c r="Y140" s="194" t="s">
        <v>142</v>
      </c>
      <c r="Z140" s="199" t="s">
        <v>142</v>
      </c>
      <c r="AA140" s="193">
        <v>0.41089999999999999</v>
      </c>
      <c r="AB140" s="110" t="s">
        <v>1395</v>
      </c>
      <c r="AC140" s="191">
        <v>1.33E-5</v>
      </c>
      <c r="AD140" s="39" t="s">
        <v>103</v>
      </c>
    </row>
    <row r="141" spans="1:30" x14ac:dyDescent="0.2">
      <c r="A141" s="196">
        <v>6</v>
      </c>
      <c r="B141" s="196" t="s">
        <v>1758</v>
      </c>
      <c r="C141" s="40" t="s">
        <v>838</v>
      </c>
      <c r="D141" s="40" t="s">
        <v>204</v>
      </c>
      <c r="E141" s="196">
        <v>137962655</v>
      </c>
      <c r="F141" s="198" t="s">
        <v>24</v>
      </c>
      <c r="G141" s="193">
        <v>0.55780000000000007</v>
      </c>
      <c r="H141" s="110" t="s">
        <v>936</v>
      </c>
      <c r="I141" s="193">
        <v>0.5554</v>
      </c>
      <c r="J141" s="110" t="s">
        <v>1028</v>
      </c>
      <c r="K141" s="193">
        <v>0.53770000000000007</v>
      </c>
      <c r="L141" s="110" t="s">
        <v>1753</v>
      </c>
      <c r="M141" s="193">
        <v>0.499</v>
      </c>
      <c r="N141" s="110" t="s">
        <v>2062</v>
      </c>
      <c r="O141" s="193">
        <v>0.5141</v>
      </c>
      <c r="P141" s="110" t="s">
        <v>1281</v>
      </c>
      <c r="Q141" s="193">
        <v>0.53129999999999999</v>
      </c>
      <c r="R141" s="110" t="s">
        <v>1817</v>
      </c>
      <c r="S141" s="193">
        <v>0.5625</v>
      </c>
      <c r="T141" s="110" t="s">
        <v>1754</v>
      </c>
      <c r="U141" s="193">
        <v>0.4889</v>
      </c>
      <c r="V141" s="110" t="s">
        <v>1755</v>
      </c>
      <c r="W141" s="193">
        <v>0.51839999999999997</v>
      </c>
      <c r="X141" s="110" t="s">
        <v>1564</v>
      </c>
      <c r="Y141" s="193">
        <v>0.5464</v>
      </c>
      <c r="Z141" s="110" t="s">
        <v>1756</v>
      </c>
      <c r="AA141" s="194" t="s">
        <v>142</v>
      </c>
      <c r="AB141" s="199" t="s">
        <v>142</v>
      </c>
      <c r="AC141" s="191">
        <v>1.26E-5</v>
      </c>
      <c r="AD141" s="39" t="s">
        <v>104</v>
      </c>
    </row>
    <row r="142" spans="1:30" x14ac:dyDescent="0.2">
      <c r="A142" s="196">
        <v>6</v>
      </c>
      <c r="B142" s="196" t="s">
        <v>215</v>
      </c>
      <c r="C142" s="118" t="s">
        <v>850</v>
      </c>
      <c r="D142" s="40" t="s">
        <v>214</v>
      </c>
      <c r="E142" s="196">
        <v>159524622</v>
      </c>
      <c r="F142" s="198" t="s">
        <v>18</v>
      </c>
      <c r="G142" s="193">
        <v>0.16839999999999999</v>
      </c>
      <c r="H142" s="110" t="s">
        <v>1274</v>
      </c>
      <c r="I142" s="193">
        <v>0.1656</v>
      </c>
      <c r="J142" s="110" t="s">
        <v>1722</v>
      </c>
      <c r="K142" s="193">
        <v>0.1754</v>
      </c>
      <c r="L142" s="110" t="s">
        <v>1723</v>
      </c>
      <c r="M142" s="193">
        <v>0.13789999999999999</v>
      </c>
      <c r="N142" s="110" t="s">
        <v>1724</v>
      </c>
      <c r="O142" s="193">
        <v>0.17510000000000001</v>
      </c>
      <c r="P142" s="110" t="s">
        <v>1725</v>
      </c>
      <c r="Q142" s="193">
        <v>0.16900000000000001</v>
      </c>
      <c r="R142" s="110" t="s">
        <v>1872</v>
      </c>
      <c r="S142" s="193">
        <v>0.2056</v>
      </c>
      <c r="T142" s="110" t="s">
        <v>1777</v>
      </c>
      <c r="U142" s="193">
        <v>0.155</v>
      </c>
      <c r="V142" s="110" t="s">
        <v>1004</v>
      </c>
      <c r="W142" s="193">
        <v>0.15790000000000001</v>
      </c>
      <c r="X142" s="110" t="s">
        <v>1679</v>
      </c>
      <c r="Y142" s="193">
        <v>0.16980000000000001</v>
      </c>
      <c r="Z142" s="110" t="s">
        <v>1564</v>
      </c>
      <c r="AA142" s="193">
        <v>0.18140000000000001</v>
      </c>
      <c r="AB142" s="110" t="s">
        <v>1726</v>
      </c>
      <c r="AC142" s="191">
        <v>3.7200000000000003E-5</v>
      </c>
      <c r="AD142" s="39" t="s">
        <v>344</v>
      </c>
    </row>
    <row r="143" spans="1:30" x14ac:dyDescent="0.2">
      <c r="A143" s="196">
        <v>10</v>
      </c>
      <c r="B143" s="196" t="s">
        <v>392</v>
      </c>
      <c r="C143" s="118" t="s">
        <v>851</v>
      </c>
      <c r="D143" s="40" t="s">
        <v>229</v>
      </c>
      <c r="E143" s="196">
        <v>6121285</v>
      </c>
      <c r="F143" s="198" t="s">
        <v>24</v>
      </c>
      <c r="G143" s="193">
        <v>0.81169999999999998</v>
      </c>
      <c r="H143" s="110" t="s">
        <v>1717</v>
      </c>
      <c r="I143" s="193">
        <v>0.83250000000000002</v>
      </c>
      <c r="J143" s="110" t="s">
        <v>2072</v>
      </c>
      <c r="K143" s="193">
        <v>0.75239999999999996</v>
      </c>
      <c r="L143" s="110" t="s">
        <v>2073</v>
      </c>
      <c r="M143" s="193">
        <v>0.86670000000000003</v>
      </c>
      <c r="N143" s="110" t="s">
        <v>2074</v>
      </c>
      <c r="O143" s="193">
        <v>0.84089999999999998</v>
      </c>
      <c r="P143" s="110" t="s">
        <v>1718</v>
      </c>
      <c r="Q143" s="193">
        <v>0.81930000000000003</v>
      </c>
      <c r="R143" s="110" t="s">
        <v>1719</v>
      </c>
      <c r="S143" s="193">
        <v>0.86890000000000001</v>
      </c>
      <c r="T143" s="110" t="s">
        <v>1720</v>
      </c>
      <c r="U143" s="193">
        <v>0.76039999999999996</v>
      </c>
      <c r="V143" s="110" t="s">
        <v>2075</v>
      </c>
      <c r="W143" s="193">
        <v>0.79659999999999997</v>
      </c>
      <c r="X143" s="110" t="s">
        <v>2018</v>
      </c>
      <c r="Y143" s="193">
        <v>0.81059999999999999</v>
      </c>
      <c r="Z143" s="110" t="s">
        <v>1641</v>
      </c>
      <c r="AA143" s="193">
        <v>0.82069999999999999</v>
      </c>
      <c r="AB143" s="110" t="s">
        <v>1721</v>
      </c>
      <c r="AC143" s="191">
        <v>5.5500000000000001E-5</v>
      </c>
      <c r="AD143" s="39" t="s">
        <v>345</v>
      </c>
    </row>
    <row r="144" spans="1:30" x14ac:dyDescent="0.2">
      <c r="A144" s="196">
        <v>11</v>
      </c>
      <c r="B144" s="196" t="s">
        <v>241</v>
      </c>
      <c r="C144" s="118" t="s">
        <v>852</v>
      </c>
      <c r="D144" s="40" t="s">
        <v>240</v>
      </c>
      <c r="E144" s="196">
        <v>60833624</v>
      </c>
      <c r="F144" s="198" t="s">
        <v>24</v>
      </c>
      <c r="G144" s="193">
        <v>0.45500000000000002</v>
      </c>
      <c r="H144" s="110" t="s">
        <v>981</v>
      </c>
      <c r="I144" s="193">
        <v>0.45540000000000003</v>
      </c>
      <c r="J144" s="110" t="s">
        <v>1038</v>
      </c>
      <c r="K144" s="193">
        <v>0.45269999999999999</v>
      </c>
      <c r="L144" s="110" t="s">
        <v>2076</v>
      </c>
      <c r="M144" s="193">
        <v>0.52669999999999995</v>
      </c>
      <c r="N144" s="110" t="s">
        <v>1194</v>
      </c>
      <c r="O144" s="193">
        <v>0.46179999999999999</v>
      </c>
      <c r="P144" s="110" t="s">
        <v>1315</v>
      </c>
      <c r="Q144" s="193">
        <v>0.45479999999999998</v>
      </c>
      <c r="R144" s="110" t="s">
        <v>1378</v>
      </c>
      <c r="S144" s="193">
        <v>0.40679999999999999</v>
      </c>
      <c r="T144" s="110" t="s">
        <v>1715</v>
      </c>
      <c r="U144" s="193">
        <v>0.44729999999999998</v>
      </c>
      <c r="V144" s="110" t="s">
        <v>2077</v>
      </c>
      <c r="W144" s="193">
        <v>0.47699999999999998</v>
      </c>
      <c r="X144" s="110" t="s">
        <v>1652</v>
      </c>
      <c r="Y144" s="193">
        <v>0.4536</v>
      </c>
      <c r="Z144" s="110" t="s">
        <v>1716</v>
      </c>
      <c r="AA144" s="193">
        <v>0.46100000000000002</v>
      </c>
      <c r="AB144" s="110" t="s">
        <v>1395</v>
      </c>
      <c r="AC144" s="191">
        <v>2.9600000000000001E-5</v>
      </c>
      <c r="AD144" s="39" t="s">
        <v>105</v>
      </c>
    </row>
    <row r="145" spans="1:30" x14ac:dyDescent="0.2">
      <c r="A145" s="196">
        <v>11</v>
      </c>
      <c r="B145" s="196" t="s">
        <v>1759</v>
      </c>
      <c r="C145" s="40" t="s">
        <v>828</v>
      </c>
      <c r="D145" s="40" t="s">
        <v>836</v>
      </c>
      <c r="E145" s="196">
        <v>118566746</v>
      </c>
      <c r="F145" s="198" t="s">
        <v>24</v>
      </c>
      <c r="G145" s="193">
        <v>0.68659999999999999</v>
      </c>
      <c r="H145" s="110" t="s">
        <v>1797</v>
      </c>
      <c r="I145" s="193">
        <v>0.64800000000000002</v>
      </c>
      <c r="J145" s="110" t="s">
        <v>1499</v>
      </c>
      <c r="K145" s="193">
        <v>0.67389999999999994</v>
      </c>
      <c r="L145" s="110" t="s">
        <v>1450</v>
      </c>
      <c r="M145" s="193">
        <v>0.69440000000000002</v>
      </c>
      <c r="N145" s="110" t="s">
        <v>1751</v>
      </c>
      <c r="O145" s="194" t="s">
        <v>142</v>
      </c>
      <c r="P145" s="199" t="s">
        <v>142</v>
      </c>
      <c r="Q145" s="193">
        <v>0.64989999999999992</v>
      </c>
      <c r="R145" s="110" t="s">
        <v>1635</v>
      </c>
      <c r="S145" s="193">
        <v>0.69599999999999995</v>
      </c>
      <c r="T145" s="110" t="s">
        <v>1120</v>
      </c>
      <c r="U145" s="193">
        <v>0.65429999999999999</v>
      </c>
      <c r="V145" s="110" t="s">
        <v>1752</v>
      </c>
      <c r="W145" s="193">
        <v>0.65999999999999992</v>
      </c>
      <c r="X145" s="110" t="s">
        <v>1643</v>
      </c>
      <c r="Y145" s="193">
        <v>0.6845</v>
      </c>
      <c r="Z145" s="110" t="s">
        <v>1378</v>
      </c>
      <c r="AA145" s="193">
        <v>0.68070000000000008</v>
      </c>
      <c r="AB145" s="110" t="s">
        <v>1567</v>
      </c>
      <c r="AC145" s="191">
        <v>3.5499999999999999E-7</v>
      </c>
      <c r="AD145" s="39" t="s">
        <v>39</v>
      </c>
    </row>
    <row r="146" spans="1:30" x14ac:dyDescent="0.2">
      <c r="A146" s="196">
        <v>12</v>
      </c>
      <c r="B146" s="196" t="s">
        <v>473</v>
      </c>
      <c r="C146" s="118" t="s">
        <v>853</v>
      </c>
      <c r="D146" s="40" t="s">
        <v>42</v>
      </c>
      <c r="E146" s="196">
        <v>6442643</v>
      </c>
      <c r="F146" s="198" t="s">
        <v>18</v>
      </c>
      <c r="G146" s="193">
        <v>1.8540000000000001E-2</v>
      </c>
      <c r="H146" s="110" t="s">
        <v>2078</v>
      </c>
      <c r="I146" s="193">
        <v>2.3189999999999999E-2</v>
      </c>
      <c r="J146" s="110" t="s">
        <v>1706</v>
      </c>
      <c r="K146" s="193">
        <v>2.2159999999999999E-2</v>
      </c>
      <c r="L146" s="110" t="s">
        <v>1707</v>
      </c>
      <c r="M146" s="193">
        <v>7.2020000000000001E-3</v>
      </c>
      <c r="N146" s="110" t="s">
        <v>2079</v>
      </c>
      <c r="O146" s="193">
        <v>1.9769999999999999E-2</v>
      </c>
      <c r="P146" s="110" t="s">
        <v>1708</v>
      </c>
      <c r="Q146" s="193">
        <v>2.281E-2</v>
      </c>
      <c r="R146" s="110" t="s">
        <v>1709</v>
      </c>
      <c r="S146" s="193">
        <v>2.9479999999999999E-2</v>
      </c>
      <c r="T146" s="110" t="s">
        <v>1710</v>
      </c>
      <c r="U146" s="193">
        <v>1.9290000000000002E-2</v>
      </c>
      <c r="V146" s="110" t="s">
        <v>1711</v>
      </c>
      <c r="W146" s="193">
        <v>2.2100000000000002E-2</v>
      </c>
      <c r="X146" s="110" t="s">
        <v>1712</v>
      </c>
      <c r="Y146" s="193">
        <v>1.47E-2</v>
      </c>
      <c r="Z146" s="110" t="s">
        <v>1713</v>
      </c>
      <c r="AA146" s="193">
        <v>1.8589999999999999E-2</v>
      </c>
      <c r="AB146" s="110" t="s">
        <v>1714</v>
      </c>
      <c r="AC146" s="191">
        <v>2.7500000000000001E-5</v>
      </c>
      <c r="AD146" s="39" t="s">
        <v>480</v>
      </c>
    </row>
    <row r="147" spans="1:30" x14ac:dyDescent="0.2">
      <c r="A147" s="196">
        <v>14</v>
      </c>
      <c r="B147" s="196" t="s">
        <v>342</v>
      </c>
      <c r="C147" s="118" t="s">
        <v>854</v>
      </c>
      <c r="D147" s="40" t="s">
        <v>334</v>
      </c>
      <c r="E147" s="196">
        <v>88574522</v>
      </c>
      <c r="F147" s="198" t="s">
        <v>18</v>
      </c>
      <c r="G147" s="193">
        <v>1.5889999999999999E-3</v>
      </c>
      <c r="H147" s="110" t="s">
        <v>1696</v>
      </c>
      <c r="I147" s="193">
        <v>2.9359999999999998E-4</v>
      </c>
      <c r="J147" s="198" t="s">
        <v>1697</v>
      </c>
      <c r="K147" s="193">
        <v>5.9880000000000003E-4</v>
      </c>
      <c r="L147" s="198" t="s">
        <v>1698</v>
      </c>
      <c r="M147" s="193">
        <v>1.029E-3</v>
      </c>
      <c r="N147" s="198" t="s">
        <v>1699</v>
      </c>
      <c r="O147" s="193">
        <v>1.4120000000000001E-3</v>
      </c>
      <c r="P147" s="110" t="s">
        <v>1699</v>
      </c>
      <c r="Q147" s="193">
        <v>3.6069999999999999E-4</v>
      </c>
      <c r="R147" s="110" t="s">
        <v>1700</v>
      </c>
      <c r="S147" s="193">
        <v>1.5939999999999999E-3</v>
      </c>
      <c r="T147" s="110" t="s">
        <v>1701</v>
      </c>
      <c r="U147" s="193">
        <v>2.967E-3</v>
      </c>
      <c r="V147" s="110" t="s">
        <v>1702</v>
      </c>
      <c r="W147" s="193">
        <v>1.073E-3</v>
      </c>
      <c r="X147" s="110" t="s">
        <v>1703</v>
      </c>
      <c r="Y147" s="193">
        <v>3.392E-4</v>
      </c>
      <c r="Z147" s="110" t="s">
        <v>1704</v>
      </c>
      <c r="AA147" s="193">
        <v>1.804E-3</v>
      </c>
      <c r="AB147" s="110" t="s">
        <v>1705</v>
      </c>
      <c r="AC147" s="191">
        <v>7.3999999999999996E-5</v>
      </c>
      <c r="AD147" s="39" t="s">
        <v>346</v>
      </c>
    </row>
    <row r="148" spans="1:30" x14ac:dyDescent="0.2">
      <c r="A148" s="196">
        <v>16</v>
      </c>
      <c r="B148" s="196" t="s">
        <v>1760</v>
      </c>
      <c r="C148" s="40" t="s">
        <v>839</v>
      </c>
      <c r="D148" s="40" t="s">
        <v>247</v>
      </c>
      <c r="E148" s="196">
        <v>11288806</v>
      </c>
      <c r="F148" s="198" t="s">
        <v>18</v>
      </c>
      <c r="G148" s="193">
        <v>0.23780000000000001</v>
      </c>
      <c r="H148" s="110" t="s">
        <v>1747</v>
      </c>
      <c r="I148" s="193">
        <v>0.24809999999999999</v>
      </c>
      <c r="J148" s="110" t="s">
        <v>2063</v>
      </c>
      <c r="K148" s="193">
        <v>0.25629999999999997</v>
      </c>
      <c r="L148" s="110" t="s">
        <v>1748</v>
      </c>
      <c r="M148" s="193">
        <v>0.33639999999999998</v>
      </c>
      <c r="N148" s="110" t="s">
        <v>1228</v>
      </c>
      <c r="O148" s="193">
        <v>0.24149999999999999</v>
      </c>
      <c r="P148" s="110" t="s">
        <v>1749</v>
      </c>
      <c r="Q148" s="193">
        <v>0.27189999999999998</v>
      </c>
      <c r="R148" s="110" t="s">
        <v>1338</v>
      </c>
      <c r="S148" s="193">
        <v>0.24979999999999999</v>
      </c>
      <c r="T148" s="110" t="s">
        <v>1490</v>
      </c>
      <c r="U148" s="193">
        <v>0.27</v>
      </c>
      <c r="V148" s="110" t="s">
        <v>1035</v>
      </c>
      <c r="W148" s="193">
        <v>0.29189999999999999</v>
      </c>
      <c r="X148" s="110" t="s">
        <v>1750</v>
      </c>
      <c r="Y148" s="193">
        <v>0.23280000000000001</v>
      </c>
      <c r="Z148" s="110" t="s">
        <v>1618</v>
      </c>
      <c r="AA148" s="193">
        <v>0.24510000000000001</v>
      </c>
      <c r="AB148" s="110" t="s">
        <v>1342</v>
      </c>
      <c r="AC148" s="191">
        <v>6.7900000000000002E-6</v>
      </c>
      <c r="AD148" s="39" t="s">
        <v>103</v>
      </c>
    </row>
    <row r="149" spans="1:30" x14ac:dyDescent="0.2">
      <c r="A149" s="196">
        <v>19</v>
      </c>
      <c r="B149" s="196" t="s">
        <v>255</v>
      </c>
      <c r="C149" s="118" t="s">
        <v>855</v>
      </c>
      <c r="D149" s="40" t="s">
        <v>254</v>
      </c>
      <c r="E149" s="196">
        <v>10579474</v>
      </c>
      <c r="F149" s="198" t="s">
        <v>18</v>
      </c>
      <c r="G149" s="193">
        <v>0.61549999999999994</v>
      </c>
      <c r="H149" s="110" t="s">
        <v>1693</v>
      </c>
      <c r="I149" s="193">
        <v>0.63339999999999996</v>
      </c>
      <c r="J149" s="110" t="s">
        <v>2080</v>
      </c>
      <c r="K149" s="193">
        <v>0.62729999999999997</v>
      </c>
      <c r="L149" s="110" t="s">
        <v>2081</v>
      </c>
      <c r="M149" s="193">
        <v>0.67589999999999995</v>
      </c>
      <c r="N149" s="110" t="s">
        <v>2082</v>
      </c>
      <c r="O149" s="193">
        <v>0.64690000000000003</v>
      </c>
      <c r="P149" s="110" t="s">
        <v>1694</v>
      </c>
      <c r="Q149" s="193">
        <v>0.63480000000000003</v>
      </c>
      <c r="R149" s="110" t="s">
        <v>1616</v>
      </c>
      <c r="S149" s="193">
        <v>0.63270000000000004</v>
      </c>
      <c r="T149" s="110" t="s">
        <v>1592</v>
      </c>
      <c r="U149" s="193">
        <v>0.62909999999999999</v>
      </c>
      <c r="V149" s="110" t="s">
        <v>1464</v>
      </c>
      <c r="W149" s="193">
        <v>0.63390000000000002</v>
      </c>
      <c r="X149" s="110" t="s">
        <v>1366</v>
      </c>
      <c r="Y149" s="193">
        <v>0.63470000000000004</v>
      </c>
      <c r="Z149" s="110" t="s">
        <v>1695</v>
      </c>
      <c r="AA149" s="193">
        <v>0.63590000000000002</v>
      </c>
      <c r="AB149" s="110" t="s">
        <v>1338</v>
      </c>
      <c r="AC149" s="191">
        <v>2.7699999999999999E-5</v>
      </c>
      <c r="AD149" s="39" t="s">
        <v>46</v>
      </c>
    </row>
    <row r="150" spans="1:30" x14ac:dyDescent="0.2">
      <c r="A150" s="196">
        <v>2</v>
      </c>
      <c r="B150" s="196" t="s">
        <v>468</v>
      </c>
      <c r="C150" s="118" t="s">
        <v>847</v>
      </c>
      <c r="D150" s="40" t="s">
        <v>1762</v>
      </c>
      <c r="E150" s="196">
        <v>61191995</v>
      </c>
      <c r="F150" s="198" t="s">
        <v>14</v>
      </c>
      <c r="G150" s="193">
        <v>0.35909999999999997</v>
      </c>
      <c r="H150" s="110" t="s">
        <v>1683</v>
      </c>
      <c r="I150" s="193">
        <v>0.37240000000000001</v>
      </c>
      <c r="J150" s="110" t="s">
        <v>945</v>
      </c>
      <c r="K150" s="193">
        <v>0.39040000000000002</v>
      </c>
      <c r="L150" s="110" t="s">
        <v>1048</v>
      </c>
      <c r="M150" s="193">
        <v>0.3508</v>
      </c>
      <c r="N150" s="110" t="s">
        <v>1207</v>
      </c>
      <c r="O150" s="193">
        <v>0.32340000000000002</v>
      </c>
      <c r="P150" s="110" t="s">
        <v>1684</v>
      </c>
      <c r="Q150" s="193">
        <v>0.38369999999999999</v>
      </c>
      <c r="R150" s="110" t="s">
        <v>1552</v>
      </c>
      <c r="S150" s="193">
        <v>0.39200000000000002</v>
      </c>
      <c r="T150" s="110" t="s">
        <v>1685</v>
      </c>
      <c r="U150" s="193">
        <v>0.35389999999999999</v>
      </c>
      <c r="V150" s="110" t="s">
        <v>1686</v>
      </c>
      <c r="W150" s="193">
        <v>0.36399999999999999</v>
      </c>
      <c r="X150" s="110" t="s">
        <v>1649</v>
      </c>
      <c r="Y150" s="193">
        <v>0.34410000000000002</v>
      </c>
      <c r="Z150" s="110" t="s">
        <v>1687</v>
      </c>
      <c r="AA150" s="193">
        <v>0.36699999999999999</v>
      </c>
      <c r="AB150" s="110" t="s">
        <v>1688</v>
      </c>
      <c r="AC150" s="191">
        <v>3.65E-5</v>
      </c>
      <c r="AD150" s="39" t="s">
        <v>130</v>
      </c>
    </row>
    <row r="151" spans="1:30" x14ac:dyDescent="0.2">
      <c r="A151" s="196">
        <v>11</v>
      </c>
      <c r="B151" s="196" t="s">
        <v>395</v>
      </c>
      <c r="C151" s="40" t="s">
        <v>744</v>
      </c>
      <c r="D151" s="40" t="s">
        <v>1761</v>
      </c>
      <c r="E151" s="196">
        <v>118755738</v>
      </c>
      <c r="F151" s="198" t="s">
        <v>18</v>
      </c>
      <c r="G151" s="193">
        <v>0.50849999999999995</v>
      </c>
      <c r="H151" s="110" t="s">
        <v>1689</v>
      </c>
      <c r="I151" s="193">
        <v>0.54990000000000006</v>
      </c>
      <c r="J151" s="110" t="s">
        <v>1690</v>
      </c>
      <c r="K151" s="193">
        <v>0.55330000000000001</v>
      </c>
      <c r="L151" s="110" t="s">
        <v>1153</v>
      </c>
      <c r="M151" s="193">
        <v>0.46500000000000002</v>
      </c>
      <c r="N151" s="110" t="s">
        <v>1691</v>
      </c>
      <c r="O151" s="193">
        <v>0.53949999999999998</v>
      </c>
      <c r="P151" s="110" t="s">
        <v>2083</v>
      </c>
      <c r="Q151" s="193">
        <v>0.54689999999999994</v>
      </c>
      <c r="R151" s="110" t="s">
        <v>1341</v>
      </c>
      <c r="S151" s="193">
        <v>0.55899999999999994</v>
      </c>
      <c r="T151" s="110" t="s">
        <v>1692</v>
      </c>
      <c r="U151" s="193">
        <v>0.58460000000000001</v>
      </c>
      <c r="V151" s="110" t="s">
        <v>1131</v>
      </c>
      <c r="W151" s="193">
        <v>0.54780000000000006</v>
      </c>
      <c r="X151" s="110" t="s">
        <v>1672</v>
      </c>
      <c r="Y151" s="193">
        <v>0.52590000000000003</v>
      </c>
      <c r="Z151" s="110" t="s">
        <v>1787</v>
      </c>
      <c r="AA151" s="193">
        <v>0.53120000000000001</v>
      </c>
      <c r="AB151" s="110" t="s">
        <v>1352</v>
      </c>
      <c r="AC151" s="191">
        <v>2.4699999999999998E-7</v>
      </c>
      <c r="AD151" s="39" t="s">
        <v>127</v>
      </c>
    </row>
  </sheetData>
  <sortState ref="A150:AD151">
    <sortCondition ref="A150:A151"/>
    <sortCondition ref="E150:E15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B15" sqref="B15:I15"/>
    </sheetView>
  </sheetViews>
  <sheetFormatPr defaultRowHeight="15" x14ac:dyDescent="0.25"/>
  <sheetData>
    <row r="1" spans="1:9" x14ac:dyDescent="0.25">
      <c r="A1" s="229" t="s">
        <v>2284</v>
      </c>
      <c r="B1" s="230"/>
      <c r="C1" s="230"/>
      <c r="D1" s="230"/>
      <c r="E1" s="230"/>
      <c r="F1" s="230"/>
      <c r="G1" s="230"/>
      <c r="H1" s="230"/>
      <c r="I1" s="230"/>
    </row>
    <row r="2" spans="1:9" ht="15.75" thickBot="1" x14ac:dyDescent="0.3">
      <c r="A2" s="229"/>
      <c r="B2" s="230"/>
      <c r="C2" s="230"/>
      <c r="D2" s="230"/>
      <c r="E2" s="230"/>
      <c r="F2" s="230"/>
      <c r="G2" s="230"/>
      <c r="H2" s="230"/>
      <c r="I2" s="230"/>
    </row>
    <row r="3" spans="1:9" ht="15.75" thickBot="1" x14ac:dyDescent="0.3">
      <c r="A3" s="225"/>
      <c r="B3" s="225" t="s">
        <v>2232</v>
      </c>
      <c r="C3" s="225" t="s">
        <v>2233</v>
      </c>
      <c r="D3" s="225" t="s">
        <v>2234</v>
      </c>
      <c r="E3" s="225" t="s">
        <v>2235</v>
      </c>
      <c r="F3" s="225" t="s">
        <v>874</v>
      </c>
      <c r="G3" s="225" t="s">
        <v>2236</v>
      </c>
      <c r="H3" s="225" t="s">
        <v>2237</v>
      </c>
      <c r="I3" s="225" t="s">
        <v>2238</v>
      </c>
    </row>
    <row r="4" spans="1:9" x14ac:dyDescent="0.25">
      <c r="A4" s="213" t="s">
        <v>883</v>
      </c>
      <c r="B4" s="214">
        <v>2</v>
      </c>
      <c r="C4" s="214">
        <v>1</v>
      </c>
      <c r="D4" s="214">
        <v>3</v>
      </c>
      <c r="E4" s="214">
        <v>7</v>
      </c>
      <c r="F4" s="214">
        <v>28</v>
      </c>
      <c r="G4" s="214">
        <v>18</v>
      </c>
      <c r="H4" s="214">
        <v>0</v>
      </c>
      <c r="I4" s="214">
        <v>0</v>
      </c>
    </row>
    <row r="5" spans="1:9" x14ac:dyDescent="0.25">
      <c r="A5" s="213" t="s">
        <v>884</v>
      </c>
      <c r="B5" s="214">
        <v>3</v>
      </c>
      <c r="C5" s="214">
        <v>0</v>
      </c>
      <c r="D5" s="214">
        <v>0</v>
      </c>
      <c r="E5" s="214">
        <v>1</v>
      </c>
      <c r="F5" s="214">
        <v>1</v>
      </c>
      <c r="G5" s="214">
        <v>0</v>
      </c>
      <c r="H5" s="214">
        <v>0</v>
      </c>
      <c r="I5" s="214">
        <v>0</v>
      </c>
    </row>
    <row r="6" spans="1:9" x14ac:dyDescent="0.25">
      <c r="A6" s="213" t="s">
        <v>885</v>
      </c>
      <c r="B6" s="214">
        <v>0</v>
      </c>
      <c r="C6" s="214">
        <v>27</v>
      </c>
      <c r="D6" s="214">
        <v>11</v>
      </c>
      <c r="E6" s="214">
        <v>2</v>
      </c>
      <c r="F6" s="214">
        <v>16</v>
      </c>
      <c r="G6" s="214">
        <v>51</v>
      </c>
      <c r="H6" s="214">
        <v>0</v>
      </c>
      <c r="I6" s="214">
        <v>0</v>
      </c>
    </row>
    <row r="7" spans="1:9" x14ac:dyDescent="0.25">
      <c r="A7" s="213" t="s">
        <v>886</v>
      </c>
      <c r="B7" s="214">
        <v>0</v>
      </c>
      <c r="C7" s="214">
        <v>3</v>
      </c>
      <c r="D7" s="214">
        <v>1</v>
      </c>
      <c r="E7" s="214">
        <v>7</v>
      </c>
      <c r="F7" s="214">
        <v>6</v>
      </c>
      <c r="G7" s="214">
        <v>7</v>
      </c>
      <c r="H7" s="214">
        <v>0</v>
      </c>
      <c r="I7" s="214">
        <v>3</v>
      </c>
    </row>
    <row r="8" spans="1:9" x14ac:dyDescent="0.25">
      <c r="A8" s="213" t="s">
        <v>887</v>
      </c>
      <c r="B8" s="214">
        <v>2</v>
      </c>
      <c r="C8" s="214">
        <v>9</v>
      </c>
      <c r="D8" s="214">
        <v>16</v>
      </c>
      <c r="E8" s="214">
        <v>0</v>
      </c>
      <c r="F8" s="214">
        <v>39</v>
      </c>
      <c r="G8" s="214">
        <v>221</v>
      </c>
      <c r="H8" s="214">
        <v>0</v>
      </c>
      <c r="I8" s="214">
        <v>0</v>
      </c>
    </row>
    <row r="9" spans="1:9" x14ac:dyDescent="0.25">
      <c r="A9" s="213" t="s">
        <v>888</v>
      </c>
      <c r="B9" s="214">
        <v>5</v>
      </c>
      <c r="C9" s="214">
        <v>3</v>
      </c>
      <c r="D9" s="214">
        <v>13</v>
      </c>
      <c r="E9" s="214">
        <v>1</v>
      </c>
      <c r="F9" s="214">
        <v>84</v>
      </c>
      <c r="G9" s="214">
        <v>113</v>
      </c>
      <c r="H9" s="214">
        <v>0</v>
      </c>
      <c r="I9" s="214">
        <v>0</v>
      </c>
    </row>
    <row r="10" spans="1:9" x14ac:dyDescent="0.25">
      <c r="A10" s="213" t="s">
        <v>889</v>
      </c>
      <c r="B10" s="214">
        <v>2</v>
      </c>
      <c r="C10" s="214">
        <v>2</v>
      </c>
      <c r="D10" s="214">
        <v>14</v>
      </c>
      <c r="E10" s="214">
        <v>0</v>
      </c>
      <c r="F10" s="214">
        <v>27</v>
      </c>
      <c r="G10" s="214">
        <v>104</v>
      </c>
      <c r="H10" s="214">
        <v>0</v>
      </c>
      <c r="I10" s="214">
        <v>0</v>
      </c>
    </row>
    <row r="11" spans="1:9" x14ac:dyDescent="0.25">
      <c r="A11" s="213" t="s">
        <v>890</v>
      </c>
      <c r="B11" s="214">
        <v>1</v>
      </c>
      <c r="C11" s="214">
        <v>2</v>
      </c>
      <c r="D11" s="214">
        <v>4</v>
      </c>
      <c r="E11" s="214">
        <v>1</v>
      </c>
      <c r="F11" s="214">
        <v>16</v>
      </c>
      <c r="G11" s="214">
        <v>53</v>
      </c>
      <c r="H11" s="214">
        <v>0</v>
      </c>
      <c r="I11" s="214">
        <v>0</v>
      </c>
    </row>
    <row r="12" spans="1:9" x14ac:dyDescent="0.25">
      <c r="A12" s="213" t="s">
        <v>891</v>
      </c>
      <c r="B12" s="214">
        <v>82</v>
      </c>
      <c r="C12" s="214">
        <v>5</v>
      </c>
      <c r="D12" s="214">
        <v>31</v>
      </c>
      <c r="E12" s="214">
        <v>204</v>
      </c>
      <c r="F12" s="214">
        <v>57</v>
      </c>
      <c r="G12" s="214">
        <v>249</v>
      </c>
      <c r="H12" s="214">
        <v>0</v>
      </c>
      <c r="I12" s="214">
        <v>0</v>
      </c>
    </row>
    <row r="13" spans="1:9" x14ac:dyDescent="0.25">
      <c r="A13" s="213" t="s">
        <v>892</v>
      </c>
      <c r="B13" s="214">
        <v>35</v>
      </c>
      <c r="C13" s="214">
        <v>92</v>
      </c>
      <c r="D13" s="214">
        <v>76</v>
      </c>
      <c r="E13" s="214">
        <v>340</v>
      </c>
      <c r="F13" s="214">
        <v>521</v>
      </c>
      <c r="G13" s="214">
        <v>378</v>
      </c>
      <c r="H13" s="214">
        <v>51</v>
      </c>
      <c r="I13" s="214">
        <v>142</v>
      </c>
    </row>
    <row r="14" spans="1:9" ht="15.75" thickBot="1" x14ac:dyDescent="0.3">
      <c r="A14" s="212" t="s">
        <v>893</v>
      </c>
      <c r="B14" s="217">
        <v>37</v>
      </c>
      <c r="C14" s="217">
        <v>48</v>
      </c>
      <c r="D14" s="217">
        <v>61</v>
      </c>
      <c r="E14" s="217">
        <v>361</v>
      </c>
      <c r="F14" s="217">
        <v>196</v>
      </c>
      <c r="G14" s="217">
        <v>136</v>
      </c>
      <c r="H14" s="217">
        <v>0</v>
      </c>
      <c r="I14" s="217">
        <v>20</v>
      </c>
    </row>
    <row r="15" spans="1:9" x14ac:dyDescent="0.25">
      <c r="A15" s="213" t="s">
        <v>2227</v>
      </c>
      <c r="B15" s="214">
        <v>171</v>
      </c>
      <c r="C15" s="214">
        <v>192</v>
      </c>
      <c r="D15" s="214">
        <v>230</v>
      </c>
      <c r="E15" s="214">
        <v>924</v>
      </c>
      <c r="F15" s="214">
        <v>991</v>
      </c>
      <c r="G15" s="214">
        <v>1330</v>
      </c>
      <c r="H15" s="214">
        <v>51</v>
      </c>
      <c r="I15" s="214">
        <v>165</v>
      </c>
    </row>
    <row r="16" spans="1:9" ht="66" customHeight="1" x14ac:dyDescent="0.25">
      <c r="A16" s="250" t="s">
        <v>2288</v>
      </c>
      <c r="B16" s="251"/>
      <c r="C16" s="251"/>
      <c r="D16" s="251"/>
      <c r="E16" s="251"/>
      <c r="F16" s="251"/>
      <c r="G16" s="251"/>
      <c r="H16" s="251"/>
      <c r="I16" s="251"/>
    </row>
  </sheetData>
  <mergeCells count="1">
    <mergeCell ref="A16:I16"/>
  </mergeCells>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4" sqref="D14"/>
    </sheetView>
  </sheetViews>
  <sheetFormatPr defaultRowHeight="15" x14ac:dyDescent="0.25"/>
  <cols>
    <col min="1" max="1" width="11" customWidth="1"/>
    <col min="2" max="2" width="14.42578125" customWidth="1"/>
    <col min="3" max="3" width="10.5703125" customWidth="1"/>
    <col min="5" max="5" width="14.7109375" customWidth="1"/>
  </cols>
  <sheetData>
    <row r="1" spans="1:5" x14ac:dyDescent="0.25">
      <c r="A1" s="229" t="s">
        <v>2285</v>
      </c>
      <c r="B1" s="230"/>
      <c r="C1" s="230"/>
      <c r="D1" s="230"/>
      <c r="E1" s="230"/>
    </row>
    <row r="2" spans="1:5" ht="15.75" thickBot="1" x14ac:dyDescent="0.3">
      <c r="A2" s="229"/>
      <c r="B2" s="230"/>
      <c r="C2" s="230"/>
      <c r="D2" s="230"/>
      <c r="E2" s="230"/>
    </row>
    <row r="3" spans="1:5" ht="15.75" thickBot="1" x14ac:dyDescent="0.3">
      <c r="A3" s="231"/>
      <c r="B3" s="225" t="s">
        <v>2239</v>
      </c>
      <c r="C3" s="225" t="s">
        <v>2240</v>
      </c>
      <c r="D3" s="225" t="s">
        <v>2241</v>
      </c>
      <c r="E3" s="225" t="s">
        <v>2242</v>
      </c>
    </row>
    <row r="4" spans="1:5" x14ac:dyDescent="0.25">
      <c r="A4" s="213" t="s">
        <v>883</v>
      </c>
      <c r="B4" s="214">
        <v>25128</v>
      </c>
      <c r="C4" s="214">
        <v>10004</v>
      </c>
      <c r="D4" s="214">
        <v>2265</v>
      </c>
      <c r="E4" s="214">
        <v>361</v>
      </c>
    </row>
    <row r="5" spans="1:5" x14ac:dyDescent="0.25">
      <c r="A5" s="213" t="s">
        <v>884</v>
      </c>
      <c r="B5" s="214">
        <v>24239</v>
      </c>
      <c r="C5" s="214">
        <v>6660</v>
      </c>
      <c r="D5" s="214">
        <v>3074</v>
      </c>
      <c r="E5" s="214">
        <v>170</v>
      </c>
    </row>
    <row r="6" spans="1:5" x14ac:dyDescent="0.25">
      <c r="A6" s="213" t="s">
        <v>885</v>
      </c>
      <c r="B6" s="214">
        <v>27576</v>
      </c>
      <c r="C6" s="214">
        <v>7313</v>
      </c>
      <c r="D6" s="214">
        <v>2940</v>
      </c>
      <c r="E6" s="214">
        <v>3366</v>
      </c>
    </row>
    <row r="7" spans="1:5" x14ac:dyDescent="0.25">
      <c r="A7" s="213" t="s">
        <v>886</v>
      </c>
      <c r="B7" s="214">
        <v>35164</v>
      </c>
      <c r="C7" s="214">
        <v>6409</v>
      </c>
      <c r="D7" s="214">
        <v>2693</v>
      </c>
      <c r="E7" s="214">
        <v>281</v>
      </c>
    </row>
    <row r="8" spans="1:5" x14ac:dyDescent="0.25">
      <c r="A8" s="213" t="s">
        <v>887</v>
      </c>
      <c r="B8" s="214">
        <v>27953</v>
      </c>
      <c r="C8" s="214">
        <v>9280</v>
      </c>
      <c r="D8" s="214">
        <v>2853</v>
      </c>
      <c r="E8" s="214">
        <v>22</v>
      </c>
    </row>
    <row r="9" spans="1:5" x14ac:dyDescent="0.25">
      <c r="A9" s="213" t="s">
        <v>888</v>
      </c>
      <c r="B9" s="214">
        <v>19788</v>
      </c>
      <c r="C9" s="214">
        <v>6511</v>
      </c>
      <c r="D9" s="214">
        <v>3977</v>
      </c>
      <c r="E9" s="214">
        <v>2051</v>
      </c>
    </row>
    <row r="10" spans="1:5" x14ac:dyDescent="0.25">
      <c r="A10" s="213" t="s">
        <v>889</v>
      </c>
      <c r="B10" s="214">
        <v>21212</v>
      </c>
      <c r="C10" s="214">
        <v>5644</v>
      </c>
      <c r="D10" s="214">
        <v>3390</v>
      </c>
      <c r="E10" s="214">
        <v>1207</v>
      </c>
    </row>
    <row r="11" spans="1:5" x14ac:dyDescent="0.25">
      <c r="A11" s="213" t="s">
        <v>890</v>
      </c>
      <c r="B11" s="214">
        <v>29752</v>
      </c>
      <c r="C11" s="214">
        <v>4600</v>
      </c>
      <c r="D11" s="214">
        <v>2985</v>
      </c>
      <c r="E11" s="214">
        <v>156</v>
      </c>
    </row>
    <row r="12" spans="1:5" x14ac:dyDescent="0.25">
      <c r="A12" s="213" t="s">
        <v>891</v>
      </c>
      <c r="B12" s="214">
        <v>25541</v>
      </c>
      <c r="C12" s="214">
        <v>5668</v>
      </c>
      <c r="D12" s="214">
        <v>3103</v>
      </c>
      <c r="E12" s="214">
        <v>167</v>
      </c>
    </row>
    <row r="13" spans="1:5" x14ac:dyDescent="0.25">
      <c r="A13" s="213" t="s">
        <v>892</v>
      </c>
      <c r="B13" s="214">
        <v>17707</v>
      </c>
      <c r="C13" s="214">
        <v>6270</v>
      </c>
      <c r="D13" s="214">
        <v>3257</v>
      </c>
      <c r="E13" s="214">
        <v>7682</v>
      </c>
    </row>
    <row r="14" spans="1:5" ht="15.75" thickBot="1" x14ac:dyDescent="0.3">
      <c r="A14" s="212" t="s">
        <v>893</v>
      </c>
      <c r="B14" s="217">
        <v>15145</v>
      </c>
      <c r="C14" s="217">
        <v>7587</v>
      </c>
      <c r="D14" s="217">
        <v>3878</v>
      </c>
      <c r="E14" s="217">
        <v>2494</v>
      </c>
    </row>
    <row r="15" spans="1:5" ht="27.75" customHeight="1" x14ac:dyDescent="0.25">
      <c r="A15" s="254" t="s">
        <v>2283</v>
      </c>
      <c r="B15" s="249"/>
      <c r="C15" s="249"/>
      <c r="D15" s="249"/>
      <c r="E15" s="249"/>
    </row>
  </sheetData>
  <mergeCells count="1">
    <mergeCell ref="A15:E15"/>
  </mergeCells>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I16" sqref="I16"/>
    </sheetView>
  </sheetViews>
  <sheetFormatPr defaultRowHeight="15" x14ac:dyDescent="0.25"/>
  <sheetData>
    <row r="1" spans="1:5" x14ac:dyDescent="0.25">
      <c r="A1" s="229" t="s">
        <v>2286</v>
      </c>
      <c r="B1" s="230"/>
      <c r="C1" s="230"/>
      <c r="D1" s="230"/>
      <c r="E1" s="230"/>
    </row>
    <row r="2" spans="1:5" ht="15.75" thickBot="1" x14ac:dyDescent="0.3">
      <c r="A2" s="229"/>
      <c r="B2" s="230"/>
      <c r="C2" s="230"/>
      <c r="D2" s="230"/>
      <c r="E2" s="230"/>
    </row>
    <row r="3" spans="1:5" ht="15.75" thickBot="1" x14ac:dyDescent="0.3">
      <c r="A3" s="234"/>
      <c r="B3" s="246" t="s">
        <v>2243</v>
      </c>
      <c r="C3" s="246"/>
      <c r="D3" s="246" t="s">
        <v>2244</v>
      </c>
      <c r="E3" s="246"/>
    </row>
    <row r="4" spans="1:5" ht="15.75" thickBot="1" x14ac:dyDescent="0.3">
      <c r="A4" s="233"/>
      <c r="B4" s="212" t="s">
        <v>2245</v>
      </c>
      <c r="C4" s="225" t="s">
        <v>2246</v>
      </c>
      <c r="D4" s="212" t="s">
        <v>2247</v>
      </c>
      <c r="E4" s="212" t="s">
        <v>2248</v>
      </c>
    </row>
    <row r="5" spans="1:5" x14ac:dyDescent="0.25">
      <c r="A5" s="213" t="s">
        <v>883</v>
      </c>
      <c r="B5" s="214">
        <v>0.91900000000000004</v>
      </c>
      <c r="C5" s="214">
        <v>0.79400000000000004</v>
      </c>
      <c r="D5" s="214">
        <v>0.91700000000000004</v>
      </c>
      <c r="E5" s="214">
        <v>0.78900000000000003</v>
      </c>
    </row>
    <row r="6" spans="1:5" x14ac:dyDescent="0.25">
      <c r="A6" s="213" t="s">
        <v>884</v>
      </c>
      <c r="B6" s="214">
        <v>0.94699999999999995</v>
      </c>
      <c r="C6" s="214">
        <v>0.89700000000000002</v>
      </c>
      <c r="D6" s="214">
        <v>0.94499999999999995</v>
      </c>
      <c r="E6" s="214">
        <v>0.89300000000000002</v>
      </c>
    </row>
    <row r="7" spans="1:5" x14ac:dyDescent="0.25">
      <c r="A7" s="213" t="s">
        <v>885</v>
      </c>
      <c r="B7" s="214">
        <v>1.091</v>
      </c>
      <c r="C7" s="214">
        <v>1.1160000000000001</v>
      </c>
      <c r="D7" s="214">
        <v>1.0960000000000001</v>
      </c>
      <c r="E7" s="214">
        <v>1.1220000000000001</v>
      </c>
    </row>
    <row r="8" spans="1:5" x14ac:dyDescent="0.25">
      <c r="A8" s="213" t="s">
        <v>886</v>
      </c>
      <c r="B8" s="214">
        <v>1.0269999999999999</v>
      </c>
      <c r="C8" s="214">
        <v>1.0880000000000001</v>
      </c>
      <c r="D8" s="214">
        <v>0.96499999999999997</v>
      </c>
      <c r="E8" s="214">
        <v>0.88600000000000001</v>
      </c>
    </row>
    <row r="9" spans="1:5" x14ac:dyDescent="0.25">
      <c r="A9" s="213" t="s">
        <v>887</v>
      </c>
      <c r="B9" s="214">
        <v>0.91100000000000003</v>
      </c>
      <c r="C9" s="214">
        <v>0.75800000000000001</v>
      </c>
      <c r="D9" s="214">
        <v>0.92700000000000005</v>
      </c>
      <c r="E9" s="214">
        <v>0.80300000000000005</v>
      </c>
    </row>
    <row r="10" spans="1:5" x14ac:dyDescent="0.25">
      <c r="A10" s="213" t="s">
        <v>888</v>
      </c>
      <c r="B10" s="214">
        <v>1.258</v>
      </c>
      <c r="C10" s="214">
        <v>1.073</v>
      </c>
      <c r="D10" s="214">
        <v>1.2490000000000001</v>
      </c>
      <c r="E10" s="214">
        <v>1.071</v>
      </c>
    </row>
    <row r="11" spans="1:5" x14ac:dyDescent="0.25">
      <c r="A11" s="213" t="s">
        <v>889</v>
      </c>
      <c r="B11" s="214">
        <v>1.1000000000000001</v>
      </c>
      <c r="C11" s="214">
        <v>1.0920000000000001</v>
      </c>
      <c r="D11" s="214">
        <v>1.0509999999999999</v>
      </c>
      <c r="E11" s="214">
        <v>1.0469999999999999</v>
      </c>
    </row>
    <row r="12" spans="1:5" x14ac:dyDescent="0.25">
      <c r="A12" s="213" t="s">
        <v>890</v>
      </c>
      <c r="B12" s="214">
        <v>1.105</v>
      </c>
      <c r="C12" s="214">
        <v>1.1359999999999999</v>
      </c>
      <c r="D12" s="214">
        <v>1.07</v>
      </c>
      <c r="E12" s="214">
        <v>1.091</v>
      </c>
    </row>
    <row r="13" spans="1:5" x14ac:dyDescent="0.25">
      <c r="A13" s="213" t="s">
        <v>891</v>
      </c>
      <c r="B13" s="214">
        <v>1.1970000000000001</v>
      </c>
      <c r="C13" s="214">
        <v>1.0880000000000001</v>
      </c>
      <c r="D13" s="214">
        <v>1.159</v>
      </c>
      <c r="E13" s="214">
        <v>1.071</v>
      </c>
    </row>
    <row r="14" spans="1:5" x14ac:dyDescent="0.25">
      <c r="A14" s="213" t="s">
        <v>892</v>
      </c>
      <c r="B14" s="214">
        <v>1.232</v>
      </c>
      <c r="C14" s="214">
        <v>1.0529999999999999</v>
      </c>
      <c r="D14" s="214">
        <v>1.2190000000000001</v>
      </c>
      <c r="E14" s="214">
        <v>1.05</v>
      </c>
    </row>
    <row r="15" spans="1:5" ht="15.75" thickBot="1" x14ac:dyDescent="0.3">
      <c r="A15" s="212" t="s">
        <v>2249</v>
      </c>
      <c r="B15" s="217">
        <v>1.143</v>
      </c>
      <c r="C15" s="217">
        <v>1.0549999999999999</v>
      </c>
      <c r="D15" s="217">
        <v>1.0649999999999999</v>
      </c>
      <c r="E15" s="217">
        <v>1.0249999999999999</v>
      </c>
    </row>
    <row r="16" spans="1:5" ht="81" customHeight="1" x14ac:dyDescent="0.25">
      <c r="A16" s="254" t="s">
        <v>2250</v>
      </c>
      <c r="B16" s="249"/>
      <c r="C16" s="249"/>
      <c r="D16" s="249"/>
      <c r="E16" s="249"/>
    </row>
  </sheetData>
  <mergeCells count="3">
    <mergeCell ref="B3:C3"/>
    <mergeCell ref="D3:E3"/>
    <mergeCell ref="A16:E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4" sqref="E4:F6"/>
    </sheetView>
  </sheetViews>
  <sheetFormatPr defaultRowHeight="15" x14ac:dyDescent="0.25"/>
  <sheetData>
    <row r="1" spans="1:5" x14ac:dyDescent="0.25">
      <c r="A1" s="229" t="s">
        <v>2287</v>
      </c>
      <c r="B1" s="230"/>
      <c r="C1" s="230"/>
      <c r="D1" s="230"/>
    </row>
    <row r="2" spans="1:5" ht="15.75" thickBot="1" x14ac:dyDescent="0.3">
      <c r="A2" s="229"/>
      <c r="B2" s="230"/>
      <c r="C2" s="230"/>
      <c r="D2" s="230"/>
    </row>
    <row r="3" spans="1:5" ht="15.75" thickBot="1" x14ac:dyDescent="0.3">
      <c r="A3" s="231"/>
      <c r="B3" s="225" t="s">
        <v>2251</v>
      </c>
      <c r="C3" s="225" t="s">
        <v>2252</v>
      </c>
      <c r="D3" s="225" t="s">
        <v>2253</v>
      </c>
    </row>
    <row r="4" spans="1:5" x14ac:dyDescent="0.25">
      <c r="A4" s="213" t="s">
        <v>883</v>
      </c>
      <c r="B4" s="214">
        <v>147722</v>
      </c>
      <c r="C4" s="214">
        <v>247</v>
      </c>
      <c r="D4" s="214">
        <v>944</v>
      </c>
      <c r="E4" s="214"/>
    </row>
    <row r="5" spans="1:5" x14ac:dyDescent="0.25">
      <c r="A5" s="213" t="s">
        <v>884</v>
      </c>
      <c r="B5" s="214">
        <v>150708</v>
      </c>
      <c r="C5" s="214">
        <v>302</v>
      </c>
      <c r="D5" s="214">
        <v>1703</v>
      </c>
      <c r="E5" s="214"/>
    </row>
    <row r="6" spans="1:5" x14ac:dyDescent="0.25">
      <c r="A6" s="213" t="s">
        <v>885</v>
      </c>
      <c r="B6" s="214">
        <v>144726</v>
      </c>
      <c r="C6" s="214">
        <v>741</v>
      </c>
      <c r="D6" s="214">
        <v>835</v>
      </c>
      <c r="E6" s="214"/>
    </row>
    <row r="7" spans="1:5" x14ac:dyDescent="0.25">
      <c r="A7" s="213" t="s">
        <v>886</v>
      </c>
      <c r="B7" s="214">
        <v>141359</v>
      </c>
      <c r="C7" s="214">
        <v>221</v>
      </c>
      <c r="D7" s="214">
        <v>486</v>
      </c>
    </row>
    <row r="8" spans="1:5" x14ac:dyDescent="0.25">
      <c r="A8" s="213" t="s">
        <v>887</v>
      </c>
      <c r="B8" s="214">
        <v>146244</v>
      </c>
      <c r="C8" s="214">
        <v>386</v>
      </c>
      <c r="D8" s="214">
        <v>354</v>
      </c>
    </row>
    <row r="9" spans="1:5" x14ac:dyDescent="0.25">
      <c r="A9" s="213" t="s">
        <v>888</v>
      </c>
      <c r="B9" s="214">
        <v>153595</v>
      </c>
      <c r="C9" s="214">
        <v>2582</v>
      </c>
      <c r="D9" s="214">
        <v>5545</v>
      </c>
    </row>
    <row r="10" spans="1:5" x14ac:dyDescent="0.25">
      <c r="A10" s="213" t="s">
        <v>889</v>
      </c>
      <c r="B10" s="214">
        <v>153086</v>
      </c>
      <c r="C10" s="214">
        <v>957</v>
      </c>
      <c r="D10" s="214">
        <v>1255</v>
      </c>
    </row>
    <row r="11" spans="1:5" x14ac:dyDescent="0.25">
      <c r="A11" s="213" t="s">
        <v>890</v>
      </c>
      <c r="B11" s="214">
        <v>147413</v>
      </c>
      <c r="C11" s="214">
        <v>894</v>
      </c>
      <c r="D11" s="214">
        <v>674</v>
      </c>
    </row>
    <row r="12" spans="1:5" x14ac:dyDescent="0.25">
      <c r="A12" s="213" t="s">
        <v>891</v>
      </c>
      <c r="B12" s="214">
        <v>150124</v>
      </c>
      <c r="C12" s="214">
        <v>2153</v>
      </c>
      <c r="D12" s="214">
        <v>2331</v>
      </c>
    </row>
    <row r="13" spans="1:5" x14ac:dyDescent="0.25">
      <c r="A13" s="213" t="s">
        <v>892</v>
      </c>
      <c r="B13" s="214">
        <v>152151</v>
      </c>
      <c r="C13" s="214">
        <v>4324</v>
      </c>
      <c r="D13" s="214">
        <v>4422</v>
      </c>
    </row>
    <row r="14" spans="1:5" ht="15.75" thickBot="1" x14ac:dyDescent="0.3">
      <c r="A14" s="212" t="s">
        <v>893</v>
      </c>
      <c r="B14" s="217">
        <v>155555</v>
      </c>
      <c r="C14" s="217">
        <v>1691</v>
      </c>
      <c r="D14" s="217">
        <v>5542</v>
      </c>
    </row>
    <row r="15" spans="1:5" x14ac:dyDescent="0.25">
      <c r="A15" s="232" t="s">
        <v>2227</v>
      </c>
      <c r="B15" s="214" t="s">
        <v>2254</v>
      </c>
      <c r="C15" s="214">
        <v>14498</v>
      </c>
      <c r="D15" s="214">
        <v>24091</v>
      </c>
    </row>
    <row r="16" spans="1:5" x14ac:dyDescent="0.25">
      <c r="A16" s="158" t="s">
        <v>2255</v>
      </c>
      <c r="B16" s="230"/>
      <c r="C16" s="230"/>
      <c r="D16" s="230"/>
    </row>
    <row r="17" spans="1:4" ht="39" customHeight="1" x14ac:dyDescent="0.25">
      <c r="A17" s="250" t="s">
        <v>2256</v>
      </c>
      <c r="B17" s="251"/>
      <c r="C17" s="251"/>
      <c r="D17" s="251"/>
    </row>
  </sheetData>
  <mergeCells count="1">
    <mergeCell ref="A17:D17"/>
  </mergeCells>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heetViews>
  <sheetFormatPr defaultRowHeight="15" x14ac:dyDescent="0.25"/>
  <cols>
    <col min="1" max="1" width="15.140625" customWidth="1"/>
    <col min="3" max="3" width="10.140625" customWidth="1"/>
    <col min="7" max="7" width="9.28515625" bestFit="1" customWidth="1"/>
  </cols>
  <sheetData>
    <row r="1" spans="1:7" x14ac:dyDescent="0.25">
      <c r="A1" s="229" t="s">
        <v>2262</v>
      </c>
      <c r="B1" s="230"/>
      <c r="C1" s="230"/>
      <c r="D1" s="230"/>
      <c r="E1" s="230"/>
      <c r="F1" s="230"/>
      <c r="G1" s="230"/>
    </row>
    <row r="2" spans="1:7" ht="15.75" thickBot="1" x14ac:dyDescent="0.3">
      <c r="A2" s="229"/>
      <c r="B2" s="230"/>
      <c r="C2" s="230"/>
      <c r="D2" s="230"/>
      <c r="E2" s="230"/>
      <c r="F2" s="230"/>
      <c r="G2" s="230"/>
    </row>
    <row r="3" spans="1:7" ht="39" thickBot="1" x14ac:dyDescent="0.3">
      <c r="A3" s="231"/>
      <c r="B3" s="225" t="s">
        <v>2257</v>
      </c>
      <c r="C3" s="225" t="s">
        <v>2258</v>
      </c>
      <c r="D3" s="225" t="s">
        <v>2252</v>
      </c>
      <c r="E3" s="225" t="s">
        <v>2253</v>
      </c>
      <c r="F3" s="225" t="s">
        <v>2259</v>
      </c>
      <c r="G3" s="225" t="s">
        <v>2260</v>
      </c>
    </row>
    <row r="4" spans="1:7" ht="15.75" x14ac:dyDescent="0.25">
      <c r="A4" s="214" t="s">
        <v>2263</v>
      </c>
      <c r="B4" s="214">
        <v>488145</v>
      </c>
      <c r="C4" s="214">
        <v>7809724</v>
      </c>
      <c r="D4" s="214">
        <v>219</v>
      </c>
      <c r="E4" s="214">
        <v>221</v>
      </c>
      <c r="F4" s="214">
        <v>440</v>
      </c>
      <c r="G4" s="214">
        <v>1.026</v>
      </c>
    </row>
    <row r="5" spans="1:7" ht="15.75" x14ac:dyDescent="0.25">
      <c r="A5" s="214" t="s">
        <v>2264</v>
      </c>
      <c r="B5" s="214">
        <v>488134</v>
      </c>
      <c r="C5" s="214">
        <v>7812424</v>
      </c>
      <c r="D5" s="214">
        <v>239</v>
      </c>
      <c r="E5" s="214">
        <v>190</v>
      </c>
      <c r="F5" s="214">
        <v>429</v>
      </c>
      <c r="G5" s="214">
        <v>1.024</v>
      </c>
    </row>
    <row r="6" spans="1:7" ht="15.75" x14ac:dyDescent="0.25">
      <c r="A6" s="214" t="s">
        <v>2265</v>
      </c>
      <c r="B6" s="214">
        <v>492370</v>
      </c>
      <c r="C6" s="214">
        <v>7924095</v>
      </c>
      <c r="D6" s="214">
        <v>437</v>
      </c>
      <c r="E6" s="214">
        <v>402</v>
      </c>
      <c r="F6" s="214">
        <v>839</v>
      </c>
      <c r="G6" s="214">
        <v>1.034</v>
      </c>
    </row>
    <row r="7" spans="1:7" ht="15.75" x14ac:dyDescent="0.25">
      <c r="A7" s="214" t="s">
        <v>2266</v>
      </c>
      <c r="B7" s="214">
        <v>216620</v>
      </c>
      <c r="C7" s="214">
        <v>7239003</v>
      </c>
      <c r="D7" s="214">
        <v>790</v>
      </c>
      <c r="E7" s="214">
        <v>1677</v>
      </c>
      <c r="F7" s="214">
        <v>2467</v>
      </c>
      <c r="G7" s="214">
        <v>1.0369999999999999</v>
      </c>
    </row>
    <row r="8" spans="1:7" ht="15.75" x14ac:dyDescent="0.25">
      <c r="A8" s="214" t="s">
        <v>2267</v>
      </c>
      <c r="B8" s="214">
        <v>578622</v>
      </c>
      <c r="C8" s="214">
        <v>7923646</v>
      </c>
      <c r="D8" s="214">
        <v>821</v>
      </c>
      <c r="E8" s="214">
        <v>2705</v>
      </c>
      <c r="F8" s="214">
        <v>3526</v>
      </c>
      <c r="G8" s="214">
        <v>1.06</v>
      </c>
    </row>
    <row r="9" spans="1:7" ht="15.75" x14ac:dyDescent="0.25">
      <c r="A9" s="214" t="s">
        <v>2268</v>
      </c>
      <c r="B9" s="214">
        <v>291559</v>
      </c>
      <c r="C9" s="214">
        <v>7664400</v>
      </c>
      <c r="D9" s="214">
        <v>1582</v>
      </c>
      <c r="E9" s="214">
        <v>1949</v>
      </c>
      <c r="F9" s="214">
        <v>3531</v>
      </c>
      <c r="G9" s="214">
        <v>1.0669999999999999</v>
      </c>
    </row>
    <row r="10" spans="1:7" ht="15.75" x14ac:dyDescent="0.25">
      <c r="A10" s="214" t="s">
        <v>2269</v>
      </c>
      <c r="B10" s="214">
        <v>469980</v>
      </c>
      <c r="C10" s="214">
        <v>7880664</v>
      </c>
      <c r="D10" s="214">
        <v>544</v>
      </c>
      <c r="E10" s="214">
        <v>513</v>
      </c>
      <c r="F10" s="214">
        <v>1057</v>
      </c>
      <c r="G10" s="214">
        <v>1.0269999999999999</v>
      </c>
    </row>
    <row r="11" spans="1:7" ht="15.75" x14ac:dyDescent="0.25">
      <c r="A11" s="214" t="s">
        <v>2270</v>
      </c>
      <c r="B11" s="214">
        <v>525429</v>
      </c>
      <c r="C11" s="214">
        <v>7831590</v>
      </c>
      <c r="D11" s="214">
        <v>459</v>
      </c>
      <c r="E11" s="214">
        <v>1938</v>
      </c>
      <c r="F11" s="214">
        <v>2397</v>
      </c>
      <c r="G11" s="214">
        <v>1.0269999999999999</v>
      </c>
    </row>
    <row r="12" spans="1:7" ht="15.75" x14ac:dyDescent="0.25">
      <c r="A12" s="214" t="s">
        <v>2271</v>
      </c>
      <c r="B12" s="214">
        <v>494136</v>
      </c>
      <c r="C12" s="214">
        <v>7810682</v>
      </c>
      <c r="D12" s="214">
        <v>1851</v>
      </c>
      <c r="E12" s="214">
        <v>5163</v>
      </c>
      <c r="F12" s="214">
        <v>7014</v>
      </c>
      <c r="G12" s="214">
        <v>1.05</v>
      </c>
    </row>
    <row r="13" spans="1:7" ht="15.75" x14ac:dyDescent="0.25">
      <c r="A13" s="214" t="s">
        <v>2272</v>
      </c>
      <c r="B13" s="214">
        <v>451204</v>
      </c>
      <c r="C13" s="214">
        <v>7782051</v>
      </c>
      <c r="D13" s="214">
        <v>2226</v>
      </c>
      <c r="E13" s="214">
        <v>2034</v>
      </c>
      <c r="F13" s="214">
        <v>4260</v>
      </c>
      <c r="G13" s="214">
        <v>1.089</v>
      </c>
    </row>
    <row r="14" spans="1:7" ht="15.75" x14ac:dyDescent="0.25">
      <c r="A14" s="214" t="s">
        <v>2273</v>
      </c>
      <c r="B14" s="214">
        <v>456526</v>
      </c>
      <c r="C14" s="214">
        <v>7840928</v>
      </c>
      <c r="D14" s="214">
        <v>940</v>
      </c>
      <c r="E14" s="214">
        <v>1293</v>
      </c>
      <c r="F14" s="214">
        <v>2233</v>
      </c>
      <c r="G14" s="214">
        <v>1.02</v>
      </c>
    </row>
    <row r="15" spans="1:7" ht="15.75" x14ac:dyDescent="0.25">
      <c r="A15" s="214" t="s">
        <v>2274</v>
      </c>
      <c r="B15" s="214">
        <v>451544</v>
      </c>
      <c r="C15" s="214">
        <v>7833941</v>
      </c>
      <c r="D15" s="214">
        <v>1960</v>
      </c>
      <c r="E15" s="214">
        <v>2011</v>
      </c>
      <c r="F15" s="214">
        <v>3971</v>
      </c>
      <c r="G15" s="214">
        <v>1.034</v>
      </c>
    </row>
    <row r="16" spans="1:7" ht="15.75" x14ac:dyDescent="0.25">
      <c r="A16" s="214" t="s">
        <v>2275</v>
      </c>
      <c r="B16" s="214">
        <v>452870</v>
      </c>
      <c r="C16" s="214">
        <v>7831020</v>
      </c>
      <c r="D16" s="214">
        <v>1374</v>
      </c>
      <c r="E16" s="214">
        <v>2373</v>
      </c>
      <c r="F16" s="214">
        <v>3747</v>
      </c>
      <c r="G16" s="214">
        <v>1.0329999999999999</v>
      </c>
    </row>
    <row r="17" spans="1:7" ht="15.75" x14ac:dyDescent="0.25">
      <c r="A17" s="214" t="s">
        <v>2276</v>
      </c>
      <c r="B17" s="214">
        <v>456720</v>
      </c>
      <c r="C17" s="214">
        <v>7814504</v>
      </c>
      <c r="D17" s="214">
        <v>782</v>
      </c>
      <c r="E17" s="214">
        <v>2084</v>
      </c>
      <c r="F17" s="214">
        <v>2866</v>
      </c>
      <c r="G17" s="214">
        <v>0.96</v>
      </c>
    </row>
    <row r="18" spans="1:7" ht="16.5" thickBot="1" x14ac:dyDescent="0.3">
      <c r="A18" s="217" t="s">
        <v>2277</v>
      </c>
      <c r="B18" s="217">
        <v>454924</v>
      </c>
      <c r="C18" s="217">
        <v>7724001</v>
      </c>
      <c r="D18" s="217">
        <v>578</v>
      </c>
      <c r="E18" s="217">
        <v>2150</v>
      </c>
      <c r="F18" s="217">
        <v>2728</v>
      </c>
      <c r="G18" s="217">
        <v>1.046</v>
      </c>
    </row>
    <row r="19" spans="1:7" ht="15.75" x14ac:dyDescent="0.25">
      <c r="A19" s="235" t="s">
        <v>2278</v>
      </c>
      <c r="B19" s="230"/>
      <c r="C19" s="230"/>
      <c r="D19" s="230"/>
      <c r="E19" s="230"/>
      <c r="F19" s="230"/>
      <c r="G19" s="230"/>
    </row>
    <row r="20" spans="1:7" ht="15.75" x14ac:dyDescent="0.25">
      <c r="A20" s="236" t="s">
        <v>2279</v>
      </c>
      <c r="B20" s="230"/>
      <c r="C20" s="230"/>
      <c r="D20" s="230"/>
      <c r="E20" s="230"/>
      <c r="F20" s="230"/>
      <c r="G20" s="230"/>
    </row>
    <row r="21" spans="1:7" ht="29.25" customHeight="1" x14ac:dyDescent="0.25">
      <c r="A21" s="255" t="s">
        <v>2280</v>
      </c>
      <c r="B21" s="251"/>
      <c r="C21" s="251"/>
      <c r="D21" s="251"/>
      <c r="E21" s="251"/>
      <c r="F21" s="251"/>
      <c r="G21" s="251"/>
    </row>
    <row r="22" spans="1:7" ht="55.5" customHeight="1" x14ac:dyDescent="0.25">
      <c r="A22" s="255" t="s">
        <v>2281</v>
      </c>
      <c r="B22" s="251"/>
      <c r="C22" s="251"/>
      <c r="D22" s="251"/>
      <c r="E22" s="251"/>
      <c r="F22" s="251"/>
      <c r="G22" s="251"/>
    </row>
    <row r="23" spans="1:7" ht="40.5" customHeight="1" x14ac:dyDescent="0.25">
      <c r="A23" s="250" t="s">
        <v>2261</v>
      </c>
      <c r="B23" s="251"/>
      <c r="C23" s="251"/>
      <c r="D23" s="251"/>
      <c r="E23" s="251"/>
      <c r="F23" s="251"/>
      <c r="G23" s="251"/>
    </row>
  </sheetData>
  <mergeCells count="3">
    <mergeCell ref="A22:G22"/>
    <mergeCell ref="A23:G23"/>
    <mergeCell ref="A21:G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E19" sqref="E19"/>
    </sheetView>
  </sheetViews>
  <sheetFormatPr defaultRowHeight="12.75" x14ac:dyDescent="0.25"/>
  <cols>
    <col min="1" max="1" width="5.42578125" style="115" customWidth="1"/>
    <col min="2" max="2" width="11.7109375" style="115" customWidth="1"/>
    <col min="3" max="3" width="21.5703125" style="158" customWidth="1"/>
    <col min="4" max="4" width="10.140625" style="162" customWidth="1"/>
    <col min="5" max="5" width="12.5703125" style="158" customWidth="1"/>
    <col min="6" max="6" width="5.7109375" style="143" bestFit="1" customWidth="1"/>
    <col min="7" max="7" width="7.28515625" style="158" bestFit="1" customWidth="1"/>
    <col min="8" max="8" width="12.140625" style="158" bestFit="1" customWidth="1"/>
    <col min="9" max="9" width="6.140625" style="122" bestFit="1" customWidth="1"/>
    <col min="10" max="10" width="7.28515625" style="122" bestFit="1" customWidth="1"/>
    <col min="11" max="11" width="12.140625" style="115" bestFit="1" customWidth="1"/>
    <col min="12" max="12" width="12.140625" style="115" customWidth="1"/>
    <col min="13" max="13" width="12.140625" style="115" bestFit="1" customWidth="1"/>
    <col min="14" max="14" width="49.85546875" style="115" bestFit="1" customWidth="1"/>
    <col min="15" max="15" width="13.7109375" style="115" bestFit="1" customWidth="1"/>
    <col min="16" max="16384" width="9.140625" style="158"/>
  </cols>
  <sheetData>
    <row r="1" spans="1:15" x14ac:dyDescent="0.25">
      <c r="A1" s="121" t="s">
        <v>2185</v>
      </c>
    </row>
    <row r="3" spans="1:15" ht="13.5" thickBot="1" x14ac:dyDescent="0.3">
      <c r="A3" s="111"/>
      <c r="B3" s="111"/>
      <c r="C3" s="136"/>
      <c r="D3" s="151"/>
      <c r="E3" s="136"/>
      <c r="F3" s="237" t="s">
        <v>516</v>
      </c>
      <c r="G3" s="238"/>
      <c r="H3" s="239"/>
      <c r="I3" s="237" t="s">
        <v>380</v>
      </c>
      <c r="J3" s="241"/>
      <c r="K3" s="240"/>
      <c r="L3" s="237" t="s">
        <v>517</v>
      </c>
      <c r="M3" s="238"/>
      <c r="N3" s="204"/>
      <c r="O3" s="161"/>
    </row>
    <row r="4" spans="1:15" ht="13.5" thickBot="1" x14ac:dyDescent="0.3">
      <c r="A4" s="165" t="s">
        <v>9</v>
      </c>
      <c r="B4" s="165" t="s">
        <v>10</v>
      </c>
      <c r="C4" s="165" t="s">
        <v>331</v>
      </c>
      <c r="D4" s="132" t="s">
        <v>567</v>
      </c>
      <c r="E4" s="165" t="s">
        <v>688</v>
      </c>
      <c r="F4" s="146" t="s">
        <v>335</v>
      </c>
      <c r="G4" s="165" t="s">
        <v>518</v>
      </c>
      <c r="H4" s="140" t="s">
        <v>11</v>
      </c>
      <c r="I4" s="146" t="s">
        <v>335</v>
      </c>
      <c r="J4" s="171" t="s">
        <v>518</v>
      </c>
      <c r="K4" s="140" t="s">
        <v>11</v>
      </c>
      <c r="L4" s="168" t="s">
        <v>518</v>
      </c>
      <c r="M4" s="201" t="s">
        <v>11</v>
      </c>
      <c r="N4" s="205" t="s">
        <v>100</v>
      </c>
      <c r="O4" s="165" t="s">
        <v>178</v>
      </c>
    </row>
    <row r="5" spans="1:15" ht="13.5" x14ac:dyDescent="0.25">
      <c r="A5" s="164" t="s">
        <v>2110</v>
      </c>
      <c r="B5" s="135"/>
      <c r="C5" s="135"/>
      <c r="D5" s="150"/>
      <c r="E5" s="135"/>
      <c r="F5" s="144"/>
      <c r="G5" s="135"/>
      <c r="H5" s="170"/>
      <c r="I5" s="144"/>
      <c r="J5" s="167"/>
      <c r="K5" s="163"/>
      <c r="L5" s="139"/>
      <c r="M5" s="135"/>
      <c r="N5" s="206"/>
      <c r="O5" s="135"/>
    </row>
    <row r="6" spans="1:15" x14ac:dyDescent="0.25">
      <c r="A6" s="114">
        <v>2</v>
      </c>
      <c r="B6" s="114" t="s">
        <v>320</v>
      </c>
      <c r="C6" s="114" t="s">
        <v>320</v>
      </c>
      <c r="D6" s="133">
        <v>12640741</v>
      </c>
      <c r="E6" s="147" t="s">
        <v>24</v>
      </c>
      <c r="F6" s="172">
        <v>0.45469999999999999</v>
      </c>
      <c r="G6" s="173">
        <v>7.4080000000000001E-6</v>
      </c>
      <c r="H6" s="173" t="s">
        <v>337</v>
      </c>
      <c r="I6" s="174">
        <f>1-0.5439</f>
        <v>0.45609999999999995</v>
      </c>
      <c r="J6" s="175">
        <v>4.8809999999999999E-3</v>
      </c>
      <c r="K6" s="187" t="s">
        <v>113</v>
      </c>
      <c r="L6" s="176">
        <v>2.494E-7</v>
      </c>
      <c r="M6" s="187" t="s">
        <v>378</v>
      </c>
      <c r="N6" s="207" t="s">
        <v>545</v>
      </c>
      <c r="O6" s="118" t="s">
        <v>190</v>
      </c>
    </row>
    <row r="7" spans="1:15" x14ac:dyDescent="0.25">
      <c r="A7" s="74">
        <v>2</v>
      </c>
      <c r="B7" s="114" t="s">
        <v>315</v>
      </c>
      <c r="C7" s="74" t="s">
        <v>314</v>
      </c>
      <c r="D7" s="133">
        <v>204611195</v>
      </c>
      <c r="E7" s="147" t="s">
        <v>18</v>
      </c>
      <c r="F7" s="172">
        <v>0.73320000000000007</v>
      </c>
      <c r="G7" s="173">
        <v>2.889E-7</v>
      </c>
      <c r="H7" s="173" t="s">
        <v>39</v>
      </c>
      <c r="I7" s="174">
        <v>0.73440000000000005</v>
      </c>
      <c r="J7" s="175">
        <v>1.7819999999999999E-2</v>
      </c>
      <c r="K7" s="187" t="s">
        <v>358</v>
      </c>
      <c r="L7" s="176">
        <v>1.226E-7</v>
      </c>
      <c r="M7" s="187" t="s">
        <v>2093</v>
      </c>
      <c r="N7" s="207" t="s">
        <v>546</v>
      </c>
      <c r="O7" s="118" t="s">
        <v>190</v>
      </c>
    </row>
    <row r="8" spans="1:15" x14ac:dyDescent="0.25">
      <c r="A8" s="114">
        <v>3</v>
      </c>
      <c r="B8" s="114" t="s">
        <v>328</v>
      </c>
      <c r="C8" s="114" t="s">
        <v>328</v>
      </c>
      <c r="D8" s="133">
        <v>141140968</v>
      </c>
      <c r="E8" s="147" t="s">
        <v>24</v>
      </c>
      <c r="F8" s="172">
        <v>0.55089999999999995</v>
      </c>
      <c r="G8" s="173">
        <v>2.8710000000000001E-5</v>
      </c>
      <c r="H8" s="173" t="s">
        <v>105</v>
      </c>
      <c r="I8" s="174">
        <v>0.56679999999999997</v>
      </c>
      <c r="J8" s="175">
        <v>6.5459999999999997E-4</v>
      </c>
      <c r="K8" s="187" t="s">
        <v>114</v>
      </c>
      <c r="L8" s="176">
        <v>7.7740000000000007E-8</v>
      </c>
      <c r="M8" s="187" t="s">
        <v>377</v>
      </c>
      <c r="N8" s="207" t="s">
        <v>329</v>
      </c>
      <c r="O8" s="118" t="s">
        <v>181</v>
      </c>
    </row>
    <row r="9" spans="1:15" x14ac:dyDescent="0.25">
      <c r="A9" s="116">
        <v>3</v>
      </c>
      <c r="B9" s="114" t="s">
        <v>357</v>
      </c>
      <c r="C9" s="116" t="s">
        <v>316</v>
      </c>
      <c r="D9" s="133">
        <v>188082919</v>
      </c>
      <c r="E9" s="147" t="s">
        <v>24</v>
      </c>
      <c r="F9" s="172">
        <v>0.4501</v>
      </c>
      <c r="G9" s="173">
        <v>1.294E-5</v>
      </c>
      <c r="H9" s="173" t="s">
        <v>105</v>
      </c>
      <c r="I9" s="174">
        <v>0.44379999999999997</v>
      </c>
      <c r="J9" s="175">
        <v>3.2439999999999999E-3</v>
      </c>
      <c r="K9" s="187" t="s">
        <v>106</v>
      </c>
      <c r="L9" s="176">
        <v>2.258E-7</v>
      </c>
      <c r="M9" s="187" t="s">
        <v>378</v>
      </c>
      <c r="N9" s="207" t="s">
        <v>317</v>
      </c>
      <c r="O9" s="118" t="s">
        <v>181</v>
      </c>
    </row>
    <row r="10" spans="1:15" x14ac:dyDescent="0.25">
      <c r="A10" s="118">
        <v>6</v>
      </c>
      <c r="B10" s="114" t="s">
        <v>324</v>
      </c>
      <c r="C10" s="118" t="s">
        <v>324</v>
      </c>
      <c r="D10" s="133">
        <v>139911322</v>
      </c>
      <c r="E10" s="147" t="s">
        <v>24</v>
      </c>
      <c r="F10" s="172">
        <v>0.24790000000000001</v>
      </c>
      <c r="G10" s="173">
        <v>1.201E-5</v>
      </c>
      <c r="H10" s="173" t="s">
        <v>103</v>
      </c>
      <c r="I10" s="174">
        <f>1-0.7479</f>
        <v>0.25209999999999999</v>
      </c>
      <c r="J10" s="175">
        <v>7.5789999999999998E-3</v>
      </c>
      <c r="K10" s="187" t="s">
        <v>121</v>
      </c>
      <c r="L10" s="176">
        <v>6.4939999999999998E-7</v>
      </c>
      <c r="M10" s="187" t="s">
        <v>2093</v>
      </c>
      <c r="N10" s="207" t="s">
        <v>547</v>
      </c>
      <c r="O10" s="118" t="s">
        <v>190</v>
      </c>
    </row>
    <row r="11" spans="1:15" x14ac:dyDescent="0.25">
      <c r="A11" s="114">
        <v>8</v>
      </c>
      <c r="B11" s="114" t="s">
        <v>318</v>
      </c>
      <c r="C11" s="114" t="s">
        <v>318</v>
      </c>
      <c r="D11" s="133">
        <v>71218360</v>
      </c>
      <c r="E11" s="147" t="s">
        <v>18</v>
      </c>
      <c r="F11" s="172">
        <v>9.8710000000000006E-2</v>
      </c>
      <c r="G11" s="173">
        <v>5.9100000000000002E-6</v>
      </c>
      <c r="H11" s="173" t="s">
        <v>356</v>
      </c>
      <c r="I11" s="174">
        <f>1-0.8973</f>
        <v>0.10270000000000001</v>
      </c>
      <c r="J11" s="175">
        <v>1.286E-2</v>
      </c>
      <c r="K11" s="187" t="s">
        <v>360</v>
      </c>
      <c r="L11" s="176">
        <v>7.4030000000000003E-7</v>
      </c>
      <c r="M11" s="187" t="s">
        <v>39</v>
      </c>
      <c r="N11" s="207" t="s">
        <v>319</v>
      </c>
      <c r="O11" s="118" t="s">
        <v>181</v>
      </c>
    </row>
    <row r="12" spans="1:15" x14ac:dyDescent="0.25">
      <c r="A12" s="114">
        <v>10</v>
      </c>
      <c r="B12" s="114" t="s">
        <v>321</v>
      </c>
      <c r="C12" s="114" t="s">
        <v>321</v>
      </c>
      <c r="D12" s="133">
        <v>43642810</v>
      </c>
      <c r="E12" s="147" t="s">
        <v>24</v>
      </c>
      <c r="F12" s="172">
        <v>0.72140000000000004</v>
      </c>
      <c r="G12" s="173">
        <v>4.5599999999999997E-5</v>
      </c>
      <c r="H12" s="173" t="s">
        <v>46</v>
      </c>
      <c r="I12" s="174">
        <v>0.73299999999999998</v>
      </c>
      <c r="J12" s="175">
        <v>1.403E-3</v>
      </c>
      <c r="K12" s="187" t="s">
        <v>2084</v>
      </c>
      <c r="L12" s="176">
        <v>2.988E-7</v>
      </c>
      <c r="M12" s="187" t="s">
        <v>2093</v>
      </c>
      <c r="N12" s="207" t="s">
        <v>322</v>
      </c>
      <c r="O12" s="118" t="s">
        <v>181</v>
      </c>
    </row>
    <row r="13" spans="1:15" x14ac:dyDescent="0.25">
      <c r="A13" s="116">
        <v>11</v>
      </c>
      <c r="B13" s="114" t="s">
        <v>399</v>
      </c>
      <c r="C13" s="116" t="s">
        <v>312</v>
      </c>
      <c r="D13" s="133">
        <v>128410836</v>
      </c>
      <c r="E13" s="147" t="s">
        <v>24</v>
      </c>
      <c r="F13" s="172">
        <v>0.48380000000000001</v>
      </c>
      <c r="G13" s="173">
        <v>3.1659999999999998E-5</v>
      </c>
      <c r="H13" s="173" t="s">
        <v>105</v>
      </c>
      <c r="I13" s="174">
        <f>1-0.5122</f>
        <v>0.48780000000000001</v>
      </c>
      <c r="J13" s="175">
        <v>2.4740000000000001E-3</v>
      </c>
      <c r="K13" s="187" t="s">
        <v>106</v>
      </c>
      <c r="L13" s="176">
        <v>3.5050000000000002E-7</v>
      </c>
      <c r="M13" s="187" t="s">
        <v>378</v>
      </c>
      <c r="N13" s="207" t="s">
        <v>313</v>
      </c>
      <c r="O13" s="118" t="s">
        <v>181</v>
      </c>
    </row>
    <row r="14" spans="1:15" x14ac:dyDescent="0.25">
      <c r="A14" s="114">
        <v>13</v>
      </c>
      <c r="B14" s="114" t="s">
        <v>325</v>
      </c>
      <c r="C14" s="114" t="s">
        <v>325</v>
      </c>
      <c r="D14" s="133">
        <v>50859990</v>
      </c>
      <c r="E14" s="147" t="s">
        <v>18</v>
      </c>
      <c r="F14" s="172">
        <v>0.47439999999999999</v>
      </c>
      <c r="G14" s="173">
        <v>5.9370000000000001E-6</v>
      </c>
      <c r="H14" s="173" t="s">
        <v>337</v>
      </c>
      <c r="I14" s="174">
        <f>1-0.5183</f>
        <v>0.48170000000000002</v>
      </c>
      <c r="J14" s="175">
        <v>1.3599999999999999E-2</v>
      </c>
      <c r="K14" s="187" t="s">
        <v>358</v>
      </c>
      <c r="L14" s="176">
        <v>7.8469999999999998E-7</v>
      </c>
      <c r="M14" s="187" t="s">
        <v>379</v>
      </c>
      <c r="N14" s="207" t="s">
        <v>548</v>
      </c>
      <c r="O14" s="118" t="s">
        <v>190</v>
      </c>
    </row>
    <row r="15" spans="1:15" x14ac:dyDescent="0.25">
      <c r="A15" s="114">
        <v>20</v>
      </c>
      <c r="B15" s="114" t="s">
        <v>323</v>
      </c>
      <c r="C15" s="114" t="s">
        <v>323</v>
      </c>
      <c r="D15" s="133">
        <v>39968188</v>
      </c>
      <c r="E15" s="147" t="s">
        <v>18</v>
      </c>
      <c r="F15" s="172">
        <v>0.13789999999999999</v>
      </c>
      <c r="G15" s="173">
        <v>1.6739999999999999E-5</v>
      </c>
      <c r="H15" s="173" t="s">
        <v>339</v>
      </c>
      <c r="I15" s="174">
        <f>1-0.8544</f>
        <v>0.14559999999999995</v>
      </c>
      <c r="J15" s="175">
        <v>8.9079999999999997E-4</v>
      </c>
      <c r="K15" s="187" t="s">
        <v>353</v>
      </c>
      <c r="L15" s="176">
        <v>7.1320000000000006E-8</v>
      </c>
      <c r="M15" s="187" t="s">
        <v>127</v>
      </c>
      <c r="N15" s="207" t="s">
        <v>549</v>
      </c>
      <c r="O15" s="118" t="s">
        <v>190</v>
      </c>
    </row>
    <row r="16" spans="1:15" x14ac:dyDescent="0.25">
      <c r="A16" s="114">
        <v>21</v>
      </c>
      <c r="B16" s="114" t="s">
        <v>326</v>
      </c>
      <c r="C16" s="114" t="s">
        <v>326</v>
      </c>
      <c r="D16" s="133">
        <v>34787312</v>
      </c>
      <c r="E16" s="147" t="s">
        <v>24</v>
      </c>
      <c r="F16" s="172">
        <v>0.13900000000000001</v>
      </c>
      <c r="G16" s="173">
        <v>6.7260000000000003E-5</v>
      </c>
      <c r="H16" s="173" t="s">
        <v>1</v>
      </c>
      <c r="I16" s="174">
        <v>0.14030000000000001</v>
      </c>
      <c r="J16" s="175">
        <v>4.8050000000000002E-4</v>
      </c>
      <c r="K16" s="187" t="s">
        <v>359</v>
      </c>
      <c r="L16" s="176">
        <v>1.2630000000000001E-7</v>
      </c>
      <c r="M16" s="187" t="s">
        <v>127</v>
      </c>
      <c r="N16" s="207" t="s">
        <v>327</v>
      </c>
      <c r="O16" s="118" t="s">
        <v>216</v>
      </c>
    </row>
    <row r="17" spans="1:15" ht="13.5" x14ac:dyDescent="0.25">
      <c r="A17" s="203" t="s">
        <v>1767</v>
      </c>
      <c r="E17" s="177"/>
      <c r="F17" s="172"/>
      <c r="G17" s="178"/>
      <c r="H17" s="173" t="s">
        <v>1768</v>
      </c>
      <c r="I17" s="179"/>
      <c r="J17" s="180"/>
      <c r="K17" s="187" t="s">
        <v>1768</v>
      </c>
      <c r="L17" s="181"/>
      <c r="M17" s="187" t="s">
        <v>1768</v>
      </c>
      <c r="N17" s="208"/>
    </row>
    <row r="18" spans="1:15" ht="15.75" x14ac:dyDescent="0.25">
      <c r="A18" s="118">
        <v>1</v>
      </c>
      <c r="B18" s="115" t="s">
        <v>341</v>
      </c>
      <c r="C18" s="118" t="s">
        <v>500</v>
      </c>
      <c r="D18" s="133">
        <v>93125600</v>
      </c>
      <c r="E18" s="147" t="s">
        <v>14</v>
      </c>
      <c r="F18" s="172">
        <v>3.4160000000000003E-2</v>
      </c>
      <c r="G18" s="173">
        <v>7.9099999999999998E-5</v>
      </c>
      <c r="H18" s="173" t="s">
        <v>343</v>
      </c>
      <c r="I18" s="174">
        <f>1-0.8353</f>
        <v>0.16469999999999996</v>
      </c>
      <c r="J18" s="175">
        <v>0.31929999999999997</v>
      </c>
      <c r="K18" s="187" t="s">
        <v>347</v>
      </c>
      <c r="L18" s="182">
        <v>5.1839999999999998E-5</v>
      </c>
      <c r="M18" s="187" t="s">
        <v>343</v>
      </c>
      <c r="N18" s="207" t="s">
        <v>17</v>
      </c>
      <c r="O18" s="118" t="s">
        <v>181</v>
      </c>
    </row>
    <row r="19" spans="1:15" x14ac:dyDescent="0.25">
      <c r="A19" s="118">
        <v>1</v>
      </c>
      <c r="B19" s="115" t="s">
        <v>419</v>
      </c>
      <c r="C19" s="118" t="s">
        <v>419</v>
      </c>
      <c r="D19" s="133">
        <v>160402259</v>
      </c>
      <c r="E19" s="147" t="s">
        <v>18</v>
      </c>
      <c r="F19" s="172">
        <v>0.78820000000000001</v>
      </c>
      <c r="G19" s="173">
        <v>1.7759999999999999E-5</v>
      </c>
      <c r="H19" s="173" t="s">
        <v>344</v>
      </c>
      <c r="I19" s="174">
        <v>0.79490000000000005</v>
      </c>
      <c r="J19" s="175">
        <v>2.7949999999999999E-2</v>
      </c>
      <c r="K19" s="187" t="s">
        <v>2085</v>
      </c>
      <c r="L19" s="182">
        <v>4.8709999999999996E-6</v>
      </c>
      <c r="M19" s="187" t="s">
        <v>2093</v>
      </c>
      <c r="N19" s="207" t="s">
        <v>550</v>
      </c>
      <c r="O19" s="118" t="s">
        <v>190</v>
      </c>
    </row>
    <row r="20" spans="1:15" x14ac:dyDescent="0.25">
      <c r="A20" s="114">
        <v>1</v>
      </c>
      <c r="B20" s="115" t="s">
        <v>418</v>
      </c>
      <c r="C20" s="114" t="s">
        <v>418</v>
      </c>
      <c r="D20" s="133">
        <v>169270744</v>
      </c>
      <c r="E20" s="147" t="s">
        <v>24</v>
      </c>
      <c r="F20" s="172">
        <v>8.5260000000000002E-2</v>
      </c>
      <c r="G20" s="173">
        <v>9.4980000000000002E-5</v>
      </c>
      <c r="H20" s="173" t="s">
        <v>478</v>
      </c>
      <c r="I20" s="174">
        <f>1-0.9034</f>
        <v>9.6600000000000019E-2</v>
      </c>
      <c r="J20" s="175">
        <v>0.52180000000000004</v>
      </c>
      <c r="K20" s="187" t="s">
        <v>486</v>
      </c>
      <c r="L20" s="182">
        <v>1.3960000000000001E-3</v>
      </c>
      <c r="M20" s="187" t="s">
        <v>2084</v>
      </c>
      <c r="N20" s="207" t="s">
        <v>444</v>
      </c>
      <c r="O20" s="118" t="s">
        <v>181</v>
      </c>
    </row>
    <row r="21" spans="1:15" x14ac:dyDescent="0.25">
      <c r="A21" s="114">
        <v>1</v>
      </c>
      <c r="B21" s="115" t="s">
        <v>472</v>
      </c>
      <c r="C21" s="114" t="s">
        <v>436</v>
      </c>
      <c r="D21" s="133">
        <v>198830942</v>
      </c>
      <c r="E21" s="147" t="s">
        <v>24</v>
      </c>
      <c r="F21" s="172">
        <v>1.7420000000000001E-2</v>
      </c>
      <c r="G21" s="173">
        <v>4.848E-6</v>
      </c>
      <c r="H21" s="173" t="s">
        <v>2011</v>
      </c>
      <c r="I21" s="174">
        <f>1-0.9824</f>
        <v>1.7599999999999949E-2</v>
      </c>
      <c r="J21" s="175">
        <v>5.6550000000000003E-2</v>
      </c>
      <c r="K21" s="187" t="s">
        <v>2086</v>
      </c>
      <c r="L21" s="182">
        <v>1.1039999999999999E-6</v>
      </c>
      <c r="M21" s="187" t="s">
        <v>492</v>
      </c>
      <c r="N21" s="207" t="s">
        <v>458</v>
      </c>
      <c r="O21" s="118" t="s">
        <v>232</v>
      </c>
    </row>
    <row r="22" spans="1:15" x14ac:dyDescent="0.25">
      <c r="A22" s="116">
        <v>1</v>
      </c>
      <c r="B22" s="115" t="s">
        <v>462</v>
      </c>
      <c r="C22" s="116" t="s">
        <v>410</v>
      </c>
      <c r="D22" s="133">
        <v>206803645</v>
      </c>
      <c r="E22" s="147" t="s">
        <v>18</v>
      </c>
      <c r="F22" s="172">
        <v>0.81140000000000001</v>
      </c>
      <c r="G22" s="173">
        <v>5.1990000000000002E-5</v>
      </c>
      <c r="H22" s="173" t="s">
        <v>344</v>
      </c>
      <c r="I22" s="174">
        <v>0.81979999999999997</v>
      </c>
      <c r="J22" s="175">
        <v>0.91979999999999995</v>
      </c>
      <c r="K22" s="187" t="s">
        <v>2087</v>
      </c>
      <c r="L22" s="182">
        <v>3.6470000000000001E-3</v>
      </c>
      <c r="M22" s="187" t="s">
        <v>358</v>
      </c>
      <c r="N22" s="207" t="s">
        <v>551</v>
      </c>
      <c r="O22" s="118" t="s">
        <v>190</v>
      </c>
    </row>
    <row r="23" spans="1:15" ht="15.75" x14ac:dyDescent="0.25">
      <c r="A23" s="118">
        <v>2</v>
      </c>
      <c r="B23" s="115" t="s">
        <v>467</v>
      </c>
      <c r="C23" s="118" t="s">
        <v>501</v>
      </c>
      <c r="D23" s="133">
        <v>61060021</v>
      </c>
      <c r="E23" s="147" t="s">
        <v>24</v>
      </c>
      <c r="F23" s="172">
        <v>0.92559999999999998</v>
      </c>
      <c r="G23" s="173">
        <v>7.7600000000000002E-6</v>
      </c>
      <c r="H23" s="173" t="s">
        <v>475</v>
      </c>
      <c r="I23" s="174">
        <v>0.93689999999999996</v>
      </c>
      <c r="J23" s="175">
        <v>0.20349999999999999</v>
      </c>
      <c r="K23" s="187" t="s">
        <v>484</v>
      </c>
      <c r="L23" s="182">
        <v>1.393E-5</v>
      </c>
      <c r="M23" s="187" t="s">
        <v>494</v>
      </c>
      <c r="N23" s="207" t="s">
        <v>552</v>
      </c>
      <c r="O23" s="118" t="s">
        <v>190</v>
      </c>
    </row>
    <row r="24" spans="1:15" ht="15.75" x14ac:dyDescent="0.25">
      <c r="A24" s="118">
        <v>2</v>
      </c>
      <c r="B24" s="115" t="s">
        <v>468</v>
      </c>
      <c r="C24" s="118" t="s">
        <v>508</v>
      </c>
      <c r="D24" s="133">
        <v>61191995</v>
      </c>
      <c r="E24" s="147" t="s">
        <v>14</v>
      </c>
      <c r="F24" s="172">
        <v>0.34410000000000002</v>
      </c>
      <c r="G24" s="173">
        <v>3.65E-5</v>
      </c>
      <c r="H24" s="173" t="s">
        <v>130</v>
      </c>
      <c r="I24" s="174" t="s">
        <v>142</v>
      </c>
      <c r="J24" s="175" t="s">
        <v>142</v>
      </c>
      <c r="K24" s="175" t="s">
        <v>142</v>
      </c>
      <c r="L24" s="182" t="s">
        <v>142</v>
      </c>
      <c r="M24" s="175" t="s">
        <v>142</v>
      </c>
      <c r="N24" s="208" t="s">
        <v>474</v>
      </c>
      <c r="O24" s="115" t="s">
        <v>181</v>
      </c>
    </row>
    <row r="25" spans="1:15" ht="15.75" x14ac:dyDescent="0.25">
      <c r="A25" s="145">
        <v>2</v>
      </c>
      <c r="B25" s="115" t="s">
        <v>469</v>
      </c>
      <c r="C25" s="119" t="s">
        <v>509</v>
      </c>
      <c r="D25" s="101">
        <v>62524523</v>
      </c>
      <c r="E25" s="147" t="s">
        <v>18</v>
      </c>
      <c r="F25" s="172">
        <v>7.8019999999999999E-3</v>
      </c>
      <c r="G25" s="173">
        <v>6.2799999999999995E-5</v>
      </c>
      <c r="H25" s="173" t="s">
        <v>476</v>
      </c>
      <c r="I25" s="174" t="s">
        <v>142</v>
      </c>
      <c r="J25" s="175" t="s">
        <v>142</v>
      </c>
      <c r="K25" s="175" t="s">
        <v>142</v>
      </c>
      <c r="L25" s="183" t="s">
        <v>142</v>
      </c>
      <c r="M25" s="175" t="s">
        <v>142</v>
      </c>
      <c r="N25" s="208" t="s">
        <v>553</v>
      </c>
      <c r="O25" s="115" t="s">
        <v>190</v>
      </c>
    </row>
    <row r="26" spans="1:15" x14ac:dyDescent="0.25">
      <c r="A26" s="116">
        <v>2</v>
      </c>
      <c r="B26" s="115" t="s">
        <v>466</v>
      </c>
      <c r="C26" s="116" t="s">
        <v>414</v>
      </c>
      <c r="D26" s="133">
        <v>182235092</v>
      </c>
      <c r="E26" s="147" t="s">
        <v>14</v>
      </c>
      <c r="F26" s="172">
        <v>0.31869999999999998</v>
      </c>
      <c r="G26" s="173">
        <v>7.3860000000000001E-5</v>
      </c>
      <c r="H26" s="173" t="s">
        <v>105</v>
      </c>
      <c r="I26" s="174">
        <f>1-0.6887</f>
        <v>0.31130000000000002</v>
      </c>
      <c r="J26" s="175">
        <v>5.4780000000000002E-3</v>
      </c>
      <c r="K26" s="187" t="s">
        <v>121</v>
      </c>
      <c r="L26" s="182">
        <v>1.818E-6</v>
      </c>
      <c r="M26" s="187" t="s">
        <v>378</v>
      </c>
      <c r="N26" s="207" t="s">
        <v>554</v>
      </c>
      <c r="O26" s="118" t="s">
        <v>190</v>
      </c>
    </row>
    <row r="27" spans="1:15" x14ac:dyDescent="0.25">
      <c r="A27" s="118">
        <v>3</v>
      </c>
      <c r="B27" s="115" t="s">
        <v>423</v>
      </c>
      <c r="C27" s="118" t="s">
        <v>423</v>
      </c>
      <c r="D27" s="133">
        <v>20136645</v>
      </c>
      <c r="E27" s="147" t="s">
        <v>186</v>
      </c>
      <c r="F27" s="172">
        <v>0.33069999999999999</v>
      </c>
      <c r="G27" s="173">
        <v>3.5280000000000001E-5</v>
      </c>
      <c r="H27" s="173" t="s">
        <v>337</v>
      </c>
      <c r="I27" s="174">
        <v>0.3367</v>
      </c>
      <c r="J27" s="175">
        <v>0.56710000000000005</v>
      </c>
      <c r="K27" s="187" t="s">
        <v>487</v>
      </c>
      <c r="L27" s="182">
        <v>9.4870000000000002E-4</v>
      </c>
      <c r="M27" s="187" t="s">
        <v>496</v>
      </c>
      <c r="N27" s="207" t="s">
        <v>449</v>
      </c>
      <c r="O27" s="118" t="s">
        <v>181</v>
      </c>
    </row>
    <row r="28" spans="1:15" ht="15.75" x14ac:dyDescent="0.25">
      <c r="A28" s="118">
        <v>3</v>
      </c>
      <c r="B28" s="115" t="s">
        <v>189</v>
      </c>
      <c r="C28" s="118" t="s">
        <v>502</v>
      </c>
      <c r="D28" s="133">
        <v>27729646</v>
      </c>
      <c r="E28" s="147" t="s">
        <v>18</v>
      </c>
      <c r="F28" s="172">
        <v>0.17960000000000001</v>
      </c>
      <c r="G28" s="173">
        <v>9.8800000000000003E-5</v>
      </c>
      <c r="H28" s="173" t="s">
        <v>2068</v>
      </c>
      <c r="I28" s="174">
        <f>1-0.8144</f>
        <v>0.18559999999999999</v>
      </c>
      <c r="J28" s="175">
        <v>5.5259999999999997E-2</v>
      </c>
      <c r="K28" s="187" t="s">
        <v>2088</v>
      </c>
      <c r="L28" s="182">
        <v>5.8869999999999997E-5</v>
      </c>
      <c r="M28" s="187" t="s">
        <v>105</v>
      </c>
      <c r="N28" s="207" t="s">
        <v>555</v>
      </c>
      <c r="O28" s="118" t="s">
        <v>190</v>
      </c>
    </row>
    <row r="29" spans="1:15" x14ac:dyDescent="0.25">
      <c r="A29" s="114">
        <v>3</v>
      </c>
      <c r="B29" s="115" t="s">
        <v>426</v>
      </c>
      <c r="C29" s="114" t="s">
        <v>426</v>
      </c>
      <c r="D29" s="133">
        <v>129035969</v>
      </c>
      <c r="E29" s="147" t="s">
        <v>24</v>
      </c>
      <c r="F29" s="172">
        <v>0.11</v>
      </c>
      <c r="G29" s="173">
        <v>5.0909999999999999E-5</v>
      </c>
      <c r="H29" s="173" t="s">
        <v>2022</v>
      </c>
      <c r="I29" s="174">
        <v>0.89159999999999995</v>
      </c>
      <c r="J29" s="175">
        <v>0.29289999999999999</v>
      </c>
      <c r="K29" s="187" t="s">
        <v>489</v>
      </c>
      <c r="L29" s="182">
        <v>5.7890000000000003E-4</v>
      </c>
      <c r="M29" s="187" t="s">
        <v>107</v>
      </c>
      <c r="N29" s="207" t="s">
        <v>451</v>
      </c>
      <c r="O29" s="118" t="s">
        <v>452</v>
      </c>
    </row>
    <row r="30" spans="1:15" ht="15.75" x14ac:dyDescent="0.25">
      <c r="A30" s="118">
        <v>3</v>
      </c>
      <c r="B30" s="115" t="s">
        <v>222</v>
      </c>
      <c r="C30" s="118" t="s">
        <v>503</v>
      </c>
      <c r="D30" s="133">
        <v>159734668</v>
      </c>
      <c r="E30" s="147" t="s">
        <v>14</v>
      </c>
      <c r="F30" s="172">
        <v>0.41</v>
      </c>
      <c r="G30" s="173">
        <v>1.33E-5</v>
      </c>
      <c r="H30" s="173" t="s">
        <v>103</v>
      </c>
      <c r="I30" s="174">
        <v>0.43459999999999999</v>
      </c>
      <c r="J30" s="175">
        <v>4.13E-3</v>
      </c>
      <c r="K30" s="187" t="s">
        <v>163</v>
      </c>
      <c r="L30" s="182">
        <v>5.3089999999999997E-7</v>
      </c>
      <c r="M30" s="187" t="s">
        <v>377</v>
      </c>
      <c r="N30" s="207" t="s">
        <v>556</v>
      </c>
      <c r="O30" s="118" t="s">
        <v>190</v>
      </c>
    </row>
    <row r="31" spans="1:15" x14ac:dyDescent="0.25">
      <c r="A31" s="114">
        <v>4</v>
      </c>
      <c r="B31" s="115" t="s">
        <v>420</v>
      </c>
      <c r="C31" s="114" t="s">
        <v>420</v>
      </c>
      <c r="D31" s="133">
        <v>2832727</v>
      </c>
      <c r="E31" s="147" t="s">
        <v>18</v>
      </c>
      <c r="F31" s="172">
        <v>0.30199999999999999</v>
      </c>
      <c r="G31" s="173">
        <v>6.5339999999999996E-6</v>
      </c>
      <c r="H31" s="173" t="s">
        <v>104</v>
      </c>
      <c r="I31" s="174">
        <v>0.33229999999999998</v>
      </c>
      <c r="J31" s="175">
        <v>2.8340000000000001E-2</v>
      </c>
      <c r="K31" s="187" t="s">
        <v>2085</v>
      </c>
      <c r="L31" s="182">
        <v>1.2449999999999999E-6</v>
      </c>
      <c r="M31" s="187" t="s">
        <v>2093</v>
      </c>
      <c r="N31" s="207" t="s">
        <v>445</v>
      </c>
      <c r="O31" s="118" t="s">
        <v>181</v>
      </c>
    </row>
    <row r="32" spans="1:15" x14ac:dyDescent="0.25">
      <c r="A32" s="114">
        <v>4</v>
      </c>
      <c r="B32" s="115" t="s">
        <v>427</v>
      </c>
      <c r="C32" s="114" t="s">
        <v>427</v>
      </c>
      <c r="D32" s="133">
        <v>47051185</v>
      </c>
      <c r="E32" s="147" t="s">
        <v>14</v>
      </c>
      <c r="F32" s="172">
        <v>0.92096</v>
      </c>
      <c r="G32" s="173">
        <v>5.5739999999999998E-5</v>
      </c>
      <c r="H32" s="173" t="s">
        <v>479</v>
      </c>
      <c r="I32" s="174">
        <v>0.92530000000000001</v>
      </c>
      <c r="J32" s="175">
        <v>0.95489999999999997</v>
      </c>
      <c r="K32" s="187" t="s">
        <v>2089</v>
      </c>
      <c r="L32" s="182">
        <v>3.7490000000000002E-3</v>
      </c>
      <c r="M32" s="187" t="s">
        <v>499</v>
      </c>
      <c r="N32" s="207" t="s">
        <v>453</v>
      </c>
      <c r="O32" s="118" t="s">
        <v>181</v>
      </c>
    </row>
    <row r="33" spans="1:15" ht="15.75" x14ac:dyDescent="0.25">
      <c r="A33" s="118">
        <v>6</v>
      </c>
      <c r="B33" s="115" t="s">
        <v>215</v>
      </c>
      <c r="C33" s="118" t="s">
        <v>504</v>
      </c>
      <c r="D33" s="133">
        <v>159524622</v>
      </c>
      <c r="E33" s="147" t="s">
        <v>18</v>
      </c>
      <c r="F33" s="172">
        <v>0.16980000000000001</v>
      </c>
      <c r="G33" s="173">
        <v>3.7200000000000003E-5</v>
      </c>
      <c r="H33" s="173" t="s">
        <v>344</v>
      </c>
      <c r="I33" s="174">
        <f>1-0.8219</f>
        <v>0.17810000000000004</v>
      </c>
      <c r="J33" s="175">
        <v>3.2959999999999999E-3</v>
      </c>
      <c r="K33" s="187" t="s">
        <v>131</v>
      </c>
      <c r="L33" s="182">
        <v>6.2689999999999998E-7</v>
      </c>
      <c r="M33" s="187" t="s">
        <v>376</v>
      </c>
      <c r="N33" s="207" t="s">
        <v>557</v>
      </c>
      <c r="O33" s="118" t="s">
        <v>190</v>
      </c>
    </row>
    <row r="34" spans="1:15" x14ac:dyDescent="0.25">
      <c r="A34" s="74">
        <v>8</v>
      </c>
      <c r="B34" s="115" t="s">
        <v>461</v>
      </c>
      <c r="C34" s="74" t="s">
        <v>409</v>
      </c>
      <c r="D34" s="133">
        <v>11315592</v>
      </c>
      <c r="E34" s="147" t="s">
        <v>14</v>
      </c>
      <c r="F34" s="172">
        <v>0.1232</v>
      </c>
      <c r="G34" s="173">
        <v>3.1159999999999999E-6</v>
      </c>
      <c r="H34" s="173" t="s">
        <v>351</v>
      </c>
      <c r="I34" s="174">
        <f>1-0.8711</f>
        <v>0.12890000000000001</v>
      </c>
      <c r="J34" s="175">
        <v>0.10780000000000001</v>
      </c>
      <c r="K34" s="187" t="s">
        <v>482</v>
      </c>
      <c r="L34" s="182">
        <v>9.3759999999999997E-6</v>
      </c>
      <c r="M34" s="187" t="s">
        <v>337</v>
      </c>
      <c r="N34" s="207" t="s">
        <v>438</v>
      </c>
      <c r="O34" s="118" t="s">
        <v>181</v>
      </c>
    </row>
    <row r="35" spans="1:15" x14ac:dyDescent="0.25">
      <c r="A35" s="114">
        <v>9</v>
      </c>
      <c r="B35" s="115" t="s">
        <v>429</v>
      </c>
      <c r="C35" s="114" t="s">
        <v>429</v>
      </c>
      <c r="D35" s="133">
        <v>135210324</v>
      </c>
      <c r="E35" s="147" t="s">
        <v>18</v>
      </c>
      <c r="F35" s="172">
        <v>0.1208</v>
      </c>
      <c r="G35" s="173">
        <v>5.6579999999999999E-6</v>
      </c>
      <c r="H35" s="173" t="s">
        <v>355</v>
      </c>
      <c r="I35" s="174">
        <v>0.86460000000000004</v>
      </c>
      <c r="J35" s="175">
        <v>0.2064</v>
      </c>
      <c r="K35" s="187" t="s">
        <v>490</v>
      </c>
      <c r="L35" s="182">
        <v>2.1440000000000001E-2</v>
      </c>
      <c r="M35" s="187" t="s">
        <v>330</v>
      </c>
      <c r="N35" s="207" t="s">
        <v>455</v>
      </c>
      <c r="O35" s="118" t="s">
        <v>181</v>
      </c>
    </row>
    <row r="36" spans="1:15" ht="15.75" x14ac:dyDescent="0.25">
      <c r="A36" s="118">
        <v>10</v>
      </c>
      <c r="B36" s="115" t="s">
        <v>392</v>
      </c>
      <c r="C36" s="118" t="s">
        <v>505</v>
      </c>
      <c r="D36" s="133">
        <v>6121285</v>
      </c>
      <c r="E36" s="147" t="s">
        <v>24</v>
      </c>
      <c r="F36" s="172">
        <v>0.81059999999999999</v>
      </c>
      <c r="G36" s="173">
        <v>5.5500000000000001E-5</v>
      </c>
      <c r="H36" s="173" t="s">
        <v>345</v>
      </c>
      <c r="I36" s="174">
        <v>0.82679999999999998</v>
      </c>
      <c r="J36" s="175">
        <v>2.938E-2</v>
      </c>
      <c r="K36" s="187" t="s">
        <v>348</v>
      </c>
      <c r="L36" s="182">
        <v>9.0559999999999994E-6</v>
      </c>
      <c r="M36" s="187" t="s">
        <v>1</v>
      </c>
      <c r="N36" s="207" t="s">
        <v>558</v>
      </c>
      <c r="O36" s="118" t="s">
        <v>190</v>
      </c>
    </row>
    <row r="37" spans="1:15" x14ac:dyDescent="0.25">
      <c r="A37" s="74">
        <v>10</v>
      </c>
      <c r="B37" s="115" t="s">
        <v>460</v>
      </c>
      <c r="C37" s="74" t="s">
        <v>408</v>
      </c>
      <c r="D37" s="133">
        <v>30731146</v>
      </c>
      <c r="E37" s="147" t="s">
        <v>18</v>
      </c>
      <c r="F37" s="172">
        <v>0.24460000000000001</v>
      </c>
      <c r="G37" s="173">
        <v>3.089E-6</v>
      </c>
      <c r="H37" s="173" t="s">
        <v>103</v>
      </c>
      <c r="I37" s="174">
        <f>1-0.7551</f>
        <v>0.24490000000000001</v>
      </c>
      <c r="J37" s="175">
        <v>0.47060000000000002</v>
      </c>
      <c r="K37" s="187" t="s">
        <v>481</v>
      </c>
      <c r="L37" s="182">
        <v>1.5190000000000001E-4</v>
      </c>
      <c r="M37" s="187" t="s">
        <v>163</v>
      </c>
      <c r="N37" s="207" t="s">
        <v>437</v>
      </c>
      <c r="O37" s="118" t="s">
        <v>181</v>
      </c>
    </row>
    <row r="38" spans="1:15" x14ac:dyDescent="0.25">
      <c r="A38" s="114">
        <v>11</v>
      </c>
      <c r="B38" s="115" t="s">
        <v>471</v>
      </c>
      <c r="C38" s="114" t="s">
        <v>435</v>
      </c>
      <c r="D38" s="133">
        <v>14876507</v>
      </c>
      <c r="E38" s="147" t="s">
        <v>186</v>
      </c>
      <c r="F38" s="172">
        <v>0.27860000000000001</v>
      </c>
      <c r="G38" s="173">
        <v>7.4709999999999995E-5</v>
      </c>
      <c r="H38" s="173" t="s">
        <v>105</v>
      </c>
      <c r="I38" s="174">
        <f>1-0.72</f>
        <v>0.28000000000000003</v>
      </c>
      <c r="J38" s="175">
        <v>0.30780000000000002</v>
      </c>
      <c r="K38" s="187" t="s">
        <v>349</v>
      </c>
      <c r="L38" s="182">
        <v>3.3070000000000002E-4</v>
      </c>
      <c r="M38" s="187" t="s">
        <v>163</v>
      </c>
      <c r="N38" s="207" t="s">
        <v>457</v>
      </c>
      <c r="O38" s="118" t="s">
        <v>181</v>
      </c>
    </row>
    <row r="39" spans="1:15" x14ac:dyDescent="0.25">
      <c r="A39" s="114">
        <v>11</v>
      </c>
      <c r="B39" s="115" t="s">
        <v>428</v>
      </c>
      <c r="C39" s="114" t="s">
        <v>428</v>
      </c>
      <c r="D39" s="133">
        <v>36363575</v>
      </c>
      <c r="E39" s="147" t="s">
        <v>24</v>
      </c>
      <c r="F39" s="172">
        <v>0.65410000000000001</v>
      </c>
      <c r="G39" s="173">
        <v>3.5420000000000003E-5</v>
      </c>
      <c r="H39" s="173" t="s">
        <v>105</v>
      </c>
      <c r="I39" s="174">
        <f>1-0.3398</f>
        <v>0.66020000000000001</v>
      </c>
      <c r="J39" s="175">
        <v>2.6960000000000001E-2</v>
      </c>
      <c r="K39" s="187" t="s">
        <v>117</v>
      </c>
      <c r="L39" s="182">
        <v>7.379E-6</v>
      </c>
      <c r="M39" s="187" t="s">
        <v>493</v>
      </c>
      <c r="N39" s="207" t="s">
        <v>454</v>
      </c>
      <c r="O39" s="118" t="s">
        <v>181</v>
      </c>
    </row>
    <row r="40" spans="1:15" ht="15.75" x14ac:dyDescent="0.25">
      <c r="A40" s="118">
        <v>11</v>
      </c>
      <c r="B40" s="115" t="s">
        <v>241</v>
      </c>
      <c r="C40" s="118" t="s">
        <v>506</v>
      </c>
      <c r="D40" s="133">
        <v>60833624</v>
      </c>
      <c r="E40" s="147" t="s">
        <v>24</v>
      </c>
      <c r="F40" s="172">
        <v>0.4536</v>
      </c>
      <c r="G40" s="173">
        <v>2.9600000000000001E-5</v>
      </c>
      <c r="H40" s="173" t="s">
        <v>105</v>
      </c>
      <c r="I40" s="174">
        <v>0.45650000000000002</v>
      </c>
      <c r="J40" s="175">
        <v>1.4170000000000001E-3</v>
      </c>
      <c r="K40" s="187" t="s">
        <v>114</v>
      </c>
      <c r="L40" s="182">
        <v>1.667E-7</v>
      </c>
      <c r="M40" s="187" t="s">
        <v>378</v>
      </c>
      <c r="N40" s="207" t="s">
        <v>559</v>
      </c>
      <c r="O40" s="118" t="s">
        <v>190</v>
      </c>
    </row>
    <row r="41" spans="1:15" ht="15.75" x14ac:dyDescent="0.25">
      <c r="A41" s="118">
        <v>12</v>
      </c>
      <c r="B41" s="115" t="s">
        <v>473</v>
      </c>
      <c r="C41" s="118" t="s">
        <v>510</v>
      </c>
      <c r="D41" s="133">
        <v>6442643</v>
      </c>
      <c r="E41" s="147" t="s">
        <v>18</v>
      </c>
      <c r="F41" s="172">
        <v>1.47E-2</v>
      </c>
      <c r="G41" s="173">
        <v>2.7500000000000001E-5</v>
      </c>
      <c r="H41" s="173" t="s">
        <v>480</v>
      </c>
      <c r="I41" s="174" t="s">
        <v>142</v>
      </c>
      <c r="J41" s="175" t="s">
        <v>142</v>
      </c>
      <c r="K41" s="175" t="s">
        <v>142</v>
      </c>
      <c r="L41" s="182" t="s">
        <v>142</v>
      </c>
      <c r="M41" s="175" t="s">
        <v>142</v>
      </c>
      <c r="N41" s="207" t="s">
        <v>43</v>
      </c>
      <c r="O41" s="118" t="s">
        <v>216</v>
      </c>
    </row>
    <row r="42" spans="1:15" x14ac:dyDescent="0.25">
      <c r="A42" s="74">
        <v>12</v>
      </c>
      <c r="B42" s="115" t="s">
        <v>463</v>
      </c>
      <c r="C42" s="74" t="s">
        <v>411</v>
      </c>
      <c r="D42" s="133">
        <v>111847740</v>
      </c>
      <c r="E42" s="147" t="s">
        <v>18</v>
      </c>
      <c r="F42" s="172">
        <v>0.79</v>
      </c>
      <c r="G42" s="173">
        <v>3.58E-6</v>
      </c>
      <c r="H42" s="173" t="s">
        <v>352</v>
      </c>
      <c r="I42" s="174">
        <v>0.8014</v>
      </c>
      <c r="J42" s="175">
        <v>0.14280000000000001</v>
      </c>
      <c r="K42" s="187" t="s">
        <v>483</v>
      </c>
      <c r="L42" s="182">
        <v>4.142E-5</v>
      </c>
      <c r="M42" s="187" t="s">
        <v>109</v>
      </c>
      <c r="N42" s="207" t="s">
        <v>439</v>
      </c>
      <c r="O42" s="118" t="s">
        <v>181</v>
      </c>
    </row>
    <row r="43" spans="1:15" x14ac:dyDescent="0.25">
      <c r="A43" s="114">
        <v>13</v>
      </c>
      <c r="B43" s="115" t="s">
        <v>433</v>
      </c>
      <c r="C43" s="114" t="s">
        <v>433</v>
      </c>
      <c r="D43" s="133">
        <v>33498035</v>
      </c>
      <c r="E43" s="147" t="s">
        <v>18</v>
      </c>
      <c r="F43" s="172">
        <v>0.66839999999999999</v>
      </c>
      <c r="G43" s="173">
        <v>2.0590000000000001E-5</v>
      </c>
      <c r="H43" s="173" t="s">
        <v>46</v>
      </c>
      <c r="I43" s="174">
        <v>0.68589999999999995</v>
      </c>
      <c r="J43" s="175">
        <v>9.5659999999999999E-3</v>
      </c>
      <c r="K43" s="187" t="s">
        <v>113</v>
      </c>
      <c r="L43" s="182">
        <v>1.274E-6</v>
      </c>
      <c r="M43" s="187" t="s">
        <v>378</v>
      </c>
      <c r="N43" s="207" t="s">
        <v>560</v>
      </c>
      <c r="O43" s="118" t="s">
        <v>190</v>
      </c>
    </row>
    <row r="44" spans="1:15" x14ac:dyDescent="0.25">
      <c r="A44" s="114">
        <v>13</v>
      </c>
      <c r="B44" s="115" t="s">
        <v>434</v>
      </c>
      <c r="C44" s="114" t="s">
        <v>434</v>
      </c>
      <c r="D44" s="133">
        <v>40350912</v>
      </c>
      <c r="E44" s="147" t="s">
        <v>24</v>
      </c>
      <c r="F44" s="172">
        <v>0.64359999999999995</v>
      </c>
      <c r="G44" s="173">
        <v>5.6130000000000003E-6</v>
      </c>
      <c r="H44" s="173" t="s">
        <v>104</v>
      </c>
      <c r="I44" s="174">
        <v>0.65400000000000003</v>
      </c>
      <c r="J44" s="175">
        <v>2.6210000000000001E-2</v>
      </c>
      <c r="K44" s="187" t="s">
        <v>117</v>
      </c>
      <c r="L44" s="182">
        <v>1.9580000000000001E-6</v>
      </c>
      <c r="M44" s="187" t="s">
        <v>354</v>
      </c>
      <c r="N44" s="207" t="s">
        <v>456</v>
      </c>
      <c r="O44" s="118" t="s">
        <v>181</v>
      </c>
    </row>
    <row r="45" spans="1:15" x14ac:dyDescent="0.25">
      <c r="A45" s="118">
        <v>13</v>
      </c>
      <c r="B45" s="115" t="s">
        <v>424</v>
      </c>
      <c r="C45" s="118" t="s">
        <v>424</v>
      </c>
      <c r="D45" s="133">
        <v>41150505</v>
      </c>
      <c r="E45" s="147" t="s">
        <v>14</v>
      </c>
      <c r="F45" s="172">
        <v>6.7049999999999998E-2</v>
      </c>
      <c r="G45" s="173">
        <v>5.8119999999999999E-5</v>
      </c>
      <c r="H45" s="173" t="s">
        <v>479</v>
      </c>
      <c r="I45" s="174">
        <f>1-0.9373</f>
        <v>6.2699999999999978E-2</v>
      </c>
      <c r="J45" s="175">
        <v>0.91879999999999995</v>
      </c>
      <c r="K45" s="187" t="s">
        <v>2090</v>
      </c>
      <c r="L45" s="182">
        <v>5.7130000000000002E-3</v>
      </c>
      <c r="M45" s="187" t="s">
        <v>131</v>
      </c>
      <c r="N45" s="207" t="s">
        <v>450</v>
      </c>
      <c r="O45" s="118" t="s">
        <v>181</v>
      </c>
    </row>
    <row r="46" spans="1:15" x14ac:dyDescent="0.25">
      <c r="A46" s="114">
        <v>14</v>
      </c>
      <c r="B46" s="115" t="s">
        <v>226</v>
      </c>
      <c r="C46" s="114" t="s">
        <v>459</v>
      </c>
      <c r="D46" s="133">
        <v>75961511</v>
      </c>
      <c r="E46" s="147" t="s">
        <v>18</v>
      </c>
      <c r="F46" s="172">
        <v>0.18970000000000001</v>
      </c>
      <c r="G46" s="173">
        <v>9.6150000000000003E-6</v>
      </c>
      <c r="H46" s="173" t="s">
        <v>2044</v>
      </c>
      <c r="I46" s="174">
        <v>0.20050000000000001</v>
      </c>
      <c r="J46" s="175">
        <v>4.0099999999999997E-3</v>
      </c>
      <c r="K46" s="187" t="s">
        <v>340</v>
      </c>
      <c r="L46" s="182">
        <v>2.4750000000000001E-7</v>
      </c>
      <c r="M46" s="187" t="s">
        <v>376</v>
      </c>
      <c r="N46" s="207" t="s">
        <v>544</v>
      </c>
      <c r="O46" s="118" t="s">
        <v>190</v>
      </c>
    </row>
    <row r="47" spans="1:15" ht="15.75" x14ac:dyDescent="0.25">
      <c r="A47" s="145">
        <v>14</v>
      </c>
      <c r="B47" s="115" t="s">
        <v>342</v>
      </c>
      <c r="C47" s="118" t="s">
        <v>511</v>
      </c>
      <c r="D47" s="133">
        <v>88574522</v>
      </c>
      <c r="E47" s="147" t="s">
        <v>18</v>
      </c>
      <c r="F47" s="172">
        <v>3.392E-4</v>
      </c>
      <c r="G47" s="173">
        <v>7.3999999999999996E-5</v>
      </c>
      <c r="H47" s="173" t="s">
        <v>346</v>
      </c>
      <c r="I47" s="184" t="s">
        <v>142</v>
      </c>
      <c r="J47" s="185" t="s">
        <v>142</v>
      </c>
      <c r="K47" s="175" t="s">
        <v>142</v>
      </c>
      <c r="L47" s="183" t="s">
        <v>142</v>
      </c>
      <c r="M47" s="175" t="s">
        <v>142</v>
      </c>
      <c r="N47" s="207" t="s">
        <v>561</v>
      </c>
      <c r="O47" s="118" t="s">
        <v>190</v>
      </c>
    </row>
    <row r="48" spans="1:15" x14ac:dyDescent="0.25">
      <c r="A48" s="74">
        <v>15</v>
      </c>
      <c r="B48" s="115" t="s">
        <v>464</v>
      </c>
      <c r="C48" s="74" t="s">
        <v>412</v>
      </c>
      <c r="D48" s="133">
        <v>38846738</v>
      </c>
      <c r="E48" s="147" t="s">
        <v>24</v>
      </c>
      <c r="F48" s="172">
        <v>0.2515</v>
      </c>
      <c r="G48" s="173">
        <v>9.0380000000000005E-6</v>
      </c>
      <c r="H48" s="173" t="s">
        <v>103</v>
      </c>
      <c r="I48" s="174">
        <f>1-0.7439</f>
        <v>0.25609999999999999</v>
      </c>
      <c r="J48" s="175">
        <v>1.6719999999999999E-2</v>
      </c>
      <c r="K48" s="187" t="s">
        <v>113</v>
      </c>
      <c r="L48" s="182">
        <v>1.3659999999999999E-6</v>
      </c>
      <c r="M48" s="187" t="s">
        <v>377</v>
      </c>
      <c r="N48" s="207" t="s">
        <v>440</v>
      </c>
      <c r="O48" s="118" t="s">
        <v>181</v>
      </c>
    </row>
    <row r="49" spans="1:15" x14ac:dyDescent="0.25">
      <c r="A49" s="114">
        <v>16</v>
      </c>
      <c r="B49" s="115" t="s">
        <v>425</v>
      </c>
      <c r="C49" s="114" t="s">
        <v>425</v>
      </c>
      <c r="D49" s="133">
        <v>414608</v>
      </c>
      <c r="E49" s="147" t="s">
        <v>18</v>
      </c>
      <c r="F49" s="172">
        <v>0.45379999999999998</v>
      </c>
      <c r="G49" s="173">
        <v>2.5959999999999999E-5</v>
      </c>
      <c r="H49" s="173" t="s">
        <v>105</v>
      </c>
      <c r="I49" s="174">
        <v>0.45519999999999999</v>
      </c>
      <c r="J49" s="175">
        <v>0.3629</v>
      </c>
      <c r="K49" s="187" t="s">
        <v>488</v>
      </c>
      <c r="L49" s="182">
        <v>2.8709999999999999E-4</v>
      </c>
      <c r="M49" s="187" t="s">
        <v>496</v>
      </c>
      <c r="N49" s="207" t="s">
        <v>562</v>
      </c>
      <c r="O49" s="118" t="s">
        <v>190</v>
      </c>
    </row>
    <row r="50" spans="1:15" x14ac:dyDescent="0.25">
      <c r="A50" s="114">
        <v>16</v>
      </c>
      <c r="B50" s="115" t="s">
        <v>422</v>
      </c>
      <c r="C50" s="114" t="s">
        <v>422</v>
      </c>
      <c r="D50" s="133">
        <v>57392241</v>
      </c>
      <c r="E50" s="147" t="s">
        <v>18</v>
      </c>
      <c r="F50" s="172">
        <v>0.28420000000000001</v>
      </c>
      <c r="G50" s="173">
        <v>1.4569999999999999E-5</v>
      </c>
      <c r="H50" s="173" t="s">
        <v>46</v>
      </c>
      <c r="I50" s="174">
        <f>1-0.707</f>
        <v>0.29300000000000004</v>
      </c>
      <c r="J50" s="175">
        <v>1.4930000000000001E-2</v>
      </c>
      <c r="K50" s="187" t="s">
        <v>121</v>
      </c>
      <c r="L50" s="182">
        <v>1.525E-6</v>
      </c>
      <c r="M50" s="187" t="s">
        <v>378</v>
      </c>
      <c r="N50" s="207" t="s">
        <v>447</v>
      </c>
      <c r="O50" s="118" t="s">
        <v>448</v>
      </c>
    </row>
    <row r="51" spans="1:15" x14ac:dyDescent="0.25">
      <c r="A51" s="114">
        <v>16</v>
      </c>
      <c r="B51" s="115" t="s">
        <v>416</v>
      </c>
      <c r="C51" s="114" t="s">
        <v>416</v>
      </c>
      <c r="D51" s="133">
        <v>67898797</v>
      </c>
      <c r="E51" s="147" t="s">
        <v>24</v>
      </c>
      <c r="F51" s="172">
        <v>0.94754000000000005</v>
      </c>
      <c r="G51" s="173">
        <v>4.0810000000000004E-6</v>
      </c>
      <c r="H51" s="173" t="s">
        <v>1854</v>
      </c>
      <c r="I51" s="174">
        <f>1-0.0508</f>
        <v>0.94920000000000004</v>
      </c>
      <c r="J51" s="175">
        <v>0.14149999999999999</v>
      </c>
      <c r="K51" s="187" t="s">
        <v>485</v>
      </c>
      <c r="L51" s="182">
        <v>2.2750000000000001E-5</v>
      </c>
      <c r="M51" s="187" t="s">
        <v>345</v>
      </c>
      <c r="N51" s="207" t="s">
        <v>442</v>
      </c>
      <c r="O51" s="118" t="s">
        <v>181</v>
      </c>
    </row>
    <row r="52" spans="1:15" x14ac:dyDescent="0.25">
      <c r="A52" s="74">
        <v>16</v>
      </c>
      <c r="B52" s="115" t="s">
        <v>465</v>
      </c>
      <c r="C52" s="74" t="s">
        <v>413</v>
      </c>
      <c r="D52" s="133">
        <v>75263661</v>
      </c>
      <c r="E52" s="147" t="s">
        <v>18</v>
      </c>
      <c r="F52" s="172">
        <v>4.2979999999999997E-2</v>
      </c>
      <c r="G52" s="173">
        <v>5.8780000000000003E-6</v>
      </c>
      <c r="H52" s="173" t="s">
        <v>1869</v>
      </c>
      <c r="I52" s="174">
        <f>1-0.9677</f>
        <v>3.2299999999999995E-2</v>
      </c>
      <c r="J52" s="175">
        <v>0.2873</v>
      </c>
      <c r="K52" s="187" t="s">
        <v>2091</v>
      </c>
      <c r="L52" s="182">
        <v>5.5710000000000004E-4</v>
      </c>
      <c r="M52" s="187" t="s">
        <v>498</v>
      </c>
      <c r="N52" s="207" t="s">
        <v>441</v>
      </c>
      <c r="O52" s="118" t="s">
        <v>216</v>
      </c>
    </row>
    <row r="53" spans="1:15" x14ac:dyDescent="0.25">
      <c r="A53" s="114">
        <v>18</v>
      </c>
      <c r="B53" s="115" t="s">
        <v>417</v>
      </c>
      <c r="C53" s="114" t="s">
        <v>417</v>
      </c>
      <c r="D53" s="133">
        <v>67672139</v>
      </c>
      <c r="E53" s="147" t="s">
        <v>18</v>
      </c>
      <c r="F53" s="172">
        <v>1.8429999999999998E-2</v>
      </c>
      <c r="G53" s="173">
        <v>8.3609999999999994E-5</v>
      </c>
      <c r="H53" s="173" t="s">
        <v>477</v>
      </c>
      <c r="I53" s="174">
        <f>1-0.9804</f>
        <v>1.9599999999999951E-2</v>
      </c>
      <c r="J53" s="175">
        <v>0.34460000000000002</v>
      </c>
      <c r="K53" s="187" t="s">
        <v>2092</v>
      </c>
      <c r="L53" s="182">
        <v>3.4870000000000002E-4</v>
      </c>
      <c r="M53" s="187" t="s">
        <v>497</v>
      </c>
      <c r="N53" s="207" t="s">
        <v>443</v>
      </c>
      <c r="O53" s="118" t="s">
        <v>181</v>
      </c>
    </row>
    <row r="54" spans="1:15" ht="15.75" x14ac:dyDescent="0.25">
      <c r="A54" s="118">
        <v>19</v>
      </c>
      <c r="B54" s="115" t="s">
        <v>255</v>
      </c>
      <c r="C54" s="118" t="s">
        <v>507</v>
      </c>
      <c r="D54" s="133">
        <v>10579474</v>
      </c>
      <c r="E54" s="147" t="s">
        <v>18</v>
      </c>
      <c r="F54" s="172">
        <v>0.63470000000000004</v>
      </c>
      <c r="G54" s="173">
        <v>2.7699999999999999E-5</v>
      </c>
      <c r="H54" s="173" t="s">
        <v>46</v>
      </c>
      <c r="I54" s="174">
        <v>0.63670000000000004</v>
      </c>
      <c r="J54" s="175">
        <v>0.28549999999999998</v>
      </c>
      <c r="K54" s="187" t="s">
        <v>349</v>
      </c>
      <c r="L54" s="182">
        <v>1.7090000000000001E-4</v>
      </c>
      <c r="M54" s="187" t="s">
        <v>163</v>
      </c>
      <c r="N54" s="207" t="s">
        <v>256</v>
      </c>
      <c r="O54" s="118" t="s">
        <v>185</v>
      </c>
    </row>
    <row r="55" spans="1:15" x14ac:dyDescent="0.25">
      <c r="A55" s="118">
        <v>19</v>
      </c>
      <c r="B55" s="115" t="s">
        <v>432</v>
      </c>
      <c r="C55" s="118" t="s">
        <v>432</v>
      </c>
      <c r="D55" s="133">
        <v>52287452</v>
      </c>
      <c r="E55" s="147" t="s">
        <v>18</v>
      </c>
      <c r="F55" s="172">
        <v>0.34539999999999998</v>
      </c>
      <c r="G55" s="173">
        <v>9.7669999999999998E-6</v>
      </c>
      <c r="H55" s="173" t="s">
        <v>46</v>
      </c>
      <c r="I55" s="174">
        <f>1-0.6443</f>
        <v>0.35570000000000002</v>
      </c>
      <c r="J55" s="175">
        <v>3.1600000000000003E-2</v>
      </c>
      <c r="K55" s="187" t="s">
        <v>117</v>
      </c>
      <c r="L55" s="182">
        <v>3.4939999999999999E-6</v>
      </c>
      <c r="M55" s="187" t="s">
        <v>493</v>
      </c>
      <c r="N55" s="207" t="s">
        <v>563</v>
      </c>
      <c r="O55" s="118" t="s">
        <v>190</v>
      </c>
    </row>
    <row r="56" spans="1:15" x14ac:dyDescent="0.25">
      <c r="A56" s="116">
        <v>20</v>
      </c>
      <c r="B56" s="115" t="s">
        <v>470</v>
      </c>
      <c r="C56" s="116" t="s">
        <v>415</v>
      </c>
      <c r="D56" s="133">
        <v>1659899</v>
      </c>
      <c r="E56" s="147" t="s">
        <v>18</v>
      </c>
      <c r="F56" s="172">
        <v>0.60899999999999999</v>
      </c>
      <c r="G56" s="173">
        <v>5.4400000000000001E-5</v>
      </c>
      <c r="H56" s="173" t="s">
        <v>105</v>
      </c>
      <c r="I56" s="174">
        <v>0.61129999999999995</v>
      </c>
      <c r="J56" s="175">
        <v>6.3640000000000002E-2</v>
      </c>
      <c r="K56" s="187" t="s">
        <v>110</v>
      </c>
      <c r="L56" s="182">
        <v>3.3290000000000001E-5</v>
      </c>
      <c r="M56" s="187" t="s">
        <v>495</v>
      </c>
      <c r="N56" s="207" t="s">
        <v>564</v>
      </c>
      <c r="O56" s="118" t="s">
        <v>190</v>
      </c>
    </row>
    <row r="57" spans="1:15" x14ac:dyDescent="0.25">
      <c r="A57" s="118">
        <v>20</v>
      </c>
      <c r="B57" s="115" t="s">
        <v>431</v>
      </c>
      <c r="C57" s="118" t="s">
        <v>431</v>
      </c>
      <c r="D57" s="133">
        <v>47481292</v>
      </c>
      <c r="E57" s="147" t="s">
        <v>18</v>
      </c>
      <c r="F57" s="172">
        <v>0.79479999999999995</v>
      </c>
      <c r="G57" s="173">
        <v>1.6759999999999999E-5</v>
      </c>
      <c r="H57" s="173" t="s">
        <v>344</v>
      </c>
      <c r="I57" s="174">
        <v>0.80230000000000001</v>
      </c>
      <c r="J57" s="175">
        <v>0.1205</v>
      </c>
      <c r="K57" s="187" t="s">
        <v>491</v>
      </c>
      <c r="L57" s="182">
        <v>3.4199999999999998E-5</v>
      </c>
      <c r="M57" s="187" t="s">
        <v>354</v>
      </c>
      <c r="N57" s="207" t="s">
        <v>565</v>
      </c>
      <c r="O57" s="118" t="s">
        <v>190</v>
      </c>
    </row>
    <row r="58" spans="1:15" x14ac:dyDescent="0.25">
      <c r="A58" s="114">
        <v>22</v>
      </c>
      <c r="B58" s="115" t="s">
        <v>430</v>
      </c>
      <c r="C58" s="114" t="s">
        <v>430</v>
      </c>
      <c r="D58" s="133">
        <v>37298344</v>
      </c>
      <c r="E58" s="147" t="s">
        <v>18</v>
      </c>
      <c r="F58" s="172">
        <v>0.38250000000000001</v>
      </c>
      <c r="G58" s="173">
        <v>3.553E-5</v>
      </c>
      <c r="H58" s="173" t="s">
        <v>105</v>
      </c>
      <c r="I58" s="174">
        <v>0.38890000000000002</v>
      </c>
      <c r="J58" s="175">
        <v>6.2290000000000002E-3</v>
      </c>
      <c r="K58" s="187" t="s">
        <v>113</v>
      </c>
      <c r="L58" s="182">
        <v>1.305E-6</v>
      </c>
      <c r="M58" s="187" t="s">
        <v>493</v>
      </c>
      <c r="N58" s="207" t="s">
        <v>566</v>
      </c>
      <c r="O58" s="118" t="s">
        <v>190</v>
      </c>
    </row>
    <row r="59" spans="1:15" x14ac:dyDescent="0.25">
      <c r="A59" s="114">
        <v>22</v>
      </c>
      <c r="B59" s="115" t="s">
        <v>421</v>
      </c>
      <c r="C59" s="114" t="s">
        <v>421</v>
      </c>
      <c r="D59" s="133">
        <v>41791536</v>
      </c>
      <c r="E59" s="147" t="s">
        <v>18</v>
      </c>
      <c r="F59" s="172">
        <v>0.51219999999999999</v>
      </c>
      <c r="G59" s="173">
        <v>2.2289999999999998E-5</v>
      </c>
      <c r="H59" s="173" t="s">
        <v>105</v>
      </c>
      <c r="I59" s="174">
        <v>0.5222</v>
      </c>
      <c r="J59" s="175">
        <v>8.8559999999999993E-3</v>
      </c>
      <c r="K59" s="187" t="s">
        <v>358</v>
      </c>
      <c r="L59" s="182">
        <v>1.274E-6</v>
      </c>
      <c r="M59" s="187" t="s">
        <v>493</v>
      </c>
      <c r="N59" s="207" t="s">
        <v>446</v>
      </c>
      <c r="O59" s="118" t="s">
        <v>181</v>
      </c>
    </row>
    <row r="60" spans="1:15" x14ac:dyDescent="0.25">
      <c r="A60" s="114"/>
      <c r="C60" s="114"/>
      <c r="D60" s="133"/>
      <c r="E60" s="116"/>
      <c r="F60" s="186"/>
      <c r="G60" s="173"/>
      <c r="H60" s="173"/>
      <c r="I60" s="172"/>
      <c r="J60" s="175"/>
      <c r="K60" s="187"/>
      <c r="L60" s="175"/>
      <c r="M60" s="187"/>
      <c r="N60" s="117"/>
      <c r="O60" s="118"/>
    </row>
    <row r="61" spans="1:15" x14ac:dyDescent="0.25">
      <c r="A61" s="158" t="s">
        <v>568</v>
      </c>
      <c r="B61" s="158"/>
      <c r="G61" s="188"/>
      <c r="I61" s="143"/>
      <c r="J61" s="188"/>
      <c r="K61" s="158"/>
      <c r="L61" s="158"/>
      <c r="M61" s="158"/>
      <c r="N61" s="158"/>
      <c r="O61" s="158"/>
    </row>
    <row r="62" spans="1:15" x14ac:dyDescent="0.25">
      <c r="A62" s="158" t="s">
        <v>865</v>
      </c>
      <c r="B62" s="158"/>
      <c r="G62" s="188"/>
      <c r="I62" s="143"/>
      <c r="J62" s="188"/>
      <c r="K62" s="158"/>
      <c r="L62" s="158"/>
      <c r="M62" s="158"/>
      <c r="N62" s="158"/>
      <c r="O62" s="158"/>
    </row>
    <row r="63" spans="1:15" x14ac:dyDescent="0.25">
      <c r="A63" s="158" t="s">
        <v>2175</v>
      </c>
      <c r="B63" s="158"/>
      <c r="G63" s="188"/>
      <c r="I63" s="143"/>
      <c r="J63" s="188"/>
      <c r="K63" s="158"/>
      <c r="L63" s="158"/>
      <c r="M63" s="158"/>
      <c r="N63" s="158"/>
      <c r="O63" s="158"/>
    </row>
    <row r="64" spans="1:15" ht="15.75" x14ac:dyDescent="0.25">
      <c r="A64" s="153" t="s">
        <v>2177</v>
      </c>
    </row>
    <row r="65" spans="1:4" ht="15.75" x14ac:dyDescent="0.25">
      <c r="A65" s="121" t="s">
        <v>512</v>
      </c>
    </row>
    <row r="66" spans="1:4" ht="15.75" x14ac:dyDescent="0.25">
      <c r="A66" s="121" t="s">
        <v>513</v>
      </c>
    </row>
    <row r="68" spans="1:4" ht="15.75" x14ac:dyDescent="0.25">
      <c r="A68" s="153" t="s">
        <v>400</v>
      </c>
      <c r="C68" s="154"/>
    </row>
    <row r="69" spans="1:4" ht="15.75" x14ac:dyDescent="0.25">
      <c r="B69" s="154" t="s">
        <v>177</v>
      </c>
      <c r="C69" s="154" t="s">
        <v>332</v>
      </c>
      <c r="D69" s="94" t="s">
        <v>176</v>
      </c>
    </row>
    <row r="70" spans="1:4" x14ac:dyDescent="0.25">
      <c r="B70" s="157" t="s">
        <v>461</v>
      </c>
      <c r="C70" s="154">
        <v>0.98</v>
      </c>
      <c r="D70" s="133" t="s">
        <v>514</v>
      </c>
    </row>
    <row r="71" spans="1:4" x14ac:dyDescent="0.25">
      <c r="C71" s="115"/>
      <c r="D71" s="189"/>
    </row>
    <row r="72" spans="1:4" x14ac:dyDescent="0.25">
      <c r="B72" s="154"/>
      <c r="C72" s="154"/>
      <c r="D72" s="133"/>
    </row>
  </sheetData>
  <sortState ref="A19:X62">
    <sortCondition ref="A19:A62"/>
    <sortCondition ref="D19:D62"/>
  </sortState>
  <mergeCells count="3">
    <mergeCell ref="F3:H3"/>
    <mergeCell ref="I3:K3"/>
    <mergeCell ref="L3:M3"/>
  </mergeCells>
  <conditionalFormatting sqref="L6:L16 M5 L18:L40 M60">
    <cfRule type="cellIs" dxfId="8" priority="20" stopIfTrue="1" operator="lessThan">
      <formula>0.00000005</formula>
    </cfRule>
  </conditionalFormatting>
  <conditionalFormatting sqref="L41:L47">
    <cfRule type="cellIs" dxfId="7" priority="10" stopIfTrue="1" operator="lessThan">
      <formula>0.00000005</formula>
    </cfRule>
  </conditionalFormatting>
  <conditionalFormatting sqref="L50:L57">
    <cfRule type="cellIs" dxfId="6" priority="9" stopIfTrue="1" operator="lessThan">
      <formula>0.00000005</formula>
    </cfRule>
  </conditionalFormatting>
  <conditionalFormatting sqref="M6">
    <cfRule type="cellIs" dxfId="5" priority="6" stopIfTrue="1" operator="lessThan">
      <formula>0.00000005</formula>
    </cfRule>
  </conditionalFormatting>
  <conditionalFormatting sqref="M7:M23 M26:M40 M42:M46 M48:M59">
    <cfRule type="cellIs" dxfId="4" priority="5" stopIfTrue="1" operator="lessThan">
      <formula>0.00000005</formula>
    </cfRule>
  </conditionalFormatting>
  <conditionalFormatting sqref="M24">
    <cfRule type="cellIs" dxfId="3" priority="4" stopIfTrue="1" operator="lessThan">
      <formula>0.00000005</formula>
    </cfRule>
  </conditionalFormatting>
  <conditionalFormatting sqref="M25">
    <cfRule type="cellIs" dxfId="2" priority="3" stopIfTrue="1" operator="lessThan">
      <formula>0.00000005</formula>
    </cfRule>
  </conditionalFormatting>
  <conditionalFormatting sqref="M41">
    <cfRule type="cellIs" dxfId="1" priority="2" stopIfTrue="1" operator="lessThan">
      <formula>0.00000005</formula>
    </cfRule>
  </conditionalFormatting>
  <conditionalFormatting sqref="M47">
    <cfRule type="cellIs" dxfId="0" priority="1" stopIfTrue="1" operator="lessThan">
      <formula>0.00000005</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2"/>
  <sheetViews>
    <sheetView workbookViewId="0">
      <selection activeCell="H27" sqref="H27"/>
    </sheetView>
  </sheetViews>
  <sheetFormatPr defaultColWidth="11.42578125" defaultRowHeight="12.75" x14ac:dyDescent="0.2"/>
  <cols>
    <col min="1" max="1" width="10.140625" style="38" customWidth="1"/>
    <col min="2" max="2" width="11.28515625" style="77" bestFit="1" customWidth="1"/>
    <col min="3" max="3" width="10.42578125" style="38" bestFit="1" customWidth="1"/>
    <col min="4" max="4" width="9.5703125" style="22" bestFit="1" customWidth="1"/>
    <col min="5" max="5" width="14.85546875" style="22" customWidth="1"/>
    <col min="6" max="6" width="6.5703125" style="12" customWidth="1"/>
    <col min="7" max="7" width="12.140625" style="13" customWidth="1"/>
    <col min="8" max="8" width="8.28515625" style="38" customWidth="1"/>
    <col min="9" max="9" width="17.140625" style="38" customWidth="1"/>
    <col min="10" max="10" width="20.140625" style="14" customWidth="1"/>
    <col min="11" max="11" width="5.7109375" style="14" customWidth="1"/>
    <col min="12" max="12" width="9" style="35" customWidth="1"/>
    <col min="13" max="14" width="11.7109375" style="14" customWidth="1"/>
    <col min="15" max="15" width="20.42578125" style="14" customWidth="1"/>
    <col min="16" max="17" width="9.7109375" style="14" customWidth="1"/>
    <col min="18" max="18" width="41" style="14" bestFit="1" customWidth="1"/>
    <col min="19" max="16384" width="11.42578125" style="14"/>
  </cols>
  <sheetData>
    <row r="1" spans="1:18" s="5" customFormat="1" x14ac:dyDescent="0.25">
      <c r="A1" s="1" t="s">
        <v>2186</v>
      </c>
      <c r="B1" s="94"/>
      <c r="C1" s="2"/>
      <c r="D1" s="31"/>
      <c r="E1" s="31"/>
      <c r="F1" s="3"/>
      <c r="G1" s="4"/>
      <c r="H1" s="2"/>
      <c r="I1" s="2"/>
      <c r="L1" s="34"/>
    </row>
    <row r="2" spans="1:18" s="5" customFormat="1" x14ac:dyDescent="0.25">
      <c r="A2" s="1"/>
      <c r="B2" s="94"/>
      <c r="C2" s="2"/>
      <c r="D2" s="31"/>
      <c r="E2" s="31"/>
      <c r="F2" s="3"/>
      <c r="G2" s="4"/>
      <c r="H2" s="2"/>
      <c r="I2" s="2"/>
      <c r="L2" s="34"/>
    </row>
    <row r="3" spans="1:18" s="6" customFormat="1" ht="21" customHeight="1" thickBot="1" x14ac:dyDescent="0.3">
      <c r="B3" s="237" t="s">
        <v>868</v>
      </c>
      <c r="C3" s="242"/>
      <c r="D3" s="242"/>
      <c r="E3" s="242"/>
      <c r="F3" s="242"/>
      <c r="G3" s="243"/>
      <c r="H3" s="237" t="s">
        <v>764</v>
      </c>
      <c r="I3" s="238"/>
      <c r="J3" s="239"/>
      <c r="K3" s="237" t="s">
        <v>765</v>
      </c>
      <c r="L3" s="238"/>
      <c r="M3" s="238"/>
      <c r="N3" s="238"/>
      <c r="O3" s="238"/>
      <c r="P3" s="238"/>
      <c r="Q3" s="238"/>
      <c r="R3" s="238"/>
    </row>
    <row r="4" spans="1:18" s="6" customFormat="1" ht="16.5" thickBot="1" x14ac:dyDescent="0.3">
      <c r="A4" s="7" t="s">
        <v>9</v>
      </c>
      <c r="B4" s="95" t="s">
        <v>567</v>
      </c>
      <c r="C4" s="7" t="s">
        <v>10</v>
      </c>
      <c r="D4" s="20" t="s">
        <v>688</v>
      </c>
      <c r="E4" s="20" t="s">
        <v>100</v>
      </c>
      <c r="F4" s="7" t="s">
        <v>518</v>
      </c>
      <c r="G4" s="26" t="s">
        <v>11</v>
      </c>
      <c r="H4" s="8" t="s">
        <v>518</v>
      </c>
      <c r="I4" s="7" t="s">
        <v>11</v>
      </c>
      <c r="J4" s="26" t="s">
        <v>10</v>
      </c>
      <c r="K4" s="20" t="s">
        <v>688</v>
      </c>
      <c r="L4" s="33" t="s">
        <v>518</v>
      </c>
      <c r="M4" s="7" t="s">
        <v>11</v>
      </c>
      <c r="N4" s="7" t="s">
        <v>10</v>
      </c>
      <c r="O4" s="7" t="s">
        <v>331</v>
      </c>
      <c r="P4" s="7" t="s">
        <v>401</v>
      </c>
      <c r="Q4" s="7" t="s">
        <v>402</v>
      </c>
      <c r="R4" s="7" t="s">
        <v>100</v>
      </c>
    </row>
    <row r="5" spans="1:18" s="6" customFormat="1" ht="13.5" x14ac:dyDescent="0.25">
      <c r="A5" s="72" t="s">
        <v>724</v>
      </c>
      <c r="B5" s="202"/>
      <c r="C5" s="67"/>
      <c r="D5" s="68"/>
      <c r="F5" s="67"/>
      <c r="G5" s="69"/>
      <c r="H5" s="70"/>
      <c r="I5" s="67"/>
      <c r="J5" s="69"/>
      <c r="K5" s="68"/>
      <c r="L5" s="71"/>
      <c r="M5" s="67"/>
      <c r="N5" s="67"/>
      <c r="O5" s="67"/>
      <c r="P5" s="67"/>
      <c r="Q5" s="67"/>
      <c r="R5" s="67"/>
    </row>
    <row r="6" spans="1:18" s="2" customFormat="1" x14ac:dyDescent="0.2">
      <c r="A6" s="2">
        <v>1</v>
      </c>
      <c r="B6" s="97">
        <v>2709164</v>
      </c>
      <c r="C6" s="3" t="s">
        <v>12</v>
      </c>
      <c r="D6" s="3" t="s">
        <v>14</v>
      </c>
      <c r="E6" s="64" t="s">
        <v>13</v>
      </c>
      <c r="F6" s="30">
        <v>1E-14</v>
      </c>
      <c r="G6" s="27" t="s">
        <v>136</v>
      </c>
      <c r="H6" s="9">
        <v>2.0279999999999999E-10</v>
      </c>
      <c r="I6" s="3" t="s">
        <v>41</v>
      </c>
      <c r="J6" s="110" t="s">
        <v>12</v>
      </c>
      <c r="K6" s="3" t="s">
        <v>18</v>
      </c>
      <c r="L6" s="32">
        <v>1.286E-26</v>
      </c>
      <c r="M6" s="2" t="s">
        <v>361</v>
      </c>
      <c r="N6" s="2" t="s">
        <v>236</v>
      </c>
      <c r="O6" s="2" t="s">
        <v>235</v>
      </c>
      <c r="P6" s="2">
        <v>0.878</v>
      </c>
      <c r="Q6" s="2">
        <v>0.98799999999999999</v>
      </c>
      <c r="R6" s="64" t="s">
        <v>13</v>
      </c>
    </row>
    <row r="7" spans="1:18" s="2" customFormat="1" x14ac:dyDescent="0.2">
      <c r="A7" s="2">
        <v>1</v>
      </c>
      <c r="B7" s="97">
        <v>93148377</v>
      </c>
      <c r="C7" s="3" t="s">
        <v>16</v>
      </c>
      <c r="D7" s="3" t="s">
        <v>18</v>
      </c>
      <c r="E7" s="64" t="s">
        <v>17</v>
      </c>
      <c r="F7" s="30">
        <v>5.8000000000000004E-15</v>
      </c>
      <c r="G7" s="27" t="s">
        <v>141</v>
      </c>
      <c r="H7" s="9">
        <v>1.2639999999999999E-8</v>
      </c>
      <c r="I7" s="3" t="s">
        <v>0</v>
      </c>
      <c r="J7" s="110" t="s">
        <v>16</v>
      </c>
      <c r="K7" s="3" t="s">
        <v>18</v>
      </c>
      <c r="L7" s="32">
        <v>1.393E-26</v>
      </c>
      <c r="M7" s="2" t="s">
        <v>362</v>
      </c>
      <c r="N7" s="2" t="s">
        <v>196</v>
      </c>
      <c r="O7" s="2" t="s">
        <v>195</v>
      </c>
      <c r="P7" s="2">
        <v>0.48799999999999999</v>
      </c>
      <c r="Q7" s="2">
        <v>0.97799999999999998</v>
      </c>
      <c r="R7" s="64" t="s">
        <v>17</v>
      </c>
    </row>
    <row r="8" spans="1:18" s="2" customFormat="1" x14ac:dyDescent="0.2">
      <c r="A8" s="3">
        <v>1</v>
      </c>
      <c r="B8" s="97">
        <v>101407519</v>
      </c>
      <c r="C8" s="3" t="s">
        <v>56</v>
      </c>
      <c r="D8" s="3" t="s">
        <v>24</v>
      </c>
      <c r="E8" s="64" t="s">
        <v>698</v>
      </c>
      <c r="F8" s="30">
        <v>2.5000000000000002E-10</v>
      </c>
      <c r="G8" s="27" t="s">
        <v>151</v>
      </c>
      <c r="H8" s="9">
        <v>6.6630000000000004E-6</v>
      </c>
      <c r="I8" s="3" t="s">
        <v>115</v>
      </c>
      <c r="J8" s="110" t="s">
        <v>56</v>
      </c>
      <c r="K8" s="244" t="s">
        <v>758</v>
      </c>
      <c r="L8" s="244"/>
      <c r="M8" s="244"/>
      <c r="N8" s="244"/>
      <c r="O8" s="244"/>
      <c r="P8" s="244"/>
      <c r="Q8" s="244"/>
      <c r="R8" s="244"/>
    </row>
    <row r="9" spans="1:18" s="3" customFormat="1" x14ac:dyDescent="0.2">
      <c r="A9" s="2">
        <v>1</v>
      </c>
      <c r="B9" s="97">
        <v>117100957</v>
      </c>
      <c r="C9" s="3" t="s">
        <v>20</v>
      </c>
      <c r="D9" s="3" t="s">
        <v>18</v>
      </c>
      <c r="E9" s="63" t="s">
        <v>21</v>
      </c>
      <c r="F9" s="30">
        <v>3.2000000000000002E-16</v>
      </c>
      <c r="G9" s="27" t="s">
        <v>143</v>
      </c>
      <c r="H9" s="9">
        <v>5.2200000000000003E-28</v>
      </c>
      <c r="I9" s="3" t="s">
        <v>116</v>
      </c>
      <c r="J9" s="110" t="s">
        <v>20</v>
      </c>
      <c r="K9" s="3" t="s">
        <v>18</v>
      </c>
      <c r="L9" s="32">
        <v>5.4319999999999997E-42</v>
      </c>
      <c r="M9" s="2" t="s">
        <v>363</v>
      </c>
      <c r="N9" s="2" t="s">
        <v>210</v>
      </c>
      <c r="O9" s="2" t="s">
        <v>209</v>
      </c>
      <c r="P9" s="2">
        <v>0.95</v>
      </c>
      <c r="Q9" s="2">
        <v>0.99299999999999999</v>
      </c>
      <c r="R9" s="64" t="s">
        <v>21</v>
      </c>
    </row>
    <row r="10" spans="1:18" s="2" customFormat="1" x14ac:dyDescent="0.2">
      <c r="A10" s="2">
        <v>1</v>
      </c>
      <c r="B10" s="97">
        <v>192541021</v>
      </c>
      <c r="C10" s="3" t="s">
        <v>22</v>
      </c>
      <c r="D10" s="3" t="s">
        <v>18</v>
      </c>
      <c r="E10" s="64" t="s">
        <v>699</v>
      </c>
      <c r="F10" s="30">
        <v>2.3000000000000001E-8</v>
      </c>
      <c r="G10" s="27" t="s">
        <v>155</v>
      </c>
      <c r="H10" s="9">
        <v>3.6830000000000001E-13</v>
      </c>
      <c r="I10" s="3" t="s">
        <v>111</v>
      </c>
      <c r="J10" s="110" t="s">
        <v>22</v>
      </c>
      <c r="K10" s="3" t="s">
        <v>14</v>
      </c>
      <c r="L10" s="32">
        <v>4.7669999999999997E-20</v>
      </c>
      <c r="M10" s="2" t="s">
        <v>118</v>
      </c>
      <c r="N10" s="2" t="s">
        <v>206</v>
      </c>
      <c r="O10" s="2" t="s">
        <v>205</v>
      </c>
      <c r="P10" s="2">
        <v>0.98799999999999999</v>
      </c>
      <c r="Q10" s="2">
        <v>0.997</v>
      </c>
      <c r="R10" s="64" t="s">
        <v>520</v>
      </c>
    </row>
    <row r="11" spans="1:18" s="2" customFormat="1" x14ac:dyDescent="0.2">
      <c r="A11" s="2">
        <v>1</v>
      </c>
      <c r="B11" s="97">
        <v>200881595</v>
      </c>
      <c r="C11" s="3" t="s">
        <v>23</v>
      </c>
      <c r="D11" s="3" t="s">
        <v>24</v>
      </c>
      <c r="E11" s="64" t="s">
        <v>700</v>
      </c>
      <c r="F11" s="30">
        <v>1.9000000000000001E-9</v>
      </c>
      <c r="G11" s="27" t="s">
        <v>154</v>
      </c>
      <c r="H11" s="9">
        <v>1.4889999999999999E-9</v>
      </c>
      <c r="I11" s="3" t="s">
        <v>101</v>
      </c>
      <c r="J11" s="110" t="s">
        <v>23</v>
      </c>
      <c r="K11" s="3" t="s">
        <v>18</v>
      </c>
      <c r="L11" s="32">
        <v>3.9569999999999999E-19</v>
      </c>
      <c r="M11" s="2" t="s">
        <v>382</v>
      </c>
      <c r="N11" s="2" t="s">
        <v>249</v>
      </c>
      <c r="O11" s="2" t="s">
        <v>248</v>
      </c>
      <c r="P11" s="2">
        <v>0.97099999999999997</v>
      </c>
      <c r="Q11" s="2">
        <v>0.99199999999999999</v>
      </c>
      <c r="R11" s="64" t="s">
        <v>250</v>
      </c>
    </row>
    <row r="12" spans="1:18" s="2" customFormat="1" x14ac:dyDescent="0.2">
      <c r="A12" s="2">
        <v>2</v>
      </c>
      <c r="B12" s="97">
        <v>43359061</v>
      </c>
      <c r="C12" s="3" t="s">
        <v>57</v>
      </c>
      <c r="D12" s="3" t="s">
        <v>14</v>
      </c>
      <c r="E12" s="64" t="s">
        <v>701</v>
      </c>
      <c r="F12" s="30">
        <v>6.2000000000000003E-10</v>
      </c>
      <c r="G12" s="27" t="s">
        <v>154</v>
      </c>
      <c r="H12" s="9">
        <v>2.8870000000000001E-6</v>
      </c>
      <c r="I12" s="3" t="s">
        <v>103</v>
      </c>
      <c r="J12" s="110" t="s">
        <v>57</v>
      </c>
      <c r="K12" s="3" t="s">
        <v>18</v>
      </c>
      <c r="L12" s="32">
        <v>2.1379999999999999E-16</v>
      </c>
      <c r="M12" s="2" t="s">
        <v>364</v>
      </c>
      <c r="N12" s="2" t="s">
        <v>202</v>
      </c>
      <c r="O12" s="2" t="s">
        <v>201</v>
      </c>
      <c r="P12" s="2">
        <v>0.72699999999999998</v>
      </c>
      <c r="Q12" s="2">
        <v>0.88800000000000001</v>
      </c>
      <c r="R12" s="64" t="s">
        <v>521</v>
      </c>
    </row>
    <row r="13" spans="1:18" s="2" customFormat="1" x14ac:dyDescent="0.2">
      <c r="A13" s="2">
        <v>2</v>
      </c>
      <c r="B13" s="97">
        <v>68647095</v>
      </c>
      <c r="C13" s="3" t="s">
        <v>58</v>
      </c>
      <c r="D13" s="3" t="s">
        <v>18</v>
      </c>
      <c r="E13" s="64" t="s">
        <v>702</v>
      </c>
      <c r="F13" s="30">
        <v>5.0999999999999998E-11</v>
      </c>
      <c r="G13" s="27" t="s">
        <v>160</v>
      </c>
      <c r="H13" s="9">
        <v>2.9940000000000001E-2</v>
      </c>
      <c r="I13" s="3" t="s">
        <v>117</v>
      </c>
      <c r="J13" s="110" t="s">
        <v>58</v>
      </c>
      <c r="K13" s="3" t="s">
        <v>18</v>
      </c>
      <c r="L13" s="32">
        <v>1.1790000000000001E-13</v>
      </c>
      <c r="M13" s="2" t="s">
        <v>383</v>
      </c>
      <c r="N13" s="2" t="s">
        <v>252</v>
      </c>
      <c r="O13" s="2" t="s">
        <v>251</v>
      </c>
      <c r="P13" s="2">
        <v>0.23100000000000001</v>
      </c>
      <c r="Q13" s="2">
        <v>0.90200000000000002</v>
      </c>
      <c r="R13" s="64" t="s">
        <v>522</v>
      </c>
    </row>
    <row r="14" spans="1:18" s="3" customFormat="1" x14ac:dyDescent="0.2">
      <c r="A14" s="2">
        <v>2</v>
      </c>
      <c r="B14" s="97">
        <v>112665201</v>
      </c>
      <c r="C14" s="3" t="s">
        <v>59</v>
      </c>
      <c r="D14" s="3" t="s">
        <v>24</v>
      </c>
      <c r="E14" s="63" t="s">
        <v>60</v>
      </c>
      <c r="F14" s="30">
        <v>1.3000000000000001E-8</v>
      </c>
      <c r="G14" s="27" t="s">
        <v>145</v>
      </c>
      <c r="H14" s="9">
        <v>8.8349999999999998E-2</v>
      </c>
      <c r="I14" s="3" t="s">
        <v>110</v>
      </c>
      <c r="J14" s="110" t="s">
        <v>59</v>
      </c>
      <c r="K14" s="244" t="s">
        <v>756</v>
      </c>
      <c r="L14" s="244"/>
      <c r="M14" s="244"/>
      <c r="N14" s="244"/>
      <c r="O14" s="244"/>
      <c r="P14" s="244"/>
      <c r="Q14" s="244"/>
      <c r="R14" s="244"/>
    </row>
    <row r="15" spans="1:18" s="3" customFormat="1" x14ac:dyDescent="0.2">
      <c r="A15" s="2">
        <v>2</v>
      </c>
      <c r="B15" s="97">
        <v>231106724</v>
      </c>
      <c r="C15" s="3" t="s">
        <v>61</v>
      </c>
      <c r="D15" s="3" t="s">
        <v>18</v>
      </c>
      <c r="E15" s="63" t="s">
        <v>62</v>
      </c>
      <c r="F15" s="30">
        <v>1.8E-10</v>
      </c>
      <c r="G15" s="27" t="s">
        <v>136</v>
      </c>
      <c r="H15" s="9">
        <v>1.8379999999999999E-11</v>
      </c>
      <c r="I15" s="3" t="s">
        <v>19</v>
      </c>
      <c r="J15" s="110" t="s">
        <v>61</v>
      </c>
      <c r="K15" s="3" t="s">
        <v>14</v>
      </c>
      <c r="L15" s="32">
        <v>4.2019999999999999E-23</v>
      </c>
      <c r="M15" s="2" t="s">
        <v>365</v>
      </c>
      <c r="N15" s="2" t="s">
        <v>180</v>
      </c>
      <c r="O15" s="2" t="s">
        <v>179</v>
      </c>
      <c r="P15" s="2">
        <v>0.92500000000000004</v>
      </c>
      <c r="Q15" s="2">
        <v>0.98899999999999999</v>
      </c>
      <c r="R15" s="64" t="s">
        <v>62</v>
      </c>
    </row>
    <row r="16" spans="1:18" s="3" customFormat="1" ht="15.75" x14ac:dyDescent="0.2">
      <c r="A16" s="2">
        <v>3</v>
      </c>
      <c r="B16" s="97">
        <v>27788780</v>
      </c>
      <c r="C16" s="3" t="s">
        <v>693</v>
      </c>
      <c r="D16" s="3" t="s">
        <v>18</v>
      </c>
      <c r="E16" s="63" t="s">
        <v>63</v>
      </c>
      <c r="F16" s="30">
        <v>1.2E-9</v>
      </c>
      <c r="G16" s="27" t="s">
        <v>139</v>
      </c>
      <c r="H16" s="9">
        <v>2.8899999999999999E-6</v>
      </c>
      <c r="I16" s="24" t="s">
        <v>104</v>
      </c>
      <c r="J16" s="110" t="s">
        <v>741</v>
      </c>
      <c r="K16" s="3" t="s">
        <v>18</v>
      </c>
      <c r="L16" s="32">
        <v>1.4749999999999999E-15</v>
      </c>
      <c r="M16" s="2" t="s">
        <v>383</v>
      </c>
      <c r="N16" s="2" t="s">
        <v>188</v>
      </c>
      <c r="O16" s="2" t="s">
        <v>187</v>
      </c>
      <c r="P16" s="2">
        <v>0.81399999999999995</v>
      </c>
      <c r="Q16" s="2">
        <v>0.95299999999999996</v>
      </c>
      <c r="R16" s="64" t="s">
        <v>63</v>
      </c>
    </row>
    <row r="17" spans="1:18" s="2" customFormat="1" x14ac:dyDescent="0.2">
      <c r="A17" s="2">
        <v>3</v>
      </c>
      <c r="B17" s="97">
        <v>28071444</v>
      </c>
      <c r="C17" s="3" t="s">
        <v>64</v>
      </c>
      <c r="D17" s="3" t="s">
        <v>14</v>
      </c>
      <c r="E17" s="64" t="s">
        <v>701</v>
      </c>
      <c r="F17" s="30">
        <v>1.9000000000000001E-15</v>
      </c>
      <c r="G17" s="27" t="s">
        <v>146</v>
      </c>
      <c r="H17" s="9">
        <v>9.1530000000000005E-18</v>
      </c>
      <c r="I17" s="3" t="s">
        <v>118</v>
      </c>
      <c r="J17" s="110" t="s">
        <v>64</v>
      </c>
      <c r="K17" s="3" t="s">
        <v>18</v>
      </c>
      <c r="L17" s="32">
        <v>1.877E-32</v>
      </c>
      <c r="M17" s="2" t="s">
        <v>366</v>
      </c>
      <c r="N17" s="2" t="s">
        <v>243</v>
      </c>
      <c r="O17" s="2" t="s">
        <v>242</v>
      </c>
      <c r="P17" s="2">
        <v>0.996</v>
      </c>
      <c r="Q17" s="2">
        <v>0.999</v>
      </c>
      <c r="R17" s="64" t="s">
        <v>523</v>
      </c>
    </row>
    <row r="18" spans="1:18" s="2" customFormat="1" x14ac:dyDescent="0.2">
      <c r="A18" s="2">
        <v>3</v>
      </c>
      <c r="B18" s="97">
        <v>105558837</v>
      </c>
      <c r="C18" s="3" t="s">
        <v>25</v>
      </c>
      <c r="D18" s="3" t="s">
        <v>24</v>
      </c>
      <c r="E18" s="64" t="s">
        <v>26</v>
      </c>
      <c r="F18" s="30">
        <v>2.1000000000000001E-4</v>
      </c>
      <c r="G18" s="27" t="s">
        <v>27</v>
      </c>
      <c r="H18" s="9">
        <v>0.17860000000000001</v>
      </c>
      <c r="I18" s="3" t="s">
        <v>119</v>
      </c>
      <c r="J18" s="110" t="s">
        <v>25</v>
      </c>
      <c r="K18" s="244" t="s">
        <v>756</v>
      </c>
      <c r="L18" s="244"/>
      <c r="M18" s="244"/>
      <c r="N18" s="244"/>
      <c r="O18" s="244"/>
      <c r="P18" s="244"/>
      <c r="Q18" s="244"/>
      <c r="R18" s="244"/>
    </row>
    <row r="19" spans="1:18" s="2" customFormat="1" x14ac:dyDescent="0.2">
      <c r="A19" s="2">
        <v>3</v>
      </c>
      <c r="B19" s="97">
        <v>119219934</v>
      </c>
      <c r="C19" s="3" t="s">
        <v>28</v>
      </c>
      <c r="D19" s="3" t="s">
        <v>24</v>
      </c>
      <c r="E19" s="64" t="s">
        <v>703</v>
      </c>
      <c r="F19" s="30">
        <v>2.7000000000000002E-9</v>
      </c>
      <c r="G19" s="27" t="s">
        <v>140</v>
      </c>
      <c r="H19" s="9">
        <v>1.8209999999999999E-14</v>
      </c>
      <c r="I19" s="3" t="s">
        <v>120</v>
      </c>
      <c r="J19" s="110" t="s">
        <v>28</v>
      </c>
      <c r="K19" s="3" t="s">
        <v>14</v>
      </c>
      <c r="L19" s="32">
        <v>1.383E-23</v>
      </c>
      <c r="M19" s="2" t="s">
        <v>384</v>
      </c>
      <c r="N19" s="2" t="s">
        <v>224</v>
      </c>
      <c r="O19" s="2" t="s">
        <v>223</v>
      </c>
      <c r="P19" s="2">
        <v>0.99099999999999999</v>
      </c>
      <c r="Q19" s="2">
        <v>0.999</v>
      </c>
      <c r="R19" s="64" t="s">
        <v>225</v>
      </c>
    </row>
    <row r="20" spans="1:18" s="2" customFormat="1" x14ac:dyDescent="0.2">
      <c r="A20" s="2">
        <v>3</v>
      </c>
      <c r="B20" s="97">
        <v>121796768</v>
      </c>
      <c r="C20" s="3" t="s">
        <v>65</v>
      </c>
      <c r="D20" s="3" t="s">
        <v>24</v>
      </c>
      <c r="E20" s="64" t="s">
        <v>66</v>
      </c>
      <c r="F20" s="30">
        <v>9.9999999999999994E-12</v>
      </c>
      <c r="G20" s="27" t="s">
        <v>150</v>
      </c>
      <c r="H20" s="9">
        <v>1.736E-10</v>
      </c>
      <c r="I20" s="3" t="s">
        <v>102</v>
      </c>
      <c r="J20" s="110" t="s">
        <v>65</v>
      </c>
      <c r="K20" s="244" t="s">
        <v>757</v>
      </c>
      <c r="L20" s="244"/>
      <c r="M20" s="244"/>
      <c r="N20" s="244"/>
      <c r="O20" s="244"/>
      <c r="P20" s="244"/>
      <c r="Q20" s="244"/>
      <c r="R20" s="244"/>
    </row>
    <row r="21" spans="1:18" s="2" customFormat="1" x14ac:dyDescent="0.2">
      <c r="A21" s="2">
        <v>3</v>
      </c>
      <c r="B21" s="97">
        <v>159709651</v>
      </c>
      <c r="C21" s="3" t="s">
        <v>29</v>
      </c>
      <c r="D21" s="3" t="s">
        <v>24</v>
      </c>
      <c r="E21" s="64" t="s">
        <v>30</v>
      </c>
      <c r="F21" s="30">
        <v>7.1999999999999997E-6</v>
      </c>
      <c r="G21" s="27" t="s">
        <v>157</v>
      </c>
      <c r="H21" s="9">
        <v>1.0699999999999999E-2</v>
      </c>
      <c r="I21" s="3" t="s">
        <v>121</v>
      </c>
      <c r="J21" s="110" t="s">
        <v>29</v>
      </c>
      <c r="K21" s="3" t="s">
        <v>24</v>
      </c>
      <c r="L21" s="32">
        <v>1.108E-18</v>
      </c>
      <c r="M21" s="2" t="s">
        <v>367</v>
      </c>
      <c r="N21" s="2" t="s">
        <v>221</v>
      </c>
      <c r="O21" s="2" t="s">
        <v>220</v>
      </c>
      <c r="P21" s="2">
        <v>2.5000000000000001E-2</v>
      </c>
      <c r="Q21" s="2">
        <v>0.221</v>
      </c>
      <c r="R21" s="64" t="s">
        <v>525</v>
      </c>
    </row>
    <row r="22" spans="1:18" s="2" customFormat="1" x14ac:dyDescent="0.2">
      <c r="A22" s="2">
        <v>4</v>
      </c>
      <c r="B22" s="97">
        <v>103578637</v>
      </c>
      <c r="C22" s="3" t="s">
        <v>2</v>
      </c>
      <c r="D22" s="3" t="s">
        <v>24</v>
      </c>
      <c r="E22" s="64" t="s">
        <v>704</v>
      </c>
      <c r="F22" s="30">
        <v>1.4000000000000001E-7</v>
      </c>
      <c r="G22" s="27" t="s">
        <v>158</v>
      </c>
      <c r="H22" s="9">
        <v>8.9959999999999999E-5</v>
      </c>
      <c r="I22" s="3" t="s">
        <v>109</v>
      </c>
      <c r="J22" s="110" t="s">
        <v>2</v>
      </c>
      <c r="K22" s="3" t="s">
        <v>24</v>
      </c>
      <c r="L22" s="25">
        <v>1.028E-8</v>
      </c>
      <c r="M22" s="37" t="s">
        <v>373</v>
      </c>
      <c r="N22" s="24" t="s">
        <v>306</v>
      </c>
      <c r="O22" s="45" t="s">
        <v>306</v>
      </c>
      <c r="P22" s="2">
        <v>0.78500000000000003</v>
      </c>
      <c r="Q22" s="2">
        <v>0.91100000000000003</v>
      </c>
      <c r="R22" s="61" t="s">
        <v>526</v>
      </c>
    </row>
    <row r="23" spans="1:18" s="2" customFormat="1" x14ac:dyDescent="0.2">
      <c r="A23" s="2">
        <v>5</v>
      </c>
      <c r="B23" s="97">
        <v>35874575</v>
      </c>
      <c r="C23" s="3" t="s">
        <v>31</v>
      </c>
      <c r="D23" s="3" t="s">
        <v>24</v>
      </c>
      <c r="E23" s="64" t="s">
        <v>32</v>
      </c>
      <c r="F23" s="30">
        <v>1.7E-8</v>
      </c>
      <c r="G23" s="27" t="s">
        <v>145</v>
      </c>
      <c r="H23" s="9">
        <v>5.7260000000000003E-9</v>
      </c>
      <c r="I23" s="3" t="s">
        <v>41</v>
      </c>
      <c r="J23" s="110" t="s">
        <v>31</v>
      </c>
      <c r="K23" s="3" t="s">
        <v>14</v>
      </c>
      <c r="L23" s="32">
        <v>4.303E-17</v>
      </c>
      <c r="M23" s="2" t="s">
        <v>364</v>
      </c>
      <c r="N23" s="2" t="s">
        <v>245</v>
      </c>
      <c r="O23" s="2" t="s">
        <v>244</v>
      </c>
      <c r="P23" s="2">
        <v>0.996</v>
      </c>
      <c r="Q23" s="2">
        <v>1</v>
      </c>
      <c r="R23" s="64" t="s">
        <v>527</v>
      </c>
    </row>
    <row r="24" spans="1:18" s="2" customFormat="1" x14ac:dyDescent="0.2">
      <c r="A24" s="2">
        <v>5</v>
      </c>
      <c r="B24" s="97">
        <v>40392728</v>
      </c>
      <c r="C24" s="3" t="s">
        <v>33</v>
      </c>
      <c r="D24" s="3" t="s">
        <v>24</v>
      </c>
      <c r="E24" s="64" t="s">
        <v>705</v>
      </c>
      <c r="F24" s="30">
        <v>2.5000000000000002E-16</v>
      </c>
      <c r="G24" s="27" t="s">
        <v>159</v>
      </c>
      <c r="H24" s="9">
        <v>1.07E-4</v>
      </c>
      <c r="I24" s="3" t="s">
        <v>1</v>
      </c>
      <c r="J24" s="110" t="s">
        <v>33</v>
      </c>
      <c r="K24" s="3" t="s">
        <v>24</v>
      </c>
      <c r="L24" s="32">
        <v>8.1000000000000005E-20</v>
      </c>
      <c r="M24" s="2" t="s">
        <v>368</v>
      </c>
      <c r="N24" s="2" t="s">
        <v>234</v>
      </c>
      <c r="O24" s="2" t="s">
        <v>233</v>
      </c>
      <c r="P24" s="2">
        <v>0.10100000000000001</v>
      </c>
      <c r="Q24" s="2">
        <v>0.998</v>
      </c>
      <c r="R24" s="64" t="s">
        <v>528</v>
      </c>
    </row>
    <row r="25" spans="1:18" s="2" customFormat="1" x14ac:dyDescent="0.2">
      <c r="A25" s="2">
        <v>5</v>
      </c>
      <c r="B25" s="97">
        <v>158759900</v>
      </c>
      <c r="C25" s="3" t="s">
        <v>67</v>
      </c>
      <c r="D25" s="3" t="s">
        <v>18</v>
      </c>
      <c r="E25" s="64" t="s">
        <v>706</v>
      </c>
      <c r="F25" s="30">
        <v>1.2000000000000001E-11</v>
      </c>
      <c r="G25" s="27" t="s">
        <v>154</v>
      </c>
      <c r="H25" s="9">
        <v>6.5910000000000003E-4</v>
      </c>
      <c r="I25" s="3" t="s">
        <v>114</v>
      </c>
      <c r="J25" s="110" t="s">
        <v>67</v>
      </c>
      <c r="K25" s="244" t="s">
        <v>756</v>
      </c>
      <c r="L25" s="244"/>
      <c r="M25" s="244"/>
      <c r="N25" s="244"/>
      <c r="O25" s="244"/>
      <c r="P25" s="244"/>
      <c r="Q25" s="244"/>
      <c r="R25" s="244"/>
    </row>
    <row r="26" spans="1:18" s="2" customFormat="1" x14ac:dyDescent="0.2">
      <c r="A26" s="2">
        <v>6</v>
      </c>
      <c r="B26" s="97">
        <v>90996769</v>
      </c>
      <c r="C26" s="3" t="s">
        <v>68</v>
      </c>
      <c r="D26" s="3" t="s">
        <v>24</v>
      </c>
      <c r="E26" s="64" t="s">
        <v>69</v>
      </c>
      <c r="F26" s="30">
        <v>3.8000000000000003E-8</v>
      </c>
      <c r="G26" s="27" t="s">
        <v>152</v>
      </c>
      <c r="H26" s="9">
        <v>1.8090000000000001E-5</v>
      </c>
      <c r="I26" s="3" t="s">
        <v>105</v>
      </c>
      <c r="J26" s="110" t="s">
        <v>68</v>
      </c>
      <c r="K26" s="3" t="s">
        <v>18</v>
      </c>
      <c r="L26" s="32">
        <v>1.5220000000000001E-15</v>
      </c>
      <c r="M26" s="2" t="s">
        <v>123</v>
      </c>
      <c r="N26" s="2" t="s">
        <v>198</v>
      </c>
      <c r="O26" s="2" t="s">
        <v>197</v>
      </c>
      <c r="P26" s="2">
        <v>0.24199999999999999</v>
      </c>
      <c r="Q26" s="2">
        <v>0.99299999999999999</v>
      </c>
      <c r="R26" s="64" t="s">
        <v>69</v>
      </c>
    </row>
    <row r="27" spans="1:18" s="2" customFormat="1" x14ac:dyDescent="0.2">
      <c r="A27" s="2">
        <v>6</v>
      </c>
      <c r="B27" s="97">
        <v>128278798</v>
      </c>
      <c r="C27" s="3" t="s">
        <v>70</v>
      </c>
      <c r="D27" s="3" t="s">
        <v>18</v>
      </c>
      <c r="E27" s="64" t="s">
        <v>707</v>
      </c>
      <c r="F27" s="30">
        <v>5.4999999999999996E-9</v>
      </c>
      <c r="G27" s="27" t="s">
        <v>153</v>
      </c>
      <c r="H27" s="9">
        <v>0.15770000000000001</v>
      </c>
      <c r="I27" s="3" t="s">
        <v>122</v>
      </c>
      <c r="J27" s="110" t="s">
        <v>70</v>
      </c>
      <c r="K27" s="244" t="s">
        <v>756</v>
      </c>
      <c r="L27" s="244"/>
      <c r="M27" s="244"/>
      <c r="N27" s="244"/>
      <c r="O27" s="244"/>
      <c r="P27" s="244"/>
      <c r="Q27" s="244"/>
      <c r="R27" s="244"/>
    </row>
    <row r="28" spans="1:18" s="2" customFormat="1" x14ac:dyDescent="0.2">
      <c r="A28" s="2">
        <v>6</v>
      </c>
      <c r="B28" s="97">
        <v>135739355</v>
      </c>
      <c r="C28" s="3" t="s">
        <v>71</v>
      </c>
      <c r="D28" s="3" t="s">
        <v>18</v>
      </c>
      <c r="E28" s="64" t="s">
        <v>708</v>
      </c>
      <c r="F28" s="30">
        <v>1E-13</v>
      </c>
      <c r="G28" s="27" t="s">
        <v>140</v>
      </c>
      <c r="H28" s="9">
        <v>2.3450000000000001E-9</v>
      </c>
      <c r="I28" s="3" t="s">
        <v>0</v>
      </c>
      <c r="J28" s="110" t="s">
        <v>71</v>
      </c>
      <c r="K28" s="3" t="s">
        <v>18</v>
      </c>
      <c r="L28" s="32">
        <v>1.7940000000000001E-20</v>
      </c>
      <c r="M28" s="2" t="s">
        <v>368</v>
      </c>
      <c r="N28" s="2" t="s">
        <v>71</v>
      </c>
      <c r="O28" s="2" t="s">
        <v>71</v>
      </c>
      <c r="P28" s="2">
        <v>1</v>
      </c>
      <c r="Q28" s="2">
        <v>1</v>
      </c>
      <c r="R28" s="64" t="s">
        <v>192</v>
      </c>
    </row>
    <row r="29" spans="1:18" s="2" customFormat="1" x14ac:dyDescent="0.2">
      <c r="A29" s="2">
        <v>6</v>
      </c>
      <c r="B29" s="97">
        <v>137452908</v>
      </c>
      <c r="C29" s="3" t="s">
        <v>72</v>
      </c>
      <c r="D29" s="3" t="s">
        <v>24</v>
      </c>
      <c r="E29" s="64" t="s">
        <v>709</v>
      </c>
      <c r="F29" s="30">
        <v>5.9999999999999997E-13</v>
      </c>
      <c r="G29" s="27" t="s">
        <v>144</v>
      </c>
      <c r="H29" s="9">
        <v>5.9060000000000001E-12</v>
      </c>
      <c r="I29" s="3" t="s">
        <v>123</v>
      </c>
      <c r="J29" s="110" t="s">
        <v>72</v>
      </c>
      <c r="K29" s="3" t="s">
        <v>24</v>
      </c>
      <c r="L29" s="32">
        <v>1.5529999999999999E-23</v>
      </c>
      <c r="M29" s="2" t="s">
        <v>369</v>
      </c>
      <c r="N29" s="2" t="s">
        <v>72</v>
      </c>
      <c r="O29" s="2" t="s">
        <v>72</v>
      </c>
      <c r="P29" s="2">
        <v>1</v>
      </c>
      <c r="Q29" s="2">
        <v>1</v>
      </c>
      <c r="R29" s="64" t="s">
        <v>529</v>
      </c>
    </row>
    <row r="30" spans="1:18" s="2" customFormat="1" x14ac:dyDescent="0.2">
      <c r="A30" s="2">
        <v>6</v>
      </c>
      <c r="B30" s="97">
        <v>137967214</v>
      </c>
      <c r="C30" s="3" t="s">
        <v>34</v>
      </c>
      <c r="D30" s="3" t="s">
        <v>18</v>
      </c>
      <c r="E30" s="64" t="s">
        <v>710</v>
      </c>
      <c r="F30" s="30">
        <v>1.3000000000000001E-8</v>
      </c>
      <c r="G30" s="27" t="s">
        <v>153</v>
      </c>
      <c r="H30" s="9">
        <v>2.7439999999999999E-6</v>
      </c>
      <c r="I30" s="3" t="s">
        <v>103</v>
      </c>
      <c r="J30" s="110" t="s">
        <v>34</v>
      </c>
      <c r="K30" s="3" t="s">
        <v>18</v>
      </c>
      <c r="L30" s="32">
        <v>5.4969999999999997E-13</v>
      </c>
      <c r="M30" s="2" t="s">
        <v>338</v>
      </c>
      <c r="N30" s="2" t="s">
        <v>204</v>
      </c>
      <c r="O30" s="2" t="s">
        <v>203</v>
      </c>
      <c r="P30" s="2">
        <v>1.7000000000000001E-2</v>
      </c>
      <c r="Q30" s="2">
        <v>0.41599999999999998</v>
      </c>
      <c r="R30" s="64" t="s">
        <v>530</v>
      </c>
    </row>
    <row r="31" spans="1:18" s="3" customFormat="1" ht="13.5" customHeight="1" x14ac:dyDescent="0.2">
      <c r="A31" s="2">
        <v>6</v>
      </c>
      <c r="B31" s="97">
        <v>159465977</v>
      </c>
      <c r="C31" s="3" t="s">
        <v>73</v>
      </c>
      <c r="D31" s="3" t="s">
        <v>24</v>
      </c>
      <c r="E31" s="63" t="s">
        <v>74</v>
      </c>
      <c r="F31" s="30">
        <v>6.8000000000000001E-15</v>
      </c>
      <c r="G31" s="27" t="s">
        <v>146</v>
      </c>
      <c r="H31" s="9">
        <v>5.0779999999999998E-11</v>
      </c>
      <c r="I31" s="3" t="s">
        <v>124</v>
      </c>
      <c r="J31" s="110" t="s">
        <v>73</v>
      </c>
      <c r="K31" s="3" t="s">
        <v>186</v>
      </c>
      <c r="L31" s="32">
        <v>7.9729999999999998E-21</v>
      </c>
      <c r="M31" s="2" t="s">
        <v>385</v>
      </c>
      <c r="N31" s="2" t="s">
        <v>214</v>
      </c>
      <c r="O31" s="2" t="s">
        <v>213</v>
      </c>
      <c r="P31" s="2">
        <v>0.66</v>
      </c>
      <c r="Q31" s="2">
        <v>0.94</v>
      </c>
      <c r="R31" s="64" t="s">
        <v>531</v>
      </c>
    </row>
    <row r="32" spans="1:18" s="2" customFormat="1" x14ac:dyDescent="0.2">
      <c r="A32" s="2">
        <v>7</v>
      </c>
      <c r="B32" s="97">
        <v>149289464</v>
      </c>
      <c r="C32" s="3" t="s">
        <v>75</v>
      </c>
      <c r="D32" s="3" t="s">
        <v>24</v>
      </c>
      <c r="E32" s="64" t="s">
        <v>76</v>
      </c>
      <c r="F32" s="30">
        <v>4.6999999999999999E-9</v>
      </c>
      <c r="G32" s="27" t="s">
        <v>154</v>
      </c>
      <c r="H32" s="9">
        <v>7.6960000000000001E-2</v>
      </c>
      <c r="I32" s="3" t="s">
        <v>110</v>
      </c>
      <c r="J32" s="110" t="s">
        <v>75</v>
      </c>
      <c r="K32" s="244" t="s">
        <v>756</v>
      </c>
      <c r="L32" s="244"/>
      <c r="M32" s="244"/>
      <c r="N32" s="244"/>
      <c r="O32" s="244"/>
      <c r="P32" s="244"/>
      <c r="Q32" s="244"/>
      <c r="R32" s="244"/>
    </row>
    <row r="33" spans="1:18" s="2" customFormat="1" x14ac:dyDescent="0.2">
      <c r="A33" s="2">
        <v>8</v>
      </c>
      <c r="B33" s="97">
        <v>79401038</v>
      </c>
      <c r="C33" s="3" t="s">
        <v>35</v>
      </c>
      <c r="D33" s="3" t="s">
        <v>24</v>
      </c>
      <c r="E33" s="64" t="s">
        <v>711</v>
      </c>
      <c r="F33" s="30">
        <v>1.6E-7</v>
      </c>
      <c r="G33" s="27" t="s">
        <v>156</v>
      </c>
      <c r="H33" s="9">
        <v>3.3379999999999998E-4</v>
      </c>
      <c r="I33" s="3" t="s">
        <v>107</v>
      </c>
      <c r="J33" s="110" t="s">
        <v>35</v>
      </c>
      <c r="K33" s="3" t="s">
        <v>18</v>
      </c>
      <c r="L33" s="32">
        <v>8.501E-17</v>
      </c>
      <c r="M33" s="2" t="s">
        <v>370</v>
      </c>
      <c r="N33" s="2" t="s">
        <v>212</v>
      </c>
      <c r="O33" s="2" t="s">
        <v>211</v>
      </c>
      <c r="P33" s="2">
        <v>0.14299999999999999</v>
      </c>
      <c r="Q33" s="2">
        <v>0.38100000000000001</v>
      </c>
      <c r="R33" s="64" t="s">
        <v>532</v>
      </c>
    </row>
    <row r="34" spans="1:18" s="2" customFormat="1" x14ac:dyDescent="0.2">
      <c r="A34" s="2">
        <v>8</v>
      </c>
      <c r="B34" s="97">
        <v>128815029</v>
      </c>
      <c r="C34" s="3" t="s">
        <v>77</v>
      </c>
      <c r="D34" s="3" t="s">
        <v>24</v>
      </c>
      <c r="E34" s="64" t="s">
        <v>712</v>
      </c>
      <c r="F34" s="30">
        <v>7.6999999999999995E-9</v>
      </c>
      <c r="G34" s="27" t="s">
        <v>139</v>
      </c>
      <c r="H34" s="9">
        <v>1.9829999999999999E-9</v>
      </c>
      <c r="I34" s="3" t="s">
        <v>41</v>
      </c>
      <c r="J34" s="110" t="s">
        <v>77</v>
      </c>
      <c r="K34" s="3" t="s">
        <v>24</v>
      </c>
      <c r="L34" s="32">
        <v>4.2629999999999999E-16</v>
      </c>
      <c r="M34" s="2" t="s">
        <v>371</v>
      </c>
      <c r="N34" s="2" t="s">
        <v>77</v>
      </c>
      <c r="O34" s="2" t="s">
        <v>77</v>
      </c>
      <c r="P34" s="2">
        <v>1</v>
      </c>
      <c r="Q34" s="2">
        <v>1</v>
      </c>
      <c r="R34" s="64" t="s">
        <v>2112</v>
      </c>
    </row>
    <row r="35" spans="1:18" s="2" customFormat="1" ht="15.75" x14ac:dyDescent="0.2">
      <c r="A35" s="2">
        <v>8</v>
      </c>
      <c r="B35" s="97">
        <v>129192271</v>
      </c>
      <c r="C35" s="3" t="s">
        <v>694</v>
      </c>
      <c r="D35" s="3" t="s">
        <v>24</v>
      </c>
      <c r="E35" s="64" t="s">
        <v>78</v>
      </c>
      <c r="F35" s="30">
        <v>5.2000000000000002E-9</v>
      </c>
      <c r="G35" s="27" t="s">
        <v>151</v>
      </c>
      <c r="H35" s="9">
        <v>2.0030000000000001E-6</v>
      </c>
      <c r="I35" s="24" t="s">
        <v>39</v>
      </c>
      <c r="J35" s="110" t="s">
        <v>742</v>
      </c>
      <c r="K35" s="3" t="s">
        <v>14</v>
      </c>
      <c r="L35" s="32">
        <v>5.0470000000000003E-10</v>
      </c>
      <c r="M35" s="2" t="s">
        <v>372</v>
      </c>
      <c r="N35" s="2" t="s">
        <v>218</v>
      </c>
      <c r="O35" s="2" t="s">
        <v>217</v>
      </c>
      <c r="P35" s="2">
        <v>0.63700000000000001</v>
      </c>
      <c r="Q35" s="2">
        <v>0.97899999999999998</v>
      </c>
      <c r="R35" s="64" t="s">
        <v>533</v>
      </c>
    </row>
    <row r="36" spans="1:18" s="2" customFormat="1" ht="15.75" x14ac:dyDescent="0.2">
      <c r="A36" s="2">
        <v>10</v>
      </c>
      <c r="B36" s="97">
        <v>6108439</v>
      </c>
      <c r="C36" s="3" t="s">
        <v>36</v>
      </c>
      <c r="D36" s="3" t="s">
        <v>24</v>
      </c>
      <c r="E36" s="64" t="s">
        <v>37</v>
      </c>
      <c r="F36" s="30">
        <v>3.1999999999999999E-11</v>
      </c>
      <c r="G36" s="27" t="s">
        <v>151</v>
      </c>
      <c r="H36" s="52">
        <v>4.8790000000000002E-8</v>
      </c>
      <c r="I36" s="53" t="s">
        <v>39</v>
      </c>
      <c r="J36" s="110" t="s">
        <v>761</v>
      </c>
      <c r="K36" s="3" t="s">
        <v>18</v>
      </c>
      <c r="L36" s="32">
        <v>2.2970000000000001E-47</v>
      </c>
      <c r="M36" s="2" t="s">
        <v>148</v>
      </c>
      <c r="N36" s="2" t="s">
        <v>229</v>
      </c>
      <c r="O36" s="2" t="s">
        <v>228</v>
      </c>
      <c r="P36" s="2">
        <v>8.8999999999999996E-2</v>
      </c>
      <c r="Q36" s="2">
        <v>1</v>
      </c>
      <c r="R36" s="64" t="s">
        <v>37</v>
      </c>
    </row>
    <row r="37" spans="1:18" s="2" customFormat="1" x14ac:dyDescent="0.2">
      <c r="A37" s="2">
        <v>10</v>
      </c>
      <c r="B37" s="97">
        <v>81060317</v>
      </c>
      <c r="C37" s="3" t="s">
        <v>695</v>
      </c>
      <c r="D37" s="3" t="s">
        <v>18</v>
      </c>
      <c r="E37" s="64" t="s">
        <v>38</v>
      </c>
      <c r="F37" s="30">
        <v>6.3000000000000002E-9</v>
      </c>
      <c r="G37" s="27" t="s">
        <v>153</v>
      </c>
      <c r="H37" s="52">
        <v>5.9239999999999998E-4</v>
      </c>
      <c r="I37" s="53" t="s">
        <v>696</v>
      </c>
      <c r="J37" s="110" t="s">
        <v>695</v>
      </c>
      <c r="K37" s="3" t="s">
        <v>18</v>
      </c>
      <c r="L37" s="25">
        <v>2.5280000000000001E-15</v>
      </c>
      <c r="M37" s="37" t="s">
        <v>381</v>
      </c>
      <c r="N37" s="3" t="s">
        <v>278</v>
      </c>
      <c r="O37" s="3" t="s">
        <v>277</v>
      </c>
      <c r="P37" s="24">
        <v>0.65600000000000003</v>
      </c>
      <c r="Q37" s="24">
        <v>0.88800000000000001</v>
      </c>
      <c r="R37" s="62" t="s">
        <v>38</v>
      </c>
    </row>
    <row r="38" spans="1:18" s="3" customFormat="1" x14ac:dyDescent="0.2">
      <c r="A38" s="2">
        <v>10</v>
      </c>
      <c r="B38" s="97">
        <v>94481917</v>
      </c>
      <c r="C38" s="3" t="s">
        <v>79</v>
      </c>
      <c r="D38" s="3" t="s">
        <v>24</v>
      </c>
      <c r="E38" s="63" t="s">
        <v>713</v>
      </c>
      <c r="F38" s="30">
        <v>4.9E-9</v>
      </c>
      <c r="G38" s="27" t="s">
        <v>156</v>
      </c>
      <c r="H38" s="9">
        <v>4.5749999999999996E-9</v>
      </c>
      <c r="I38" s="3" t="s">
        <v>108</v>
      </c>
      <c r="J38" s="110" t="s">
        <v>79</v>
      </c>
      <c r="K38" s="3" t="s">
        <v>24</v>
      </c>
      <c r="L38" s="32">
        <v>4.3320000000000001E-17</v>
      </c>
      <c r="M38" s="2" t="s">
        <v>367</v>
      </c>
      <c r="N38" s="2" t="s">
        <v>79</v>
      </c>
      <c r="O38" s="2" t="s">
        <v>79</v>
      </c>
      <c r="P38" s="2">
        <v>1</v>
      </c>
      <c r="Q38" s="2">
        <v>1</v>
      </c>
      <c r="R38" s="64" t="s">
        <v>534</v>
      </c>
    </row>
    <row r="39" spans="1:18" s="2" customFormat="1" x14ac:dyDescent="0.2">
      <c r="A39" s="2">
        <v>11</v>
      </c>
      <c r="B39" s="97">
        <v>60832282</v>
      </c>
      <c r="C39" s="3" t="s">
        <v>40</v>
      </c>
      <c r="D39" s="3" t="s">
        <v>24</v>
      </c>
      <c r="E39" s="64" t="s">
        <v>714</v>
      </c>
      <c r="F39" s="30">
        <v>1.9999999999999999E-11</v>
      </c>
      <c r="G39" s="27" t="s">
        <v>151</v>
      </c>
      <c r="H39" s="9">
        <v>6.6730000000000003E-6</v>
      </c>
      <c r="I39" s="3" t="s">
        <v>46</v>
      </c>
      <c r="J39" s="110" t="s">
        <v>40</v>
      </c>
      <c r="K39" s="3" t="s">
        <v>18</v>
      </c>
      <c r="L39" s="32">
        <v>3.666E-23</v>
      </c>
      <c r="M39" s="2" t="s">
        <v>382</v>
      </c>
      <c r="N39" s="2" t="s">
        <v>240</v>
      </c>
      <c r="O39" s="2" t="s">
        <v>239</v>
      </c>
      <c r="P39" s="2">
        <v>6.6000000000000003E-2</v>
      </c>
      <c r="Q39" s="2">
        <v>0.432</v>
      </c>
      <c r="R39" s="64" t="s">
        <v>535</v>
      </c>
    </row>
    <row r="40" spans="1:18" s="2" customFormat="1" ht="15.75" x14ac:dyDescent="0.2">
      <c r="A40" s="2">
        <v>11</v>
      </c>
      <c r="B40" s="97">
        <v>118759610</v>
      </c>
      <c r="C40" s="3" t="s">
        <v>3</v>
      </c>
      <c r="D40" s="3" t="s">
        <v>14</v>
      </c>
      <c r="E40" s="64" t="s">
        <v>4</v>
      </c>
      <c r="F40" s="30">
        <v>2.8000000000000002E-7</v>
      </c>
      <c r="G40" s="27" t="s">
        <v>155</v>
      </c>
      <c r="H40" s="52">
        <v>1.349E-2</v>
      </c>
      <c r="I40" s="53" t="s">
        <v>121</v>
      </c>
      <c r="J40" s="110" t="s">
        <v>762</v>
      </c>
      <c r="K40" s="43" t="s">
        <v>18</v>
      </c>
      <c r="L40" s="25">
        <v>6.1760000000000002E-15</v>
      </c>
      <c r="M40" s="24" t="s">
        <v>383</v>
      </c>
      <c r="N40" s="3" t="s">
        <v>395</v>
      </c>
      <c r="O40" s="3" t="s">
        <v>396</v>
      </c>
      <c r="P40" s="3">
        <v>0.192</v>
      </c>
      <c r="Q40" s="3">
        <v>1</v>
      </c>
      <c r="R40" s="65" t="s">
        <v>4</v>
      </c>
    </row>
    <row r="41" spans="1:18" s="2" customFormat="1" x14ac:dyDescent="0.2">
      <c r="A41" s="2">
        <v>12</v>
      </c>
      <c r="B41" s="97">
        <v>6440009</v>
      </c>
      <c r="C41" s="3" t="s">
        <v>42</v>
      </c>
      <c r="D41" s="3" t="s">
        <v>24</v>
      </c>
      <c r="E41" s="64" t="s">
        <v>43</v>
      </c>
      <c r="F41" s="30">
        <v>4.1000000000000002E-14</v>
      </c>
      <c r="G41" s="27" t="s">
        <v>147</v>
      </c>
      <c r="H41" s="9">
        <v>6.9219999999999999E-16</v>
      </c>
      <c r="I41" s="3" t="s">
        <v>126</v>
      </c>
      <c r="J41" s="110" t="s">
        <v>42</v>
      </c>
      <c r="K41" s="3" t="s">
        <v>24</v>
      </c>
      <c r="L41" s="32">
        <v>6.6960000000000003E-28</v>
      </c>
      <c r="M41" s="2" t="s">
        <v>369</v>
      </c>
      <c r="N41" s="2" t="s">
        <v>42</v>
      </c>
      <c r="O41" s="2" t="s">
        <v>125</v>
      </c>
      <c r="P41" s="2">
        <v>1</v>
      </c>
      <c r="Q41" s="2">
        <v>1</v>
      </c>
      <c r="R41" s="64" t="s">
        <v>43</v>
      </c>
    </row>
    <row r="42" spans="1:18" s="3" customFormat="1" x14ac:dyDescent="0.2">
      <c r="A42" s="2">
        <v>12</v>
      </c>
      <c r="B42" s="97">
        <v>9876091</v>
      </c>
      <c r="C42" s="3" t="s">
        <v>80</v>
      </c>
      <c r="D42" s="3" t="s">
        <v>18</v>
      </c>
      <c r="E42" s="63" t="s">
        <v>81</v>
      </c>
      <c r="F42" s="30">
        <v>1.4E-8</v>
      </c>
      <c r="G42" s="27" t="s">
        <v>137</v>
      </c>
      <c r="H42" s="9">
        <v>1.8199999999999999E-7</v>
      </c>
      <c r="I42" s="3" t="s">
        <v>127</v>
      </c>
      <c r="J42" s="110" t="s">
        <v>80</v>
      </c>
      <c r="K42" s="3" t="s">
        <v>24</v>
      </c>
      <c r="L42" s="32">
        <v>5.5970000000000003E-13</v>
      </c>
      <c r="M42" s="2" t="s">
        <v>373</v>
      </c>
      <c r="N42" s="2" t="s">
        <v>183</v>
      </c>
      <c r="O42" s="2" t="s">
        <v>182</v>
      </c>
      <c r="P42" s="2">
        <v>0.41399999999999998</v>
      </c>
      <c r="Q42" s="2">
        <v>0.84699999999999998</v>
      </c>
      <c r="R42" s="64" t="s">
        <v>184</v>
      </c>
    </row>
    <row r="43" spans="1:18" s="2" customFormat="1" x14ac:dyDescent="0.2">
      <c r="A43" s="2">
        <v>12</v>
      </c>
      <c r="B43" s="97">
        <v>58133256</v>
      </c>
      <c r="C43" s="3" t="s">
        <v>44</v>
      </c>
      <c r="D43" s="3" t="s">
        <v>18</v>
      </c>
      <c r="E43" s="64" t="s">
        <v>715</v>
      </c>
      <c r="F43" s="30">
        <v>1.6999999999999999E-9</v>
      </c>
      <c r="G43" s="27" t="s">
        <v>153</v>
      </c>
      <c r="H43" s="9">
        <v>3.4429999999999998E-8</v>
      </c>
      <c r="I43" s="3" t="s">
        <v>128</v>
      </c>
      <c r="J43" s="110" t="s">
        <v>44</v>
      </c>
      <c r="K43" s="3" t="s">
        <v>18</v>
      </c>
      <c r="L43" s="32">
        <v>8.9999999999999997E-22</v>
      </c>
      <c r="M43" s="2" t="s">
        <v>382</v>
      </c>
      <c r="N43" s="2" t="s">
        <v>333</v>
      </c>
      <c r="O43" s="2" t="s">
        <v>199</v>
      </c>
      <c r="P43" s="2">
        <v>0.42799999999999999</v>
      </c>
      <c r="Q43" s="2">
        <v>0.97099999999999997</v>
      </c>
      <c r="R43" s="64" t="s">
        <v>200</v>
      </c>
    </row>
    <row r="44" spans="1:18" s="2" customFormat="1" x14ac:dyDescent="0.2">
      <c r="A44" s="2">
        <v>12</v>
      </c>
      <c r="B44" s="97">
        <v>123595163</v>
      </c>
      <c r="C44" s="3" t="s">
        <v>45</v>
      </c>
      <c r="D44" s="3" t="s">
        <v>24</v>
      </c>
      <c r="E44" s="64" t="s">
        <v>716</v>
      </c>
      <c r="F44" s="30">
        <v>1.4999999999999999E-4</v>
      </c>
      <c r="G44" s="27" t="s">
        <v>46</v>
      </c>
      <c r="H44" s="9">
        <v>4.9160000000000002E-3</v>
      </c>
      <c r="I44" s="3" t="s">
        <v>106</v>
      </c>
      <c r="J44" s="110" t="s">
        <v>45</v>
      </c>
      <c r="K44" s="3" t="s">
        <v>18</v>
      </c>
      <c r="L44" s="32">
        <v>1.862E-13</v>
      </c>
      <c r="M44" s="2" t="s">
        <v>124</v>
      </c>
      <c r="N44" s="2" t="s">
        <v>263</v>
      </c>
      <c r="O44" s="2" t="s">
        <v>262</v>
      </c>
      <c r="P44" s="2">
        <v>0.56399999999999995</v>
      </c>
      <c r="Q44" s="2">
        <v>1</v>
      </c>
      <c r="R44" s="64" t="s">
        <v>264</v>
      </c>
    </row>
    <row r="45" spans="1:18" s="2" customFormat="1" x14ac:dyDescent="0.2">
      <c r="A45" s="2">
        <v>14</v>
      </c>
      <c r="B45" s="97">
        <v>69254191</v>
      </c>
      <c r="C45" s="3" t="s">
        <v>82</v>
      </c>
      <c r="D45" s="3" t="s">
        <v>24</v>
      </c>
      <c r="E45" s="64" t="s">
        <v>83</v>
      </c>
      <c r="F45" s="30">
        <v>9.2999999999999996E-12</v>
      </c>
      <c r="G45" s="27" t="s">
        <v>154</v>
      </c>
      <c r="H45" s="9">
        <v>8.9790000000000006E-5</v>
      </c>
      <c r="I45" s="3" t="s">
        <v>109</v>
      </c>
      <c r="J45" s="110" t="s">
        <v>82</v>
      </c>
      <c r="K45" s="3" t="s">
        <v>18</v>
      </c>
      <c r="L45" s="32">
        <v>2.5259999999999999E-12</v>
      </c>
      <c r="M45" s="2" t="s">
        <v>372</v>
      </c>
      <c r="N45" s="2" t="s">
        <v>238</v>
      </c>
      <c r="O45" s="2" t="s">
        <v>237</v>
      </c>
      <c r="P45" s="2">
        <v>0.83799999999999997</v>
      </c>
      <c r="Q45" s="2">
        <v>0.98399999999999999</v>
      </c>
      <c r="R45" s="64" t="s">
        <v>83</v>
      </c>
    </row>
    <row r="46" spans="1:18" s="2" customFormat="1" x14ac:dyDescent="0.2">
      <c r="A46" s="2">
        <v>14</v>
      </c>
      <c r="B46" s="97">
        <v>76005557</v>
      </c>
      <c r="C46" s="3" t="s">
        <v>84</v>
      </c>
      <c r="D46" s="3" t="s">
        <v>18</v>
      </c>
      <c r="E46" s="64" t="s">
        <v>85</v>
      </c>
      <c r="F46" s="30">
        <v>2E-8</v>
      </c>
      <c r="G46" s="27" t="s">
        <v>139</v>
      </c>
      <c r="H46" s="9">
        <v>1.712E-2</v>
      </c>
      <c r="I46" s="3" t="s">
        <v>121</v>
      </c>
      <c r="J46" s="110" t="s">
        <v>84</v>
      </c>
      <c r="K46" s="3" t="s">
        <v>18</v>
      </c>
      <c r="L46" s="32">
        <v>2.4750000000000001E-7</v>
      </c>
      <c r="M46" s="2" t="s">
        <v>376</v>
      </c>
      <c r="N46" s="2" t="s">
        <v>226</v>
      </c>
      <c r="O46" s="2" t="s">
        <v>226</v>
      </c>
      <c r="P46" s="74">
        <v>7.0000000000000007E-2</v>
      </c>
      <c r="Q46" s="74">
        <v>0.92</v>
      </c>
      <c r="R46" s="64" t="s">
        <v>544</v>
      </c>
    </row>
    <row r="47" spans="1:18" s="2" customFormat="1" x14ac:dyDescent="0.2">
      <c r="A47" s="2">
        <v>14</v>
      </c>
      <c r="B47" s="97">
        <v>88487689</v>
      </c>
      <c r="C47" s="3" t="s">
        <v>86</v>
      </c>
      <c r="D47" s="3" t="s">
        <v>14</v>
      </c>
      <c r="E47" s="64" t="s">
        <v>87</v>
      </c>
      <c r="F47" s="30">
        <v>2.1999999999999999E-10</v>
      </c>
      <c r="G47" s="27" t="s">
        <v>148</v>
      </c>
      <c r="H47" s="9">
        <v>2.1390000000000002E-8</v>
      </c>
      <c r="I47" s="3" t="s">
        <v>129</v>
      </c>
      <c r="J47" s="110" t="s">
        <v>86</v>
      </c>
      <c r="K47" s="3" t="s">
        <v>14</v>
      </c>
      <c r="L47" s="32">
        <v>2.4109999999999999E-20</v>
      </c>
      <c r="M47" s="2" t="s">
        <v>391</v>
      </c>
      <c r="N47" s="2" t="s">
        <v>334</v>
      </c>
      <c r="O47" s="2" t="s">
        <v>219</v>
      </c>
      <c r="P47" s="2">
        <v>0.6</v>
      </c>
      <c r="Q47" s="2">
        <v>0.99299999999999999</v>
      </c>
      <c r="R47" s="64" t="s">
        <v>87</v>
      </c>
    </row>
    <row r="48" spans="1:18" s="2" customFormat="1" x14ac:dyDescent="0.2">
      <c r="A48" s="2">
        <v>16</v>
      </c>
      <c r="B48" s="97">
        <v>1073552</v>
      </c>
      <c r="C48" s="3" t="s">
        <v>5</v>
      </c>
      <c r="D48" s="3" t="s">
        <v>24</v>
      </c>
      <c r="E48" s="64" t="s">
        <v>717</v>
      </c>
      <c r="F48" s="30">
        <v>8.3999999999999998E-8</v>
      </c>
      <c r="G48" s="27" t="s">
        <v>155</v>
      </c>
      <c r="H48" s="9">
        <v>1.016E-4</v>
      </c>
      <c r="I48" s="3" t="s">
        <v>130</v>
      </c>
      <c r="J48" s="110" t="s">
        <v>5</v>
      </c>
      <c r="K48" s="244" t="s">
        <v>756</v>
      </c>
      <c r="L48" s="244"/>
      <c r="M48" s="244"/>
      <c r="N48" s="244"/>
      <c r="O48" s="244"/>
      <c r="P48" s="244"/>
      <c r="Q48" s="244"/>
      <c r="R48" s="244"/>
    </row>
    <row r="49" spans="1:18" s="2" customFormat="1" x14ac:dyDescent="0.2">
      <c r="A49" s="2">
        <v>16</v>
      </c>
      <c r="B49" s="97">
        <v>11177801</v>
      </c>
      <c r="C49" s="3" t="s">
        <v>47</v>
      </c>
      <c r="D49" s="3" t="s">
        <v>18</v>
      </c>
      <c r="E49" s="64" t="s">
        <v>48</v>
      </c>
      <c r="F49" s="30">
        <v>8.5000000000000001E-17</v>
      </c>
      <c r="G49" s="27" t="s">
        <v>141</v>
      </c>
      <c r="H49" s="9">
        <v>8.6490000000000007E-18</v>
      </c>
      <c r="I49" s="3" t="s">
        <v>118</v>
      </c>
      <c r="J49" s="110" t="s">
        <v>47</v>
      </c>
      <c r="K49" s="3" t="s">
        <v>24</v>
      </c>
      <c r="L49" s="32">
        <v>6.399E-46</v>
      </c>
      <c r="M49" s="2" t="s">
        <v>390</v>
      </c>
      <c r="N49" s="2" t="s">
        <v>247</v>
      </c>
      <c r="O49" s="2" t="s">
        <v>246</v>
      </c>
      <c r="P49" s="2">
        <v>0.41599999999999998</v>
      </c>
      <c r="Q49" s="2">
        <v>0.99199999999999999</v>
      </c>
      <c r="R49" s="64" t="s">
        <v>48</v>
      </c>
    </row>
    <row r="50" spans="1:18" s="2" customFormat="1" x14ac:dyDescent="0.2">
      <c r="A50" s="2">
        <v>16</v>
      </c>
      <c r="B50" s="97">
        <v>86011033</v>
      </c>
      <c r="C50" s="3" t="s">
        <v>49</v>
      </c>
      <c r="D50" s="3" t="s">
        <v>18</v>
      </c>
      <c r="E50" s="64" t="s">
        <v>718</v>
      </c>
      <c r="F50" s="30">
        <v>1.3000000000000001E-8</v>
      </c>
      <c r="G50" s="27" t="s">
        <v>154</v>
      </c>
      <c r="H50" s="9">
        <v>1.379E-3</v>
      </c>
      <c r="I50" s="3" t="s">
        <v>131</v>
      </c>
      <c r="J50" s="110" t="s">
        <v>49</v>
      </c>
      <c r="K50" s="3" t="s">
        <v>24</v>
      </c>
      <c r="L50" s="32">
        <v>5.9480000000000001E-12</v>
      </c>
      <c r="M50" s="2" t="s">
        <v>387</v>
      </c>
      <c r="N50" s="2" t="s">
        <v>208</v>
      </c>
      <c r="O50" s="2" t="s">
        <v>207</v>
      </c>
      <c r="P50" s="2">
        <v>2.8000000000000001E-2</v>
      </c>
      <c r="Q50" s="2">
        <v>0.86199999999999999</v>
      </c>
      <c r="R50" s="64" t="s">
        <v>536</v>
      </c>
    </row>
    <row r="51" spans="1:18" s="2" customFormat="1" x14ac:dyDescent="0.2">
      <c r="A51" s="2">
        <v>17</v>
      </c>
      <c r="B51" s="97">
        <v>40507980</v>
      </c>
      <c r="C51" s="3" t="s">
        <v>50</v>
      </c>
      <c r="D51" s="3" t="s">
        <v>14</v>
      </c>
      <c r="E51" s="64" t="s">
        <v>51</v>
      </c>
      <c r="F51" s="30">
        <v>1.8E-10</v>
      </c>
      <c r="G51" s="27" t="s">
        <v>139</v>
      </c>
      <c r="H51" s="9">
        <v>8.2160000000000002E-8</v>
      </c>
      <c r="I51" s="3" t="s">
        <v>128</v>
      </c>
      <c r="J51" s="110" t="s">
        <v>50</v>
      </c>
      <c r="K51" s="3" t="s">
        <v>18</v>
      </c>
      <c r="L51" s="32">
        <v>3.6529999999999999E-20</v>
      </c>
      <c r="M51" s="2" t="s">
        <v>364</v>
      </c>
      <c r="N51" s="2" t="s">
        <v>266</v>
      </c>
      <c r="O51" s="2" t="s">
        <v>265</v>
      </c>
      <c r="P51" s="2">
        <v>0.98899999999999999</v>
      </c>
      <c r="Q51" s="2">
        <v>0.996</v>
      </c>
      <c r="R51" s="64" t="s">
        <v>51</v>
      </c>
    </row>
    <row r="52" spans="1:18" s="2" customFormat="1" x14ac:dyDescent="0.2">
      <c r="A52" s="2">
        <v>17</v>
      </c>
      <c r="B52" s="97">
        <v>58024275</v>
      </c>
      <c r="C52" s="3" t="s">
        <v>6</v>
      </c>
      <c r="D52" s="3" t="s">
        <v>24</v>
      </c>
      <c r="E52" s="64" t="s">
        <v>7</v>
      </c>
      <c r="F52" s="30">
        <v>8.7999999999999994E-8</v>
      </c>
      <c r="G52" s="27" t="s">
        <v>137</v>
      </c>
      <c r="H52" s="9">
        <v>9.0529999999999994E-16</v>
      </c>
      <c r="I52" s="3" t="s">
        <v>132</v>
      </c>
      <c r="J52" s="110" t="s">
        <v>6</v>
      </c>
      <c r="K52" s="3" t="s">
        <v>18</v>
      </c>
      <c r="L52" s="25">
        <v>2.1730000000000001E-23</v>
      </c>
      <c r="M52" s="37" t="s">
        <v>385</v>
      </c>
      <c r="N52" s="24" t="s">
        <v>308</v>
      </c>
      <c r="O52" s="45" t="s">
        <v>308</v>
      </c>
      <c r="P52" s="24">
        <v>0.58599999999999997</v>
      </c>
      <c r="Q52" s="24">
        <v>0.97499999999999998</v>
      </c>
      <c r="R52" s="65" t="s">
        <v>309</v>
      </c>
    </row>
    <row r="53" spans="1:18" s="2" customFormat="1" x14ac:dyDescent="0.2">
      <c r="A53" s="2">
        <v>18</v>
      </c>
      <c r="B53" s="97">
        <v>56384192</v>
      </c>
      <c r="C53" s="3" t="s">
        <v>88</v>
      </c>
      <c r="D53" s="3" t="s">
        <v>18</v>
      </c>
      <c r="E53" s="64" t="s">
        <v>89</v>
      </c>
      <c r="F53" s="30">
        <v>2.5000000000000001E-9</v>
      </c>
      <c r="G53" s="27" t="s">
        <v>155</v>
      </c>
      <c r="H53" s="9">
        <v>6.2880000000000002E-3</v>
      </c>
      <c r="I53" s="3" t="s">
        <v>133</v>
      </c>
      <c r="J53" s="110" t="s">
        <v>88</v>
      </c>
      <c r="K53" s="244" t="s">
        <v>756</v>
      </c>
      <c r="L53" s="244"/>
      <c r="M53" s="244"/>
      <c r="N53" s="244"/>
      <c r="O53" s="244"/>
      <c r="P53" s="244"/>
      <c r="Q53" s="244"/>
      <c r="R53" s="244"/>
    </row>
    <row r="54" spans="1:18" s="2" customFormat="1" x14ac:dyDescent="0.2">
      <c r="A54" s="2">
        <v>19</v>
      </c>
      <c r="B54" s="97">
        <v>6668972</v>
      </c>
      <c r="C54" s="3" t="s">
        <v>90</v>
      </c>
      <c r="D54" s="3" t="s">
        <v>24</v>
      </c>
      <c r="E54" s="64" t="s">
        <v>91</v>
      </c>
      <c r="F54" s="30">
        <v>9.4000000000000003E-14</v>
      </c>
      <c r="G54" s="27" t="s">
        <v>138</v>
      </c>
      <c r="H54" s="9">
        <v>3.5359999999999998E-13</v>
      </c>
      <c r="I54" s="3" t="s">
        <v>15</v>
      </c>
      <c r="J54" s="110" t="s">
        <v>90</v>
      </c>
      <c r="K54" s="3" t="s">
        <v>24</v>
      </c>
      <c r="L54" s="32">
        <v>1.7479999999999998E-24</v>
      </c>
      <c r="M54" s="2" t="s">
        <v>389</v>
      </c>
      <c r="N54" s="2" t="s">
        <v>90</v>
      </c>
      <c r="O54" s="2" t="s">
        <v>90</v>
      </c>
      <c r="P54" s="2">
        <v>1</v>
      </c>
      <c r="Q54" s="2">
        <v>1</v>
      </c>
      <c r="R54" s="64" t="s">
        <v>91</v>
      </c>
    </row>
    <row r="55" spans="1:18" s="2" customFormat="1" x14ac:dyDescent="0.2">
      <c r="A55" s="3">
        <v>19</v>
      </c>
      <c r="B55" s="97">
        <v>10520064</v>
      </c>
      <c r="C55" s="3" t="s">
        <v>52</v>
      </c>
      <c r="D55" s="3" t="s">
        <v>24</v>
      </c>
      <c r="E55" s="64" t="s">
        <v>53</v>
      </c>
      <c r="F55" s="30">
        <v>1.1999999999999999E-6</v>
      </c>
      <c r="G55" s="27" t="s">
        <v>161</v>
      </c>
      <c r="H55" s="9">
        <v>9.6699999999999998E-3</v>
      </c>
      <c r="I55" s="3" t="s">
        <v>113</v>
      </c>
      <c r="J55" s="110" t="s">
        <v>52</v>
      </c>
      <c r="K55" s="3" t="s">
        <v>14</v>
      </c>
      <c r="L55" s="32">
        <v>1.8209999999999999E-14</v>
      </c>
      <c r="M55" s="2" t="s">
        <v>374</v>
      </c>
      <c r="N55" s="2" t="s">
        <v>254</v>
      </c>
      <c r="O55" s="2" t="s">
        <v>253</v>
      </c>
      <c r="P55" s="2">
        <v>7.0999999999999994E-2</v>
      </c>
      <c r="Q55" s="2">
        <v>0.86399999999999999</v>
      </c>
      <c r="R55" s="64" t="s">
        <v>53</v>
      </c>
    </row>
    <row r="56" spans="1:18" s="2" customFormat="1" x14ac:dyDescent="0.2">
      <c r="A56" s="2">
        <v>19</v>
      </c>
      <c r="B56" s="97">
        <v>18304700</v>
      </c>
      <c r="C56" s="3" t="s">
        <v>92</v>
      </c>
      <c r="D56" s="3" t="s">
        <v>18</v>
      </c>
      <c r="E56" s="64" t="s">
        <v>93</v>
      </c>
      <c r="F56" s="30">
        <v>1.3000000000000001E-8</v>
      </c>
      <c r="G56" s="27" t="s">
        <v>139</v>
      </c>
      <c r="H56" s="9">
        <v>1.1289999999999999E-12</v>
      </c>
      <c r="I56" s="3" t="s">
        <v>112</v>
      </c>
      <c r="J56" s="110" t="s">
        <v>92</v>
      </c>
      <c r="K56" s="3" t="s">
        <v>24</v>
      </c>
      <c r="L56" s="32">
        <v>1.9289999999999999E-24</v>
      </c>
      <c r="M56" s="2" t="s">
        <v>366</v>
      </c>
      <c r="N56" s="2" t="s">
        <v>260</v>
      </c>
      <c r="O56" s="2" t="s">
        <v>259</v>
      </c>
      <c r="P56" s="2">
        <v>0.89900000000000002</v>
      </c>
      <c r="Q56" s="2">
        <v>0.99299999999999999</v>
      </c>
      <c r="R56" s="64" t="s">
        <v>261</v>
      </c>
    </row>
    <row r="57" spans="1:18" s="2" customFormat="1" x14ac:dyDescent="0.2">
      <c r="A57" s="2">
        <v>19</v>
      </c>
      <c r="B57" s="97">
        <v>49869051</v>
      </c>
      <c r="C57" s="3" t="s">
        <v>94</v>
      </c>
      <c r="D57" s="3" t="s">
        <v>14</v>
      </c>
      <c r="E57" s="64" t="s">
        <v>95</v>
      </c>
      <c r="F57" s="30">
        <v>5.2000000000000002E-9</v>
      </c>
      <c r="G57" s="27" t="s">
        <v>145</v>
      </c>
      <c r="H57" s="9">
        <v>3.8120000000000001E-6</v>
      </c>
      <c r="I57" s="3" t="s">
        <v>103</v>
      </c>
      <c r="J57" s="110" t="s">
        <v>94</v>
      </c>
      <c r="K57" s="3" t="s">
        <v>24</v>
      </c>
      <c r="L57" s="32">
        <v>5.6610000000000003E-15</v>
      </c>
      <c r="M57" s="2" t="s">
        <v>371</v>
      </c>
      <c r="N57" s="2" t="s">
        <v>227</v>
      </c>
      <c r="O57" s="2" t="s">
        <v>227</v>
      </c>
      <c r="P57" s="2">
        <v>0.98899999999999999</v>
      </c>
      <c r="Q57" s="2">
        <v>1</v>
      </c>
      <c r="R57" s="64" t="s">
        <v>95</v>
      </c>
    </row>
    <row r="58" spans="1:18" s="2" customFormat="1" x14ac:dyDescent="0.2">
      <c r="A58" s="3">
        <v>20</v>
      </c>
      <c r="B58" s="97">
        <v>44702120</v>
      </c>
      <c r="C58" s="3" t="s">
        <v>54</v>
      </c>
      <c r="D58" s="3" t="s">
        <v>18</v>
      </c>
      <c r="E58" s="64" t="s">
        <v>55</v>
      </c>
      <c r="F58" s="30">
        <v>5.1E-10</v>
      </c>
      <c r="G58" s="27" t="s">
        <v>154</v>
      </c>
      <c r="H58" s="9">
        <v>4.2090000000000001E-3</v>
      </c>
      <c r="I58" s="3" t="s">
        <v>106</v>
      </c>
      <c r="J58" s="110" t="s">
        <v>54</v>
      </c>
      <c r="K58" s="3" t="s">
        <v>18</v>
      </c>
      <c r="L58" s="32">
        <v>7.6559999999999996E-16</v>
      </c>
      <c r="M58" s="2" t="s">
        <v>371</v>
      </c>
      <c r="N58" s="2" t="s">
        <v>268</v>
      </c>
      <c r="O58" s="2" t="s">
        <v>267</v>
      </c>
      <c r="P58" s="2">
        <v>0.98199999999999998</v>
      </c>
      <c r="Q58" s="2">
        <v>0.99399999999999999</v>
      </c>
      <c r="R58" s="64" t="s">
        <v>55</v>
      </c>
    </row>
    <row r="59" spans="1:18" s="2" customFormat="1" x14ac:dyDescent="0.2">
      <c r="A59" s="2">
        <v>20</v>
      </c>
      <c r="B59" s="97">
        <v>52791518</v>
      </c>
      <c r="C59" s="3" t="s">
        <v>96</v>
      </c>
      <c r="D59" s="3" t="s">
        <v>24</v>
      </c>
      <c r="E59" s="64" t="s">
        <v>719</v>
      </c>
      <c r="F59" s="30">
        <v>2.5000000000000001E-11</v>
      </c>
      <c r="G59" s="27" t="s">
        <v>151</v>
      </c>
      <c r="H59" s="9">
        <v>9.8109999999999994E-5</v>
      </c>
      <c r="I59" s="3" t="s">
        <v>109</v>
      </c>
      <c r="J59" s="110" t="s">
        <v>96</v>
      </c>
      <c r="K59" s="3" t="s">
        <v>24</v>
      </c>
      <c r="L59" s="32">
        <v>2.0399999999999999E-13</v>
      </c>
      <c r="M59" s="2" t="s">
        <v>375</v>
      </c>
      <c r="N59" s="2" t="s">
        <v>96</v>
      </c>
      <c r="O59" s="2" t="s">
        <v>96</v>
      </c>
      <c r="P59" s="2">
        <v>1</v>
      </c>
      <c r="Q59" s="2">
        <v>1</v>
      </c>
      <c r="R59" s="64" t="s">
        <v>537</v>
      </c>
    </row>
    <row r="60" spans="1:18" s="2" customFormat="1" x14ac:dyDescent="0.2">
      <c r="A60" s="2">
        <v>20</v>
      </c>
      <c r="B60" s="97">
        <v>62409713</v>
      </c>
      <c r="C60" s="3" t="s">
        <v>8</v>
      </c>
      <c r="D60" s="3" t="s">
        <v>18</v>
      </c>
      <c r="E60" s="64" t="s">
        <v>720</v>
      </c>
      <c r="F60" s="30">
        <v>1.3E-7</v>
      </c>
      <c r="G60" s="27" t="s">
        <v>149</v>
      </c>
      <c r="H60" s="9">
        <v>3.8709999999999999E-3</v>
      </c>
      <c r="I60" s="3" t="s">
        <v>134</v>
      </c>
      <c r="J60" s="110" t="s">
        <v>8</v>
      </c>
      <c r="K60" s="244" t="s">
        <v>756</v>
      </c>
      <c r="L60" s="244"/>
      <c r="M60" s="244"/>
      <c r="N60" s="244"/>
      <c r="O60" s="244"/>
      <c r="P60" s="244"/>
      <c r="Q60" s="244"/>
      <c r="R60" s="244"/>
    </row>
    <row r="61" spans="1:18" s="2" customFormat="1" x14ac:dyDescent="0.2">
      <c r="A61" s="3">
        <v>22</v>
      </c>
      <c r="B61" s="97">
        <v>22131125</v>
      </c>
      <c r="C61" s="3" t="s">
        <v>97</v>
      </c>
      <c r="D61" s="3" t="s">
        <v>14</v>
      </c>
      <c r="E61" s="64" t="s">
        <v>98</v>
      </c>
      <c r="F61" s="30">
        <v>4.6999999999999999E-9</v>
      </c>
      <c r="G61" s="27" t="s">
        <v>156</v>
      </c>
      <c r="H61" s="9">
        <v>1.1370000000000001E-6</v>
      </c>
      <c r="I61" s="3" t="s">
        <v>104</v>
      </c>
      <c r="J61" s="110" t="s">
        <v>97</v>
      </c>
      <c r="K61" s="3" t="s">
        <v>14</v>
      </c>
      <c r="L61" s="32">
        <v>5.4900000000000005E-16</v>
      </c>
      <c r="M61" s="2" t="s">
        <v>388</v>
      </c>
      <c r="N61" s="2" t="s">
        <v>97</v>
      </c>
      <c r="O61" s="2" t="s">
        <v>97</v>
      </c>
      <c r="P61" s="2">
        <v>1</v>
      </c>
      <c r="Q61" s="2">
        <v>1</v>
      </c>
      <c r="R61" s="64" t="s">
        <v>98</v>
      </c>
    </row>
    <row r="62" spans="1:18" s="2" customFormat="1" ht="15.75" x14ac:dyDescent="0.25">
      <c r="A62" s="3">
        <v>22</v>
      </c>
      <c r="B62" s="97">
        <v>50966914</v>
      </c>
      <c r="C62" s="3" t="s">
        <v>99</v>
      </c>
      <c r="D62" s="3" t="s">
        <v>18</v>
      </c>
      <c r="E62" s="64" t="s">
        <v>721</v>
      </c>
      <c r="F62" s="30">
        <v>1.7E-8</v>
      </c>
      <c r="G62" s="54" t="s">
        <v>153</v>
      </c>
      <c r="H62" s="52">
        <v>1.5080000000000001E-4</v>
      </c>
      <c r="I62" s="53" t="s">
        <v>109</v>
      </c>
      <c r="J62" s="54" t="s">
        <v>405</v>
      </c>
      <c r="K62" s="244" t="s">
        <v>756</v>
      </c>
      <c r="L62" s="244"/>
      <c r="M62" s="244"/>
      <c r="N62" s="244"/>
      <c r="O62" s="244"/>
      <c r="P62" s="244"/>
      <c r="Q62" s="244"/>
      <c r="R62" s="244"/>
    </row>
    <row r="63" spans="1:18" s="2" customFormat="1" ht="13.5" x14ac:dyDescent="0.25">
      <c r="A63" s="72" t="s">
        <v>725</v>
      </c>
      <c r="B63" s="97"/>
      <c r="C63" s="3"/>
      <c r="D63" s="3"/>
      <c r="E63" s="63"/>
      <c r="F63" s="30"/>
      <c r="G63" s="54"/>
      <c r="H63" s="52"/>
      <c r="I63" s="53"/>
      <c r="J63" s="54"/>
      <c r="K63" s="11"/>
      <c r="L63" s="73"/>
      <c r="M63" s="74"/>
      <c r="N63" s="74"/>
      <c r="O63" s="74"/>
      <c r="P63" s="74"/>
      <c r="Q63" s="74"/>
      <c r="R63" s="75"/>
    </row>
    <row r="64" spans="1:18" s="2" customFormat="1" ht="15.75" x14ac:dyDescent="0.2">
      <c r="A64" s="2">
        <v>1</v>
      </c>
      <c r="B64" s="97">
        <v>101331536</v>
      </c>
      <c r="C64" s="3" t="s">
        <v>692</v>
      </c>
      <c r="D64" s="3" t="s">
        <v>18</v>
      </c>
      <c r="E64" s="63" t="s">
        <v>698</v>
      </c>
      <c r="F64" s="30">
        <v>4.0000000000000001E-8</v>
      </c>
      <c r="G64" s="27" t="s">
        <v>137</v>
      </c>
      <c r="H64" s="57">
        <v>3.7429999999999998E-3</v>
      </c>
      <c r="I64" s="56" t="s">
        <v>106</v>
      </c>
      <c r="J64" s="55" t="s">
        <v>763</v>
      </c>
      <c r="K64" s="3" t="s">
        <v>18</v>
      </c>
      <c r="L64" s="32">
        <v>1.9330000000000001E-16</v>
      </c>
      <c r="M64" s="2" t="s">
        <v>381</v>
      </c>
      <c r="N64" s="2" t="s">
        <v>194</v>
      </c>
      <c r="O64" s="2" t="s">
        <v>193</v>
      </c>
      <c r="P64" s="2">
        <v>0.441</v>
      </c>
      <c r="Q64" s="2">
        <v>0.94</v>
      </c>
      <c r="R64" s="64" t="s">
        <v>519</v>
      </c>
    </row>
    <row r="65" spans="1:18" s="2" customFormat="1" ht="15.75" x14ac:dyDescent="0.2">
      <c r="A65" s="2">
        <v>3</v>
      </c>
      <c r="B65" s="97">
        <v>121660664</v>
      </c>
      <c r="C65" s="3" t="s">
        <v>691</v>
      </c>
      <c r="D65" s="3" t="s">
        <v>18</v>
      </c>
      <c r="E65" s="63" t="s">
        <v>66</v>
      </c>
      <c r="F65" s="30">
        <v>1.7999999999999999E-8</v>
      </c>
      <c r="G65" s="27" t="s">
        <v>153</v>
      </c>
      <c r="H65" s="52">
        <v>1.5300000000000001E-9</v>
      </c>
      <c r="I65" s="24" t="s">
        <v>101</v>
      </c>
      <c r="J65" s="54" t="s">
        <v>403</v>
      </c>
      <c r="K65" s="3" t="s">
        <v>14</v>
      </c>
      <c r="L65" s="32">
        <v>6.5219999999999999E-22</v>
      </c>
      <c r="M65" s="2" t="s">
        <v>385</v>
      </c>
      <c r="N65" s="2" t="s">
        <v>230</v>
      </c>
      <c r="O65" s="2" t="s">
        <v>230</v>
      </c>
      <c r="P65" s="2">
        <v>0.36599999999999999</v>
      </c>
      <c r="Q65" s="2">
        <v>0.76500000000000001</v>
      </c>
      <c r="R65" s="64" t="s">
        <v>231</v>
      </c>
    </row>
    <row r="66" spans="1:18" s="2" customFormat="1" ht="15.75" x14ac:dyDescent="0.2">
      <c r="A66" s="2">
        <v>3</v>
      </c>
      <c r="B66" s="97">
        <v>121793187</v>
      </c>
      <c r="C66" s="3" t="s">
        <v>690</v>
      </c>
      <c r="D66" s="3" t="s">
        <v>14</v>
      </c>
      <c r="E66" s="63" t="s">
        <v>66</v>
      </c>
      <c r="F66" s="30">
        <v>5.7000000000000001E-8</v>
      </c>
      <c r="G66" s="27" t="s">
        <v>156</v>
      </c>
      <c r="H66" s="52">
        <v>1.2599999999999999E-7</v>
      </c>
      <c r="I66" s="24" t="s">
        <v>128</v>
      </c>
      <c r="J66" s="54" t="s">
        <v>404</v>
      </c>
      <c r="K66" s="3" t="s">
        <v>14</v>
      </c>
      <c r="L66" s="32">
        <v>1.179E-24</v>
      </c>
      <c r="M66" s="2" t="s">
        <v>386</v>
      </c>
      <c r="N66" s="2" t="s">
        <v>172</v>
      </c>
      <c r="O66" s="2" t="s">
        <v>172</v>
      </c>
      <c r="P66" s="2">
        <v>0.49299999999999999</v>
      </c>
      <c r="Q66" s="2">
        <v>1</v>
      </c>
      <c r="R66" s="64" t="s">
        <v>524</v>
      </c>
    </row>
    <row r="67" spans="1:18" s="2" customFormat="1" ht="15.75" x14ac:dyDescent="0.2">
      <c r="A67" s="2">
        <v>10</v>
      </c>
      <c r="B67" s="97">
        <v>6110829</v>
      </c>
      <c r="C67" s="3" t="s">
        <v>398</v>
      </c>
      <c r="D67" s="3" t="s">
        <v>24</v>
      </c>
      <c r="E67" s="63" t="s">
        <v>37</v>
      </c>
      <c r="F67" s="30">
        <v>4.5999999999999998E-20</v>
      </c>
      <c r="G67" s="27" t="s">
        <v>170</v>
      </c>
      <c r="H67" s="10">
        <v>5.9999999999999997E-18</v>
      </c>
      <c r="I67" s="56" t="s">
        <v>1784</v>
      </c>
      <c r="J67" s="28" t="s">
        <v>743</v>
      </c>
      <c r="K67" s="245" t="s">
        <v>760</v>
      </c>
      <c r="L67" s="244"/>
      <c r="M67" s="244"/>
      <c r="N67" s="244"/>
      <c r="O67" s="244"/>
      <c r="P67" s="244"/>
      <c r="Q67" s="244"/>
      <c r="R67" s="244"/>
    </row>
    <row r="68" spans="1:18" s="6" customFormat="1" ht="13.5" x14ac:dyDescent="0.25">
      <c r="A68" s="72" t="s">
        <v>726</v>
      </c>
      <c r="B68" s="96"/>
      <c r="C68" s="67"/>
      <c r="D68" s="68"/>
      <c r="E68" s="68"/>
      <c r="F68" s="67"/>
      <c r="G68" s="69"/>
      <c r="H68" s="70"/>
      <c r="I68" s="67"/>
      <c r="J68" s="69"/>
      <c r="K68" s="68"/>
      <c r="L68" s="71"/>
      <c r="M68" s="67"/>
      <c r="N68" s="67"/>
      <c r="O68" s="67"/>
      <c r="P68" s="67"/>
      <c r="Q68" s="67"/>
      <c r="R68" s="67"/>
    </row>
    <row r="69" spans="1:18" s="2" customFormat="1" x14ac:dyDescent="0.25">
      <c r="A69" s="2">
        <v>2</v>
      </c>
      <c r="B69" s="97">
        <v>43325570</v>
      </c>
      <c r="C69" s="3" t="s">
        <v>697</v>
      </c>
      <c r="D69" s="3" t="s">
        <v>18</v>
      </c>
      <c r="E69" s="63" t="s">
        <v>755</v>
      </c>
      <c r="F69" s="30">
        <v>3.4170000000000001E-8</v>
      </c>
      <c r="G69" s="60" t="s">
        <v>162</v>
      </c>
      <c r="H69" s="10">
        <v>1.9460000000000002E-2</v>
      </c>
      <c r="I69" s="11" t="s">
        <v>330</v>
      </c>
      <c r="J69" s="27" t="s">
        <v>697</v>
      </c>
      <c r="K69" s="3" t="s">
        <v>18</v>
      </c>
      <c r="L69" s="32">
        <v>2.1379999999999999E-16</v>
      </c>
      <c r="M69" s="2" t="s">
        <v>364</v>
      </c>
      <c r="N69" s="2" t="s">
        <v>202</v>
      </c>
      <c r="O69" s="2" t="s">
        <v>201</v>
      </c>
      <c r="P69" s="2">
        <v>0.125</v>
      </c>
      <c r="Q69" s="2">
        <v>0.57999999999999996</v>
      </c>
      <c r="R69" s="64" t="s">
        <v>521</v>
      </c>
    </row>
    <row r="70" spans="1:18" s="2" customFormat="1" x14ac:dyDescent="0.25">
      <c r="A70" s="2">
        <v>3</v>
      </c>
      <c r="B70" s="97">
        <v>28079085</v>
      </c>
      <c r="C70" s="3" t="s">
        <v>837</v>
      </c>
      <c r="D70" s="3" t="s">
        <v>186</v>
      </c>
      <c r="E70" s="63" t="s">
        <v>63</v>
      </c>
      <c r="F70" s="30">
        <v>1.5700000000000002E-8</v>
      </c>
      <c r="G70" s="60" t="s">
        <v>162</v>
      </c>
      <c r="H70" s="10">
        <v>6.4099999999999998E-18</v>
      </c>
      <c r="I70" s="11" t="s">
        <v>118</v>
      </c>
      <c r="J70" s="27" t="s">
        <v>837</v>
      </c>
      <c r="K70" s="3" t="s">
        <v>18</v>
      </c>
      <c r="L70" s="32">
        <v>1.877E-32</v>
      </c>
      <c r="M70" s="2" t="s">
        <v>366</v>
      </c>
      <c r="N70" s="2" t="s">
        <v>243</v>
      </c>
      <c r="O70" s="2" t="s">
        <v>242</v>
      </c>
      <c r="P70" s="2">
        <v>0.999</v>
      </c>
      <c r="Q70" s="2">
        <v>1</v>
      </c>
      <c r="R70" s="64" t="s">
        <v>523</v>
      </c>
    </row>
    <row r="71" spans="1:18" s="2" customFormat="1" x14ac:dyDescent="0.25">
      <c r="A71" s="3">
        <v>9</v>
      </c>
      <c r="B71" s="97">
        <v>5893861</v>
      </c>
      <c r="C71" s="3" t="s">
        <v>723</v>
      </c>
      <c r="D71" s="3" t="s">
        <v>24</v>
      </c>
      <c r="E71" s="63" t="s">
        <v>164</v>
      </c>
      <c r="F71" s="30">
        <v>3.2840000000000002E-8</v>
      </c>
      <c r="G71" s="60" t="s">
        <v>165</v>
      </c>
      <c r="H71" s="29" t="s">
        <v>142</v>
      </c>
      <c r="I71" s="3" t="s">
        <v>142</v>
      </c>
      <c r="J71" s="27" t="s">
        <v>142</v>
      </c>
      <c r="K71" s="244" t="s">
        <v>759</v>
      </c>
      <c r="L71" s="244"/>
      <c r="M71" s="244"/>
      <c r="N71" s="244"/>
      <c r="O71" s="244"/>
      <c r="P71" s="244"/>
      <c r="Q71" s="244"/>
      <c r="R71" s="244"/>
    </row>
    <row r="72" spans="1:18" s="154" customFormat="1" ht="13.5" x14ac:dyDescent="0.25">
      <c r="A72" s="72" t="s">
        <v>2094</v>
      </c>
      <c r="B72" s="98"/>
      <c r="C72" s="3"/>
      <c r="D72" s="3"/>
      <c r="E72" s="63"/>
      <c r="F72" s="30"/>
      <c r="G72" s="60"/>
      <c r="H72" s="3"/>
      <c r="I72" s="3"/>
      <c r="J72" s="27"/>
      <c r="K72" s="155"/>
      <c r="L72" s="155"/>
      <c r="M72" s="155"/>
      <c r="N72" s="155"/>
      <c r="O72" s="155"/>
      <c r="P72" s="155"/>
      <c r="Q72" s="155"/>
      <c r="R72" s="155"/>
    </row>
    <row r="73" spans="1:18" s="2" customFormat="1" ht="15.75" x14ac:dyDescent="0.25">
      <c r="A73" s="3">
        <v>5</v>
      </c>
      <c r="B73" s="98">
        <v>55438580</v>
      </c>
      <c r="C73" s="3" t="s">
        <v>1763</v>
      </c>
      <c r="D73" s="3" t="s">
        <v>14</v>
      </c>
      <c r="E73" s="63" t="s">
        <v>292</v>
      </c>
      <c r="F73" s="30">
        <v>3.1000000000000003E-11</v>
      </c>
      <c r="G73" s="60" t="s">
        <v>1764</v>
      </c>
      <c r="H73" s="30">
        <v>3.8999999999999998E-8</v>
      </c>
      <c r="I73" s="3" t="s">
        <v>897</v>
      </c>
      <c r="J73" s="27" t="s">
        <v>2187</v>
      </c>
      <c r="K73" s="3" t="s">
        <v>24</v>
      </c>
      <c r="L73" s="32">
        <v>3.4000000000000002E-13</v>
      </c>
      <c r="M73" s="154" t="s">
        <v>371</v>
      </c>
      <c r="N73" s="2" t="s">
        <v>291</v>
      </c>
      <c r="O73" s="154" t="s">
        <v>290</v>
      </c>
      <c r="P73" s="2">
        <v>0.90400000000000003</v>
      </c>
      <c r="Q73" s="2">
        <v>1</v>
      </c>
      <c r="R73" s="64" t="s">
        <v>292</v>
      </c>
    </row>
    <row r="75" spans="1:18" s="22" customFormat="1" x14ac:dyDescent="0.2">
      <c r="A75" s="22" t="s">
        <v>568</v>
      </c>
      <c r="B75" s="89"/>
      <c r="F75" s="47"/>
      <c r="G75" s="46"/>
      <c r="I75" s="47"/>
      <c r="J75" s="46"/>
    </row>
    <row r="76" spans="1:18" s="156" customFormat="1" x14ac:dyDescent="0.2">
      <c r="A76" s="156" t="s">
        <v>867</v>
      </c>
      <c r="B76" s="89"/>
      <c r="F76" s="160"/>
      <c r="G76" s="159"/>
      <c r="I76" s="160"/>
      <c r="J76" s="159"/>
    </row>
    <row r="77" spans="1:18" s="156" customFormat="1" x14ac:dyDescent="0.2">
      <c r="A77" s="156" t="s">
        <v>2175</v>
      </c>
      <c r="B77" s="89"/>
      <c r="F77" s="160"/>
      <c r="G77" s="159"/>
      <c r="I77" s="160"/>
      <c r="J77" s="159"/>
    </row>
    <row r="78" spans="1:18" x14ac:dyDescent="0.2">
      <c r="A78" s="17" t="s">
        <v>2106</v>
      </c>
      <c r="B78" s="99"/>
    </row>
    <row r="79" spans="1:18" s="15" customFormat="1" x14ac:dyDescent="0.2">
      <c r="A79" s="17" t="s">
        <v>2108</v>
      </c>
      <c r="B79" s="100"/>
      <c r="C79" s="12"/>
      <c r="F79" s="12"/>
      <c r="G79" s="16"/>
      <c r="H79" s="12"/>
      <c r="I79" s="12"/>
      <c r="L79" s="36"/>
    </row>
    <row r="80" spans="1:18" s="15" customFormat="1" x14ac:dyDescent="0.2">
      <c r="A80" s="17" t="s">
        <v>406</v>
      </c>
      <c r="B80" s="100"/>
      <c r="C80" s="12"/>
      <c r="F80" s="12"/>
      <c r="G80" s="16"/>
      <c r="H80" s="12"/>
      <c r="I80" s="12"/>
      <c r="L80" s="36"/>
    </row>
    <row r="81" spans="1:5" ht="19.5" customHeight="1" x14ac:dyDescent="0.2">
      <c r="A81" s="18" t="s">
        <v>166</v>
      </c>
      <c r="B81" s="99"/>
    </row>
    <row r="82" spans="1:5" ht="19.5" customHeight="1" x14ac:dyDescent="0.2">
      <c r="A82" s="17" t="s">
        <v>727</v>
      </c>
      <c r="B82" s="99"/>
    </row>
    <row r="83" spans="1:5" ht="19.5" customHeight="1" x14ac:dyDescent="0.2">
      <c r="A83" s="17" t="s">
        <v>393</v>
      </c>
      <c r="B83" s="99"/>
    </row>
    <row r="84" spans="1:5" ht="19.5" customHeight="1" x14ac:dyDescent="0.2">
      <c r="A84" s="17" t="s">
        <v>397</v>
      </c>
      <c r="B84" s="99"/>
    </row>
    <row r="85" spans="1:5" ht="19.5" customHeight="1" x14ac:dyDescent="0.2">
      <c r="A85" s="17" t="s">
        <v>407</v>
      </c>
      <c r="B85" s="99"/>
    </row>
    <row r="86" spans="1:5" ht="19.5" customHeight="1" x14ac:dyDescent="0.2">
      <c r="A86" s="17" t="s">
        <v>722</v>
      </c>
      <c r="B86" s="99"/>
    </row>
    <row r="87" spans="1:5" ht="19.5" customHeight="1" x14ac:dyDescent="0.2">
      <c r="B87" s="103" t="s">
        <v>177</v>
      </c>
      <c r="C87" s="6" t="s">
        <v>748</v>
      </c>
      <c r="D87" s="6" t="s">
        <v>176</v>
      </c>
      <c r="E87" s="2"/>
    </row>
    <row r="88" spans="1:5" x14ac:dyDescent="0.2">
      <c r="B88" s="94" t="s">
        <v>175</v>
      </c>
      <c r="C88" s="2">
        <v>0.75</v>
      </c>
      <c r="D88" s="2" t="s">
        <v>36</v>
      </c>
      <c r="E88" s="2"/>
    </row>
    <row r="89" spans="1:5" x14ac:dyDescent="0.2">
      <c r="B89" s="94" t="s">
        <v>135</v>
      </c>
      <c r="C89" s="2">
        <v>0.71</v>
      </c>
      <c r="D89" s="2" t="s">
        <v>99</v>
      </c>
      <c r="E89" s="2"/>
    </row>
    <row r="90" spans="1:5" x14ac:dyDescent="0.2">
      <c r="B90" s="94" t="s">
        <v>174</v>
      </c>
      <c r="C90" s="2">
        <v>0.42</v>
      </c>
      <c r="D90" s="2" t="s">
        <v>3</v>
      </c>
      <c r="E90" s="2"/>
    </row>
    <row r="91" spans="1:5" x14ac:dyDescent="0.2">
      <c r="B91" s="94" t="s">
        <v>173</v>
      </c>
      <c r="C91" s="2">
        <v>0.96</v>
      </c>
      <c r="D91" s="2" t="s">
        <v>167</v>
      </c>
      <c r="E91" s="2"/>
    </row>
    <row r="92" spans="1:5" x14ac:dyDescent="0.2">
      <c r="B92" s="101" t="s">
        <v>168</v>
      </c>
      <c r="C92" s="2">
        <v>0.42</v>
      </c>
      <c r="D92" s="19" t="s">
        <v>171</v>
      </c>
      <c r="E92" s="19"/>
    </row>
    <row r="93" spans="1:5" x14ac:dyDescent="0.2">
      <c r="B93" s="101" t="s">
        <v>169</v>
      </c>
      <c r="C93" s="2">
        <v>0.48</v>
      </c>
      <c r="D93" s="19" t="s">
        <v>172</v>
      </c>
      <c r="E93" s="19"/>
    </row>
    <row r="94" spans="1:5" x14ac:dyDescent="0.2">
      <c r="B94" s="101" t="s">
        <v>1763</v>
      </c>
      <c r="C94" s="154">
        <v>1</v>
      </c>
      <c r="D94" s="19" t="s">
        <v>1766</v>
      </c>
      <c r="E94" s="19"/>
    </row>
    <row r="96" spans="1:5" x14ac:dyDescent="0.2">
      <c r="A96" s="1" t="s">
        <v>750</v>
      </c>
    </row>
    <row r="97" spans="1:5" x14ac:dyDescent="0.2">
      <c r="A97" s="17" t="s">
        <v>747</v>
      </c>
    </row>
    <row r="98" spans="1:5" x14ac:dyDescent="0.2">
      <c r="A98" s="17"/>
    </row>
    <row r="99" spans="1:5" x14ac:dyDescent="0.2">
      <c r="A99" s="104" t="s">
        <v>746</v>
      </c>
      <c r="B99" s="105" t="s">
        <v>745</v>
      </c>
      <c r="C99" s="18" t="s">
        <v>749</v>
      </c>
    </row>
    <row r="100" spans="1:5" ht="15.75" x14ac:dyDescent="0.2">
      <c r="A100" s="38" t="s">
        <v>734</v>
      </c>
      <c r="B100" s="102" t="s">
        <v>741</v>
      </c>
      <c r="C100" s="1" t="s">
        <v>728</v>
      </c>
    </row>
    <row r="101" spans="1:5" ht="15.75" x14ac:dyDescent="0.2">
      <c r="A101" s="38" t="s">
        <v>735</v>
      </c>
      <c r="B101" s="102" t="s">
        <v>742</v>
      </c>
      <c r="C101" s="1" t="s">
        <v>729</v>
      </c>
    </row>
    <row r="102" spans="1:5" ht="15.75" x14ac:dyDescent="0.2">
      <c r="A102" s="38" t="s">
        <v>736</v>
      </c>
      <c r="B102" s="102" t="s">
        <v>167</v>
      </c>
      <c r="C102" s="1" t="s">
        <v>730</v>
      </c>
    </row>
    <row r="103" spans="1:5" ht="15.75" x14ac:dyDescent="0.2">
      <c r="A103" s="38" t="s">
        <v>737</v>
      </c>
      <c r="B103" s="102" t="s">
        <v>168</v>
      </c>
      <c r="C103" s="1" t="s">
        <v>731</v>
      </c>
    </row>
    <row r="104" spans="1:5" x14ac:dyDescent="0.2">
      <c r="A104" s="38" t="s">
        <v>738</v>
      </c>
      <c r="B104" s="102" t="s">
        <v>169</v>
      </c>
      <c r="C104" s="1" t="s">
        <v>732</v>
      </c>
    </row>
    <row r="105" spans="1:5" x14ac:dyDescent="0.2">
      <c r="A105" s="38" t="s">
        <v>739</v>
      </c>
      <c r="B105" s="102" t="s">
        <v>743</v>
      </c>
      <c r="C105" s="1" t="s">
        <v>36</v>
      </c>
    </row>
    <row r="106" spans="1:5" x14ac:dyDescent="0.2">
      <c r="A106" s="38" t="s">
        <v>740</v>
      </c>
      <c r="B106" s="102" t="s">
        <v>744</v>
      </c>
      <c r="C106" s="1" t="s">
        <v>733</v>
      </c>
    </row>
    <row r="108" spans="1:5" x14ac:dyDescent="0.2">
      <c r="A108" s="17" t="s">
        <v>754</v>
      </c>
    </row>
    <row r="110" spans="1:5" ht="15.75" x14ac:dyDescent="0.2">
      <c r="B110" s="103" t="s">
        <v>751</v>
      </c>
      <c r="C110" s="107" t="s">
        <v>748</v>
      </c>
      <c r="D110" s="107" t="s">
        <v>753</v>
      </c>
      <c r="E110" s="106" t="s">
        <v>752</v>
      </c>
    </row>
    <row r="111" spans="1:5" x14ac:dyDescent="0.2">
      <c r="B111" s="3" t="s">
        <v>57</v>
      </c>
      <c r="C111" s="108">
        <v>0.14699999999999999</v>
      </c>
      <c r="D111" s="109">
        <v>0.63500000000000001</v>
      </c>
      <c r="E111" s="3" t="s">
        <v>697</v>
      </c>
    </row>
    <row r="112" spans="1:5" x14ac:dyDescent="0.2">
      <c r="B112" s="77" t="s">
        <v>64</v>
      </c>
      <c r="C112" s="38">
        <v>0.997</v>
      </c>
      <c r="D112" s="39">
        <v>0.999</v>
      </c>
      <c r="E112" s="39" t="s">
        <v>837</v>
      </c>
    </row>
  </sheetData>
  <sortState ref="A4:R66">
    <sortCondition ref="A4:A66"/>
    <sortCondition ref="B4:B66"/>
  </sortState>
  <mergeCells count="16">
    <mergeCell ref="K71:R71"/>
    <mergeCell ref="K48:R48"/>
    <mergeCell ref="K53:R53"/>
    <mergeCell ref="K60:R60"/>
    <mergeCell ref="K62:R62"/>
    <mergeCell ref="K67:R67"/>
    <mergeCell ref="K18:R18"/>
    <mergeCell ref="K20:R20"/>
    <mergeCell ref="K25:R25"/>
    <mergeCell ref="K27:R27"/>
    <mergeCell ref="K32:R32"/>
    <mergeCell ref="B3:G3"/>
    <mergeCell ref="K3:R3"/>
    <mergeCell ref="H3:J3"/>
    <mergeCell ref="K8:R8"/>
    <mergeCell ref="K14:R14"/>
  </mergeCells>
  <phoneticPr fontId="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21" sqref="A21"/>
    </sheetView>
  </sheetViews>
  <sheetFormatPr defaultRowHeight="12.75" x14ac:dyDescent="0.2"/>
  <cols>
    <col min="1" max="1" width="18.140625" style="156" customWidth="1"/>
    <col min="2" max="2" width="11.28515625" style="156" customWidth="1"/>
    <col min="3" max="3" width="12.28515625" style="156" customWidth="1"/>
    <col min="4" max="4" width="12.7109375" style="156" customWidth="1"/>
    <col min="5" max="5" width="12.28515625" style="156" customWidth="1"/>
    <col min="6" max="16384" width="9.140625" style="156"/>
  </cols>
  <sheetData>
    <row r="1" spans="1:5" x14ac:dyDescent="0.2">
      <c r="A1" s="218" t="s">
        <v>2228</v>
      </c>
    </row>
    <row r="2" spans="1:5" ht="13.5" thickBot="1" x14ac:dyDescent="0.25"/>
    <row r="3" spans="1:5" ht="13.5" thickBot="1" x14ac:dyDescent="0.25">
      <c r="A3" s="246" t="s">
        <v>2190</v>
      </c>
      <c r="B3" s="246"/>
      <c r="C3" s="246"/>
      <c r="D3" s="246"/>
      <c r="E3" s="246"/>
    </row>
    <row r="4" spans="1:5" ht="29.25" thickBot="1" x14ac:dyDescent="0.25">
      <c r="A4" s="212"/>
      <c r="B4" s="212" t="s">
        <v>2191</v>
      </c>
      <c r="C4" s="212" t="s">
        <v>2192</v>
      </c>
      <c r="D4" s="212" t="s">
        <v>2193</v>
      </c>
      <c r="E4" s="212" t="s">
        <v>2198</v>
      </c>
    </row>
    <row r="5" spans="1:5" x14ac:dyDescent="0.2">
      <c r="A5" s="213" t="s">
        <v>2194</v>
      </c>
      <c r="B5" s="214" t="s">
        <v>56</v>
      </c>
      <c r="C5" s="214" t="s">
        <v>194</v>
      </c>
      <c r="D5" s="214" t="s">
        <v>167</v>
      </c>
      <c r="E5" s="214" t="s">
        <v>173</v>
      </c>
    </row>
    <row r="6" spans="1:5" ht="15.75" x14ac:dyDescent="0.2">
      <c r="A6" s="213" t="s">
        <v>2195</v>
      </c>
      <c r="B6" s="215">
        <v>3.7000000000000001E-10</v>
      </c>
      <c r="C6" s="215">
        <v>5.3000000000000003E-10</v>
      </c>
      <c r="D6" s="214" t="s">
        <v>2199</v>
      </c>
      <c r="E6" s="214" t="s">
        <v>2196</v>
      </c>
    </row>
    <row r="7" spans="1:5" ht="13.5" thickBot="1" x14ac:dyDescent="0.25">
      <c r="A7" s="212" t="s">
        <v>2197</v>
      </c>
      <c r="B7" s="216">
        <v>6.7000000000000002E-6</v>
      </c>
      <c r="C7" s="216">
        <v>3.7000000000000002E-6</v>
      </c>
      <c r="D7" s="217" t="s">
        <v>2196</v>
      </c>
      <c r="E7" s="216">
        <v>3.0999999999999999E-3</v>
      </c>
    </row>
    <row r="8" spans="1:5" ht="13.5" thickBot="1" x14ac:dyDescent="0.25">
      <c r="A8" s="246" t="s">
        <v>2200</v>
      </c>
      <c r="B8" s="246"/>
      <c r="C8" s="246"/>
      <c r="D8" s="246"/>
      <c r="E8" s="246"/>
    </row>
    <row r="9" spans="1:5" ht="13.5" thickBot="1" x14ac:dyDescent="0.25">
      <c r="A9" s="212"/>
      <c r="B9" s="212" t="s">
        <v>56</v>
      </c>
      <c r="C9" s="212" t="s">
        <v>194</v>
      </c>
      <c r="D9" s="212" t="s">
        <v>167</v>
      </c>
      <c r="E9" s="212" t="s">
        <v>173</v>
      </c>
    </row>
    <row r="10" spans="1:5" x14ac:dyDescent="0.2">
      <c r="A10" s="213" t="s">
        <v>56</v>
      </c>
      <c r="B10" s="214"/>
      <c r="C10" s="214">
        <v>0.72099999999999997</v>
      </c>
      <c r="D10" s="214">
        <v>0.17</v>
      </c>
      <c r="E10" s="214">
        <v>0.24399999999999999</v>
      </c>
    </row>
    <row r="11" spans="1:5" x14ac:dyDescent="0.2">
      <c r="A11" s="213" t="s">
        <v>194</v>
      </c>
      <c r="B11" s="214">
        <v>0.17199999999999999</v>
      </c>
      <c r="C11" s="214"/>
      <c r="D11" s="214">
        <v>1</v>
      </c>
      <c r="E11" s="214">
        <v>1</v>
      </c>
    </row>
    <row r="12" spans="1:5" x14ac:dyDescent="0.2">
      <c r="A12" s="213" t="s">
        <v>167</v>
      </c>
      <c r="B12" s="214">
        <v>0.02</v>
      </c>
      <c r="C12" s="214">
        <v>0.47099999999999997</v>
      </c>
      <c r="D12" s="214"/>
      <c r="E12" s="214">
        <v>1</v>
      </c>
    </row>
    <row r="13" spans="1:5" ht="13.5" thickBot="1" x14ac:dyDescent="0.25">
      <c r="A13" s="212" t="s">
        <v>173</v>
      </c>
      <c r="B13" s="217">
        <v>0.04</v>
      </c>
      <c r="C13" s="217">
        <v>0.48899999999999999</v>
      </c>
      <c r="D13" s="217">
        <v>0.96399999999999997</v>
      </c>
      <c r="E13" s="217"/>
    </row>
    <row r="14" spans="1:5" ht="28.5" customHeight="1" x14ac:dyDescent="0.2">
      <c r="A14" s="247" t="s">
        <v>2204</v>
      </c>
      <c r="B14" s="248"/>
      <c r="C14" s="248"/>
      <c r="D14" s="248"/>
      <c r="E14" s="248"/>
    </row>
    <row r="15" spans="1:5" x14ac:dyDescent="0.2">
      <c r="A15" s="158" t="s">
        <v>2201</v>
      </c>
    </row>
    <row r="16" spans="1:5" ht="15.75" x14ac:dyDescent="0.2">
      <c r="A16" s="219" t="s">
        <v>2202</v>
      </c>
    </row>
    <row r="17" spans="1:1" ht="15.75" x14ac:dyDescent="0.2">
      <c r="A17" s="220" t="s">
        <v>2203</v>
      </c>
    </row>
  </sheetData>
  <mergeCells count="3">
    <mergeCell ref="A3:E3"/>
    <mergeCell ref="A8:E8"/>
    <mergeCell ref="A14:E1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0" sqref="A20"/>
    </sheetView>
  </sheetViews>
  <sheetFormatPr defaultRowHeight="15" x14ac:dyDescent="0.25"/>
  <cols>
    <col min="1" max="1" width="19.7109375" customWidth="1"/>
    <col min="2" max="2" width="10.5703125" customWidth="1"/>
    <col min="3" max="3" width="11.140625" customWidth="1"/>
    <col min="4" max="4" width="10.7109375" customWidth="1"/>
    <col min="5" max="5" width="12" customWidth="1"/>
  </cols>
  <sheetData>
    <row r="1" spans="1:5" x14ac:dyDescent="0.25">
      <c r="A1" s="224" t="s">
        <v>2229</v>
      </c>
    </row>
    <row r="2" spans="1:5" ht="15.75" thickBot="1" x14ac:dyDescent="0.3"/>
    <row r="3" spans="1:5" ht="15.75" thickBot="1" x14ac:dyDescent="0.3">
      <c r="A3" s="246" t="s">
        <v>2190</v>
      </c>
      <c r="B3" s="246"/>
      <c r="C3" s="246"/>
      <c r="D3" s="246"/>
      <c r="E3" s="246"/>
    </row>
    <row r="4" spans="1:5" ht="29.25" thickBot="1" x14ac:dyDescent="0.3">
      <c r="A4" s="212"/>
      <c r="B4" s="212" t="s">
        <v>2191</v>
      </c>
      <c r="C4" s="212" t="s">
        <v>2192</v>
      </c>
      <c r="D4" s="212" t="s">
        <v>2193</v>
      </c>
      <c r="E4" s="212" t="s">
        <v>2205</v>
      </c>
    </row>
    <row r="5" spans="1:5" x14ac:dyDescent="0.25">
      <c r="A5" s="213" t="s">
        <v>2194</v>
      </c>
      <c r="B5" s="213" t="s">
        <v>36</v>
      </c>
      <c r="C5" s="213" t="s">
        <v>229</v>
      </c>
      <c r="D5" s="213" t="s">
        <v>743</v>
      </c>
      <c r="E5" s="213" t="s">
        <v>175</v>
      </c>
    </row>
    <row r="6" spans="1:5" ht="15.75" x14ac:dyDescent="0.25">
      <c r="A6" s="213" t="s">
        <v>2195</v>
      </c>
      <c r="B6" s="215">
        <v>2.1000000000000002E-9</v>
      </c>
      <c r="C6" s="214" t="s">
        <v>2196</v>
      </c>
      <c r="D6" s="214" t="s">
        <v>2206</v>
      </c>
      <c r="E6" s="215">
        <v>4.4999999999999998E-7</v>
      </c>
    </row>
    <row r="7" spans="1:5" ht="15.75" thickBot="1" x14ac:dyDescent="0.3">
      <c r="A7" s="228" t="s">
        <v>2197</v>
      </c>
      <c r="B7" s="226" t="s">
        <v>2196</v>
      </c>
      <c r="C7" s="227">
        <v>7.6000000000000002E-23</v>
      </c>
      <c r="D7" s="226" t="s">
        <v>2210</v>
      </c>
      <c r="E7" s="226" t="s">
        <v>2211</v>
      </c>
    </row>
    <row r="8" spans="1:5" ht="15.75" thickBot="1" x14ac:dyDescent="0.3">
      <c r="A8" s="246" t="s">
        <v>2200</v>
      </c>
      <c r="B8" s="246"/>
      <c r="C8" s="246"/>
      <c r="D8" s="246"/>
      <c r="E8" s="246"/>
    </row>
    <row r="9" spans="1:5" ht="15.75" thickBot="1" x14ac:dyDescent="0.3">
      <c r="A9" s="212"/>
      <c r="B9" s="212" t="s">
        <v>36</v>
      </c>
      <c r="C9" s="212" t="s">
        <v>229</v>
      </c>
      <c r="D9" s="212" t="s">
        <v>743</v>
      </c>
      <c r="E9" s="212" t="s">
        <v>175</v>
      </c>
    </row>
    <row r="10" spans="1:5" x14ac:dyDescent="0.25">
      <c r="A10" s="213" t="s">
        <v>36</v>
      </c>
      <c r="B10" s="214"/>
      <c r="C10" s="214">
        <v>1</v>
      </c>
      <c r="D10" s="214">
        <v>1</v>
      </c>
      <c r="E10" s="214">
        <v>1</v>
      </c>
    </row>
    <row r="11" spans="1:5" x14ac:dyDescent="0.25">
      <c r="A11" s="213" t="s">
        <v>229</v>
      </c>
      <c r="B11" s="214">
        <v>0.14499999999999999</v>
      </c>
      <c r="C11" s="214"/>
      <c r="D11" s="214">
        <v>1</v>
      </c>
      <c r="E11" s="214">
        <v>1</v>
      </c>
    </row>
    <row r="12" spans="1:5" x14ac:dyDescent="0.25">
      <c r="A12" s="213" t="s">
        <v>743</v>
      </c>
      <c r="B12" s="214">
        <v>0.19800000000000001</v>
      </c>
      <c r="C12" s="214">
        <v>0.115</v>
      </c>
      <c r="D12" s="214"/>
      <c r="E12" s="214">
        <v>1</v>
      </c>
    </row>
    <row r="13" spans="1:5" ht="15.75" thickBot="1" x14ac:dyDescent="0.3">
      <c r="A13" s="212" t="s">
        <v>175</v>
      </c>
      <c r="B13" s="217">
        <v>0.75</v>
      </c>
      <c r="C13" s="217">
        <v>0.19400000000000001</v>
      </c>
      <c r="D13" s="217">
        <v>0.26400000000000001</v>
      </c>
      <c r="E13" s="217"/>
    </row>
    <row r="14" spans="1:5" ht="27.75" customHeight="1" x14ac:dyDescent="0.25">
      <c r="A14" s="247" t="s">
        <v>2204</v>
      </c>
      <c r="B14" s="249"/>
      <c r="C14" s="249"/>
      <c r="D14" s="249"/>
      <c r="E14" s="249"/>
    </row>
    <row r="15" spans="1:5" x14ac:dyDescent="0.25">
      <c r="A15" s="221" t="s">
        <v>2201</v>
      </c>
    </row>
    <row r="16" spans="1:5" x14ac:dyDescent="0.25">
      <c r="A16" s="222" t="s">
        <v>2207</v>
      </c>
    </row>
    <row r="17" spans="1:1" x14ac:dyDescent="0.25">
      <c r="A17" s="222" t="s">
        <v>2208</v>
      </c>
    </row>
    <row r="18" spans="1:1" x14ac:dyDescent="0.25">
      <c r="A18" s="223" t="s">
        <v>2209</v>
      </c>
    </row>
  </sheetData>
  <mergeCells count="3">
    <mergeCell ref="A3:E3"/>
    <mergeCell ref="A8:E8"/>
    <mergeCell ref="A14:E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19" sqref="A19"/>
    </sheetView>
  </sheetViews>
  <sheetFormatPr defaultRowHeight="12.75" x14ac:dyDescent="0.2"/>
  <cols>
    <col min="1" max="1" width="23.5703125" style="156" customWidth="1"/>
    <col min="2" max="2" width="15.42578125" style="156" customWidth="1"/>
    <col min="3" max="4" width="13.42578125" style="156" customWidth="1"/>
    <col min="5" max="16384" width="9.140625" style="156"/>
  </cols>
  <sheetData>
    <row r="1" spans="1:4" x14ac:dyDescent="0.2">
      <c r="A1" s="218" t="s">
        <v>2230</v>
      </c>
    </row>
    <row r="2" spans="1:4" ht="13.5" thickBot="1" x14ac:dyDescent="0.25"/>
    <row r="3" spans="1:4" ht="13.5" thickBot="1" x14ac:dyDescent="0.25">
      <c r="A3" s="246" t="s">
        <v>2190</v>
      </c>
      <c r="B3" s="246"/>
      <c r="C3" s="246"/>
      <c r="D3" s="246"/>
    </row>
    <row r="4" spans="1:4" ht="26.25" thickBot="1" x14ac:dyDescent="0.25">
      <c r="A4" s="212"/>
      <c r="B4" s="212" t="s">
        <v>2191</v>
      </c>
      <c r="C4" s="212" t="s">
        <v>2212</v>
      </c>
      <c r="D4" s="212" t="s">
        <v>2213</v>
      </c>
    </row>
    <row r="5" spans="1:4" x14ac:dyDescent="0.2">
      <c r="A5" s="213" t="s">
        <v>2194</v>
      </c>
      <c r="B5" s="213" t="s">
        <v>65</v>
      </c>
      <c r="C5" s="213" t="s">
        <v>172</v>
      </c>
      <c r="D5" s="213" t="s">
        <v>169</v>
      </c>
    </row>
    <row r="6" spans="1:4" ht="15.75" x14ac:dyDescent="0.2">
      <c r="A6" s="213" t="s">
        <v>2195</v>
      </c>
      <c r="B6" s="215">
        <v>1.5E-9</v>
      </c>
      <c r="C6" s="215">
        <v>2.6000000000000001E-8</v>
      </c>
      <c r="D6" s="214" t="s">
        <v>2217</v>
      </c>
    </row>
    <row r="7" spans="1:4" ht="25.5" x14ac:dyDescent="0.2">
      <c r="A7" s="213" t="s">
        <v>2214</v>
      </c>
      <c r="B7" s="215">
        <v>6.3E-7</v>
      </c>
      <c r="C7" s="215">
        <v>1.7000000000000001E-10</v>
      </c>
      <c r="D7" s="214" t="s">
        <v>2196</v>
      </c>
    </row>
    <row r="8" spans="1:4" ht="26.25" thickBot="1" x14ac:dyDescent="0.25">
      <c r="A8" s="213" t="s">
        <v>2215</v>
      </c>
      <c r="B8" s="215">
        <v>5.9000000000000003E-4</v>
      </c>
      <c r="C8" s="214" t="s">
        <v>2216</v>
      </c>
      <c r="D8" s="214" t="s">
        <v>2196</v>
      </c>
    </row>
    <row r="9" spans="1:4" ht="13.5" thickBot="1" x14ac:dyDescent="0.25">
      <c r="A9" s="246" t="s">
        <v>2200</v>
      </c>
      <c r="B9" s="246"/>
      <c r="C9" s="246"/>
      <c r="D9" s="246"/>
    </row>
    <row r="10" spans="1:4" ht="13.5" thickBot="1" x14ac:dyDescent="0.25">
      <c r="A10" s="212"/>
      <c r="B10" s="212" t="s">
        <v>65</v>
      </c>
      <c r="C10" s="212" t="s">
        <v>172</v>
      </c>
      <c r="D10" s="212" t="s">
        <v>169</v>
      </c>
    </row>
    <row r="11" spans="1:4" x14ac:dyDescent="0.2">
      <c r="A11" s="213" t="s">
        <v>65</v>
      </c>
      <c r="B11" s="214"/>
      <c r="C11" s="214">
        <v>1</v>
      </c>
      <c r="D11" s="214">
        <v>1</v>
      </c>
    </row>
    <row r="12" spans="1:4" x14ac:dyDescent="0.2">
      <c r="A12" s="213" t="s">
        <v>172</v>
      </c>
      <c r="B12" s="214">
        <v>6.3E-2</v>
      </c>
      <c r="C12" s="214"/>
      <c r="D12" s="214">
        <v>1</v>
      </c>
    </row>
    <row r="13" spans="1:4" ht="13.5" thickBot="1" x14ac:dyDescent="0.25">
      <c r="A13" s="212" t="s">
        <v>169</v>
      </c>
      <c r="B13" s="217">
        <v>6.3E-2</v>
      </c>
      <c r="C13" s="217">
        <v>0.47599999999999998</v>
      </c>
      <c r="D13" s="217"/>
    </row>
    <row r="14" spans="1:4" ht="27.75" customHeight="1" x14ac:dyDescent="0.2">
      <c r="A14" s="247" t="s">
        <v>2204</v>
      </c>
      <c r="B14" s="248"/>
      <c r="C14" s="248"/>
      <c r="D14" s="248"/>
    </row>
    <row r="15" spans="1:4" x14ac:dyDescent="0.2">
      <c r="A15" s="158" t="s">
        <v>2201</v>
      </c>
    </row>
    <row r="16" spans="1:4" ht="15.75" x14ac:dyDescent="0.2">
      <c r="A16" s="219" t="s">
        <v>2218</v>
      </c>
    </row>
    <row r="17" spans="1:4" ht="52.5" customHeight="1" x14ac:dyDescent="0.25">
      <c r="A17" s="250" t="s">
        <v>2219</v>
      </c>
      <c r="B17" s="251"/>
      <c r="C17" s="251"/>
      <c r="D17" s="251"/>
    </row>
  </sheetData>
  <mergeCells count="4">
    <mergeCell ref="A3:D3"/>
    <mergeCell ref="A9:D9"/>
    <mergeCell ref="A17:D17"/>
    <mergeCell ref="A14:D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selection activeCell="N48" sqref="N48"/>
    </sheetView>
  </sheetViews>
  <sheetFormatPr defaultRowHeight="12.75" x14ac:dyDescent="0.2"/>
  <cols>
    <col min="1" max="1" width="11.7109375" style="156" customWidth="1"/>
    <col min="2" max="2" width="10.85546875" style="156" bestFit="1" customWidth="1"/>
    <col min="3" max="3" width="20.42578125" style="156" bestFit="1" customWidth="1"/>
    <col min="4" max="4" width="10" style="89" bestFit="1" customWidth="1"/>
    <col min="5" max="5" width="45.28515625" style="156" bestFit="1" customWidth="1"/>
    <col min="6" max="6" width="13.7109375" style="156" bestFit="1" customWidth="1"/>
    <col min="7" max="7" width="8.42578125" style="80" bestFit="1" customWidth="1"/>
    <col min="8" max="8" width="19.28515625" style="156" bestFit="1" customWidth="1"/>
    <col min="9" max="9" width="9.85546875" style="156" bestFit="1" customWidth="1"/>
    <col min="10" max="10" width="9.85546875" style="156" customWidth="1"/>
    <col min="11" max="11" width="19.28515625" style="39" bestFit="1" customWidth="1"/>
    <col min="12" max="12" width="9.85546875" style="39" bestFit="1" customWidth="1"/>
    <col min="13" max="13" width="12" style="39" bestFit="1" customWidth="1"/>
    <col min="14" max="14" width="10.85546875" style="92" bestFit="1" customWidth="1"/>
    <col min="15" max="15" width="8.42578125" style="81" bestFit="1" customWidth="1"/>
    <col min="16" max="16384" width="9.140625" style="156"/>
  </cols>
  <sheetData>
    <row r="1" spans="1:15" x14ac:dyDescent="0.2">
      <c r="A1" s="21" t="s">
        <v>2188</v>
      </c>
    </row>
    <row r="2" spans="1:15" ht="13.5" thickBot="1" x14ac:dyDescent="0.25">
      <c r="A2" s="211"/>
      <c r="B2" s="211"/>
      <c r="C2" s="211"/>
      <c r="D2" s="90"/>
      <c r="E2" s="66"/>
      <c r="F2" s="66"/>
      <c r="G2" s="85"/>
      <c r="H2" s="23"/>
      <c r="I2" s="23"/>
      <c r="J2" s="23"/>
      <c r="K2" s="66"/>
      <c r="L2" s="66"/>
      <c r="M2" s="252" t="s">
        <v>687</v>
      </c>
      <c r="N2" s="252"/>
      <c r="O2" s="252"/>
    </row>
    <row r="3" spans="1:15" ht="26.25" thickBot="1" x14ac:dyDescent="0.25">
      <c r="A3" s="59" t="s">
        <v>9</v>
      </c>
      <c r="B3" s="58" t="s">
        <v>10</v>
      </c>
      <c r="C3" s="59" t="s">
        <v>331</v>
      </c>
      <c r="D3" s="91" t="s">
        <v>567</v>
      </c>
      <c r="E3" s="59" t="s">
        <v>100</v>
      </c>
      <c r="F3" s="59" t="s">
        <v>336</v>
      </c>
      <c r="G3" s="86" t="s">
        <v>515</v>
      </c>
      <c r="H3" s="87" t="s">
        <v>598</v>
      </c>
      <c r="I3" s="87" t="s">
        <v>684</v>
      </c>
      <c r="J3" s="87" t="s">
        <v>686</v>
      </c>
      <c r="K3" s="87" t="s">
        <v>599</v>
      </c>
      <c r="L3" s="87" t="s">
        <v>685</v>
      </c>
      <c r="M3" s="87" t="s">
        <v>10</v>
      </c>
      <c r="N3" s="93" t="s">
        <v>567</v>
      </c>
      <c r="O3" s="88" t="s">
        <v>515</v>
      </c>
    </row>
    <row r="4" spans="1:15" ht="13.5" x14ac:dyDescent="0.25">
      <c r="A4" s="51" t="s">
        <v>2178</v>
      </c>
      <c r="B4" s="49"/>
      <c r="C4" s="50"/>
      <c r="D4" s="76"/>
      <c r="E4" s="48"/>
      <c r="F4" s="48"/>
      <c r="G4" s="82"/>
    </row>
    <row r="5" spans="1:15" x14ac:dyDescent="0.2">
      <c r="A5" s="38">
        <v>1</v>
      </c>
      <c r="B5" s="41" t="s">
        <v>196</v>
      </c>
      <c r="C5" s="38" t="s">
        <v>195</v>
      </c>
      <c r="D5" s="78">
        <v>92975464</v>
      </c>
      <c r="E5" s="61" t="s">
        <v>17</v>
      </c>
      <c r="F5" s="41" t="s">
        <v>185</v>
      </c>
      <c r="G5" s="83">
        <v>1.9900000000000001E-2</v>
      </c>
      <c r="H5" s="39" t="s">
        <v>600</v>
      </c>
      <c r="I5" s="39">
        <v>20</v>
      </c>
      <c r="J5" s="39">
        <v>2</v>
      </c>
      <c r="K5" s="39" t="s">
        <v>600</v>
      </c>
      <c r="L5" s="39">
        <v>7</v>
      </c>
      <c r="M5" s="39" t="s">
        <v>570</v>
      </c>
      <c r="N5" s="92">
        <v>93177441</v>
      </c>
      <c r="O5" s="81">
        <v>0.113</v>
      </c>
    </row>
    <row r="6" spans="1:15" x14ac:dyDescent="0.2">
      <c r="A6" s="44">
        <v>1</v>
      </c>
      <c r="B6" s="41" t="s">
        <v>194</v>
      </c>
      <c r="C6" s="44" t="s">
        <v>193</v>
      </c>
      <c r="D6" s="78">
        <v>101240893</v>
      </c>
      <c r="E6" s="62" t="s">
        <v>519</v>
      </c>
      <c r="F6" s="40" t="s">
        <v>190</v>
      </c>
      <c r="G6" s="83">
        <v>2.3199999999999998E-2</v>
      </c>
      <c r="H6" s="39" t="s">
        <v>645</v>
      </c>
      <c r="I6" s="39">
        <v>75</v>
      </c>
      <c r="J6" s="39">
        <v>2</v>
      </c>
      <c r="K6" s="39" t="s">
        <v>601</v>
      </c>
      <c r="L6" s="39">
        <v>34</v>
      </c>
      <c r="M6" s="39" t="s">
        <v>571</v>
      </c>
      <c r="N6" s="92">
        <v>101246098</v>
      </c>
      <c r="O6" s="81">
        <v>6.3399999999999998E-2</v>
      </c>
    </row>
    <row r="7" spans="1:15" x14ac:dyDescent="0.2">
      <c r="A7" s="38">
        <v>1</v>
      </c>
      <c r="B7" s="41" t="s">
        <v>210</v>
      </c>
      <c r="C7" s="38" t="s">
        <v>209</v>
      </c>
      <c r="D7" s="78">
        <v>117080166</v>
      </c>
      <c r="E7" s="61" t="s">
        <v>21</v>
      </c>
      <c r="F7" s="41" t="s">
        <v>181</v>
      </c>
      <c r="G7" s="83">
        <v>0.20799999999999999</v>
      </c>
      <c r="H7" s="39" t="s">
        <v>646</v>
      </c>
      <c r="I7" s="39">
        <v>6</v>
      </c>
      <c r="J7" s="39">
        <v>1</v>
      </c>
      <c r="K7" s="39" t="s">
        <v>602</v>
      </c>
      <c r="L7" s="39">
        <v>3</v>
      </c>
      <c r="M7" s="39" t="s">
        <v>350</v>
      </c>
      <c r="N7" s="92">
        <v>117095502</v>
      </c>
      <c r="O7" s="81">
        <v>0.24099999999999999</v>
      </c>
    </row>
    <row r="8" spans="1:15" x14ac:dyDescent="0.2">
      <c r="A8" s="38">
        <v>1</v>
      </c>
      <c r="B8" s="41" t="s">
        <v>206</v>
      </c>
      <c r="C8" s="38" t="s">
        <v>205</v>
      </c>
      <c r="D8" s="78">
        <v>192541472</v>
      </c>
      <c r="E8" s="61" t="s">
        <v>520</v>
      </c>
      <c r="F8" s="41" t="s">
        <v>190</v>
      </c>
      <c r="G8" s="83">
        <v>3.4000000000000002E-2</v>
      </c>
      <c r="H8" s="39" t="s">
        <v>647</v>
      </c>
      <c r="I8" s="39">
        <v>23</v>
      </c>
      <c r="J8" s="39">
        <v>0</v>
      </c>
      <c r="K8" s="39" t="s">
        <v>603</v>
      </c>
      <c r="L8" s="39">
        <v>9</v>
      </c>
      <c r="M8" s="39" t="s">
        <v>573</v>
      </c>
      <c r="N8" s="92">
        <v>192537400</v>
      </c>
      <c r="O8" s="81">
        <v>0.15</v>
      </c>
    </row>
    <row r="9" spans="1:15" x14ac:dyDescent="0.2">
      <c r="A9" s="38">
        <v>1</v>
      </c>
      <c r="B9" s="41" t="s">
        <v>249</v>
      </c>
      <c r="C9" s="38" t="s">
        <v>248</v>
      </c>
      <c r="D9" s="78">
        <v>200874728</v>
      </c>
      <c r="E9" s="61" t="s">
        <v>250</v>
      </c>
      <c r="F9" s="41" t="s">
        <v>181</v>
      </c>
      <c r="G9" s="83">
        <v>4.82E-2</v>
      </c>
      <c r="H9" s="39" t="s">
        <v>648</v>
      </c>
      <c r="I9" s="39">
        <v>50</v>
      </c>
      <c r="J9" s="39">
        <v>3</v>
      </c>
      <c r="K9" s="39" t="s">
        <v>604</v>
      </c>
      <c r="L9" s="39">
        <v>15</v>
      </c>
      <c r="M9" s="39" t="s">
        <v>249</v>
      </c>
      <c r="N9" s="92">
        <v>200874728</v>
      </c>
      <c r="O9" s="81">
        <v>4.82E-2</v>
      </c>
    </row>
    <row r="10" spans="1:15" x14ac:dyDescent="0.2">
      <c r="A10" s="39">
        <v>2</v>
      </c>
      <c r="B10" s="39" t="s">
        <v>252</v>
      </c>
      <c r="C10" s="39" t="s">
        <v>251</v>
      </c>
      <c r="D10" s="39">
        <v>68587477</v>
      </c>
      <c r="E10" s="61" t="s">
        <v>522</v>
      </c>
      <c r="F10" s="41" t="s">
        <v>190</v>
      </c>
      <c r="G10" s="81">
        <v>5.0000000000000001E-3</v>
      </c>
      <c r="H10" s="39" t="s">
        <v>2132</v>
      </c>
      <c r="I10" s="39">
        <v>67</v>
      </c>
      <c r="J10" s="39">
        <v>3</v>
      </c>
      <c r="K10" s="39" t="s">
        <v>2133</v>
      </c>
      <c r="L10" s="39">
        <v>11</v>
      </c>
      <c r="M10" s="39" t="s">
        <v>2134</v>
      </c>
      <c r="N10" s="39">
        <v>68744044</v>
      </c>
      <c r="O10" s="81">
        <v>0.30399999999999999</v>
      </c>
    </row>
    <row r="11" spans="1:15" x14ac:dyDescent="0.2">
      <c r="A11" s="38">
        <v>2</v>
      </c>
      <c r="B11" s="41" t="s">
        <v>180</v>
      </c>
      <c r="C11" s="38" t="s">
        <v>179</v>
      </c>
      <c r="D11" s="78">
        <v>231115454</v>
      </c>
      <c r="E11" s="61" t="s">
        <v>62</v>
      </c>
      <c r="F11" s="41" t="s">
        <v>181</v>
      </c>
      <c r="G11" s="83">
        <v>2.81E-2</v>
      </c>
      <c r="H11" s="39" t="s">
        <v>605</v>
      </c>
      <c r="I11" s="39">
        <v>24</v>
      </c>
      <c r="J11" s="39">
        <v>2</v>
      </c>
      <c r="K11" s="39" t="s">
        <v>605</v>
      </c>
      <c r="L11" s="39">
        <v>5</v>
      </c>
      <c r="M11" s="39" t="s">
        <v>576</v>
      </c>
      <c r="N11" s="92">
        <v>231083171</v>
      </c>
      <c r="O11" s="81">
        <v>0.19700000000000001</v>
      </c>
    </row>
    <row r="12" spans="1:15" x14ac:dyDescent="0.2">
      <c r="A12" s="44">
        <v>3</v>
      </c>
      <c r="B12" s="41" t="s">
        <v>188</v>
      </c>
      <c r="C12" s="44" t="s">
        <v>187</v>
      </c>
      <c r="D12" s="78">
        <v>27757018</v>
      </c>
      <c r="E12" s="62" t="s">
        <v>63</v>
      </c>
      <c r="F12" s="40" t="s">
        <v>191</v>
      </c>
      <c r="G12" s="83">
        <v>1.49E-2</v>
      </c>
      <c r="H12" s="39" t="s">
        <v>649</v>
      </c>
      <c r="I12" s="39">
        <v>70</v>
      </c>
      <c r="J12" s="39">
        <v>2</v>
      </c>
      <c r="K12" s="39" t="s">
        <v>606</v>
      </c>
      <c r="L12" s="39">
        <v>2</v>
      </c>
      <c r="M12" s="39" t="s">
        <v>578</v>
      </c>
      <c r="N12" s="92">
        <v>27802504</v>
      </c>
      <c r="O12" s="81">
        <v>0.25700000000000001</v>
      </c>
    </row>
    <row r="13" spans="1:15" x14ac:dyDescent="0.2">
      <c r="A13" s="38">
        <v>3</v>
      </c>
      <c r="B13" s="41" t="s">
        <v>243</v>
      </c>
      <c r="C13" s="38" t="s">
        <v>242</v>
      </c>
      <c r="D13" s="78">
        <v>28078571</v>
      </c>
      <c r="E13" s="61" t="s">
        <v>523</v>
      </c>
      <c r="F13" s="41" t="s">
        <v>190</v>
      </c>
      <c r="G13" s="83">
        <v>7.2300000000000003E-2</v>
      </c>
      <c r="H13" s="39" t="s">
        <v>650</v>
      </c>
      <c r="I13" s="39">
        <v>14</v>
      </c>
      <c r="J13" s="39">
        <v>0</v>
      </c>
      <c r="K13" s="39" t="s">
        <v>607</v>
      </c>
      <c r="L13" s="39">
        <v>7</v>
      </c>
      <c r="M13" s="39" t="s">
        <v>579</v>
      </c>
      <c r="N13" s="92">
        <v>28068394</v>
      </c>
      <c r="O13" s="81">
        <v>8.0600000000000005E-2</v>
      </c>
    </row>
    <row r="14" spans="1:15" x14ac:dyDescent="0.2">
      <c r="A14" s="38">
        <v>3</v>
      </c>
      <c r="B14" s="41" t="s">
        <v>224</v>
      </c>
      <c r="C14" s="38" t="s">
        <v>223</v>
      </c>
      <c r="D14" s="78">
        <v>119222456</v>
      </c>
      <c r="E14" s="61" t="s">
        <v>225</v>
      </c>
      <c r="F14" s="41" t="s">
        <v>216</v>
      </c>
      <c r="G14" s="83">
        <v>4.87E-2</v>
      </c>
      <c r="H14" s="39" t="s">
        <v>651</v>
      </c>
      <c r="I14" s="39">
        <v>20</v>
      </c>
      <c r="J14" s="39">
        <v>5</v>
      </c>
      <c r="K14" s="39" t="s">
        <v>608</v>
      </c>
      <c r="L14" s="39">
        <v>8</v>
      </c>
      <c r="M14" s="39" t="s">
        <v>350</v>
      </c>
      <c r="N14" s="92">
        <v>119209027</v>
      </c>
      <c r="O14" s="81">
        <v>7.9299999999999995E-2</v>
      </c>
    </row>
    <row r="15" spans="1:15" x14ac:dyDescent="0.2">
      <c r="A15" s="39">
        <v>3</v>
      </c>
      <c r="B15" s="39" t="s">
        <v>230</v>
      </c>
      <c r="C15" s="39" t="s">
        <v>230</v>
      </c>
      <c r="D15" s="39">
        <v>121543577</v>
      </c>
      <c r="E15" s="61" t="s">
        <v>231</v>
      </c>
      <c r="F15" s="41" t="s">
        <v>181</v>
      </c>
      <c r="G15" s="81">
        <v>9.0000000000000011E-3</v>
      </c>
      <c r="H15" s="39" t="s">
        <v>2119</v>
      </c>
      <c r="I15" s="39">
        <v>90</v>
      </c>
      <c r="J15" s="39">
        <v>2</v>
      </c>
      <c r="K15" s="39" t="s">
        <v>2119</v>
      </c>
      <c r="L15" s="39">
        <v>33</v>
      </c>
      <c r="M15" s="39" t="s">
        <v>350</v>
      </c>
      <c r="N15" s="39">
        <v>121486774</v>
      </c>
      <c r="O15" s="81">
        <v>6.2E-2</v>
      </c>
    </row>
    <row r="16" spans="1:15" x14ac:dyDescent="0.2">
      <c r="A16" s="38">
        <v>3</v>
      </c>
      <c r="B16" s="41" t="s">
        <v>221</v>
      </c>
      <c r="C16" s="38" t="s">
        <v>220</v>
      </c>
      <c r="D16" s="78">
        <v>159691112</v>
      </c>
      <c r="E16" s="61" t="s">
        <v>525</v>
      </c>
      <c r="F16" s="41" t="s">
        <v>190</v>
      </c>
      <c r="G16" s="83">
        <v>0.66800000000000004</v>
      </c>
      <c r="H16" s="39" t="s">
        <v>652</v>
      </c>
      <c r="I16" s="39">
        <v>21</v>
      </c>
      <c r="J16" s="39">
        <v>2</v>
      </c>
      <c r="K16" s="39" t="s">
        <v>609</v>
      </c>
      <c r="L16" s="39">
        <v>1</v>
      </c>
      <c r="M16" s="39" t="s">
        <v>221</v>
      </c>
      <c r="N16" s="92">
        <v>159691112</v>
      </c>
      <c r="O16" s="81">
        <v>0.66800000000000004</v>
      </c>
    </row>
    <row r="17" spans="1:15" x14ac:dyDescent="0.2">
      <c r="A17" s="39">
        <v>4</v>
      </c>
      <c r="B17" s="39" t="s">
        <v>306</v>
      </c>
      <c r="C17" s="39" t="s">
        <v>306</v>
      </c>
      <c r="D17" s="39">
        <v>103551603</v>
      </c>
      <c r="E17" s="61" t="s">
        <v>526</v>
      </c>
      <c r="F17" s="41" t="s">
        <v>190</v>
      </c>
      <c r="G17" s="81">
        <v>4.0000000000000001E-3</v>
      </c>
      <c r="H17" s="39" t="s">
        <v>2138</v>
      </c>
      <c r="I17" s="39">
        <v>38</v>
      </c>
      <c r="J17" s="39">
        <v>2</v>
      </c>
      <c r="K17" s="39" t="s">
        <v>2139</v>
      </c>
      <c r="L17" s="39">
        <v>4</v>
      </c>
      <c r="M17" s="39" t="s">
        <v>2140</v>
      </c>
      <c r="N17" s="39">
        <v>103778056</v>
      </c>
      <c r="O17" s="81">
        <v>0.17899999999999999</v>
      </c>
    </row>
    <row r="18" spans="1:15" x14ac:dyDescent="0.2">
      <c r="A18" s="38">
        <v>5</v>
      </c>
      <c r="B18" s="41" t="s">
        <v>245</v>
      </c>
      <c r="C18" s="38" t="s">
        <v>244</v>
      </c>
      <c r="D18" s="78">
        <v>35879156</v>
      </c>
      <c r="E18" s="61" t="s">
        <v>527</v>
      </c>
      <c r="F18" s="41" t="s">
        <v>190</v>
      </c>
      <c r="G18" s="83">
        <v>9.3299999999999998E-3</v>
      </c>
      <c r="H18" s="39" t="s">
        <v>653</v>
      </c>
      <c r="I18" s="39">
        <v>70</v>
      </c>
      <c r="J18" s="39">
        <v>4</v>
      </c>
      <c r="K18" s="39" t="s">
        <v>610</v>
      </c>
      <c r="L18" s="39">
        <v>3</v>
      </c>
      <c r="M18" s="39" t="s">
        <v>581</v>
      </c>
      <c r="N18" s="92">
        <v>35877505</v>
      </c>
      <c r="O18" s="81">
        <v>0.24299999999999999</v>
      </c>
    </row>
    <row r="19" spans="1:15" x14ac:dyDescent="0.2">
      <c r="A19" s="44">
        <v>6</v>
      </c>
      <c r="B19" s="41" t="s">
        <v>198</v>
      </c>
      <c r="C19" s="44" t="s">
        <v>197</v>
      </c>
      <c r="D19" s="78">
        <v>90976768</v>
      </c>
      <c r="E19" s="62" t="s">
        <v>69</v>
      </c>
      <c r="F19" s="40" t="s">
        <v>181</v>
      </c>
      <c r="G19" s="83">
        <v>0.107</v>
      </c>
      <c r="H19" s="39" t="s">
        <v>654</v>
      </c>
      <c r="I19" s="39">
        <v>14</v>
      </c>
      <c r="J19" s="39">
        <v>2</v>
      </c>
      <c r="K19" s="39" t="s">
        <v>611</v>
      </c>
      <c r="L19" s="39">
        <v>3</v>
      </c>
      <c r="M19" s="39" t="s">
        <v>585</v>
      </c>
      <c r="N19" s="92">
        <v>90876844</v>
      </c>
      <c r="O19" s="81">
        <v>0.23599999999999999</v>
      </c>
    </row>
    <row r="20" spans="1:15" x14ac:dyDescent="0.2">
      <c r="A20" s="45">
        <v>6</v>
      </c>
      <c r="B20" s="41" t="s">
        <v>72</v>
      </c>
      <c r="C20" s="45" t="s">
        <v>72</v>
      </c>
      <c r="D20" s="78">
        <v>137452908</v>
      </c>
      <c r="E20" s="61" t="s">
        <v>529</v>
      </c>
      <c r="F20" s="41" t="s">
        <v>190</v>
      </c>
      <c r="G20" s="83">
        <v>0.19700000000000001</v>
      </c>
      <c r="H20" s="39" t="s">
        <v>655</v>
      </c>
      <c r="I20" s="39">
        <v>7</v>
      </c>
      <c r="J20" s="39">
        <v>0</v>
      </c>
      <c r="K20" s="39" t="s">
        <v>612</v>
      </c>
      <c r="L20" s="39">
        <v>3</v>
      </c>
      <c r="M20" s="39" t="s">
        <v>72</v>
      </c>
      <c r="N20" s="92">
        <v>137452908</v>
      </c>
      <c r="O20" s="81">
        <v>0.19700000000000001</v>
      </c>
    </row>
    <row r="21" spans="1:15" x14ac:dyDescent="0.2">
      <c r="A21" s="38">
        <v>6</v>
      </c>
      <c r="B21" s="41" t="s">
        <v>214</v>
      </c>
      <c r="C21" s="38" t="s">
        <v>213</v>
      </c>
      <c r="D21" s="78">
        <v>159470559</v>
      </c>
      <c r="E21" s="61" t="s">
        <v>531</v>
      </c>
      <c r="F21" s="41" t="s">
        <v>190</v>
      </c>
      <c r="G21" s="83">
        <v>8.3900000000000002E-2</v>
      </c>
      <c r="H21" s="39" t="s">
        <v>656</v>
      </c>
      <c r="I21" s="39">
        <v>13</v>
      </c>
      <c r="J21" s="39">
        <v>1</v>
      </c>
      <c r="K21" s="39" t="s">
        <v>613</v>
      </c>
      <c r="L21" s="39">
        <v>5</v>
      </c>
      <c r="M21" s="39" t="s">
        <v>586</v>
      </c>
      <c r="N21" s="92">
        <v>159470417</v>
      </c>
      <c r="O21" s="81">
        <v>0.14399999999999999</v>
      </c>
    </row>
    <row r="22" spans="1:15" x14ac:dyDescent="0.2">
      <c r="A22" s="38">
        <v>8</v>
      </c>
      <c r="B22" s="41" t="s">
        <v>212</v>
      </c>
      <c r="C22" s="38" t="s">
        <v>211</v>
      </c>
      <c r="D22" s="78">
        <v>79575804</v>
      </c>
      <c r="E22" s="61" t="s">
        <v>532</v>
      </c>
      <c r="F22" s="41" t="s">
        <v>190</v>
      </c>
      <c r="G22" s="83">
        <v>6.2399999999999999E-3</v>
      </c>
      <c r="H22" s="39" t="s">
        <v>657</v>
      </c>
      <c r="I22" s="39">
        <v>104</v>
      </c>
      <c r="J22" s="39">
        <v>3</v>
      </c>
      <c r="K22" s="39" t="s">
        <v>614</v>
      </c>
      <c r="L22" s="39">
        <v>46</v>
      </c>
      <c r="M22" s="39" t="s">
        <v>588</v>
      </c>
      <c r="N22" s="92">
        <v>79649057</v>
      </c>
      <c r="O22" s="81">
        <v>2.0199999999999999E-2</v>
      </c>
    </row>
    <row r="23" spans="1:15" x14ac:dyDescent="0.2">
      <c r="A23" s="39">
        <v>8</v>
      </c>
      <c r="B23" s="39" t="s">
        <v>77</v>
      </c>
      <c r="C23" s="39" t="s">
        <v>77</v>
      </c>
      <c r="D23" s="39">
        <v>128815029</v>
      </c>
      <c r="E23" s="61" t="s">
        <v>2112</v>
      </c>
      <c r="F23" s="41" t="s">
        <v>190</v>
      </c>
      <c r="G23" s="81">
        <v>6.9000000000000006E-2</v>
      </c>
      <c r="H23" s="39" t="s">
        <v>2126</v>
      </c>
      <c r="I23" s="39">
        <v>148</v>
      </c>
      <c r="J23" s="39">
        <v>6</v>
      </c>
      <c r="K23" s="39" t="s">
        <v>2127</v>
      </c>
      <c r="L23" s="39">
        <v>10</v>
      </c>
      <c r="M23" s="39" t="s">
        <v>2128</v>
      </c>
      <c r="N23" s="39">
        <v>129062085</v>
      </c>
      <c r="O23" s="81">
        <v>0.308</v>
      </c>
    </row>
    <row r="24" spans="1:15" x14ac:dyDescent="0.2">
      <c r="A24" s="39">
        <v>8</v>
      </c>
      <c r="B24" s="39" t="s">
        <v>218</v>
      </c>
      <c r="C24" s="39" t="s">
        <v>217</v>
      </c>
      <c r="D24" s="39">
        <v>129158945</v>
      </c>
      <c r="E24" s="61" t="s">
        <v>533</v>
      </c>
      <c r="F24" s="41" t="s">
        <v>190</v>
      </c>
      <c r="G24" s="81">
        <v>4.0000000000000001E-3</v>
      </c>
      <c r="H24" s="39" t="s">
        <v>2135</v>
      </c>
      <c r="I24" s="39">
        <v>430</v>
      </c>
      <c r="J24" s="39">
        <v>3</v>
      </c>
      <c r="K24" s="39" t="s">
        <v>2136</v>
      </c>
      <c r="L24" s="39">
        <v>31</v>
      </c>
      <c r="M24" s="39" t="s">
        <v>2137</v>
      </c>
      <c r="N24" s="39">
        <v>129072027</v>
      </c>
      <c r="O24" s="81">
        <v>0.09</v>
      </c>
    </row>
    <row r="25" spans="1:15" x14ac:dyDescent="0.2">
      <c r="A25" s="38">
        <v>10</v>
      </c>
      <c r="B25" s="41" t="s">
        <v>229</v>
      </c>
      <c r="C25" s="38" t="s">
        <v>228</v>
      </c>
      <c r="D25" s="78">
        <v>6099045</v>
      </c>
      <c r="E25" s="61" t="s">
        <v>37</v>
      </c>
      <c r="F25" s="41" t="s">
        <v>181</v>
      </c>
      <c r="G25" s="83">
        <v>0.92900000000000005</v>
      </c>
      <c r="H25" s="39" t="s">
        <v>615</v>
      </c>
      <c r="I25" s="39">
        <v>1</v>
      </c>
      <c r="J25" s="39">
        <v>1</v>
      </c>
      <c r="K25" s="39" t="s">
        <v>615</v>
      </c>
      <c r="L25" s="39">
        <v>1</v>
      </c>
      <c r="M25" s="39" t="s">
        <v>229</v>
      </c>
      <c r="N25" s="92">
        <v>6099045</v>
      </c>
      <c r="O25" s="81">
        <v>0.92900000000000005</v>
      </c>
    </row>
    <row r="26" spans="1:15" x14ac:dyDescent="0.2">
      <c r="A26" s="39">
        <v>10</v>
      </c>
      <c r="B26" s="39" t="s">
        <v>278</v>
      </c>
      <c r="C26" s="39" t="s">
        <v>277</v>
      </c>
      <c r="D26" s="39">
        <v>81048611</v>
      </c>
      <c r="E26" s="61" t="s">
        <v>38</v>
      </c>
      <c r="F26" s="41" t="s">
        <v>181</v>
      </c>
      <c r="G26" s="81">
        <v>6.0000000000000001E-3</v>
      </c>
      <c r="H26" s="39" t="s">
        <v>2116</v>
      </c>
      <c r="I26" s="39">
        <v>295</v>
      </c>
      <c r="J26" s="39">
        <v>4</v>
      </c>
      <c r="K26" s="39" t="s">
        <v>2117</v>
      </c>
      <c r="L26" s="39">
        <v>47</v>
      </c>
      <c r="M26" s="39" t="s">
        <v>2118</v>
      </c>
      <c r="N26" s="39">
        <v>80992771</v>
      </c>
      <c r="O26" s="81">
        <v>5.9000000000000004E-2</v>
      </c>
    </row>
    <row r="27" spans="1:15" x14ac:dyDescent="0.2">
      <c r="A27" s="45">
        <v>10</v>
      </c>
      <c r="B27" s="41" t="s">
        <v>79</v>
      </c>
      <c r="C27" s="45" t="s">
        <v>79</v>
      </c>
      <c r="D27" s="78">
        <v>94481917</v>
      </c>
      <c r="E27" s="61" t="s">
        <v>534</v>
      </c>
      <c r="F27" s="41" t="s">
        <v>190</v>
      </c>
      <c r="G27" s="83">
        <v>4.9299999999999997E-2</v>
      </c>
      <c r="H27" s="39" t="s">
        <v>658</v>
      </c>
      <c r="I27" s="39">
        <v>29</v>
      </c>
      <c r="J27" s="39">
        <v>3</v>
      </c>
      <c r="K27" s="39" t="s">
        <v>616</v>
      </c>
      <c r="L27" s="39">
        <v>5</v>
      </c>
      <c r="M27" s="39" t="s">
        <v>589</v>
      </c>
      <c r="N27" s="92">
        <v>94479107</v>
      </c>
      <c r="O27" s="81">
        <v>0.38300000000000001</v>
      </c>
    </row>
    <row r="28" spans="1:15" x14ac:dyDescent="0.2">
      <c r="A28" s="38">
        <v>11</v>
      </c>
      <c r="B28" s="41" t="s">
        <v>240</v>
      </c>
      <c r="C28" s="38" t="s">
        <v>239</v>
      </c>
      <c r="D28" s="78">
        <v>60793330</v>
      </c>
      <c r="E28" s="61" t="s">
        <v>535</v>
      </c>
      <c r="F28" s="41" t="s">
        <v>190</v>
      </c>
      <c r="G28" s="83">
        <v>0.19600000000000001</v>
      </c>
      <c r="H28" s="39" t="s">
        <v>659</v>
      </c>
      <c r="I28" s="39">
        <v>15</v>
      </c>
      <c r="J28" s="39">
        <v>1</v>
      </c>
      <c r="K28" s="39" t="s">
        <v>617</v>
      </c>
      <c r="L28" s="39">
        <v>4</v>
      </c>
      <c r="M28" s="39" t="s">
        <v>240</v>
      </c>
      <c r="N28" s="92">
        <v>60793330</v>
      </c>
      <c r="O28" s="81">
        <v>0.19600000000000001</v>
      </c>
    </row>
    <row r="29" spans="1:15" x14ac:dyDescent="0.2">
      <c r="A29" s="38">
        <v>12</v>
      </c>
      <c r="B29" s="41" t="s">
        <v>42</v>
      </c>
      <c r="C29" s="38" t="s">
        <v>125</v>
      </c>
      <c r="D29" s="78">
        <v>6440009</v>
      </c>
      <c r="E29" s="61" t="s">
        <v>43</v>
      </c>
      <c r="F29" s="41" t="s">
        <v>181</v>
      </c>
      <c r="G29" s="83">
        <v>0.69399999999999995</v>
      </c>
      <c r="H29" s="39" t="s">
        <v>660</v>
      </c>
      <c r="I29" s="39">
        <v>4</v>
      </c>
      <c r="J29" s="39">
        <v>1</v>
      </c>
      <c r="K29" s="39" t="s">
        <v>618</v>
      </c>
      <c r="L29" s="39">
        <v>1</v>
      </c>
      <c r="M29" s="39" t="s">
        <v>42</v>
      </c>
      <c r="N29" s="92">
        <v>6440009</v>
      </c>
      <c r="O29" s="81">
        <v>0.69399999999999995</v>
      </c>
    </row>
    <row r="30" spans="1:15" x14ac:dyDescent="0.2">
      <c r="A30" s="38">
        <v>12</v>
      </c>
      <c r="B30" s="41" t="s">
        <v>183</v>
      </c>
      <c r="C30" s="38" t="s">
        <v>182</v>
      </c>
      <c r="D30" s="78">
        <v>9905690</v>
      </c>
      <c r="E30" s="61" t="s">
        <v>184</v>
      </c>
      <c r="F30" s="41" t="s">
        <v>185</v>
      </c>
      <c r="G30" s="83">
        <v>2.16E-3</v>
      </c>
      <c r="H30" s="39" t="s">
        <v>661</v>
      </c>
      <c r="I30" s="39">
        <v>166</v>
      </c>
      <c r="J30" s="39">
        <v>14</v>
      </c>
      <c r="K30" s="39" t="s">
        <v>619</v>
      </c>
      <c r="L30" s="39">
        <v>11</v>
      </c>
      <c r="M30" s="39" t="s">
        <v>590</v>
      </c>
      <c r="N30" s="92">
        <v>9735629</v>
      </c>
      <c r="O30" s="81">
        <v>0.107</v>
      </c>
    </row>
    <row r="31" spans="1:15" x14ac:dyDescent="0.2">
      <c r="A31" s="44">
        <v>12</v>
      </c>
      <c r="B31" s="41" t="s">
        <v>263</v>
      </c>
      <c r="C31" s="44" t="s">
        <v>262</v>
      </c>
      <c r="D31" s="78">
        <v>123593382</v>
      </c>
      <c r="E31" s="62" t="s">
        <v>264</v>
      </c>
      <c r="F31" s="40" t="s">
        <v>181</v>
      </c>
      <c r="G31" s="83">
        <v>6.0600000000000001E-2</v>
      </c>
      <c r="H31" s="39" t="s">
        <v>662</v>
      </c>
      <c r="I31" s="39">
        <v>290</v>
      </c>
      <c r="J31" s="39">
        <v>12</v>
      </c>
      <c r="K31" s="39" t="s">
        <v>620</v>
      </c>
      <c r="L31" s="39">
        <v>80</v>
      </c>
      <c r="M31" s="39" t="s">
        <v>263</v>
      </c>
      <c r="N31" s="92">
        <v>123593382</v>
      </c>
      <c r="O31" s="81">
        <v>6.0600000000000001E-2</v>
      </c>
    </row>
    <row r="32" spans="1:15" x14ac:dyDescent="0.2">
      <c r="A32" s="42">
        <v>14</v>
      </c>
      <c r="B32" s="41" t="s">
        <v>238</v>
      </c>
      <c r="C32" s="42" t="s">
        <v>237</v>
      </c>
      <c r="D32" s="78">
        <v>69261472</v>
      </c>
      <c r="E32" s="61" t="s">
        <v>83</v>
      </c>
      <c r="F32" s="41" t="s">
        <v>181</v>
      </c>
      <c r="G32" s="83">
        <v>3.5400000000000001E-2</v>
      </c>
      <c r="H32" s="39" t="s">
        <v>663</v>
      </c>
      <c r="I32" s="39">
        <v>272</v>
      </c>
      <c r="J32" s="39">
        <v>2</v>
      </c>
      <c r="K32" s="39" t="s">
        <v>621</v>
      </c>
      <c r="L32" s="39">
        <v>14</v>
      </c>
      <c r="M32" s="39" t="s">
        <v>591</v>
      </c>
      <c r="N32" s="92">
        <v>69249388</v>
      </c>
      <c r="O32" s="81">
        <v>8.2900000000000001E-2</v>
      </c>
    </row>
    <row r="33" spans="1:15" x14ac:dyDescent="0.2">
      <c r="A33" s="38">
        <v>16</v>
      </c>
      <c r="B33" s="41" t="s">
        <v>247</v>
      </c>
      <c r="C33" s="38" t="s">
        <v>246</v>
      </c>
      <c r="D33" s="78">
        <v>11194771</v>
      </c>
      <c r="E33" s="61" t="s">
        <v>48</v>
      </c>
      <c r="F33" s="41" t="s">
        <v>181</v>
      </c>
      <c r="G33" s="83">
        <v>1.2200000000000001E-2</v>
      </c>
      <c r="H33" s="39" t="s">
        <v>622</v>
      </c>
      <c r="I33" s="39">
        <v>80</v>
      </c>
      <c r="J33" s="39">
        <v>1</v>
      </c>
      <c r="K33" s="39" t="s">
        <v>622</v>
      </c>
      <c r="L33" s="39">
        <v>25</v>
      </c>
      <c r="M33" s="39" t="s">
        <v>593</v>
      </c>
      <c r="N33" s="92">
        <v>11279913</v>
      </c>
      <c r="O33" s="81">
        <v>6.7699999999999996E-2</v>
      </c>
    </row>
    <row r="34" spans="1:15" x14ac:dyDescent="0.2">
      <c r="A34" s="39">
        <v>17</v>
      </c>
      <c r="B34" s="39" t="s">
        <v>266</v>
      </c>
      <c r="C34" s="39" t="s">
        <v>265</v>
      </c>
      <c r="D34" s="39">
        <v>40530763</v>
      </c>
      <c r="E34" s="61" t="s">
        <v>51</v>
      </c>
      <c r="F34" s="41" t="s">
        <v>181</v>
      </c>
      <c r="G34" s="81">
        <v>2E-3</v>
      </c>
      <c r="H34" s="39" t="s">
        <v>2129</v>
      </c>
      <c r="I34" s="39">
        <v>370</v>
      </c>
      <c r="J34" s="39">
        <v>17</v>
      </c>
      <c r="K34" s="39" t="s">
        <v>2130</v>
      </c>
      <c r="L34" s="39">
        <v>37</v>
      </c>
      <c r="M34" s="39" t="s">
        <v>2131</v>
      </c>
      <c r="N34" s="39">
        <v>40418083</v>
      </c>
      <c r="O34" s="81">
        <v>0.13100000000000001</v>
      </c>
    </row>
    <row r="35" spans="1:15" x14ac:dyDescent="0.2">
      <c r="A35" s="39">
        <v>17</v>
      </c>
      <c r="B35" s="39" t="s">
        <v>308</v>
      </c>
      <c r="C35" s="39" t="s">
        <v>308</v>
      </c>
      <c r="D35" s="39">
        <v>57816757</v>
      </c>
      <c r="E35" s="61" t="s">
        <v>309</v>
      </c>
      <c r="F35" s="41" t="s">
        <v>181</v>
      </c>
      <c r="G35" s="81">
        <v>1.8000000000000002E-2</v>
      </c>
      <c r="H35" s="39" t="s">
        <v>2141</v>
      </c>
      <c r="I35" s="39">
        <v>59</v>
      </c>
      <c r="J35" s="39">
        <v>7</v>
      </c>
      <c r="K35" s="39" t="s">
        <v>2142</v>
      </c>
      <c r="L35" s="39">
        <v>14</v>
      </c>
      <c r="M35" s="39" t="s">
        <v>350</v>
      </c>
      <c r="N35" s="39">
        <v>57851773</v>
      </c>
      <c r="O35" s="81">
        <v>0.20100000000000001</v>
      </c>
    </row>
    <row r="36" spans="1:15" x14ac:dyDescent="0.2">
      <c r="A36" s="45">
        <v>19</v>
      </c>
      <c r="B36" s="41" t="s">
        <v>90</v>
      </c>
      <c r="C36" s="45" t="s">
        <v>90</v>
      </c>
      <c r="D36" s="78">
        <v>6668972</v>
      </c>
      <c r="E36" s="61" t="s">
        <v>91</v>
      </c>
      <c r="F36" s="41" t="s">
        <v>181</v>
      </c>
      <c r="G36" s="83">
        <v>0.73699999999999999</v>
      </c>
      <c r="H36" s="39" t="s">
        <v>664</v>
      </c>
      <c r="I36" s="39">
        <v>3</v>
      </c>
      <c r="J36" s="39">
        <v>1</v>
      </c>
      <c r="K36" s="39" t="s">
        <v>623</v>
      </c>
      <c r="L36" s="39">
        <v>1</v>
      </c>
      <c r="M36" s="39" t="s">
        <v>90</v>
      </c>
      <c r="N36" s="92">
        <v>6668972</v>
      </c>
      <c r="O36" s="81">
        <v>0.73699999999999999</v>
      </c>
    </row>
    <row r="37" spans="1:15" x14ac:dyDescent="0.2">
      <c r="A37" s="39">
        <v>19</v>
      </c>
      <c r="B37" s="39" t="s">
        <v>254</v>
      </c>
      <c r="C37" s="155" t="s">
        <v>253</v>
      </c>
      <c r="D37" s="39">
        <v>10463118</v>
      </c>
      <c r="E37" s="137" t="s">
        <v>53</v>
      </c>
      <c r="F37" s="130" t="s">
        <v>216</v>
      </c>
      <c r="G37" s="81">
        <v>4.1000000000000002E-2</v>
      </c>
      <c r="H37" s="39" t="s">
        <v>2123</v>
      </c>
      <c r="I37" s="39">
        <v>26</v>
      </c>
      <c r="J37" s="39">
        <v>18</v>
      </c>
      <c r="K37" s="39" t="s">
        <v>2124</v>
      </c>
      <c r="L37" s="39">
        <v>9</v>
      </c>
      <c r="M37" s="39" t="s">
        <v>2125</v>
      </c>
      <c r="N37" s="39">
        <v>10397230</v>
      </c>
      <c r="O37" s="81">
        <v>0.187</v>
      </c>
    </row>
    <row r="38" spans="1:15" x14ac:dyDescent="0.2">
      <c r="A38" s="38">
        <v>19</v>
      </c>
      <c r="B38" s="41" t="s">
        <v>260</v>
      </c>
      <c r="C38" s="38" t="s">
        <v>259</v>
      </c>
      <c r="D38" s="78">
        <v>18285944</v>
      </c>
      <c r="E38" s="61" t="s">
        <v>261</v>
      </c>
      <c r="F38" s="41" t="s">
        <v>216</v>
      </c>
      <c r="G38" s="83">
        <v>7.6299999999999996E-3</v>
      </c>
      <c r="H38" s="39" t="s">
        <v>665</v>
      </c>
      <c r="I38" s="39">
        <v>62</v>
      </c>
      <c r="J38" s="39">
        <v>10</v>
      </c>
      <c r="K38" s="39" t="s">
        <v>624</v>
      </c>
      <c r="L38" s="39">
        <v>21</v>
      </c>
      <c r="M38" s="39" t="s">
        <v>596</v>
      </c>
      <c r="N38" s="92">
        <v>18223350</v>
      </c>
      <c r="O38" s="81">
        <v>4.1700000000000001E-2</v>
      </c>
    </row>
    <row r="39" spans="1:15" x14ac:dyDescent="0.2">
      <c r="A39" s="39">
        <v>19</v>
      </c>
      <c r="B39" s="39" t="s">
        <v>227</v>
      </c>
      <c r="C39" s="39" t="s">
        <v>227</v>
      </c>
      <c r="D39" s="39">
        <v>49870643</v>
      </c>
      <c r="E39" s="61" t="s">
        <v>95</v>
      </c>
      <c r="F39" s="41" t="s">
        <v>181</v>
      </c>
      <c r="G39" s="81">
        <v>3.6000000000000004E-2</v>
      </c>
      <c r="H39" s="39" t="s">
        <v>2143</v>
      </c>
      <c r="I39" s="39">
        <v>27</v>
      </c>
      <c r="J39" s="39">
        <v>14</v>
      </c>
      <c r="K39" s="39" t="s">
        <v>2143</v>
      </c>
      <c r="L39" s="39">
        <v>9</v>
      </c>
      <c r="M39" s="39" t="s">
        <v>2144</v>
      </c>
      <c r="N39" s="39">
        <v>49917956</v>
      </c>
      <c r="O39" s="81">
        <v>7.1000000000000008E-2</v>
      </c>
    </row>
    <row r="40" spans="1:15" x14ac:dyDescent="0.2">
      <c r="A40" s="39">
        <v>20</v>
      </c>
      <c r="B40" s="39" t="s">
        <v>96</v>
      </c>
      <c r="C40" s="39" t="s">
        <v>96</v>
      </c>
      <c r="D40" s="39">
        <v>52791518</v>
      </c>
      <c r="E40" s="61" t="s">
        <v>537</v>
      </c>
      <c r="F40" s="41" t="s">
        <v>190</v>
      </c>
      <c r="G40" s="81">
        <v>1.0999999999999999E-2</v>
      </c>
      <c r="H40" s="39" t="s">
        <v>2120</v>
      </c>
      <c r="I40" s="39">
        <v>5</v>
      </c>
      <c r="J40" s="39">
        <v>1</v>
      </c>
      <c r="K40" s="39" t="s">
        <v>2121</v>
      </c>
      <c r="L40" s="39">
        <v>1</v>
      </c>
      <c r="M40" s="39" t="s">
        <v>2122</v>
      </c>
      <c r="N40" s="39">
        <v>52787302</v>
      </c>
      <c r="O40" s="81">
        <v>0.65200000000000002</v>
      </c>
    </row>
    <row r="41" spans="1:15" x14ac:dyDescent="0.2">
      <c r="A41" s="45">
        <v>22</v>
      </c>
      <c r="B41" s="41" t="s">
        <v>97</v>
      </c>
      <c r="C41" s="45" t="s">
        <v>97</v>
      </c>
      <c r="D41" s="78">
        <v>22131125</v>
      </c>
      <c r="E41" s="61" t="s">
        <v>98</v>
      </c>
      <c r="F41" s="41" t="s">
        <v>181</v>
      </c>
      <c r="G41" s="83">
        <v>9.9799999999999993E-3</v>
      </c>
      <c r="H41" s="39" t="s">
        <v>666</v>
      </c>
      <c r="I41" s="39">
        <v>74</v>
      </c>
      <c r="J41" s="39">
        <v>4</v>
      </c>
      <c r="K41" s="39" t="s">
        <v>625</v>
      </c>
      <c r="L41" s="39">
        <v>21</v>
      </c>
      <c r="M41" s="39" t="s">
        <v>597</v>
      </c>
      <c r="N41" s="92">
        <v>22138587</v>
      </c>
      <c r="O41" s="81">
        <v>5.2400000000000002E-2</v>
      </c>
    </row>
    <row r="42" spans="1:15" ht="13.5" x14ac:dyDescent="0.25">
      <c r="A42" s="51" t="s">
        <v>2179</v>
      </c>
      <c r="B42" s="41"/>
      <c r="C42" s="45"/>
      <c r="D42" s="78"/>
      <c r="E42" s="61"/>
      <c r="F42" s="41"/>
      <c r="G42" s="83"/>
      <c r="H42" s="39"/>
      <c r="I42" s="39"/>
      <c r="J42" s="39"/>
    </row>
    <row r="43" spans="1:15" x14ac:dyDescent="0.2">
      <c r="A43" s="45">
        <v>1</v>
      </c>
      <c r="B43" s="39" t="s">
        <v>296</v>
      </c>
      <c r="C43" s="45" t="s">
        <v>296</v>
      </c>
      <c r="D43" s="78">
        <v>85746993</v>
      </c>
      <c r="E43" s="61" t="s">
        <v>2111</v>
      </c>
      <c r="F43" s="41" t="s">
        <v>190</v>
      </c>
      <c r="G43" s="83">
        <v>3.3000000000000002E-2</v>
      </c>
      <c r="H43" s="39" t="s">
        <v>667</v>
      </c>
      <c r="I43" s="39">
        <v>19</v>
      </c>
      <c r="J43" s="39">
        <v>3</v>
      </c>
      <c r="K43" s="39" t="s">
        <v>626</v>
      </c>
      <c r="L43" s="39">
        <v>5</v>
      </c>
      <c r="M43" s="39" t="s">
        <v>350</v>
      </c>
      <c r="N43" s="92">
        <v>85744792</v>
      </c>
      <c r="O43" s="81">
        <v>0.23300000000000001</v>
      </c>
    </row>
    <row r="44" spans="1:15" x14ac:dyDescent="0.2">
      <c r="A44" s="45">
        <v>1</v>
      </c>
      <c r="B44" s="39" t="s">
        <v>299</v>
      </c>
      <c r="C44" s="45" t="s">
        <v>299</v>
      </c>
      <c r="D44" s="78">
        <v>157770241</v>
      </c>
      <c r="E44" s="61" t="s">
        <v>300</v>
      </c>
      <c r="F44" s="41" t="s">
        <v>181</v>
      </c>
      <c r="G44" s="83">
        <v>4.1000000000000003E-3</v>
      </c>
      <c r="H44" s="39" t="s">
        <v>668</v>
      </c>
      <c r="I44" s="39">
        <v>262</v>
      </c>
      <c r="J44" s="39">
        <v>5</v>
      </c>
      <c r="K44" s="39" t="s">
        <v>627</v>
      </c>
      <c r="L44" s="39">
        <v>99</v>
      </c>
      <c r="M44" s="39" t="s">
        <v>572</v>
      </c>
      <c r="N44" s="92">
        <v>157577086</v>
      </c>
      <c r="O44" s="81">
        <v>7.0000000000000001E-3</v>
      </c>
    </row>
    <row r="45" spans="1:15" x14ac:dyDescent="0.2">
      <c r="A45" s="44">
        <v>1</v>
      </c>
      <c r="B45" s="39" t="s">
        <v>275</v>
      </c>
      <c r="C45" s="44" t="s">
        <v>274</v>
      </c>
      <c r="D45" s="78">
        <v>160711804</v>
      </c>
      <c r="E45" s="62" t="s">
        <v>276</v>
      </c>
      <c r="F45" s="40" t="s">
        <v>181</v>
      </c>
      <c r="G45" s="83">
        <v>5.4600000000000003E-2</v>
      </c>
      <c r="H45" s="39" t="s">
        <v>669</v>
      </c>
      <c r="I45" s="39">
        <v>442</v>
      </c>
      <c r="J45" s="39">
        <v>9</v>
      </c>
      <c r="K45" s="39" t="s">
        <v>628</v>
      </c>
      <c r="L45" s="39">
        <v>58</v>
      </c>
      <c r="M45" s="39" t="s">
        <v>275</v>
      </c>
      <c r="N45" s="92">
        <v>160711804</v>
      </c>
      <c r="O45" s="81">
        <v>5.4600000000000003E-2</v>
      </c>
    </row>
    <row r="46" spans="1:15" x14ac:dyDescent="0.2">
      <c r="A46" s="39">
        <v>2</v>
      </c>
      <c r="B46" s="39" t="s">
        <v>787</v>
      </c>
      <c r="C46" s="39" t="s">
        <v>787</v>
      </c>
      <c r="D46" s="39">
        <v>25017860</v>
      </c>
      <c r="E46" s="61" t="s">
        <v>788</v>
      </c>
      <c r="F46" s="41" t="s">
        <v>181</v>
      </c>
      <c r="G46" s="81">
        <v>1E-3</v>
      </c>
      <c r="H46" s="39" t="s">
        <v>2145</v>
      </c>
      <c r="I46" s="39">
        <v>781</v>
      </c>
      <c r="J46" s="39">
        <v>7</v>
      </c>
      <c r="K46" s="39" t="s">
        <v>2146</v>
      </c>
      <c r="L46" s="39">
        <v>273</v>
      </c>
      <c r="M46" s="39" t="s">
        <v>2147</v>
      </c>
      <c r="N46" s="39">
        <v>25099494</v>
      </c>
      <c r="O46" s="81">
        <v>2.8000000000000001E-2</v>
      </c>
    </row>
    <row r="47" spans="1:15" x14ac:dyDescent="0.2">
      <c r="A47" s="38">
        <v>2</v>
      </c>
      <c r="B47" s="39" t="s">
        <v>283</v>
      </c>
      <c r="C47" s="38" t="s">
        <v>282</v>
      </c>
      <c r="D47" s="78">
        <v>61095245</v>
      </c>
      <c r="E47" s="61" t="s">
        <v>284</v>
      </c>
      <c r="F47" s="41" t="s">
        <v>232</v>
      </c>
      <c r="G47" s="83">
        <v>2.7199999999999998E-2</v>
      </c>
      <c r="H47" s="39" t="s">
        <v>629</v>
      </c>
      <c r="I47" s="39">
        <v>37</v>
      </c>
      <c r="J47" s="39">
        <v>3</v>
      </c>
      <c r="K47" s="39" t="s">
        <v>629</v>
      </c>
      <c r="L47" s="39">
        <v>12</v>
      </c>
      <c r="M47" s="39" t="s">
        <v>574</v>
      </c>
      <c r="N47" s="92">
        <v>61054980</v>
      </c>
      <c r="O47" s="81">
        <v>0.10100000000000001</v>
      </c>
    </row>
    <row r="48" spans="1:15" x14ac:dyDescent="0.2">
      <c r="A48" s="38">
        <v>2</v>
      </c>
      <c r="B48" s="39" t="s">
        <v>280</v>
      </c>
      <c r="C48" s="38" t="s">
        <v>279</v>
      </c>
      <c r="D48" s="78">
        <v>191974435</v>
      </c>
      <c r="E48" s="61" t="s">
        <v>281</v>
      </c>
      <c r="F48" s="41" t="s">
        <v>181</v>
      </c>
      <c r="G48" s="83">
        <v>8.2900000000000001E-2</v>
      </c>
      <c r="H48" s="39" t="s">
        <v>670</v>
      </c>
      <c r="I48" s="39">
        <v>7</v>
      </c>
      <c r="J48" s="39">
        <v>1</v>
      </c>
      <c r="K48" s="39" t="s">
        <v>630</v>
      </c>
      <c r="L48" s="39">
        <v>1</v>
      </c>
      <c r="M48" s="39" t="s">
        <v>575</v>
      </c>
      <c r="N48" s="92">
        <v>191958581</v>
      </c>
      <c r="O48" s="81">
        <v>0.58599999999999997</v>
      </c>
    </row>
    <row r="49" spans="1:15" x14ac:dyDescent="0.2">
      <c r="A49" s="44">
        <v>3</v>
      </c>
      <c r="B49" s="39" t="s">
        <v>270</v>
      </c>
      <c r="C49" s="44" t="s">
        <v>269</v>
      </c>
      <c r="D49" s="78">
        <v>18785585</v>
      </c>
      <c r="E49" s="62" t="s">
        <v>538</v>
      </c>
      <c r="F49" s="40" t="s">
        <v>190</v>
      </c>
      <c r="G49" s="83">
        <v>1.6799999999999999E-2</v>
      </c>
      <c r="H49" s="39" t="s">
        <v>671</v>
      </c>
      <c r="I49" s="39">
        <v>248</v>
      </c>
      <c r="J49" s="39">
        <v>0</v>
      </c>
      <c r="K49" s="39" t="s">
        <v>631</v>
      </c>
      <c r="L49" s="39">
        <v>18</v>
      </c>
      <c r="M49" s="39" t="s">
        <v>577</v>
      </c>
      <c r="N49" s="92">
        <v>18786748</v>
      </c>
      <c r="O49" s="81">
        <v>7.7200000000000005E-2</v>
      </c>
    </row>
    <row r="50" spans="1:15" x14ac:dyDescent="0.2">
      <c r="A50" s="44">
        <v>3</v>
      </c>
      <c r="B50" s="39" t="s">
        <v>289</v>
      </c>
      <c r="C50" s="40" t="s">
        <v>288</v>
      </c>
      <c r="D50" s="79">
        <v>33013483</v>
      </c>
      <c r="E50" s="62" t="s">
        <v>539</v>
      </c>
      <c r="F50" s="40" t="s">
        <v>190</v>
      </c>
      <c r="G50" s="83">
        <v>6.9399999999999996E-4</v>
      </c>
      <c r="H50" s="39" t="s">
        <v>672</v>
      </c>
      <c r="I50" s="39">
        <v>93</v>
      </c>
      <c r="J50" s="39">
        <v>6</v>
      </c>
      <c r="K50" s="39" t="s">
        <v>632</v>
      </c>
      <c r="L50" s="39">
        <v>5</v>
      </c>
      <c r="M50" s="39" t="s">
        <v>580</v>
      </c>
      <c r="N50" s="92">
        <v>33055876</v>
      </c>
      <c r="O50" s="81">
        <v>0.13100000000000001</v>
      </c>
    </row>
    <row r="51" spans="1:15" x14ac:dyDescent="0.2">
      <c r="A51" s="39">
        <v>3</v>
      </c>
      <c r="B51" s="39" t="s">
        <v>810</v>
      </c>
      <c r="C51" s="39" t="s">
        <v>810</v>
      </c>
      <c r="D51" s="39">
        <v>71530346</v>
      </c>
      <c r="E51" s="61" t="s">
        <v>811</v>
      </c>
      <c r="F51" s="41" t="s">
        <v>181</v>
      </c>
      <c r="G51" s="81">
        <v>0.157</v>
      </c>
      <c r="H51" s="39" t="s">
        <v>2148</v>
      </c>
      <c r="I51" s="39">
        <v>5</v>
      </c>
      <c r="J51" s="39">
        <v>1</v>
      </c>
      <c r="K51" s="39" t="s">
        <v>2149</v>
      </c>
      <c r="L51" s="39">
        <v>2</v>
      </c>
      <c r="M51" s="39" t="s">
        <v>2150</v>
      </c>
      <c r="N51" s="39">
        <v>71546321</v>
      </c>
      <c r="O51" s="81">
        <v>0.46400000000000002</v>
      </c>
    </row>
    <row r="52" spans="1:15" x14ac:dyDescent="0.2">
      <c r="A52" s="38">
        <v>5</v>
      </c>
      <c r="B52" s="39" t="s">
        <v>291</v>
      </c>
      <c r="C52" s="38" t="s">
        <v>290</v>
      </c>
      <c r="D52" s="78">
        <v>55440730</v>
      </c>
      <c r="E52" s="61" t="s">
        <v>292</v>
      </c>
      <c r="F52" s="41" t="s">
        <v>181</v>
      </c>
      <c r="G52" s="83">
        <v>0.98699999999999999</v>
      </c>
      <c r="H52" s="39" t="s">
        <v>633</v>
      </c>
      <c r="I52" s="39">
        <v>1</v>
      </c>
      <c r="J52" s="39">
        <v>1</v>
      </c>
      <c r="K52" s="39" t="s">
        <v>633</v>
      </c>
      <c r="L52" s="39">
        <v>1</v>
      </c>
      <c r="M52" s="39" t="s">
        <v>291</v>
      </c>
      <c r="N52" s="92">
        <v>55440730</v>
      </c>
      <c r="O52" s="81">
        <v>0.98699999999999999</v>
      </c>
    </row>
    <row r="53" spans="1:15" x14ac:dyDescent="0.2">
      <c r="A53" s="45">
        <v>5</v>
      </c>
      <c r="B53" s="39" t="s">
        <v>305</v>
      </c>
      <c r="C53" s="45" t="s">
        <v>305</v>
      </c>
      <c r="D53" s="78">
        <v>133446575</v>
      </c>
      <c r="E53" s="61" t="s">
        <v>540</v>
      </c>
      <c r="F53" s="41" t="s">
        <v>190</v>
      </c>
      <c r="G53" s="83">
        <v>4.0099999999999997E-3</v>
      </c>
      <c r="H53" s="39" t="s">
        <v>673</v>
      </c>
      <c r="I53" s="39">
        <v>145</v>
      </c>
      <c r="J53" s="39">
        <v>5</v>
      </c>
      <c r="K53" s="39" t="s">
        <v>634</v>
      </c>
      <c r="L53" s="39">
        <v>40</v>
      </c>
      <c r="M53" s="39" t="s">
        <v>582</v>
      </c>
      <c r="N53" s="92">
        <v>133453393</v>
      </c>
      <c r="O53" s="81">
        <v>2.6200000000000001E-2</v>
      </c>
    </row>
    <row r="54" spans="1:15" x14ac:dyDescent="0.2">
      <c r="A54" s="45">
        <v>5</v>
      </c>
      <c r="B54" s="39" t="s">
        <v>302</v>
      </c>
      <c r="C54" s="45" t="s">
        <v>302</v>
      </c>
      <c r="D54" s="78">
        <v>176788570</v>
      </c>
      <c r="E54" s="61" t="s">
        <v>303</v>
      </c>
      <c r="F54" s="41" t="s">
        <v>181</v>
      </c>
      <c r="G54" s="83">
        <v>2.4500000000000001E-2</v>
      </c>
      <c r="H54" s="39" t="s">
        <v>674</v>
      </c>
      <c r="I54" s="39">
        <v>143</v>
      </c>
      <c r="J54" s="39">
        <v>9</v>
      </c>
      <c r="K54" s="39" t="s">
        <v>635</v>
      </c>
      <c r="L54" s="39">
        <v>35</v>
      </c>
      <c r="M54" s="39" t="s">
        <v>583</v>
      </c>
      <c r="N54" s="92">
        <v>176798040</v>
      </c>
      <c r="O54" s="81">
        <v>6.5799999999999997E-2</v>
      </c>
    </row>
    <row r="55" spans="1:15" x14ac:dyDescent="0.2">
      <c r="A55" s="39">
        <v>6</v>
      </c>
      <c r="B55" s="39" t="s">
        <v>783</v>
      </c>
      <c r="C55" s="39" t="s">
        <v>783</v>
      </c>
      <c r="D55" s="39">
        <v>14719496</v>
      </c>
      <c r="E55" s="61" t="s">
        <v>784</v>
      </c>
      <c r="F55" s="41" t="s">
        <v>190</v>
      </c>
      <c r="G55" s="81">
        <v>2.3E-2</v>
      </c>
      <c r="H55" s="39" t="s">
        <v>2151</v>
      </c>
      <c r="I55" s="39">
        <v>237</v>
      </c>
      <c r="J55" s="39">
        <v>0</v>
      </c>
      <c r="K55" s="39" t="s">
        <v>2152</v>
      </c>
      <c r="L55" s="39">
        <v>74</v>
      </c>
      <c r="M55" s="39" t="s">
        <v>2153</v>
      </c>
      <c r="N55" s="39">
        <v>14950058</v>
      </c>
      <c r="O55" s="81">
        <v>0.1</v>
      </c>
    </row>
    <row r="56" spans="1:15" x14ac:dyDescent="0.2">
      <c r="A56" s="45">
        <v>6</v>
      </c>
      <c r="B56" s="39" t="s">
        <v>310</v>
      </c>
      <c r="C56" s="45" t="s">
        <v>310</v>
      </c>
      <c r="D56" s="78">
        <v>36375304</v>
      </c>
      <c r="E56" s="61" t="s">
        <v>311</v>
      </c>
      <c r="F56" s="41" t="s">
        <v>181</v>
      </c>
      <c r="G56" s="83">
        <v>4.0800000000000003E-2</v>
      </c>
      <c r="H56" s="39" t="s">
        <v>675</v>
      </c>
      <c r="I56" s="39">
        <v>17</v>
      </c>
      <c r="J56" s="39">
        <v>2</v>
      </c>
      <c r="K56" s="39" t="s">
        <v>636</v>
      </c>
      <c r="L56" s="39">
        <v>6</v>
      </c>
      <c r="M56" s="39" t="s">
        <v>584</v>
      </c>
      <c r="N56" s="92">
        <v>36358289</v>
      </c>
      <c r="O56" s="81">
        <v>0.14199999999999999</v>
      </c>
    </row>
    <row r="57" spans="1:15" x14ac:dyDescent="0.2">
      <c r="A57" s="38">
        <v>7</v>
      </c>
      <c r="B57" s="39" t="s">
        <v>294</v>
      </c>
      <c r="C57" s="38" t="s">
        <v>293</v>
      </c>
      <c r="D57" s="78">
        <v>28172739</v>
      </c>
      <c r="E57" s="61" t="s">
        <v>295</v>
      </c>
      <c r="F57" s="41" t="s">
        <v>181</v>
      </c>
      <c r="G57" s="83">
        <v>2.1900000000000001E-3</v>
      </c>
      <c r="H57" s="39" t="s">
        <v>676</v>
      </c>
      <c r="I57" s="39">
        <v>90</v>
      </c>
      <c r="J57" s="39">
        <v>2</v>
      </c>
      <c r="K57" s="39" t="s">
        <v>637</v>
      </c>
      <c r="L57" s="39">
        <v>8</v>
      </c>
      <c r="M57" s="39" t="s">
        <v>587</v>
      </c>
      <c r="N57" s="92">
        <v>28252961</v>
      </c>
      <c r="O57" s="81">
        <v>8.7999999999999995E-2</v>
      </c>
    </row>
    <row r="58" spans="1:15" x14ac:dyDescent="0.2">
      <c r="A58" s="38">
        <v>7</v>
      </c>
      <c r="B58" s="39" t="s">
        <v>272</v>
      </c>
      <c r="C58" s="38" t="s">
        <v>271</v>
      </c>
      <c r="D58" s="78">
        <v>37382465</v>
      </c>
      <c r="E58" s="61" t="s">
        <v>273</v>
      </c>
      <c r="F58" s="41" t="s">
        <v>181</v>
      </c>
      <c r="G58" s="83">
        <v>0.34399999999999997</v>
      </c>
      <c r="H58" s="39" t="s">
        <v>677</v>
      </c>
      <c r="I58" s="39">
        <v>37</v>
      </c>
      <c r="J58" s="39">
        <v>1</v>
      </c>
      <c r="K58" s="39" t="s">
        <v>638</v>
      </c>
      <c r="L58" s="39">
        <v>9</v>
      </c>
      <c r="M58" s="39" t="s">
        <v>272</v>
      </c>
      <c r="N58" s="92">
        <v>37382465</v>
      </c>
      <c r="O58" s="81">
        <v>0.34399999999999997</v>
      </c>
    </row>
    <row r="59" spans="1:15" x14ac:dyDescent="0.2">
      <c r="A59" s="45">
        <v>10</v>
      </c>
      <c r="B59" s="39" t="s">
        <v>307</v>
      </c>
      <c r="C59" s="45" t="s">
        <v>307</v>
      </c>
      <c r="D59" s="78">
        <v>31415106</v>
      </c>
      <c r="E59" s="61" t="s">
        <v>541</v>
      </c>
      <c r="F59" s="41" t="s">
        <v>190</v>
      </c>
      <c r="G59" s="83">
        <v>0.16400000000000001</v>
      </c>
      <c r="H59" s="39" t="s">
        <v>678</v>
      </c>
      <c r="I59" s="39">
        <v>344</v>
      </c>
      <c r="J59" s="39">
        <v>1</v>
      </c>
      <c r="K59" s="39" t="s">
        <v>639</v>
      </c>
      <c r="L59" s="39">
        <v>67</v>
      </c>
      <c r="M59" s="39" t="s">
        <v>307</v>
      </c>
      <c r="N59" s="92">
        <v>31415106</v>
      </c>
      <c r="O59" s="81">
        <v>0.16400000000000001</v>
      </c>
    </row>
    <row r="60" spans="1:15" x14ac:dyDescent="0.2">
      <c r="A60" s="39">
        <v>11</v>
      </c>
      <c r="B60" s="39" t="s">
        <v>797</v>
      </c>
      <c r="C60" s="39" t="s">
        <v>797</v>
      </c>
      <c r="D60" s="39">
        <v>47702395</v>
      </c>
      <c r="E60" s="61" t="s">
        <v>798</v>
      </c>
      <c r="F60" s="41" t="s">
        <v>181</v>
      </c>
      <c r="G60" s="81">
        <v>2E-3</v>
      </c>
      <c r="H60" s="39" t="s">
        <v>2154</v>
      </c>
      <c r="I60" s="39">
        <v>458</v>
      </c>
      <c r="J60" s="39">
        <v>11</v>
      </c>
      <c r="K60" s="39" t="s">
        <v>2155</v>
      </c>
      <c r="L60" s="39">
        <v>154</v>
      </c>
      <c r="M60" s="39" t="s">
        <v>2156</v>
      </c>
      <c r="N60" s="39">
        <v>47523573</v>
      </c>
      <c r="O60" s="81">
        <v>7.0000000000000001E-3</v>
      </c>
    </row>
    <row r="61" spans="1:15" x14ac:dyDescent="0.2">
      <c r="A61" s="45">
        <v>14</v>
      </c>
      <c r="B61" s="39" t="s">
        <v>297</v>
      </c>
      <c r="C61" s="45" t="s">
        <v>297</v>
      </c>
      <c r="D61" s="78">
        <v>103263788</v>
      </c>
      <c r="E61" s="61" t="s">
        <v>298</v>
      </c>
      <c r="F61" s="41" t="s">
        <v>181</v>
      </c>
      <c r="G61" s="83">
        <v>3.39E-2</v>
      </c>
      <c r="H61" s="39" t="s">
        <v>679</v>
      </c>
      <c r="I61" s="39">
        <v>29</v>
      </c>
      <c r="J61" s="39">
        <v>1</v>
      </c>
      <c r="K61" s="39" t="s">
        <v>640</v>
      </c>
      <c r="L61" s="39">
        <v>14</v>
      </c>
      <c r="M61" s="39" t="s">
        <v>592</v>
      </c>
      <c r="N61" s="92">
        <v>103279088</v>
      </c>
      <c r="O61" s="81">
        <v>4.6699999999999998E-2</v>
      </c>
    </row>
    <row r="62" spans="1:15" x14ac:dyDescent="0.2">
      <c r="A62" s="39">
        <v>15</v>
      </c>
      <c r="B62" s="39" t="s">
        <v>816</v>
      </c>
      <c r="C62" s="39" t="s">
        <v>817</v>
      </c>
      <c r="D62" s="39">
        <v>79207466</v>
      </c>
      <c r="E62" s="61" t="s">
        <v>818</v>
      </c>
      <c r="F62" s="41" t="s">
        <v>190</v>
      </c>
      <c r="G62" s="81">
        <v>2E-3</v>
      </c>
      <c r="H62" s="39" t="s">
        <v>2157</v>
      </c>
      <c r="I62" s="39">
        <v>496</v>
      </c>
      <c r="J62" s="39">
        <v>5</v>
      </c>
      <c r="K62" s="39" t="s">
        <v>2158</v>
      </c>
      <c r="L62" s="39">
        <v>76</v>
      </c>
      <c r="M62" s="39" t="s">
        <v>2159</v>
      </c>
      <c r="N62" s="39">
        <v>79240045</v>
      </c>
      <c r="O62" s="81">
        <v>3.5000000000000003E-2</v>
      </c>
    </row>
    <row r="63" spans="1:15" x14ac:dyDescent="0.2">
      <c r="A63" s="39">
        <v>15</v>
      </c>
      <c r="B63" s="39" t="s">
        <v>821</v>
      </c>
      <c r="C63" s="39" t="s">
        <v>821</v>
      </c>
      <c r="D63" s="39">
        <v>90977333</v>
      </c>
      <c r="E63" s="61" t="s">
        <v>822</v>
      </c>
      <c r="F63" s="41" t="s">
        <v>181</v>
      </c>
      <c r="G63" s="81">
        <v>2E-3</v>
      </c>
      <c r="H63" s="39" t="s">
        <v>2160</v>
      </c>
      <c r="I63" s="39">
        <v>86</v>
      </c>
      <c r="J63" s="39">
        <v>4</v>
      </c>
      <c r="K63" s="39" t="s">
        <v>2161</v>
      </c>
      <c r="L63" s="39">
        <v>11</v>
      </c>
      <c r="M63" s="39" t="s">
        <v>2162</v>
      </c>
      <c r="N63" s="39">
        <v>90936225</v>
      </c>
      <c r="O63" s="81">
        <v>0.20700000000000002</v>
      </c>
    </row>
    <row r="64" spans="1:15" x14ac:dyDescent="0.2">
      <c r="A64" s="39">
        <v>16</v>
      </c>
      <c r="B64" s="39" t="s">
        <v>807</v>
      </c>
      <c r="C64" s="39" t="s">
        <v>808</v>
      </c>
      <c r="D64" s="39">
        <v>68685905</v>
      </c>
      <c r="E64" s="61" t="s">
        <v>809</v>
      </c>
      <c r="F64" s="41" t="s">
        <v>181</v>
      </c>
      <c r="G64" s="81">
        <v>4.0000000000000001E-3</v>
      </c>
      <c r="H64" s="39" t="s">
        <v>2163</v>
      </c>
      <c r="I64" s="39">
        <v>537</v>
      </c>
      <c r="J64" s="39">
        <v>5</v>
      </c>
      <c r="K64" s="39" t="s">
        <v>2164</v>
      </c>
      <c r="L64" s="39">
        <v>170</v>
      </c>
      <c r="M64" s="39" t="s">
        <v>2165</v>
      </c>
      <c r="N64" s="39">
        <v>68656715</v>
      </c>
      <c r="O64" s="81">
        <v>1.9E-2</v>
      </c>
    </row>
    <row r="65" spans="1:15" x14ac:dyDescent="0.2">
      <c r="A65" s="39">
        <v>16</v>
      </c>
      <c r="B65" s="39" t="s">
        <v>814</v>
      </c>
      <c r="C65" s="39" t="s">
        <v>814</v>
      </c>
      <c r="D65" s="39">
        <v>79110596</v>
      </c>
      <c r="E65" s="61" t="s">
        <v>815</v>
      </c>
      <c r="F65" s="41" t="s">
        <v>181</v>
      </c>
      <c r="G65" s="81">
        <v>6.6000000000000003E-2</v>
      </c>
      <c r="H65" s="39" t="s">
        <v>2166</v>
      </c>
      <c r="I65" s="39">
        <v>17</v>
      </c>
      <c r="J65" s="39">
        <v>1</v>
      </c>
      <c r="K65" s="39" t="s">
        <v>2167</v>
      </c>
      <c r="L65" s="39">
        <v>3</v>
      </c>
      <c r="M65" s="39" t="s">
        <v>2168</v>
      </c>
      <c r="N65" s="39">
        <v>79111297</v>
      </c>
      <c r="O65" s="81">
        <v>0.39900000000000002</v>
      </c>
    </row>
    <row r="66" spans="1:15" x14ac:dyDescent="0.2">
      <c r="A66" s="41">
        <v>16</v>
      </c>
      <c r="B66" s="39" t="s">
        <v>304</v>
      </c>
      <c r="C66" s="41" t="s">
        <v>304</v>
      </c>
      <c r="D66" s="78">
        <v>79649394</v>
      </c>
      <c r="E66" s="61" t="s">
        <v>542</v>
      </c>
      <c r="F66" s="41" t="s">
        <v>190</v>
      </c>
      <c r="G66" s="83">
        <v>0.255</v>
      </c>
      <c r="H66" s="39" t="s">
        <v>680</v>
      </c>
      <c r="I66" s="39">
        <v>4</v>
      </c>
      <c r="J66" s="39">
        <v>0</v>
      </c>
      <c r="K66" s="39" t="s">
        <v>641</v>
      </c>
      <c r="L66" s="39">
        <v>3</v>
      </c>
      <c r="M66" s="39" t="s">
        <v>304</v>
      </c>
      <c r="N66" s="92">
        <v>79649394</v>
      </c>
      <c r="O66" s="81">
        <v>0.255</v>
      </c>
    </row>
    <row r="67" spans="1:15" x14ac:dyDescent="0.2">
      <c r="A67" s="45">
        <v>17</v>
      </c>
      <c r="B67" s="39" t="s">
        <v>301</v>
      </c>
      <c r="C67" s="45" t="s">
        <v>301</v>
      </c>
      <c r="D67" s="78">
        <v>45597098</v>
      </c>
      <c r="E67" s="61" t="s">
        <v>543</v>
      </c>
      <c r="F67" s="41" t="s">
        <v>190</v>
      </c>
      <c r="G67" s="83">
        <v>2.6599999999999999E-2</v>
      </c>
      <c r="H67" s="39" t="s">
        <v>681</v>
      </c>
      <c r="I67" s="39">
        <v>203</v>
      </c>
      <c r="J67" s="39">
        <v>9</v>
      </c>
      <c r="K67" s="39" t="s">
        <v>642</v>
      </c>
      <c r="L67" s="39">
        <v>61</v>
      </c>
      <c r="M67" s="39" t="s">
        <v>594</v>
      </c>
      <c r="N67" s="92">
        <v>45669524</v>
      </c>
      <c r="O67" s="81">
        <v>8.7999999999999995E-2</v>
      </c>
    </row>
    <row r="68" spans="1:15" x14ac:dyDescent="0.2">
      <c r="A68" s="45">
        <v>19</v>
      </c>
      <c r="B68" s="39" t="s">
        <v>257</v>
      </c>
      <c r="C68" s="45" t="s">
        <v>257</v>
      </c>
      <c r="D68" s="78">
        <v>10742170</v>
      </c>
      <c r="E68" s="61" t="s">
        <v>258</v>
      </c>
      <c r="F68" s="41" t="s">
        <v>216</v>
      </c>
      <c r="G68" s="83">
        <v>3.09E-2</v>
      </c>
      <c r="H68" s="39" t="s">
        <v>682</v>
      </c>
      <c r="I68" s="39">
        <v>46</v>
      </c>
      <c r="J68" s="39">
        <v>3</v>
      </c>
      <c r="K68" s="39" t="s">
        <v>643</v>
      </c>
      <c r="L68" s="39">
        <v>14</v>
      </c>
      <c r="M68" s="39" t="s">
        <v>595</v>
      </c>
      <c r="N68" s="92">
        <v>10743161</v>
      </c>
      <c r="O68" s="81">
        <v>7.2599999999999998E-2</v>
      </c>
    </row>
    <row r="69" spans="1:15" x14ac:dyDescent="0.2">
      <c r="A69" s="39">
        <v>19</v>
      </c>
      <c r="B69" s="39" t="s">
        <v>785</v>
      </c>
      <c r="C69" s="39" t="s">
        <v>785</v>
      </c>
      <c r="D69" s="39">
        <v>16505106</v>
      </c>
      <c r="E69" s="61" t="s">
        <v>786</v>
      </c>
      <c r="F69" s="41" t="s">
        <v>181</v>
      </c>
      <c r="G69" s="81">
        <v>0.127</v>
      </c>
      <c r="H69" s="39" t="s">
        <v>2169</v>
      </c>
      <c r="I69" s="39">
        <v>6</v>
      </c>
      <c r="J69" s="39">
        <v>1</v>
      </c>
      <c r="K69" s="39" t="s">
        <v>2170</v>
      </c>
      <c r="L69" s="39">
        <v>2</v>
      </c>
      <c r="M69" s="39" t="s">
        <v>2171</v>
      </c>
      <c r="N69" s="39">
        <v>16582785</v>
      </c>
      <c r="O69" s="81">
        <v>0.30599999999999999</v>
      </c>
    </row>
    <row r="70" spans="1:15" x14ac:dyDescent="0.2">
      <c r="A70" s="44">
        <v>20</v>
      </c>
      <c r="B70" s="39" t="s">
        <v>286</v>
      </c>
      <c r="C70" s="44" t="s">
        <v>285</v>
      </c>
      <c r="D70" s="78">
        <v>48438761</v>
      </c>
      <c r="E70" s="62" t="s">
        <v>287</v>
      </c>
      <c r="F70" s="40" t="s">
        <v>181</v>
      </c>
      <c r="G70" s="83">
        <v>8.4700000000000001E-3</v>
      </c>
      <c r="H70" s="39" t="s">
        <v>683</v>
      </c>
      <c r="I70" s="39">
        <v>541</v>
      </c>
      <c r="J70" s="39">
        <v>6</v>
      </c>
      <c r="K70" s="39" t="s">
        <v>644</v>
      </c>
      <c r="L70" s="39">
        <v>159</v>
      </c>
      <c r="M70" s="39" t="s">
        <v>286</v>
      </c>
      <c r="N70" s="92">
        <v>48438761</v>
      </c>
      <c r="O70" s="81">
        <v>8.4700000000000001E-3</v>
      </c>
    </row>
    <row r="71" spans="1:15" x14ac:dyDescent="0.2">
      <c r="A71" s="39">
        <v>20</v>
      </c>
      <c r="B71" s="39" t="s">
        <v>802</v>
      </c>
      <c r="C71" s="39" t="s">
        <v>803</v>
      </c>
      <c r="D71" s="39">
        <v>62373983</v>
      </c>
      <c r="E71" s="61" t="s">
        <v>804</v>
      </c>
      <c r="F71" s="41" t="s">
        <v>181</v>
      </c>
      <c r="G71" s="81">
        <v>8.7999999999999995E-2</v>
      </c>
      <c r="H71" s="39" t="s">
        <v>2172</v>
      </c>
      <c r="I71" s="39">
        <v>105</v>
      </c>
      <c r="J71" s="39">
        <v>11</v>
      </c>
      <c r="K71" s="39" t="s">
        <v>2173</v>
      </c>
      <c r="L71" s="39">
        <v>16</v>
      </c>
      <c r="M71" s="39" t="s">
        <v>2174</v>
      </c>
      <c r="N71" s="39">
        <v>62274317</v>
      </c>
      <c r="O71" s="81">
        <v>0.16</v>
      </c>
    </row>
    <row r="72" spans="1:15" ht="13.5" x14ac:dyDescent="0.25">
      <c r="A72" s="195" t="s">
        <v>2180</v>
      </c>
      <c r="B72" s="39"/>
      <c r="C72" s="39"/>
      <c r="D72" s="39"/>
      <c r="E72" s="61"/>
      <c r="F72" s="41"/>
      <c r="G72" s="81"/>
      <c r="H72" s="39"/>
      <c r="I72" s="39"/>
      <c r="J72" s="39"/>
      <c r="N72" s="39"/>
    </row>
    <row r="73" spans="1:15" x14ac:dyDescent="0.2">
      <c r="A73" s="39">
        <v>6</v>
      </c>
      <c r="B73" s="39" t="s">
        <v>1758</v>
      </c>
      <c r="C73" s="39" t="s">
        <v>838</v>
      </c>
      <c r="D73" s="39">
        <v>137962655</v>
      </c>
      <c r="E73" s="137" t="s">
        <v>2184</v>
      </c>
      <c r="F73" s="130" t="s">
        <v>190</v>
      </c>
      <c r="G73" s="81">
        <v>1.0117520000000001E-3</v>
      </c>
      <c r="H73" s="39" t="s">
        <v>2183</v>
      </c>
      <c r="I73" s="39">
        <v>6</v>
      </c>
      <c r="J73" s="39">
        <v>0</v>
      </c>
      <c r="K73" s="39" t="s">
        <v>2182</v>
      </c>
      <c r="L73" s="39">
        <v>3</v>
      </c>
      <c r="M73" s="39" t="s">
        <v>2181</v>
      </c>
      <c r="N73" s="39">
        <v>137959118</v>
      </c>
      <c r="O73" s="81">
        <v>0.2673894</v>
      </c>
    </row>
    <row r="74" spans="1:15" x14ac:dyDescent="0.2">
      <c r="A74" s="39">
        <v>16</v>
      </c>
      <c r="B74" s="39" t="s">
        <v>1760</v>
      </c>
      <c r="C74" s="39" t="s">
        <v>839</v>
      </c>
      <c r="D74" s="39">
        <v>11288806</v>
      </c>
      <c r="E74" s="137" t="s">
        <v>844</v>
      </c>
      <c r="F74" s="130" t="s">
        <v>190</v>
      </c>
      <c r="G74" s="81">
        <v>3.0616580000000001E-2</v>
      </c>
      <c r="H74" s="39" t="s">
        <v>622</v>
      </c>
      <c r="I74" s="39">
        <v>80</v>
      </c>
      <c r="J74" s="39">
        <v>1</v>
      </c>
      <c r="K74" s="39" t="s">
        <v>622</v>
      </c>
      <c r="L74" s="39">
        <v>25</v>
      </c>
      <c r="M74" s="39" t="s">
        <v>593</v>
      </c>
      <c r="N74" s="39">
        <v>11279913</v>
      </c>
      <c r="O74" s="81">
        <v>6.7701250000000004E-2</v>
      </c>
    </row>
    <row r="75" spans="1:15" x14ac:dyDescent="0.2">
      <c r="A75" s="44"/>
      <c r="B75" s="39"/>
      <c r="C75" s="44"/>
      <c r="D75" s="78"/>
      <c r="E75" s="62"/>
      <c r="F75" s="40"/>
      <c r="G75" s="84"/>
    </row>
    <row r="76" spans="1:15" x14ac:dyDescent="0.2">
      <c r="A76" s="156" t="s">
        <v>568</v>
      </c>
      <c r="B76" s="39"/>
      <c r="C76" s="44"/>
      <c r="D76" s="78"/>
      <c r="E76" s="62"/>
      <c r="F76" s="40"/>
      <c r="G76" s="84"/>
    </row>
    <row r="77" spans="1:15" x14ac:dyDescent="0.2">
      <c r="A77" s="156" t="s">
        <v>569</v>
      </c>
    </row>
    <row r="78" spans="1:15" x14ac:dyDescent="0.2">
      <c r="A78" s="156" t="s">
        <v>689</v>
      </c>
    </row>
  </sheetData>
  <sortState ref="A44:O72">
    <sortCondition ref="A44:A72"/>
    <sortCondition ref="D44:D72"/>
  </sortState>
  <mergeCells count="1">
    <mergeCell ref="M2:O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5"/>
  <sheetViews>
    <sheetView workbookViewId="0">
      <selection activeCell="G11" sqref="G11"/>
    </sheetView>
  </sheetViews>
  <sheetFormatPr defaultColWidth="11.42578125" defaultRowHeight="12.75" x14ac:dyDescent="0.25"/>
  <cols>
    <col min="1" max="1" width="8.5703125" style="120" customWidth="1"/>
    <col min="2" max="2" width="10.140625" style="120" bestFit="1" customWidth="1"/>
    <col min="3" max="3" width="20.42578125" style="120" bestFit="1" customWidth="1"/>
    <col min="4" max="4" width="8.7109375" style="134" bestFit="1" customWidth="1"/>
    <col min="5" max="5" width="4.5703125" style="141" bestFit="1" customWidth="1"/>
    <col min="6" max="6" width="3.5703125" style="120" bestFit="1" customWidth="1"/>
    <col min="7" max="7" width="12.140625" style="125" bestFit="1" customWidth="1"/>
    <col min="8" max="8" width="7.28515625" style="120" bestFit="1" customWidth="1"/>
    <col min="9" max="9" width="45.28515625" style="142" bestFit="1" customWidth="1"/>
    <col min="10" max="10" width="13.7109375" style="142" bestFit="1" customWidth="1"/>
    <col min="11" max="11" width="12.7109375" style="74" bestFit="1" customWidth="1"/>
    <col min="12" max="12" width="13.28515625" style="120" bestFit="1" customWidth="1"/>
    <col min="13" max="13" width="31.7109375" style="120" bestFit="1" customWidth="1"/>
    <col min="14" max="14" width="31.5703125" style="120" bestFit="1" customWidth="1"/>
    <col min="15" max="16384" width="11.42578125" style="120"/>
  </cols>
  <sheetData>
    <row r="1" spans="1:20" x14ac:dyDescent="0.25">
      <c r="A1" s="120" t="s">
        <v>2189</v>
      </c>
    </row>
    <row r="2" spans="1:20" x14ac:dyDescent="0.25">
      <c r="M2" s="74"/>
      <c r="N2" s="74"/>
    </row>
    <row r="3" spans="1:20" s="155" customFormat="1" ht="16.5" thickBot="1" x14ac:dyDescent="0.3">
      <c r="A3" s="152" t="s">
        <v>9</v>
      </c>
      <c r="B3" s="124" t="s">
        <v>10</v>
      </c>
      <c r="C3" s="124" t="s">
        <v>331</v>
      </c>
      <c r="D3" s="138" t="s">
        <v>567</v>
      </c>
      <c r="E3" s="127" t="s">
        <v>335</v>
      </c>
      <c r="F3" s="124" t="s">
        <v>688</v>
      </c>
      <c r="G3" s="127" t="s">
        <v>11</v>
      </c>
      <c r="H3" s="124" t="s">
        <v>518</v>
      </c>
      <c r="I3" s="124" t="s">
        <v>100</v>
      </c>
      <c r="J3" s="124" t="s">
        <v>336</v>
      </c>
      <c r="K3" s="124" t="s">
        <v>841</v>
      </c>
      <c r="L3" s="128" t="s">
        <v>842</v>
      </c>
      <c r="M3" s="124" t="s">
        <v>2115</v>
      </c>
      <c r="N3" s="124" t="s">
        <v>2114</v>
      </c>
    </row>
    <row r="4" spans="1:20" s="74" customFormat="1" x14ac:dyDescent="0.25">
      <c r="A4" s="123">
        <v>1</v>
      </c>
      <c r="B4" s="155" t="s">
        <v>236</v>
      </c>
      <c r="C4" s="155" t="s">
        <v>235</v>
      </c>
      <c r="D4" s="126">
        <v>2525665</v>
      </c>
      <c r="E4" s="129">
        <v>0.64119999999999999</v>
      </c>
      <c r="F4" s="130" t="s">
        <v>18</v>
      </c>
      <c r="G4" s="149" t="s">
        <v>123</v>
      </c>
      <c r="H4" s="130">
        <v>1.3310000000000001E-12</v>
      </c>
      <c r="I4" s="137" t="s">
        <v>13</v>
      </c>
      <c r="J4" s="130" t="s">
        <v>181</v>
      </c>
      <c r="K4" s="155" t="s">
        <v>12</v>
      </c>
      <c r="L4" s="112" t="s">
        <v>13</v>
      </c>
      <c r="M4" s="74" t="s">
        <v>2109</v>
      </c>
      <c r="N4" s="74" t="s">
        <v>2095</v>
      </c>
    </row>
    <row r="5" spans="1:20" s="155" customFormat="1" x14ac:dyDescent="0.25">
      <c r="A5" s="123">
        <v>1</v>
      </c>
      <c r="B5" s="145" t="s">
        <v>778</v>
      </c>
      <c r="C5" s="114" t="s">
        <v>778</v>
      </c>
      <c r="D5" s="126">
        <v>6530189</v>
      </c>
      <c r="E5" s="129">
        <v>0.123</v>
      </c>
      <c r="F5" s="130" t="s">
        <v>18</v>
      </c>
      <c r="G5" s="149" t="s">
        <v>352</v>
      </c>
      <c r="H5" s="130">
        <v>9.611E-7</v>
      </c>
      <c r="I5" s="137" t="s">
        <v>779</v>
      </c>
      <c r="J5" s="130" t="s">
        <v>181</v>
      </c>
      <c r="K5" s="155" t="s">
        <v>394</v>
      </c>
      <c r="L5" s="155" t="s">
        <v>394</v>
      </c>
      <c r="M5" s="74"/>
      <c r="N5" s="74"/>
      <c r="O5" s="74"/>
      <c r="P5" s="74"/>
      <c r="Q5" s="74"/>
      <c r="R5" s="74"/>
      <c r="S5" s="74"/>
      <c r="T5" s="74"/>
    </row>
    <row r="6" spans="1:20" s="74" customFormat="1" x14ac:dyDescent="0.2">
      <c r="A6" s="123">
        <v>1</v>
      </c>
      <c r="B6" s="145" t="s">
        <v>296</v>
      </c>
      <c r="C6" s="114" t="s">
        <v>296</v>
      </c>
      <c r="D6" s="126">
        <v>85746993</v>
      </c>
      <c r="E6" s="129">
        <v>8.6730000000000002E-2</v>
      </c>
      <c r="F6" s="130" t="s">
        <v>18</v>
      </c>
      <c r="G6" s="149" t="s">
        <v>894</v>
      </c>
      <c r="H6" s="130">
        <v>5.133E-12</v>
      </c>
      <c r="I6" s="61" t="s">
        <v>2111</v>
      </c>
      <c r="J6" s="130" t="s">
        <v>190</v>
      </c>
      <c r="K6" s="155" t="s">
        <v>394</v>
      </c>
      <c r="L6" s="155" t="s">
        <v>394</v>
      </c>
    </row>
    <row r="7" spans="1:20" s="74" customFormat="1" x14ac:dyDescent="0.25">
      <c r="A7" s="123">
        <v>1</v>
      </c>
      <c r="B7" s="145" t="s">
        <v>819</v>
      </c>
      <c r="C7" s="118" t="s">
        <v>819</v>
      </c>
      <c r="D7" s="126">
        <v>85915183</v>
      </c>
      <c r="E7" s="129">
        <v>0.79310000000000003</v>
      </c>
      <c r="F7" s="130" t="s">
        <v>18</v>
      </c>
      <c r="G7" s="149" t="s">
        <v>351</v>
      </c>
      <c r="H7" s="130">
        <v>8.3949999999999994E-8</v>
      </c>
      <c r="I7" s="137" t="s">
        <v>820</v>
      </c>
      <c r="J7" s="130" t="s">
        <v>181</v>
      </c>
      <c r="K7" s="155" t="s">
        <v>394</v>
      </c>
      <c r="L7" s="155" t="s">
        <v>394</v>
      </c>
    </row>
    <row r="8" spans="1:20" s="74" customFormat="1" x14ac:dyDescent="0.25">
      <c r="A8" s="123">
        <v>1</v>
      </c>
      <c r="B8" s="155" t="s">
        <v>196</v>
      </c>
      <c r="C8" s="155" t="s">
        <v>195</v>
      </c>
      <c r="D8" s="126">
        <v>92975464</v>
      </c>
      <c r="E8" s="129">
        <v>0.14410000000000001</v>
      </c>
      <c r="F8" s="130" t="s">
        <v>18</v>
      </c>
      <c r="G8" s="149" t="s">
        <v>1784</v>
      </c>
      <c r="H8" s="130">
        <v>7.9209999999999999E-16</v>
      </c>
      <c r="I8" s="137" t="s">
        <v>17</v>
      </c>
      <c r="J8" s="130" t="s">
        <v>185</v>
      </c>
      <c r="K8" s="155" t="s">
        <v>16</v>
      </c>
      <c r="L8" s="112" t="s">
        <v>17</v>
      </c>
    </row>
    <row r="9" spans="1:20" s="74" customFormat="1" x14ac:dyDescent="0.25">
      <c r="A9" s="123">
        <v>1</v>
      </c>
      <c r="B9" s="155" t="s">
        <v>194</v>
      </c>
      <c r="C9" s="155" t="s">
        <v>193</v>
      </c>
      <c r="D9" s="126">
        <v>101240893</v>
      </c>
      <c r="E9" s="129">
        <v>0.55830000000000002</v>
      </c>
      <c r="F9" s="130" t="s">
        <v>18</v>
      </c>
      <c r="G9" s="149" t="s">
        <v>104</v>
      </c>
      <c r="H9" s="130">
        <v>3.6739999999999999E-6</v>
      </c>
      <c r="I9" s="137" t="s">
        <v>519</v>
      </c>
      <c r="J9" s="130" t="s">
        <v>190</v>
      </c>
      <c r="K9" s="155" t="s">
        <v>167</v>
      </c>
      <c r="L9" s="112" t="s">
        <v>698</v>
      </c>
      <c r="M9" s="120"/>
      <c r="O9" s="120"/>
      <c r="P9" s="120"/>
      <c r="Q9" s="120"/>
      <c r="R9" s="120"/>
      <c r="S9" s="120"/>
      <c r="T9" s="120"/>
    </row>
    <row r="10" spans="1:20" s="155" customFormat="1" ht="15.75" x14ac:dyDescent="0.25">
      <c r="A10" s="123">
        <v>1</v>
      </c>
      <c r="B10" s="155" t="s">
        <v>856</v>
      </c>
      <c r="C10" s="155" t="s">
        <v>56</v>
      </c>
      <c r="D10" s="126">
        <v>101407519</v>
      </c>
      <c r="E10" s="129">
        <v>0.29470000000000002</v>
      </c>
      <c r="F10" s="130" t="s">
        <v>24</v>
      </c>
      <c r="G10" s="149" t="s">
        <v>121</v>
      </c>
      <c r="H10" s="130">
        <v>1.2E-2</v>
      </c>
      <c r="I10" s="137" t="s">
        <v>698</v>
      </c>
      <c r="J10" s="130" t="s">
        <v>181</v>
      </c>
      <c r="K10" s="155" t="s">
        <v>56</v>
      </c>
      <c r="L10" s="112" t="s">
        <v>698</v>
      </c>
      <c r="M10" s="74"/>
      <c r="N10" s="74"/>
      <c r="O10" s="74"/>
      <c r="P10" s="74"/>
      <c r="Q10" s="74"/>
      <c r="R10" s="74"/>
      <c r="S10" s="74"/>
      <c r="T10" s="74"/>
    </row>
    <row r="11" spans="1:20" s="155" customFormat="1" x14ac:dyDescent="0.25">
      <c r="A11" s="123">
        <v>1</v>
      </c>
      <c r="B11" s="155" t="s">
        <v>210</v>
      </c>
      <c r="C11" s="155" t="s">
        <v>209</v>
      </c>
      <c r="D11" s="126">
        <v>117080166</v>
      </c>
      <c r="E11" s="129">
        <v>0.87860000000000005</v>
      </c>
      <c r="F11" s="130" t="s">
        <v>18</v>
      </c>
      <c r="G11" s="149" t="s">
        <v>895</v>
      </c>
      <c r="H11" s="130">
        <v>1.454E-28</v>
      </c>
      <c r="I11" s="137" t="s">
        <v>21</v>
      </c>
      <c r="J11" s="130" t="s">
        <v>181</v>
      </c>
      <c r="K11" s="155" t="s">
        <v>20</v>
      </c>
      <c r="L11" s="112" t="s">
        <v>21</v>
      </c>
      <c r="M11" s="74"/>
      <c r="N11" s="74"/>
      <c r="O11" s="74"/>
      <c r="P11" s="74"/>
      <c r="Q11" s="74"/>
      <c r="R11" s="74"/>
      <c r="S11" s="74"/>
      <c r="T11" s="74"/>
    </row>
    <row r="12" spans="1:20" s="155" customFormat="1" x14ac:dyDescent="0.25">
      <c r="A12" s="123">
        <v>1</v>
      </c>
      <c r="B12" s="145" t="s">
        <v>830</v>
      </c>
      <c r="C12" s="114" t="s">
        <v>830</v>
      </c>
      <c r="D12" s="126">
        <v>120258970</v>
      </c>
      <c r="E12" s="129">
        <v>0.52679999999999993</v>
      </c>
      <c r="F12" s="130" t="s">
        <v>24</v>
      </c>
      <c r="G12" s="149" t="s">
        <v>127</v>
      </c>
      <c r="H12" s="130">
        <v>7.4929999999999997E-8</v>
      </c>
      <c r="I12" s="137" t="s">
        <v>831</v>
      </c>
      <c r="J12" s="130" t="s">
        <v>181</v>
      </c>
      <c r="K12" s="155" t="s">
        <v>394</v>
      </c>
      <c r="L12" s="155" t="s">
        <v>394</v>
      </c>
      <c r="M12" s="120"/>
      <c r="N12" s="74"/>
      <c r="O12" s="120"/>
      <c r="P12" s="120"/>
      <c r="Q12" s="120"/>
      <c r="R12" s="120"/>
      <c r="S12" s="120"/>
      <c r="T12" s="120"/>
    </row>
    <row r="13" spans="1:20" s="74" customFormat="1" x14ac:dyDescent="0.25">
      <c r="A13" s="123">
        <v>1</v>
      </c>
      <c r="B13" s="145" t="s">
        <v>299</v>
      </c>
      <c r="C13" s="114" t="s">
        <v>299</v>
      </c>
      <c r="D13" s="126">
        <v>157770241</v>
      </c>
      <c r="E13" s="129">
        <v>0.53420000000000001</v>
      </c>
      <c r="F13" s="130" t="s">
        <v>24</v>
      </c>
      <c r="G13" s="149" t="s">
        <v>104</v>
      </c>
      <c r="H13" s="130">
        <v>1.3260000000000001E-6</v>
      </c>
      <c r="I13" s="137" t="s">
        <v>300</v>
      </c>
      <c r="J13" s="130" t="s">
        <v>181</v>
      </c>
      <c r="K13" s="155" t="s">
        <v>394</v>
      </c>
      <c r="L13" s="155" t="s">
        <v>394</v>
      </c>
      <c r="M13" s="74" t="s">
        <v>869</v>
      </c>
      <c r="N13" s="74" t="s">
        <v>869</v>
      </c>
    </row>
    <row r="14" spans="1:20" s="74" customFormat="1" x14ac:dyDescent="0.25">
      <c r="A14" s="123">
        <v>1</v>
      </c>
      <c r="B14" s="145" t="s">
        <v>275</v>
      </c>
      <c r="C14" s="74" t="s">
        <v>274</v>
      </c>
      <c r="D14" s="126">
        <v>160711804</v>
      </c>
      <c r="E14" s="129">
        <v>0.67259999999999998</v>
      </c>
      <c r="F14" s="130" t="s">
        <v>18</v>
      </c>
      <c r="G14" s="149" t="s">
        <v>103</v>
      </c>
      <c r="H14" s="130">
        <v>1.702E-6</v>
      </c>
      <c r="I14" s="137" t="s">
        <v>276</v>
      </c>
      <c r="J14" s="130" t="s">
        <v>181</v>
      </c>
      <c r="K14" s="155" t="s">
        <v>394</v>
      </c>
      <c r="L14" s="155" t="s">
        <v>394</v>
      </c>
    </row>
    <row r="15" spans="1:20" s="74" customFormat="1" x14ac:dyDescent="0.25">
      <c r="A15" s="123">
        <v>1</v>
      </c>
      <c r="B15" s="155" t="s">
        <v>206</v>
      </c>
      <c r="C15" s="155" t="s">
        <v>205</v>
      </c>
      <c r="D15" s="126">
        <v>192541472</v>
      </c>
      <c r="E15" s="129">
        <v>0.81640000000000001</v>
      </c>
      <c r="F15" s="130" t="s">
        <v>14</v>
      </c>
      <c r="G15" s="149" t="s">
        <v>896</v>
      </c>
      <c r="H15" s="130">
        <v>1.8419999999999999E-13</v>
      </c>
      <c r="I15" s="137" t="s">
        <v>520</v>
      </c>
      <c r="J15" s="130" t="s">
        <v>190</v>
      </c>
      <c r="K15" s="155" t="s">
        <v>22</v>
      </c>
      <c r="L15" s="112" t="s">
        <v>699</v>
      </c>
      <c r="M15" s="74" t="s">
        <v>870</v>
      </c>
      <c r="N15" s="74" t="s">
        <v>870</v>
      </c>
      <c r="O15" s="155"/>
      <c r="P15" s="155"/>
      <c r="Q15" s="155"/>
      <c r="R15" s="155"/>
      <c r="S15" s="155"/>
      <c r="T15" s="155"/>
    </row>
    <row r="16" spans="1:20" s="74" customFormat="1" x14ac:dyDescent="0.25">
      <c r="A16" s="123">
        <v>1</v>
      </c>
      <c r="B16" s="155" t="s">
        <v>249</v>
      </c>
      <c r="C16" s="155" t="s">
        <v>248</v>
      </c>
      <c r="D16" s="126">
        <v>200874728</v>
      </c>
      <c r="E16" s="129">
        <v>0.70569999999999999</v>
      </c>
      <c r="F16" s="130" t="s">
        <v>18</v>
      </c>
      <c r="G16" s="149" t="s">
        <v>897</v>
      </c>
      <c r="H16" s="130">
        <v>1.4080000000000001E-9</v>
      </c>
      <c r="I16" s="137" t="s">
        <v>250</v>
      </c>
      <c r="J16" s="130" t="s">
        <v>181</v>
      </c>
      <c r="K16" s="155" t="s">
        <v>23</v>
      </c>
      <c r="L16" s="112" t="s">
        <v>700</v>
      </c>
      <c r="M16" s="74" t="s">
        <v>871</v>
      </c>
      <c r="N16" s="74" t="s">
        <v>871</v>
      </c>
    </row>
    <row r="17" spans="1:20" s="74" customFormat="1" x14ac:dyDescent="0.25">
      <c r="A17" s="123">
        <v>2</v>
      </c>
      <c r="B17" s="145" t="s">
        <v>787</v>
      </c>
      <c r="C17" s="114" t="s">
        <v>787</v>
      </c>
      <c r="D17" s="126">
        <v>25017860</v>
      </c>
      <c r="E17" s="129">
        <v>0.25319999999999998</v>
      </c>
      <c r="F17" s="130" t="s">
        <v>24</v>
      </c>
      <c r="G17" s="149" t="s">
        <v>103</v>
      </c>
      <c r="H17" s="130">
        <v>6.8029999999999999E-6</v>
      </c>
      <c r="I17" s="137" t="s">
        <v>788</v>
      </c>
      <c r="J17" s="130" t="s">
        <v>181</v>
      </c>
      <c r="K17" s="155" t="s">
        <v>394</v>
      </c>
      <c r="L17" s="155" t="s">
        <v>394</v>
      </c>
      <c r="M17" s="120"/>
      <c r="O17" s="120"/>
      <c r="P17" s="120"/>
      <c r="Q17" s="120"/>
      <c r="R17" s="120"/>
      <c r="S17" s="120"/>
      <c r="T17" s="120"/>
    </row>
    <row r="18" spans="1:20" s="74" customFormat="1" x14ac:dyDescent="0.25">
      <c r="A18" s="123">
        <v>2</v>
      </c>
      <c r="B18" s="155" t="s">
        <v>202</v>
      </c>
      <c r="C18" s="155" t="s">
        <v>201</v>
      </c>
      <c r="D18" s="126">
        <v>43361256</v>
      </c>
      <c r="E18" s="129">
        <v>0.7147</v>
      </c>
      <c r="F18" s="130" t="s">
        <v>18</v>
      </c>
      <c r="G18" s="149" t="s">
        <v>1811</v>
      </c>
      <c r="H18" s="130">
        <v>7.0210000000000005E-8</v>
      </c>
      <c r="I18" s="137" t="s">
        <v>521</v>
      </c>
      <c r="J18" s="130" t="s">
        <v>190</v>
      </c>
      <c r="K18" s="155" t="s">
        <v>57</v>
      </c>
      <c r="L18" s="112" t="s">
        <v>701</v>
      </c>
    </row>
    <row r="19" spans="1:20" s="74" customFormat="1" x14ac:dyDescent="0.25">
      <c r="A19" s="123">
        <v>2</v>
      </c>
      <c r="B19" s="145" t="s">
        <v>283</v>
      </c>
      <c r="C19" s="74" t="s">
        <v>282</v>
      </c>
      <c r="D19" s="126">
        <v>61095245</v>
      </c>
      <c r="E19" s="129">
        <v>0.65300000000000002</v>
      </c>
      <c r="F19" s="130" t="s">
        <v>18</v>
      </c>
      <c r="G19" s="149" t="s">
        <v>338</v>
      </c>
      <c r="H19" s="130">
        <v>1.6999999999999999E-9</v>
      </c>
      <c r="I19" s="137" t="s">
        <v>284</v>
      </c>
      <c r="J19" s="130" t="s">
        <v>232</v>
      </c>
      <c r="K19" s="155" t="s">
        <v>394</v>
      </c>
      <c r="L19" s="155" t="s">
        <v>394</v>
      </c>
    </row>
    <row r="20" spans="1:20" s="74" customFormat="1" x14ac:dyDescent="0.25">
      <c r="A20" s="123">
        <v>2</v>
      </c>
      <c r="B20" s="155" t="s">
        <v>252</v>
      </c>
      <c r="C20" s="155" t="s">
        <v>251</v>
      </c>
      <c r="D20" s="126">
        <v>68587477</v>
      </c>
      <c r="E20" s="129">
        <v>0.26400000000000001</v>
      </c>
      <c r="F20" s="130" t="s">
        <v>18</v>
      </c>
      <c r="G20" s="149" t="s">
        <v>39</v>
      </c>
      <c r="H20" s="130">
        <v>3.2920000000000001E-7</v>
      </c>
      <c r="I20" s="137" t="s">
        <v>522</v>
      </c>
      <c r="J20" s="130" t="s">
        <v>190</v>
      </c>
      <c r="K20" s="155" t="s">
        <v>58</v>
      </c>
      <c r="L20" s="112" t="s">
        <v>702</v>
      </c>
      <c r="M20" s="74" t="s">
        <v>872</v>
      </c>
      <c r="N20" s="74" t="s">
        <v>872</v>
      </c>
    </row>
    <row r="21" spans="1:20" s="74" customFormat="1" x14ac:dyDescent="0.25">
      <c r="A21" s="123">
        <v>2</v>
      </c>
      <c r="B21" s="155" t="s">
        <v>59</v>
      </c>
      <c r="C21" s="155" t="s">
        <v>59</v>
      </c>
      <c r="D21" s="126">
        <v>112665201</v>
      </c>
      <c r="E21" s="129">
        <v>0.7581</v>
      </c>
      <c r="F21" s="130" t="s">
        <v>24</v>
      </c>
      <c r="G21" s="149" t="s">
        <v>110</v>
      </c>
      <c r="H21" s="130">
        <v>8.8349999999999998E-2</v>
      </c>
      <c r="I21" s="137" t="s">
        <v>60</v>
      </c>
      <c r="J21" s="130" t="s">
        <v>181</v>
      </c>
      <c r="K21" s="155" t="s">
        <v>59</v>
      </c>
      <c r="L21" s="112" t="s">
        <v>60</v>
      </c>
      <c r="M21" s="120"/>
      <c r="O21" s="120"/>
      <c r="P21" s="120"/>
      <c r="Q21" s="120"/>
      <c r="R21" s="120"/>
      <c r="S21" s="120"/>
      <c r="T21" s="120"/>
    </row>
    <row r="22" spans="1:20" s="74" customFormat="1" x14ac:dyDescent="0.25">
      <c r="A22" s="123">
        <v>2</v>
      </c>
      <c r="B22" s="145" t="s">
        <v>280</v>
      </c>
      <c r="C22" s="74" t="s">
        <v>279</v>
      </c>
      <c r="D22" s="126">
        <v>191974435</v>
      </c>
      <c r="E22" s="129">
        <v>0.61899999999999999</v>
      </c>
      <c r="F22" s="130" t="s">
        <v>24</v>
      </c>
      <c r="G22" s="149" t="s">
        <v>0</v>
      </c>
      <c r="H22" s="130">
        <v>1.7990000000000001E-9</v>
      </c>
      <c r="I22" s="137" t="s">
        <v>281</v>
      </c>
      <c r="J22" s="130" t="s">
        <v>181</v>
      </c>
      <c r="K22" s="155" t="s">
        <v>394</v>
      </c>
      <c r="L22" s="155" t="s">
        <v>394</v>
      </c>
      <c r="M22" s="120"/>
      <c r="O22" s="120"/>
      <c r="P22" s="120"/>
      <c r="Q22" s="120"/>
      <c r="R22" s="120"/>
      <c r="S22" s="120"/>
      <c r="T22" s="120"/>
    </row>
    <row r="23" spans="1:20" s="74" customFormat="1" x14ac:dyDescent="0.25">
      <c r="A23" s="123">
        <v>2</v>
      </c>
      <c r="B23" s="155" t="s">
        <v>180</v>
      </c>
      <c r="C23" s="155" t="s">
        <v>179</v>
      </c>
      <c r="D23" s="126">
        <v>231115454</v>
      </c>
      <c r="E23" s="129">
        <v>0.1822</v>
      </c>
      <c r="F23" s="130" t="s">
        <v>14</v>
      </c>
      <c r="G23" s="149" t="s">
        <v>898</v>
      </c>
      <c r="H23" s="130">
        <v>7.8410000000000004E-14</v>
      </c>
      <c r="I23" s="137" t="s">
        <v>62</v>
      </c>
      <c r="J23" s="130" t="s">
        <v>181</v>
      </c>
      <c r="K23" s="155" t="s">
        <v>61</v>
      </c>
      <c r="L23" s="112" t="s">
        <v>62</v>
      </c>
      <c r="M23" s="74" t="s">
        <v>873</v>
      </c>
      <c r="N23" s="74" t="s">
        <v>873</v>
      </c>
    </row>
    <row r="24" spans="1:20" s="74" customFormat="1" x14ac:dyDescent="0.25">
      <c r="A24" s="123">
        <v>3</v>
      </c>
      <c r="B24" s="145" t="s">
        <v>270</v>
      </c>
      <c r="C24" s="74" t="s">
        <v>269</v>
      </c>
      <c r="D24" s="126">
        <v>18785585</v>
      </c>
      <c r="E24" s="129">
        <v>0.26929999999999998</v>
      </c>
      <c r="F24" s="130" t="s">
        <v>14</v>
      </c>
      <c r="G24" s="149" t="s">
        <v>103</v>
      </c>
      <c r="H24" s="130">
        <v>5.3920000000000002E-6</v>
      </c>
      <c r="I24" s="137" t="s">
        <v>538</v>
      </c>
      <c r="J24" s="130" t="s">
        <v>190</v>
      </c>
      <c r="K24" s="155" t="s">
        <v>394</v>
      </c>
      <c r="L24" s="155" t="s">
        <v>394</v>
      </c>
      <c r="M24" s="120"/>
      <c r="N24" s="74" t="s">
        <v>874</v>
      </c>
      <c r="O24" s="120"/>
      <c r="P24" s="120"/>
      <c r="Q24" s="120"/>
      <c r="R24" s="120"/>
      <c r="S24" s="120"/>
      <c r="T24" s="120"/>
    </row>
    <row r="25" spans="1:20" s="74" customFormat="1" x14ac:dyDescent="0.25">
      <c r="A25" s="123">
        <v>3</v>
      </c>
      <c r="B25" s="155" t="s">
        <v>188</v>
      </c>
      <c r="C25" s="155" t="s">
        <v>187</v>
      </c>
      <c r="D25" s="126">
        <v>27757018</v>
      </c>
      <c r="E25" s="129">
        <v>0.38350000000000001</v>
      </c>
      <c r="F25" s="130" t="s">
        <v>18</v>
      </c>
      <c r="G25" s="149" t="s">
        <v>104</v>
      </c>
      <c r="H25" s="130">
        <v>2.0549999999999998E-6</v>
      </c>
      <c r="I25" s="137" t="s">
        <v>63</v>
      </c>
      <c r="J25" s="130" t="s">
        <v>191</v>
      </c>
      <c r="K25" s="155" t="s">
        <v>741</v>
      </c>
      <c r="L25" s="112" t="s">
        <v>63</v>
      </c>
    </row>
    <row r="26" spans="1:20" s="74" customFormat="1" x14ac:dyDescent="0.25">
      <c r="A26" s="123">
        <v>3</v>
      </c>
      <c r="B26" s="155" t="s">
        <v>243</v>
      </c>
      <c r="C26" s="155" t="s">
        <v>242</v>
      </c>
      <c r="D26" s="126">
        <v>28078571</v>
      </c>
      <c r="E26" s="129">
        <v>0.46949999999999997</v>
      </c>
      <c r="F26" s="130" t="s">
        <v>18</v>
      </c>
      <c r="G26" s="149" t="s">
        <v>118</v>
      </c>
      <c r="H26" s="130">
        <v>5.7479999999999998E-18</v>
      </c>
      <c r="I26" s="137" t="s">
        <v>523</v>
      </c>
      <c r="J26" s="130" t="s">
        <v>190</v>
      </c>
      <c r="K26" s="155" t="s">
        <v>64</v>
      </c>
      <c r="L26" s="112" t="s">
        <v>701</v>
      </c>
    </row>
    <row r="27" spans="1:20" s="74" customFormat="1" x14ac:dyDescent="0.25">
      <c r="A27" s="123">
        <v>3</v>
      </c>
      <c r="B27" s="145" t="s">
        <v>289</v>
      </c>
      <c r="C27" s="118" t="s">
        <v>288</v>
      </c>
      <c r="D27" s="126">
        <v>33013483</v>
      </c>
      <c r="E27" s="129">
        <v>0.5222</v>
      </c>
      <c r="F27" s="130" t="s">
        <v>24</v>
      </c>
      <c r="G27" s="149" t="s">
        <v>337</v>
      </c>
      <c r="H27" s="130">
        <v>1.204E-5</v>
      </c>
      <c r="I27" s="137" t="s">
        <v>539</v>
      </c>
      <c r="J27" s="130" t="s">
        <v>190</v>
      </c>
      <c r="K27" s="155" t="s">
        <v>394</v>
      </c>
      <c r="L27" s="155" t="s">
        <v>394</v>
      </c>
      <c r="M27" s="120"/>
      <c r="O27" s="120"/>
      <c r="P27" s="120"/>
      <c r="Q27" s="120"/>
      <c r="R27" s="120"/>
      <c r="S27" s="120"/>
      <c r="T27" s="120"/>
    </row>
    <row r="28" spans="1:20" s="155" customFormat="1" x14ac:dyDescent="0.25">
      <c r="A28" s="123">
        <v>3</v>
      </c>
      <c r="B28" s="145" t="s">
        <v>810</v>
      </c>
      <c r="C28" s="114" t="s">
        <v>810</v>
      </c>
      <c r="D28" s="126">
        <v>71530346</v>
      </c>
      <c r="E28" s="129">
        <v>0.62359999999999993</v>
      </c>
      <c r="F28" s="130" t="s">
        <v>24</v>
      </c>
      <c r="G28" s="149" t="s">
        <v>104</v>
      </c>
      <c r="H28" s="130">
        <v>5.4890000000000003E-6</v>
      </c>
      <c r="I28" s="137" t="s">
        <v>811</v>
      </c>
      <c r="J28" s="130" t="s">
        <v>181</v>
      </c>
      <c r="K28" s="155" t="s">
        <v>394</v>
      </c>
      <c r="L28" s="155" t="s">
        <v>394</v>
      </c>
      <c r="M28" s="120"/>
      <c r="N28" s="74"/>
      <c r="O28" s="120"/>
      <c r="P28" s="120"/>
      <c r="Q28" s="120"/>
      <c r="R28" s="120"/>
      <c r="S28" s="120"/>
      <c r="T28" s="120"/>
    </row>
    <row r="29" spans="1:20" s="74" customFormat="1" x14ac:dyDescent="0.25">
      <c r="A29" s="123">
        <v>3</v>
      </c>
      <c r="B29" s="155" t="s">
        <v>25</v>
      </c>
      <c r="C29" s="155" t="s">
        <v>25</v>
      </c>
      <c r="D29" s="126">
        <v>105558837</v>
      </c>
      <c r="E29" s="129">
        <v>0.92027999999999999</v>
      </c>
      <c r="F29" s="130" t="s">
        <v>24</v>
      </c>
      <c r="G29" s="149" t="s">
        <v>119</v>
      </c>
      <c r="H29" s="130">
        <v>0.17860000000000001</v>
      </c>
      <c r="I29" s="137" t="s">
        <v>26</v>
      </c>
      <c r="J29" s="130" t="s">
        <v>181</v>
      </c>
      <c r="K29" s="155" t="s">
        <v>25</v>
      </c>
      <c r="L29" s="112" t="s">
        <v>26</v>
      </c>
    </row>
    <row r="30" spans="1:20" s="74" customFormat="1" x14ac:dyDescent="0.25">
      <c r="A30" s="123">
        <v>3</v>
      </c>
      <c r="B30" s="155" t="s">
        <v>224</v>
      </c>
      <c r="C30" s="155" t="s">
        <v>223</v>
      </c>
      <c r="D30" s="126">
        <v>119222456</v>
      </c>
      <c r="E30" s="129">
        <v>0.80369999999999997</v>
      </c>
      <c r="F30" s="130" t="s">
        <v>14</v>
      </c>
      <c r="G30" s="149" t="s">
        <v>899</v>
      </c>
      <c r="H30" s="130">
        <v>1.9729999999999999E-15</v>
      </c>
      <c r="I30" s="137" t="s">
        <v>225</v>
      </c>
      <c r="J30" s="130" t="s">
        <v>216</v>
      </c>
      <c r="K30" s="155" t="s">
        <v>28</v>
      </c>
      <c r="L30" s="112" t="s">
        <v>703</v>
      </c>
      <c r="M30" s="74" t="s">
        <v>875</v>
      </c>
      <c r="N30" s="74" t="s">
        <v>875</v>
      </c>
      <c r="O30" s="120"/>
      <c r="P30" s="120"/>
      <c r="Q30" s="120"/>
      <c r="R30" s="120"/>
      <c r="S30" s="120"/>
      <c r="T30" s="120"/>
    </row>
    <row r="31" spans="1:20" s="74" customFormat="1" x14ac:dyDescent="0.25">
      <c r="A31" s="123">
        <v>3</v>
      </c>
      <c r="B31" s="155" t="s">
        <v>230</v>
      </c>
      <c r="C31" s="155" t="s">
        <v>230</v>
      </c>
      <c r="D31" s="126">
        <v>121543577</v>
      </c>
      <c r="E31" s="129">
        <v>0.64410000000000001</v>
      </c>
      <c r="F31" s="130" t="s">
        <v>14</v>
      </c>
      <c r="G31" s="149" t="s">
        <v>126</v>
      </c>
      <c r="H31" s="130">
        <v>6.7499999999999996E-15</v>
      </c>
      <c r="I31" s="137" t="s">
        <v>231</v>
      </c>
      <c r="J31" s="130" t="s">
        <v>181</v>
      </c>
      <c r="K31" s="155" t="s">
        <v>168</v>
      </c>
      <c r="L31" s="112" t="s">
        <v>66</v>
      </c>
      <c r="M31" s="120"/>
      <c r="O31" s="120"/>
      <c r="P31" s="120"/>
      <c r="Q31" s="120"/>
      <c r="R31" s="120"/>
      <c r="S31" s="120"/>
      <c r="T31" s="120"/>
    </row>
    <row r="32" spans="1:20" s="74" customFormat="1" ht="15.75" x14ac:dyDescent="0.25">
      <c r="A32" s="123">
        <v>3</v>
      </c>
      <c r="B32" s="155" t="s">
        <v>857</v>
      </c>
      <c r="C32" s="155" t="s">
        <v>172</v>
      </c>
      <c r="D32" s="126">
        <v>121770539</v>
      </c>
      <c r="E32" s="129">
        <v>0.51800000000000002</v>
      </c>
      <c r="F32" s="130" t="s">
        <v>14</v>
      </c>
      <c r="G32" s="149" t="s">
        <v>338</v>
      </c>
      <c r="H32" s="130">
        <v>1.72E-10</v>
      </c>
      <c r="I32" s="137" t="s">
        <v>524</v>
      </c>
      <c r="J32" s="130" t="s">
        <v>190</v>
      </c>
      <c r="K32" s="155" t="s">
        <v>169</v>
      </c>
      <c r="L32" s="112" t="s">
        <v>66</v>
      </c>
      <c r="M32" s="120"/>
      <c r="O32" s="120"/>
      <c r="P32" s="120"/>
      <c r="Q32" s="120"/>
      <c r="R32" s="120"/>
      <c r="S32" s="120"/>
      <c r="T32" s="120"/>
    </row>
    <row r="33" spans="1:20" s="74" customFormat="1" ht="15.75" x14ac:dyDescent="0.25">
      <c r="A33" s="123">
        <v>3</v>
      </c>
      <c r="B33" s="155" t="s">
        <v>858</v>
      </c>
      <c r="C33" s="155" t="s">
        <v>65</v>
      </c>
      <c r="D33" s="126">
        <v>121796768</v>
      </c>
      <c r="E33" s="129">
        <v>0.91881999999999997</v>
      </c>
      <c r="F33" s="130" t="s">
        <v>24</v>
      </c>
      <c r="G33" s="149" t="s">
        <v>2105</v>
      </c>
      <c r="H33" s="130">
        <v>5.8600000000000004E-4</v>
      </c>
      <c r="I33" s="137" t="s">
        <v>66</v>
      </c>
      <c r="J33" s="130" t="s">
        <v>2113</v>
      </c>
      <c r="K33" s="155" t="s">
        <v>65</v>
      </c>
      <c r="L33" s="112" t="s">
        <v>66</v>
      </c>
    </row>
    <row r="34" spans="1:20" s="74" customFormat="1" x14ac:dyDescent="0.25">
      <c r="A34" s="123">
        <v>3</v>
      </c>
      <c r="B34" s="155" t="s">
        <v>221</v>
      </c>
      <c r="C34" s="155" t="s">
        <v>220</v>
      </c>
      <c r="D34" s="126">
        <v>159691112</v>
      </c>
      <c r="E34" s="129">
        <v>0.4335</v>
      </c>
      <c r="F34" s="130" t="s">
        <v>24</v>
      </c>
      <c r="G34" s="149" t="s">
        <v>108</v>
      </c>
      <c r="H34" s="130">
        <v>1.159E-9</v>
      </c>
      <c r="I34" s="137" t="s">
        <v>525</v>
      </c>
      <c r="J34" s="130" t="s">
        <v>190</v>
      </c>
      <c r="K34" s="155" t="s">
        <v>29</v>
      </c>
      <c r="L34" s="112" t="s">
        <v>30</v>
      </c>
    </row>
    <row r="35" spans="1:20" s="74" customFormat="1" x14ac:dyDescent="0.25">
      <c r="A35" s="123">
        <v>4</v>
      </c>
      <c r="B35" s="113" t="s">
        <v>306</v>
      </c>
      <c r="C35" s="114" t="s">
        <v>306</v>
      </c>
      <c r="D35" s="126">
        <v>103551603</v>
      </c>
      <c r="E35" s="129">
        <v>0.51729999999999998</v>
      </c>
      <c r="F35" s="130" t="s">
        <v>24</v>
      </c>
      <c r="G35" s="149" t="s">
        <v>104</v>
      </c>
      <c r="H35" s="130">
        <v>2.4119999999999999E-6</v>
      </c>
      <c r="I35" s="137" t="s">
        <v>526</v>
      </c>
      <c r="J35" s="130" t="s">
        <v>190</v>
      </c>
      <c r="K35" s="155" t="s">
        <v>2</v>
      </c>
      <c r="L35" s="112" t="s">
        <v>704</v>
      </c>
      <c r="M35" s="74" t="s">
        <v>875</v>
      </c>
      <c r="N35" s="74" t="s">
        <v>875</v>
      </c>
      <c r="O35" s="120"/>
      <c r="P35" s="120"/>
      <c r="Q35" s="120"/>
      <c r="R35" s="120"/>
      <c r="S35" s="120"/>
      <c r="T35" s="120"/>
    </row>
    <row r="36" spans="1:20" s="74" customFormat="1" x14ac:dyDescent="0.25">
      <c r="A36" s="123">
        <v>4</v>
      </c>
      <c r="B36" s="145" t="s">
        <v>826</v>
      </c>
      <c r="C36" s="114" t="s">
        <v>826</v>
      </c>
      <c r="D36" s="126">
        <v>106173199</v>
      </c>
      <c r="E36" s="129">
        <v>0.55000000000000004</v>
      </c>
      <c r="F36" s="130" t="s">
        <v>14</v>
      </c>
      <c r="G36" s="149" t="s">
        <v>103</v>
      </c>
      <c r="H36" s="130">
        <v>1.225E-5</v>
      </c>
      <c r="I36" s="137" t="s">
        <v>827</v>
      </c>
      <c r="J36" s="130" t="s">
        <v>181</v>
      </c>
      <c r="K36" s="155" t="s">
        <v>394</v>
      </c>
      <c r="L36" s="155" t="s">
        <v>394</v>
      </c>
    </row>
    <row r="37" spans="1:20" s="155" customFormat="1" x14ac:dyDescent="0.25">
      <c r="A37" s="123">
        <v>5</v>
      </c>
      <c r="B37" s="155" t="s">
        <v>245</v>
      </c>
      <c r="C37" s="155" t="s">
        <v>244</v>
      </c>
      <c r="D37" s="126">
        <v>35879156</v>
      </c>
      <c r="E37" s="129">
        <v>0.72460000000000002</v>
      </c>
      <c r="F37" s="130" t="s">
        <v>14</v>
      </c>
      <c r="G37" s="149" t="s">
        <v>41</v>
      </c>
      <c r="H37" s="130">
        <v>4.8669999999999998E-9</v>
      </c>
      <c r="I37" s="137" t="s">
        <v>527</v>
      </c>
      <c r="J37" s="130" t="s">
        <v>190</v>
      </c>
      <c r="K37" s="155" t="s">
        <v>31</v>
      </c>
      <c r="L37" s="112" t="s">
        <v>32</v>
      </c>
      <c r="M37" s="74" t="s">
        <v>876</v>
      </c>
      <c r="N37" s="74" t="s">
        <v>876</v>
      </c>
      <c r="O37" s="120"/>
      <c r="P37" s="120"/>
      <c r="Q37" s="120"/>
      <c r="R37" s="120"/>
      <c r="S37" s="120"/>
      <c r="T37" s="120"/>
    </row>
    <row r="38" spans="1:20" s="74" customFormat="1" x14ac:dyDescent="0.25">
      <c r="A38" s="123">
        <v>5</v>
      </c>
      <c r="B38" s="155" t="s">
        <v>234</v>
      </c>
      <c r="C38" s="155" t="s">
        <v>233</v>
      </c>
      <c r="D38" s="126">
        <v>40399096</v>
      </c>
      <c r="E38" s="129">
        <v>0.59799999999999998</v>
      </c>
      <c r="F38" s="130" t="s">
        <v>24</v>
      </c>
      <c r="G38" s="149" t="s">
        <v>39</v>
      </c>
      <c r="H38" s="130">
        <v>1.6980000000000001E-8</v>
      </c>
      <c r="I38" s="137" t="s">
        <v>528</v>
      </c>
      <c r="J38" s="130" t="s">
        <v>190</v>
      </c>
      <c r="K38" s="155" t="s">
        <v>33</v>
      </c>
      <c r="L38" s="112" t="s">
        <v>705</v>
      </c>
      <c r="M38" s="74" t="s">
        <v>874</v>
      </c>
      <c r="N38" s="74" t="s">
        <v>874</v>
      </c>
    </row>
    <row r="39" spans="1:20" s="74" customFormat="1" x14ac:dyDescent="0.25">
      <c r="A39" s="123">
        <v>5</v>
      </c>
      <c r="B39" s="145" t="s">
        <v>291</v>
      </c>
      <c r="C39" s="74" t="s">
        <v>290</v>
      </c>
      <c r="D39" s="126">
        <v>55440730</v>
      </c>
      <c r="E39" s="129">
        <v>0.75519999999999998</v>
      </c>
      <c r="F39" s="130" t="s">
        <v>24</v>
      </c>
      <c r="G39" s="149" t="s">
        <v>897</v>
      </c>
      <c r="H39" s="130">
        <v>2.6960000000000002E-9</v>
      </c>
      <c r="I39" s="137" t="s">
        <v>292</v>
      </c>
      <c r="J39" s="130" t="s">
        <v>181</v>
      </c>
      <c r="K39" s="155" t="s">
        <v>1763</v>
      </c>
      <c r="L39" s="112" t="s">
        <v>292</v>
      </c>
      <c r="M39" s="74" t="s">
        <v>2101</v>
      </c>
      <c r="N39" s="74" t="s">
        <v>2101</v>
      </c>
    </row>
    <row r="40" spans="1:20" s="74" customFormat="1" x14ac:dyDescent="0.25">
      <c r="A40" s="123">
        <v>5</v>
      </c>
      <c r="B40" s="145" t="s">
        <v>305</v>
      </c>
      <c r="C40" s="114" t="s">
        <v>305</v>
      </c>
      <c r="D40" s="126">
        <v>133446575</v>
      </c>
      <c r="E40" s="129">
        <v>0.87290000000000001</v>
      </c>
      <c r="F40" s="130" t="s">
        <v>18</v>
      </c>
      <c r="G40" s="149" t="s">
        <v>352</v>
      </c>
      <c r="H40" s="130">
        <v>2.9720000000000001E-6</v>
      </c>
      <c r="I40" s="137" t="s">
        <v>540</v>
      </c>
      <c r="J40" s="130" t="s">
        <v>190</v>
      </c>
      <c r="K40" s="155" t="s">
        <v>394</v>
      </c>
      <c r="L40" s="155" t="s">
        <v>394</v>
      </c>
      <c r="M40" s="120"/>
      <c r="O40" s="120"/>
      <c r="P40" s="120"/>
      <c r="Q40" s="120"/>
      <c r="R40" s="120"/>
      <c r="S40" s="120"/>
      <c r="T40" s="120"/>
    </row>
    <row r="41" spans="1:20" s="155" customFormat="1" x14ac:dyDescent="0.25">
      <c r="A41" s="123">
        <v>5</v>
      </c>
      <c r="B41" s="145" t="s">
        <v>350</v>
      </c>
      <c r="C41" s="119" t="s">
        <v>834</v>
      </c>
      <c r="D41" s="126">
        <v>141506564</v>
      </c>
      <c r="E41" s="129">
        <v>0.60959999999999992</v>
      </c>
      <c r="F41" s="130" t="s">
        <v>14</v>
      </c>
      <c r="G41" s="149" t="s">
        <v>105</v>
      </c>
      <c r="H41" s="130">
        <v>5.9549999999999997E-5</v>
      </c>
      <c r="I41" s="137" t="s">
        <v>835</v>
      </c>
      <c r="J41" s="130" t="s">
        <v>181</v>
      </c>
      <c r="K41" s="155" t="s">
        <v>394</v>
      </c>
      <c r="L41" s="155" t="s">
        <v>394</v>
      </c>
      <c r="M41" s="74" t="s">
        <v>874</v>
      </c>
      <c r="N41" s="74" t="s">
        <v>874</v>
      </c>
      <c r="O41" s="120"/>
      <c r="P41" s="120"/>
      <c r="Q41" s="120"/>
      <c r="R41" s="120"/>
      <c r="S41" s="120"/>
      <c r="T41" s="120"/>
    </row>
    <row r="42" spans="1:20" s="74" customFormat="1" x14ac:dyDescent="0.25">
      <c r="A42" s="123">
        <v>5</v>
      </c>
      <c r="B42" s="155" t="s">
        <v>67</v>
      </c>
      <c r="C42" s="155" t="s">
        <v>770</v>
      </c>
      <c r="D42" s="126">
        <v>158759900</v>
      </c>
      <c r="E42" s="129">
        <v>0.52339999999999998</v>
      </c>
      <c r="F42" s="130" t="s">
        <v>18</v>
      </c>
      <c r="G42" s="149" t="s">
        <v>114</v>
      </c>
      <c r="H42" s="130">
        <v>6.5910000000000003E-4</v>
      </c>
      <c r="I42" s="112" t="s">
        <v>771</v>
      </c>
      <c r="J42" s="130" t="s">
        <v>452</v>
      </c>
      <c r="K42" s="155" t="s">
        <v>67</v>
      </c>
      <c r="L42" s="112" t="s">
        <v>706</v>
      </c>
      <c r="M42" s="155"/>
      <c r="O42" s="155"/>
      <c r="P42" s="155"/>
      <c r="Q42" s="155"/>
      <c r="R42" s="155"/>
      <c r="S42" s="155"/>
      <c r="T42" s="155"/>
    </row>
    <row r="43" spans="1:20" s="74" customFormat="1" x14ac:dyDescent="0.25">
      <c r="A43" s="123">
        <v>5</v>
      </c>
      <c r="B43" s="145" t="s">
        <v>302</v>
      </c>
      <c r="C43" s="114" t="s">
        <v>302</v>
      </c>
      <c r="D43" s="126">
        <v>176788570</v>
      </c>
      <c r="E43" s="129">
        <v>0.33989999999999998</v>
      </c>
      <c r="F43" s="130" t="s">
        <v>24</v>
      </c>
      <c r="G43" s="149" t="s">
        <v>901</v>
      </c>
      <c r="H43" s="130">
        <v>1.042E-12</v>
      </c>
      <c r="I43" s="137" t="s">
        <v>303</v>
      </c>
      <c r="J43" s="130" t="s">
        <v>181</v>
      </c>
      <c r="K43" s="155" t="s">
        <v>394</v>
      </c>
      <c r="L43" s="155" t="s">
        <v>394</v>
      </c>
      <c r="M43" s="74" t="s">
        <v>874</v>
      </c>
      <c r="N43" s="74" t="s">
        <v>874</v>
      </c>
      <c r="O43" s="120"/>
      <c r="P43" s="120"/>
      <c r="Q43" s="120"/>
      <c r="R43" s="120"/>
      <c r="S43" s="120"/>
      <c r="T43" s="120"/>
    </row>
    <row r="44" spans="1:20" s="74" customFormat="1" x14ac:dyDescent="0.25">
      <c r="A44" s="123">
        <v>6</v>
      </c>
      <c r="B44" s="145" t="s">
        <v>783</v>
      </c>
      <c r="C44" s="114" t="s">
        <v>783</v>
      </c>
      <c r="D44" s="126">
        <v>14719496</v>
      </c>
      <c r="E44" s="129">
        <v>0.81200000000000006</v>
      </c>
      <c r="F44" s="130" t="s">
        <v>18</v>
      </c>
      <c r="G44" s="149" t="s">
        <v>902</v>
      </c>
      <c r="H44" s="130">
        <v>1.905E-6</v>
      </c>
      <c r="I44" s="137" t="s">
        <v>784</v>
      </c>
      <c r="J44" s="130" t="s">
        <v>190</v>
      </c>
      <c r="K44" s="155" t="s">
        <v>394</v>
      </c>
      <c r="L44" s="155" t="s">
        <v>394</v>
      </c>
      <c r="M44" s="74" t="s">
        <v>877</v>
      </c>
      <c r="N44" s="74" t="s">
        <v>877</v>
      </c>
    </row>
    <row r="45" spans="1:20" s="74" customFormat="1" x14ac:dyDescent="0.25">
      <c r="A45" s="123">
        <v>6</v>
      </c>
      <c r="B45" s="145" t="s">
        <v>310</v>
      </c>
      <c r="C45" s="114" t="s">
        <v>310</v>
      </c>
      <c r="D45" s="126">
        <v>36375304</v>
      </c>
      <c r="E45" s="129">
        <v>0.18129999999999999</v>
      </c>
      <c r="F45" s="130" t="s">
        <v>24</v>
      </c>
      <c r="G45" s="149" t="s">
        <v>903</v>
      </c>
      <c r="H45" s="130">
        <v>4.4679999999999999E-9</v>
      </c>
      <c r="I45" s="137" t="s">
        <v>311</v>
      </c>
      <c r="J45" s="130" t="s">
        <v>181</v>
      </c>
      <c r="K45" s="155" t="s">
        <v>394</v>
      </c>
      <c r="L45" s="155" t="s">
        <v>394</v>
      </c>
    </row>
    <row r="46" spans="1:20" s="74" customFormat="1" x14ac:dyDescent="0.25">
      <c r="A46" s="123">
        <v>6</v>
      </c>
      <c r="B46" s="155" t="s">
        <v>198</v>
      </c>
      <c r="C46" s="155" t="s">
        <v>197</v>
      </c>
      <c r="D46" s="126">
        <v>90976768</v>
      </c>
      <c r="E46" s="129">
        <v>0.17399999999999999</v>
      </c>
      <c r="F46" s="130" t="s">
        <v>18</v>
      </c>
      <c r="G46" s="149" t="s">
        <v>904</v>
      </c>
      <c r="H46" s="130">
        <v>7.6260000000000001E-7</v>
      </c>
      <c r="I46" s="137" t="s">
        <v>69</v>
      </c>
      <c r="J46" s="130" t="s">
        <v>181</v>
      </c>
      <c r="K46" s="155" t="s">
        <v>68</v>
      </c>
      <c r="L46" s="112" t="s">
        <v>69</v>
      </c>
      <c r="M46" s="74" t="s">
        <v>878</v>
      </c>
      <c r="N46" s="74" t="s">
        <v>878</v>
      </c>
    </row>
    <row r="47" spans="1:20" s="74" customFormat="1" x14ac:dyDescent="0.25">
      <c r="A47" s="123">
        <v>6</v>
      </c>
      <c r="B47" s="155" t="s">
        <v>70</v>
      </c>
      <c r="C47" s="155" t="s">
        <v>766</v>
      </c>
      <c r="D47" s="126">
        <v>128278798</v>
      </c>
      <c r="E47" s="129">
        <v>0.68680000000000008</v>
      </c>
      <c r="F47" s="130" t="s">
        <v>18</v>
      </c>
      <c r="G47" s="149" t="s">
        <v>122</v>
      </c>
      <c r="H47" s="130">
        <v>0.15770000000000001</v>
      </c>
      <c r="I47" s="112" t="s">
        <v>767</v>
      </c>
      <c r="J47" s="130" t="s">
        <v>190</v>
      </c>
      <c r="K47" s="155" t="s">
        <v>70</v>
      </c>
      <c r="L47" s="112" t="s">
        <v>707</v>
      </c>
      <c r="N47" s="74" t="s">
        <v>872</v>
      </c>
    </row>
    <row r="48" spans="1:20" s="74" customFormat="1" x14ac:dyDescent="0.25">
      <c r="A48" s="123">
        <v>6</v>
      </c>
      <c r="B48" s="155" t="s">
        <v>71</v>
      </c>
      <c r="C48" s="155" t="s">
        <v>71</v>
      </c>
      <c r="D48" s="126">
        <v>135739355</v>
      </c>
      <c r="E48" s="129">
        <v>0.36599999999999999</v>
      </c>
      <c r="F48" s="130" t="s">
        <v>18</v>
      </c>
      <c r="G48" s="149" t="s">
        <v>0</v>
      </c>
      <c r="H48" s="130">
        <v>2.3450000000000001E-9</v>
      </c>
      <c r="I48" s="137" t="s">
        <v>192</v>
      </c>
      <c r="J48" s="130" t="s">
        <v>181</v>
      </c>
      <c r="K48" s="155" t="s">
        <v>71</v>
      </c>
      <c r="L48" s="112" t="s">
        <v>708</v>
      </c>
    </row>
    <row r="49" spans="1:20" s="74" customFormat="1" x14ac:dyDescent="0.25">
      <c r="A49" s="123">
        <v>6</v>
      </c>
      <c r="B49" s="155" t="s">
        <v>72</v>
      </c>
      <c r="C49" s="155" t="s">
        <v>72</v>
      </c>
      <c r="D49" s="126">
        <v>137452908</v>
      </c>
      <c r="E49" s="129">
        <v>0.22939999999999999</v>
      </c>
      <c r="F49" s="130" t="s">
        <v>24</v>
      </c>
      <c r="G49" s="149" t="s">
        <v>123</v>
      </c>
      <c r="H49" s="130">
        <v>5.9060000000000001E-12</v>
      </c>
      <c r="I49" s="137" t="s">
        <v>529</v>
      </c>
      <c r="J49" s="130" t="s">
        <v>190</v>
      </c>
      <c r="K49" s="155" t="s">
        <v>72</v>
      </c>
      <c r="L49" s="112" t="s">
        <v>709</v>
      </c>
    </row>
    <row r="50" spans="1:20" s="74" customFormat="1" ht="15.75" x14ac:dyDescent="0.25">
      <c r="A50" s="123">
        <v>6</v>
      </c>
      <c r="B50" s="113" t="s">
        <v>859</v>
      </c>
      <c r="C50" s="155" t="s">
        <v>838</v>
      </c>
      <c r="D50" s="126">
        <v>137962655</v>
      </c>
      <c r="E50" s="129">
        <v>0.5464</v>
      </c>
      <c r="F50" s="130" t="s">
        <v>24</v>
      </c>
      <c r="G50" s="149" t="s">
        <v>46</v>
      </c>
      <c r="H50" s="130">
        <v>1.2999999999999999E-5</v>
      </c>
      <c r="I50" s="137" t="s">
        <v>2184</v>
      </c>
      <c r="J50" s="130" t="s">
        <v>190</v>
      </c>
      <c r="K50" s="155" t="s">
        <v>394</v>
      </c>
      <c r="L50" s="155" t="s">
        <v>394</v>
      </c>
      <c r="M50" s="120"/>
      <c r="O50" s="120"/>
      <c r="P50" s="120"/>
      <c r="Q50" s="120"/>
      <c r="R50" s="120"/>
      <c r="S50" s="120"/>
      <c r="T50" s="120"/>
    </row>
    <row r="51" spans="1:20" s="74" customFormat="1" x14ac:dyDescent="0.25">
      <c r="A51" s="123">
        <v>6</v>
      </c>
      <c r="B51" s="155" t="s">
        <v>204</v>
      </c>
      <c r="C51" s="155" t="s">
        <v>203</v>
      </c>
      <c r="D51" s="126">
        <v>138244816</v>
      </c>
      <c r="E51" s="129">
        <v>0.78410000000000002</v>
      </c>
      <c r="F51" s="130" t="s">
        <v>18</v>
      </c>
      <c r="G51" s="149" t="s">
        <v>905</v>
      </c>
      <c r="H51" s="130">
        <v>4.831E-8</v>
      </c>
      <c r="I51" s="137" t="s">
        <v>530</v>
      </c>
      <c r="J51" s="130" t="s">
        <v>190</v>
      </c>
      <c r="K51" s="155" t="s">
        <v>34</v>
      </c>
      <c r="L51" s="112" t="s">
        <v>710</v>
      </c>
    </row>
    <row r="52" spans="1:20" s="74" customFormat="1" x14ac:dyDescent="0.25">
      <c r="A52" s="123">
        <v>6</v>
      </c>
      <c r="B52" s="155" t="s">
        <v>214</v>
      </c>
      <c r="C52" s="155" t="s">
        <v>213</v>
      </c>
      <c r="D52" s="126">
        <v>159470559</v>
      </c>
      <c r="E52" s="129">
        <v>0.62280000000000002</v>
      </c>
      <c r="F52" s="130" t="s">
        <v>186</v>
      </c>
      <c r="G52" s="149" t="s">
        <v>132</v>
      </c>
      <c r="H52" s="130">
        <v>1.4279999999999999E-15</v>
      </c>
      <c r="I52" s="137" t="s">
        <v>531</v>
      </c>
      <c r="J52" s="130" t="s">
        <v>190</v>
      </c>
      <c r="K52" s="155" t="s">
        <v>73</v>
      </c>
      <c r="L52" s="112" t="s">
        <v>74</v>
      </c>
      <c r="M52" s="155"/>
      <c r="N52" s="74" t="s">
        <v>2096</v>
      </c>
      <c r="O52" s="155"/>
      <c r="P52" s="155"/>
      <c r="Q52" s="155"/>
      <c r="R52" s="155"/>
      <c r="S52" s="155"/>
      <c r="T52" s="155"/>
    </row>
    <row r="53" spans="1:20" s="74" customFormat="1" x14ac:dyDescent="0.25">
      <c r="A53" s="123">
        <v>7</v>
      </c>
      <c r="B53" s="145" t="s">
        <v>773</v>
      </c>
      <c r="C53" s="114" t="s">
        <v>773</v>
      </c>
      <c r="D53" s="126">
        <v>3113034</v>
      </c>
      <c r="E53" s="129">
        <v>0.43819999999999998</v>
      </c>
      <c r="F53" s="130" t="s">
        <v>18</v>
      </c>
      <c r="G53" s="149" t="s">
        <v>104</v>
      </c>
      <c r="H53" s="130">
        <v>2.2089999999999999E-6</v>
      </c>
      <c r="I53" s="137" t="s">
        <v>774</v>
      </c>
      <c r="J53" s="130" t="s">
        <v>190</v>
      </c>
      <c r="K53" s="155" t="s">
        <v>394</v>
      </c>
      <c r="L53" s="155" t="s">
        <v>394</v>
      </c>
      <c r="M53" s="120"/>
      <c r="O53" s="120"/>
      <c r="P53" s="120"/>
      <c r="Q53" s="120"/>
      <c r="R53" s="120"/>
      <c r="S53" s="120"/>
      <c r="T53" s="120"/>
    </row>
    <row r="54" spans="1:20" s="74" customFormat="1" x14ac:dyDescent="0.25">
      <c r="A54" s="123">
        <v>7</v>
      </c>
      <c r="B54" s="145" t="s">
        <v>789</v>
      </c>
      <c r="C54" s="74" t="s">
        <v>790</v>
      </c>
      <c r="D54" s="126">
        <v>27014988</v>
      </c>
      <c r="E54" s="129">
        <v>0.18190000000000001</v>
      </c>
      <c r="F54" s="130" t="s">
        <v>14</v>
      </c>
      <c r="G54" s="149" t="s">
        <v>906</v>
      </c>
      <c r="H54" s="130">
        <v>1.2940000000000001E-9</v>
      </c>
      <c r="I54" s="137" t="s">
        <v>791</v>
      </c>
      <c r="J54" s="130" t="s">
        <v>190</v>
      </c>
      <c r="K54" s="155" t="s">
        <v>394</v>
      </c>
      <c r="L54" s="155" t="s">
        <v>394</v>
      </c>
    </row>
    <row r="55" spans="1:20" s="74" customFormat="1" x14ac:dyDescent="0.25">
      <c r="A55" s="123">
        <v>7</v>
      </c>
      <c r="B55" s="145" t="s">
        <v>294</v>
      </c>
      <c r="C55" s="74" t="s">
        <v>293</v>
      </c>
      <c r="D55" s="126">
        <v>28172739</v>
      </c>
      <c r="E55" s="129">
        <v>0.20449999999999999</v>
      </c>
      <c r="F55" s="130" t="s">
        <v>14</v>
      </c>
      <c r="G55" s="149" t="s">
        <v>905</v>
      </c>
      <c r="H55" s="130">
        <v>2.065E-8</v>
      </c>
      <c r="I55" s="137" t="s">
        <v>295</v>
      </c>
      <c r="J55" s="130" t="s">
        <v>181</v>
      </c>
      <c r="K55" s="155" t="s">
        <v>394</v>
      </c>
      <c r="L55" s="155" t="s">
        <v>394</v>
      </c>
      <c r="M55" s="120"/>
      <c r="O55" s="120"/>
      <c r="P55" s="120"/>
      <c r="Q55" s="120"/>
      <c r="R55" s="120"/>
      <c r="S55" s="120"/>
      <c r="T55" s="120"/>
    </row>
    <row r="56" spans="1:20" s="74" customFormat="1" x14ac:dyDescent="0.25">
      <c r="A56" s="123">
        <v>7</v>
      </c>
      <c r="B56" s="145" t="s">
        <v>272</v>
      </c>
      <c r="C56" s="74" t="s">
        <v>271</v>
      </c>
      <c r="D56" s="126">
        <v>37382465</v>
      </c>
      <c r="E56" s="129">
        <v>0.1033</v>
      </c>
      <c r="F56" s="130" t="s">
        <v>14</v>
      </c>
      <c r="G56" s="149" t="s">
        <v>165</v>
      </c>
      <c r="H56" s="130">
        <v>2.5329999999999999E-8</v>
      </c>
      <c r="I56" s="137" t="s">
        <v>273</v>
      </c>
      <c r="J56" s="130" t="s">
        <v>181</v>
      </c>
      <c r="K56" s="155" t="s">
        <v>394</v>
      </c>
      <c r="L56" s="155" t="s">
        <v>394</v>
      </c>
      <c r="M56" s="74" t="s">
        <v>872</v>
      </c>
      <c r="N56" s="74" t="s">
        <v>872</v>
      </c>
    </row>
    <row r="57" spans="1:20" s="74" customFormat="1" x14ac:dyDescent="0.25">
      <c r="A57" s="123">
        <v>7</v>
      </c>
      <c r="B57" s="145" t="s">
        <v>799</v>
      </c>
      <c r="C57" s="74" t="s">
        <v>800</v>
      </c>
      <c r="D57" s="126">
        <v>50325567</v>
      </c>
      <c r="E57" s="129">
        <v>0.69520000000000004</v>
      </c>
      <c r="F57" s="130" t="s">
        <v>24</v>
      </c>
      <c r="G57" s="149" t="s">
        <v>0</v>
      </c>
      <c r="H57" s="130">
        <v>2.913E-8</v>
      </c>
      <c r="I57" s="137" t="s">
        <v>801</v>
      </c>
      <c r="J57" s="130" t="s">
        <v>190</v>
      </c>
      <c r="K57" s="155" t="s">
        <v>394</v>
      </c>
      <c r="L57" s="155" t="s">
        <v>394</v>
      </c>
      <c r="M57" s="155"/>
      <c r="O57" s="155"/>
      <c r="P57" s="155"/>
      <c r="Q57" s="155"/>
      <c r="R57" s="155"/>
      <c r="S57" s="155"/>
      <c r="T57" s="155"/>
    </row>
    <row r="58" spans="1:20" x14ac:dyDescent="0.25">
      <c r="A58" s="123">
        <v>7</v>
      </c>
      <c r="B58" s="155" t="s">
        <v>75</v>
      </c>
      <c r="C58" s="155" t="s">
        <v>75</v>
      </c>
      <c r="D58" s="126">
        <v>149289464</v>
      </c>
      <c r="E58" s="129">
        <v>0.74270000000000003</v>
      </c>
      <c r="F58" s="130" t="s">
        <v>24</v>
      </c>
      <c r="G58" s="149" t="s">
        <v>110</v>
      </c>
      <c r="H58" s="130">
        <v>7.6960000000000001E-2</v>
      </c>
      <c r="I58" s="112" t="s">
        <v>76</v>
      </c>
      <c r="J58" s="130" t="s">
        <v>232</v>
      </c>
      <c r="K58" s="155" t="s">
        <v>75</v>
      </c>
      <c r="L58" s="112" t="s">
        <v>76</v>
      </c>
      <c r="N58" s="74"/>
    </row>
    <row r="59" spans="1:20" x14ac:dyDescent="0.25">
      <c r="A59" s="123">
        <v>8</v>
      </c>
      <c r="B59" s="155" t="s">
        <v>212</v>
      </c>
      <c r="C59" s="155" t="s">
        <v>211</v>
      </c>
      <c r="D59" s="126">
        <v>79575804</v>
      </c>
      <c r="E59" s="129">
        <v>0.24249999999999999</v>
      </c>
      <c r="F59" s="130" t="s">
        <v>18</v>
      </c>
      <c r="G59" s="149" t="s">
        <v>41</v>
      </c>
      <c r="H59" s="130">
        <v>5.5949999999999998E-10</v>
      </c>
      <c r="I59" s="137" t="s">
        <v>532</v>
      </c>
      <c r="J59" s="130" t="s">
        <v>190</v>
      </c>
      <c r="K59" s="155" t="s">
        <v>35</v>
      </c>
      <c r="L59" s="112" t="s">
        <v>711</v>
      </c>
      <c r="M59" s="74"/>
      <c r="N59" s="74"/>
      <c r="O59" s="74"/>
      <c r="P59" s="74"/>
      <c r="Q59" s="74"/>
      <c r="R59" s="74"/>
      <c r="S59" s="74"/>
      <c r="T59" s="74"/>
    </row>
    <row r="60" spans="1:20" x14ac:dyDescent="0.25">
      <c r="A60" s="123">
        <v>8</v>
      </c>
      <c r="B60" s="145" t="s">
        <v>832</v>
      </c>
      <c r="C60" s="118" t="s">
        <v>832</v>
      </c>
      <c r="D60" s="126">
        <v>128192981</v>
      </c>
      <c r="E60" s="129">
        <v>0.36370000000000002</v>
      </c>
      <c r="F60" s="130" t="s">
        <v>24</v>
      </c>
      <c r="G60" s="149" t="s">
        <v>39</v>
      </c>
      <c r="H60" s="130">
        <v>2.2099999999999999E-8</v>
      </c>
      <c r="I60" s="137" t="s">
        <v>833</v>
      </c>
      <c r="J60" s="130" t="s">
        <v>190</v>
      </c>
      <c r="K60" s="155" t="s">
        <v>394</v>
      </c>
      <c r="L60" s="155" t="s">
        <v>394</v>
      </c>
      <c r="N60" s="74"/>
    </row>
    <row r="61" spans="1:20" x14ac:dyDescent="0.25">
      <c r="A61" s="123">
        <v>8</v>
      </c>
      <c r="B61" s="155" t="s">
        <v>77</v>
      </c>
      <c r="C61" s="155" t="s">
        <v>77</v>
      </c>
      <c r="D61" s="126">
        <v>128815029</v>
      </c>
      <c r="E61" s="129">
        <v>0.71750000000000003</v>
      </c>
      <c r="F61" s="130" t="s">
        <v>24</v>
      </c>
      <c r="G61" s="149" t="s">
        <v>41</v>
      </c>
      <c r="H61" s="130">
        <v>1.9829999999999999E-9</v>
      </c>
      <c r="I61" s="137" t="s">
        <v>2112</v>
      </c>
      <c r="J61" s="130" t="s">
        <v>190</v>
      </c>
      <c r="K61" s="155" t="s">
        <v>77</v>
      </c>
      <c r="L61" s="112" t="s">
        <v>712</v>
      </c>
      <c r="N61" s="74"/>
    </row>
    <row r="62" spans="1:20" x14ac:dyDescent="0.25">
      <c r="A62" s="123">
        <v>8</v>
      </c>
      <c r="B62" s="155" t="s">
        <v>218</v>
      </c>
      <c r="C62" s="155" t="s">
        <v>217</v>
      </c>
      <c r="D62" s="126">
        <v>129158945</v>
      </c>
      <c r="E62" s="129">
        <v>0.30680000000000002</v>
      </c>
      <c r="F62" s="130" t="s">
        <v>14</v>
      </c>
      <c r="G62" s="149" t="s">
        <v>103</v>
      </c>
      <c r="H62" s="130">
        <v>2.818E-6</v>
      </c>
      <c r="I62" s="137" t="s">
        <v>533</v>
      </c>
      <c r="J62" s="130" t="s">
        <v>190</v>
      </c>
      <c r="K62" s="155" t="s">
        <v>742</v>
      </c>
      <c r="L62" s="112" t="s">
        <v>78</v>
      </c>
      <c r="M62" s="74"/>
      <c r="N62" s="74"/>
      <c r="O62" s="74"/>
      <c r="P62" s="74"/>
      <c r="Q62" s="74"/>
      <c r="R62" s="74"/>
      <c r="S62" s="74"/>
      <c r="T62" s="74"/>
    </row>
    <row r="63" spans="1:20" x14ac:dyDescent="0.25">
      <c r="A63" s="123">
        <v>9</v>
      </c>
      <c r="B63" s="155" t="s">
        <v>723</v>
      </c>
      <c r="C63" s="155" t="s">
        <v>142</v>
      </c>
      <c r="D63" s="148">
        <v>5893861</v>
      </c>
      <c r="E63" s="129">
        <v>0.49</v>
      </c>
      <c r="F63" s="130" t="s">
        <v>24</v>
      </c>
      <c r="G63" s="149" t="s">
        <v>165</v>
      </c>
      <c r="H63" s="130">
        <v>3.2999999999999998E-8</v>
      </c>
      <c r="I63" s="137" t="s">
        <v>164</v>
      </c>
      <c r="J63" s="130" t="s">
        <v>181</v>
      </c>
      <c r="K63" s="155" t="s">
        <v>723</v>
      </c>
      <c r="L63" s="112" t="s">
        <v>164</v>
      </c>
      <c r="N63" s="74"/>
    </row>
    <row r="64" spans="1:20" x14ac:dyDescent="0.25">
      <c r="A64" s="123">
        <v>10</v>
      </c>
      <c r="B64" s="155" t="s">
        <v>229</v>
      </c>
      <c r="C64" s="155" t="s">
        <v>228</v>
      </c>
      <c r="D64" s="126">
        <v>6099045</v>
      </c>
      <c r="E64" s="129">
        <v>0.72150000000000003</v>
      </c>
      <c r="F64" s="130" t="s">
        <v>18</v>
      </c>
      <c r="G64" s="149" t="s">
        <v>907</v>
      </c>
      <c r="H64" s="130">
        <v>7.6080000000000005E-23</v>
      </c>
      <c r="I64" s="137" t="s">
        <v>37</v>
      </c>
      <c r="J64" s="130" t="s">
        <v>181</v>
      </c>
      <c r="K64" s="155" t="s">
        <v>36</v>
      </c>
      <c r="L64" s="112" t="s">
        <v>37</v>
      </c>
      <c r="N64" s="74" t="s">
        <v>874</v>
      </c>
    </row>
    <row r="65" spans="1:20" x14ac:dyDescent="0.25">
      <c r="A65" s="123">
        <v>10</v>
      </c>
      <c r="B65" s="145" t="s">
        <v>307</v>
      </c>
      <c r="C65" s="114" t="s">
        <v>307</v>
      </c>
      <c r="D65" s="126">
        <v>31415106</v>
      </c>
      <c r="E65" s="129">
        <v>0.50360000000000005</v>
      </c>
      <c r="F65" s="130" t="s">
        <v>18</v>
      </c>
      <c r="G65" s="149" t="s">
        <v>127</v>
      </c>
      <c r="H65" s="130">
        <v>5.6080000000000003E-8</v>
      </c>
      <c r="I65" s="137" t="s">
        <v>541</v>
      </c>
      <c r="J65" s="130" t="s">
        <v>190</v>
      </c>
      <c r="K65" s="155" t="s">
        <v>394</v>
      </c>
      <c r="L65" s="155" t="s">
        <v>394</v>
      </c>
      <c r="M65" s="74"/>
      <c r="N65" s="74"/>
      <c r="O65" s="74"/>
      <c r="P65" s="74"/>
      <c r="Q65" s="74"/>
      <c r="R65" s="74"/>
      <c r="S65" s="74"/>
      <c r="T65" s="74"/>
    </row>
    <row r="66" spans="1:20" x14ac:dyDescent="0.25">
      <c r="A66" s="123">
        <v>10</v>
      </c>
      <c r="B66" s="145" t="s">
        <v>812</v>
      </c>
      <c r="C66" s="114" t="s">
        <v>812</v>
      </c>
      <c r="D66" s="126">
        <v>75658349</v>
      </c>
      <c r="E66" s="129">
        <v>0.54920000000000002</v>
      </c>
      <c r="F66" s="130" t="s">
        <v>18</v>
      </c>
      <c r="G66" s="149" t="s">
        <v>109</v>
      </c>
      <c r="H66" s="130">
        <v>6.3720000000000007E-5</v>
      </c>
      <c r="I66" s="137" t="s">
        <v>813</v>
      </c>
      <c r="J66" s="130" t="s">
        <v>190</v>
      </c>
      <c r="K66" s="155" t="s">
        <v>394</v>
      </c>
      <c r="L66" s="155" t="s">
        <v>394</v>
      </c>
      <c r="N66" s="74"/>
    </row>
    <row r="67" spans="1:20" x14ac:dyDescent="0.25">
      <c r="A67" s="74">
        <v>10</v>
      </c>
      <c r="B67" s="155" t="s">
        <v>278</v>
      </c>
      <c r="C67" s="155" t="s">
        <v>277</v>
      </c>
      <c r="D67" s="131">
        <v>81048611</v>
      </c>
      <c r="E67" s="129">
        <v>0.43390000000000001</v>
      </c>
      <c r="F67" s="130" t="s">
        <v>18</v>
      </c>
      <c r="G67" s="149" t="s">
        <v>103</v>
      </c>
      <c r="H67" s="130">
        <v>4.3000000000000001E-7</v>
      </c>
      <c r="I67" s="112" t="s">
        <v>38</v>
      </c>
      <c r="J67" s="130" t="s">
        <v>181</v>
      </c>
      <c r="K67" s="155" t="s">
        <v>695</v>
      </c>
      <c r="L67" s="112" t="s">
        <v>38</v>
      </c>
      <c r="M67" s="74"/>
      <c r="N67" s="74" t="s">
        <v>879</v>
      </c>
      <c r="O67" s="74"/>
      <c r="P67" s="74"/>
      <c r="Q67" s="74"/>
      <c r="R67" s="74"/>
      <c r="S67" s="74"/>
      <c r="T67" s="74"/>
    </row>
    <row r="68" spans="1:20" x14ac:dyDescent="0.25">
      <c r="A68" s="123">
        <v>10</v>
      </c>
      <c r="B68" s="155" t="s">
        <v>79</v>
      </c>
      <c r="C68" s="155" t="s">
        <v>79</v>
      </c>
      <c r="D68" s="126">
        <v>94481917</v>
      </c>
      <c r="E68" s="129">
        <v>0.61180000000000001</v>
      </c>
      <c r="F68" s="130" t="s">
        <v>24</v>
      </c>
      <c r="G68" s="149" t="s">
        <v>108</v>
      </c>
      <c r="H68" s="130">
        <v>4.5749999999999996E-9</v>
      </c>
      <c r="I68" s="137" t="s">
        <v>534</v>
      </c>
      <c r="J68" s="130" t="s">
        <v>190</v>
      </c>
      <c r="K68" s="155" t="s">
        <v>79</v>
      </c>
      <c r="L68" s="112" t="s">
        <v>713</v>
      </c>
      <c r="M68" s="74"/>
      <c r="N68" s="74"/>
      <c r="O68" s="74"/>
      <c r="P68" s="74"/>
      <c r="Q68" s="74"/>
      <c r="R68" s="74"/>
      <c r="S68" s="74"/>
      <c r="T68" s="74"/>
    </row>
    <row r="69" spans="1:20" x14ac:dyDescent="0.25">
      <c r="A69" s="123">
        <v>11</v>
      </c>
      <c r="B69" s="145" t="s">
        <v>797</v>
      </c>
      <c r="C69" s="114" t="s">
        <v>797</v>
      </c>
      <c r="D69" s="126">
        <v>47702395</v>
      </c>
      <c r="E69" s="129">
        <v>0.1454</v>
      </c>
      <c r="F69" s="130" t="s">
        <v>24</v>
      </c>
      <c r="G69" s="149" t="s">
        <v>903</v>
      </c>
      <c r="H69" s="130">
        <v>7.6059999999999994E-8</v>
      </c>
      <c r="I69" s="137" t="s">
        <v>798</v>
      </c>
      <c r="J69" s="130" t="s">
        <v>181</v>
      </c>
      <c r="K69" s="155" t="s">
        <v>394</v>
      </c>
      <c r="L69" s="155" t="s">
        <v>394</v>
      </c>
      <c r="N69" s="74"/>
    </row>
    <row r="70" spans="1:20" x14ac:dyDescent="0.25">
      <c r="A70" s="123">
        <v>11</v>
      </c>
      <c r="B70" s="155" t="s">
        <v>240</v>
      </c>
      <c r="C70" s="155" t="s">
        <v>239</v>
      </c>
      <c r="D70" s="126">
        <v>60793330</v>
      </c>
      <c r="E70" s="129">
        <v>0.39610000000000001</v>
      </c>
      <c r="F70" s="130" t="s">
        <v>18</v>
      </c>
      <c r="G70" s="149" t="s">
        <v>0</v>
      </c>
      <c r="H70" s="130">
        <v>5.6889999999999997E-10</v>
      </c>
      <c r="I70" s="137" t="s">
        <v>535</v>
      </c>
      <c r="J70" s="130" t="s">
        <v>190</v>
      </c>
      <c r="K70" s="155" t="s">
        <v>40</v>
      </c>
      <c r="L70" s="112" t="s">
        <v>714</v>
      </c>
      <c r="N70" s="74"/>
    </row>
    <row r="71" spans="1:20" x14ac:dyDescent="0.25">
      <c r="A71" s="123">
        <v>11</v>
      </c>
      <c r="B71" s="145" t="s">
        <v>805</v>
      </c>
      <c r="C71" s="114" t="s">
        <v>805</v>
      </c>
      <c r="D71" s="126">
        <v>64097233</v>
      </c>
      <c r="E71" s="129">
        <v>0.61609999999999998</v>
      </c>
      <c r="F71" s="130" t="s">
        <v>18</v>
      </c>
      <c r="G71" s="149" t="s">
        <v>337</v>
      </c>
      <c r="H71" s="130">
        <v>1.3030000000000001E-5</v>
      </c>
      <c r="I71" s="137" t="s">
        <v>806</v>
      </c>
      <c r="J71" s="130" t="s">
        <v>190</v>
      </c>
      <c r="K71" s="155" t="s">
        <v>394</v>
      </c>
      <c r="L71" s="155" t="s">
        <v>394</v>
      </c>
      <c r="M71" s="74" t="s">
        <v>875</v>
      </c>
      <c r="N71" s="74" t="s">
        <v>880</v>
      </c>
      <c r="O71" s="74"/>
      <c r="P71" s="74"/>
      <c r="Q71" s="74"/>
      <c r="R71" s="74"/>
      <c r="S71" s="74"/>
      <c r="T71" s="74"/>
    </row>
    <row r="72" spans="1:20" ht="15.75" x14ac:dyDescent="0.25">
      <c r="A72" s="123">
        <v>11</v>
      </c>
      <c r="B72" s="118" t="s">
        <v>860</v>
      </c>
      <c r="C72" s="118" t="s">
        <v>828</v>
      </c>
      <c r="D72" s="126">
        <v>118566746</v>
      </c>
      <c r="E72" s="129">
        <v>0.6845</v>
      </c>
      <c r="F72" s="130" t="s">
        <v>24</v>
      </c>
      <c r="G72" s="149" t="s">
        <v>39</v>
      </c>
      <c r="H72" s="130">
        <v>3.5999999999999999E-7</v>
      </c>
      <c r="I72" s="137" t="s">
        <v>829</v>
      </c>
      <c r="J72" s="130" t="s">
        <v>190</v>
      </c>
      <c r="K72" s="155" t="s">
        <v>394</v>
      </c>
      <c r="L72" s="155" t="s">
        <v>394</v>
      </c>
      <c r="M72" s="74"/>
      <c r="N72" s="74"/>
    </row>
    <row r="73" spans="1:20" x14ac:dyDescent="0.25">
      <c r="A73" s="123">
        <v>11</v>
      </c>
      <c r="B73" s="166" t="s">
        <v>836</v>
      </c>
      <c r="C73" s="155" t="s">
        <v>840</v>
      </c>
      <c r="D73" s="126">
        <v>118724894</v>
      </c>
      <c r="E73" s="129">
        <v>0.62749999999999995</v>
      </c>
      <c r="F73" s="130" t="s">
        <v>186</v>
      </c>
      <c r="G73" s="149" t="s">
        <v>1911</v>
      </c>
      <c r="H73" s="130">
        <v>2.1999999999999998E-8</v>
      </c>
      <c r="I73" s="137" t="s">
        <v>843</v>
      </c>
      <c r="J73" s="130" t="s">
        <v>190</v>
      </c>
      <c r="K73" s="155" t="s">
        <v>394</v>
      </c>
      <c r="L73" s="155" t="s">
        <v>394</v>
      </c>
      <c r="M73" s="74"/>
      <c r="N73" s="74"/>
      <c r="O73" s="155"/>
      <c r="P73" s="155"/>
      <c r="Q73" s="155"/>
      <c r="R73" s="155"/>
      <c r="S73" s="155"/>
      <c r="T73" s="155"/>
    </row>
    <row r="74" spans="1:20" ht="15.75" x14ac:dyDescent="0.25">
      <c r="A74" s="123">
        <v>11</v>
      </c>
      <c r="B74" s="155" t="s">
        <v>861</v>
      </c>
      <c r="C74" s="155" t="s">
        <v>744</v>
      </c>
      <c r="D74" s="126">
        <v>118755738</v>
      </c>
      <c r="E74" s="129">
        <v>0.52590000000000003</v>
      </c>
      <c r="F74" s="130" t="s">
        <v>18</v>
      </c>
      <c r="G74" s="149" t="s">
        <v>103</v>
      </c>
      <c r="H74" s="130">
        <v>2.4999999999999999E-7</v>
      </c>
      <c r="I74" s="137" t="s">
        <v>4</v>
      </c>
      <c r="J74" s="130" t="s">
        <v>181</v>
      </c>
      <c r="K74" s="155" t="s">
        <v>3</v>
      </c>
      <c r="L74" s="112" t="s">
        <v>4</v>
      </c>
      <c r="M74" s="74"/>
      <c r="N74" s="74"/>
      <c r="O74" s="74"/>
      <c r="P74" s="74"/>
      <c r="Q74" s="74"/>
      <c r="R74" s="74"/>
      <c r="S74" s="74"/>
      <c r="T74" s="74"/>
    </row>
    <row r="75" spans="1:20" x14ac:dyDescent="0.25">
      <c r="A75" s="123">
        <v>12</v>
      </c>
      <c r="B75" s="155" t="s">
        <v>42</v>
      </c>
      <c r="C75" s="155" t="s">
        <v>125</v>
      </c>
      <c r="D75" s="126">
        <v>6440009</v>
      </c>
      <c r="E75" s="129">
        <v>0.39789999999999998</v>
      </c>
      <c r="F75" s="130" t="s">
        <v>24</v>
      </c>
      <c r="G75" s="149" t="s">
        <v>126</v>
      </c>
      <c r="H75" s="130">
        <v>6.9219999999999999E-16</v>
      </c>
      <c r="I75" s="137" t="s">
        <v>43</v>
      </c>
      <c r="J75" s="130" t="s">
        <v>181</v>
      </c>
      <c r="K75" s="155" t="s">
        <v>42</v>
      </c>
      <c r="L75" s="112" t="s">
        <v>43</v>
      </c>
      <c r="M75" s="74" t="s">
        <v>875</v>
      </c>
      <c r="N75" s="74" t="s">
        <v>875</v>
      </c>
    </row>
    <row r="76" spans="1:20" x14ac:dyDescent="0.25">
      <c r="A76" s="123">
        <v>12</v>
      </c>
      <c r="B76" s="145" t="s">
        <v>775</v>
      </c>
      <c r="C76" s="74" t="s">
        <v>776</v>
      </c>
      <c r="D76" s="126">
        <v>6503500</v>
      </c>
      <c r="E76" s="129">
        <v>0.189</v>
      </c>
      <c r="F76" s="130" t="s">
        <v>14</v>
      </c>
      <c r="G76" s="149" t="s">
        <v>908</v>
      </c>
      <c r="H76" s="130">
        <v>3.6179999999999998E-10</v>
      </c>
      <c r="I76" s="137" t="s">
        <v>777</v>
      </c>
      <c r="J76" s="130" t="s">
        <v>190</v>
      </c>
      <c r="K76" s="155" t="s">
        <v>394</v>
      </c>
      <c r="L76" s="155" t="s">
        <v>394</v>
      </c>
      <c r="N76" s="74"/>
    </row>
    <row r="77" spans="1:20" x14ac:dyDescent="0.25">
      <c r="A77" s="123">
        <v>12</v>
      </c>
      <c r="B77" s="155" t="s">
        <v>183</v>
      </c>
      <c r="C77" s="155" t="s">
        <v>182</v>
      </c>
      <c r="D77" s="126">
        <v>9905690</v>
      </c>
      <c r="E77" s="129">
        <v>0.36420000000000002</v>
      </c>
      <c r="F77" s="130" t="s">
        <v>24</v>
      </c>
      <c r="G77" s="149" t="s">
        <v>1911</v>
      </c>
      <c r="H77" s="130">
        <v>5.369E-9</v>
      </c>
      <c r="I77" s="137" t="s">
        <v>184</v>
      </c>
      <c r="J77" s="130" t="s">
        <v>185</v>
      </c>
      <c r="K77" s="155" t="s">
        <v>80</v>
      </c>
      <c r="L77" s="112" t="s">
        <v>81</v>
      </c>
      <c r="M77" s="155"/>
      <c r="N77" s="74"/>
      <c r="O77" s="155"/>
      <c r="P77" s="155"/>
      <c r="Q77" s="155"/>
      <c r="R77" s="155"/>
      <c r="S77" s="155"/>
      <c r="T77" s="155"/>
    </row>
    <row r="78" spans="1:20" x14ac:dyDescent="0.25">
      <c r="A78" s="123">
        <v>12</v>
      </c>
      <c r="B78" s="155" t="s">
        <v>333</v>
      </c>
      <c r="C78" s="155" t="s">
        <v>199</v>
      </c>
      <c r="D78" s="126">
        <v>58182062</v>
      </c>
      <c r="E78" s="129">
        <v>0.66769999999999996</v>
      </c>
      <c r="F78" s="130" t="s">
        <v>18</v>
      </c>
      <c r="G78" s="149" t="s">
        <v>123</v>
      </c>
      <c r="H78" s="130">
        <v>7.4029999999999999E-13</v>
      </c>
      <c r="I78" s="137" t="s">
        <v>200</v>
      </c>
      <c r="J78" s="130" t="s">
        <v>181</v>
      </c>
      <c r="K78" s="155" t="s">
        <v>44</v>
      </c>
      <c r="L78" s="112" t="s">
        <v>715</v>
      </c>
      <c r="M78" s="74"/>
      <c r="N78" s="74"/>
      <c r="O78" s="74"/>
      <c r="P78" s="74"/>
      <c r="Q78" s="74"/>
      <c r="R78" s="74"/>
      <c r="S78" s="74"/>
      <c r="T78" s="74"/>
    </row>
    <row r="79" spans="1:20" x14ac:dyDescent="0.25">
      <c r="A79" s="123">
        <v>12</v>
      </c>
      <c r="B79" s="155" t="s">
        <v>263</v>
      </c>
      <c r="C79" s="155" t="s">
        <v>262</v>
      </c>
      <c r="D79" s="126">
        <v>123593382</v>
      </c>
      <c r="E79" s="129">
        <v>0.1865</v>
      </c>
      <c r="F79" s="130" t="s">
        <v>18</v>
      </c>
      <c r="G79" s="149" t="s">
        <v>1917</v>
      </c>
      <c r="H79" s="130">
        <v>1.8759999999999999E-6</v>
      </c>
      <c r="I79" s="137" t="s">
        <v>264</v>
      </c>
      <c r="J79" s="130" t="s">
        <v>181</v>
      </c>
      <c r="K79" s="155" t="s">
        <v>45</v>
      </c>
      <c r="L79" s="112" t="s">
        <v>716</v>
      </c>
      <c r="M79" s="74"/>
      <c r="N79" s="74"/>
      <c r="O79" s="74"/>
      <c r="P79" s="74"/>
      <c r="Q79" s="74"/>
      <c r="R79" s="74"/>
      <c r="S79" s="74"/>
      <c r="T79" s="74"/>
    </row>
    <row r="80" spans="1:20" x14ac:dyDescent="0.25">
      <c r="A80" s="123">
        <v>13</v>
      </c>
      <c r="B80" s="145" t="s">
        <v>823</v>
      </c>
      <c r="C80" s="74" t="s">
        <v>824</v>
      </c>
      <c r="D80" s="126">
        <v>100086259</v>
      </c>
      <c r="E80" s="129">
        <v>0.81889999999999996</v>
      </c>
      <c r="F80" s="130" t="s">
        <v>18</v>
      </c>
      <c r="G80" s="149" t="s">
        <v>351</v>
      </c>
      <c r="H80" s="130">
        <v>1.6719999999999999E-7</v>
      </c>
      <c r="I80" s="137" t="s">
        <v>825</v>
      </c>
      <c r="J80" s="130" t="s">
        <v>190</v>
      </c>
      <c r="K80" s="155" t="s">
        <v>394</v>
      </c>
      <c r="L80" s="155" t="s">
        <v>394</v>
      </c>
      <c r="M80" s="74"/>
      <c r="N80" s="74"/>
      <c r="O80" s="74"/>
      <c r="P80" s="74"/>
      <c r="Q80" s="74"/>
      <c r="R80" s="74"/>
      <c r="S80" s="74"/>
      <c r="T80" s="74"/>
    </row>
    <row r="81" spans="1:20" x14ac:dyDescent="0.25">
      <c r="A81" s="123">
        <v>14</v>
      </c>
      <c r="B81" s="155" t="s">
        <v>238</v>
      </c>
      <c r="C81" s="155" t="s">
        <v>237</v>
      </c>
      <c r="D81" s="126">
        <v>69261472</v>
      </c>
      <c r="E81" s="129">
        <v>0.49740000000000001</v>
      </c>
      <c r="F81" s="130" t="s">
        <v>18</v>
      </c>
      <c r="G81" s="149" t="s">
        <v>337</v>
      </c>
      <c r="H81" s="130">
        <v>1.1569999999999999E-5</v>
      </c>
      <c r="I81" s="137" t="s">
        <v>83</v>
      </c>
      <c r="J81" s="130" t="s">
        <v>181</v>
      </c>
      <c r="K81" s="155" t="s">
        <v>82</v>
      </c>
      <c r="L81" s="112" t="s">
        <v>83</v>
      </c>
      <c r="M81" s="74"/>
      <c r="N81" s="74"/>
      <c r="O81" s="74"/>
      <c r="P81" s="74"/>
      <c r="Q81" s="74"/>
      <c r="R81" s="74"/>
      <c r="S81" s="74"/>
      <c r="T81" s="74"/>
    </row>
    <row r="82" spans="1:20" x14ac:dyDescent="0.25">
      <c r="A82" s="123">
        <v>14</v>
      </c>
      <c r="B82" s="155" t="s">
        <v>226</v>
      </c>
      <c r="C82" s="155" t="s">
        <v>226</v>
      </c>
      <c r="D82" s="126">
        <v>75961511</v>
      </c>
      <c r="E82" s="129">
        <v>0.18970000000000001</v>
      </c>
      <c r="F82" s="130" t="s">
        <v>18</v>
      </c>
      <c r="G82" s="149" t="s">
        <v>2044</v>
      </c>
      <c r="H82" s="130">
        <v>9.6150000000000003E-6</v>
      </c>
      <c r="I82" s="112" t="s">
        <v>544</v>
      </c>
      <c r="J82" s="130" t="s">
        <v>190</v>
      </c>
      <c r="K82" s="155" t="s">
        <v>84</v>
      </c>
      <c r="L82" s="112" t="s">
        <v>85</v>
      </c>
      <c r="N82" s="74"/>
    </row>
    <row r="83" spans="1:20" x14ac:dyDescent="0.25">
      <c r="A83" s="123">
        <v>14</v>
      </c>
      <c r="B83" s="155" t="s">
        <v>334</v>
      </c>
      <c r="C83" s="155" t="s">
        <v>219</v>
      </c>
      <c r="D83" s="126">
        <v>88432328</v>
      </c>
      <c r="E83" s="129">
        <v>0.95408999999999999</v>
      </c>
      <c r="F83" s="130" t="s">
        <v>14</v>
      </c>
      <c r="G83" s="149" t="s">
        <v>909</v>
      </c>
      <c r="H83" s="130">
        <v>8.4739999999999996E-11</v>
      </c>
      <c r="I83" s="137" t="s">
        <v>87</v>
      </c>
      <c r="J83" s="130" t="s">
        <v>181</v>
      </c>
      <c r="K83" s="155" t="s">
        <v>86</v>
      </c>
      <c r="L83" s="112" t="s">
        <v>87</v>
      </c>
      <c r="M83" s="74"/>
      <c r="N83" s="74"/>
      <c r="O83" s="74"/>
      <c r="P83" s="74"/>
      <c r="Q83" s="74"/>
      <c r="R83" s="74"/>
      <c r="S83" s="74"/>
      <c r="T83" s="74"/>
    </row>
    <row r="84" spans="1:20" x14ac:dyDescent="0.25">
      <c r="A84" s="123">
        <v>14</v>
      </c>
      <c r="B84" s="145" t="s">
        <v>297</v>
      </c>
      <c r="C84" s="114" t="s">
        <v>297</v>
      </c>
      <c r="D84" s="126">
        <v>103263788</v>
      </c>
      <c r="E84" s="129">
        <v>0.34910000000000002</v>
      </c>
      <c r="F84" s="130" t="s">
        <v>18</v>
      </c>
      <c r="G84" s="149" t="s">
        <v>337</v>
      </c>
      <c r="H84" s="130">
        <v>1.467E-5</v>
      </c>
      <c r="I84" s="137" t="s">
        <v>298</v>
      </c>
      <c r="J84" s="130" t="s">
        <v>181</v>
      </c>
      <c r="K84" s="155" t="s">
        <v>394</v>
      </c>
      <c r="L84" s="155" t="s">
        <v>394</v>
      </c>
      <c r="M84" s="74" t="s">
        <v>875</v>
      </c>
      <c r="N84" s="74" t="s">
        <v>875</v>
      </c>
    </row>
    <row r="85" spans="1:20" x14ac:dyDescent="0.25">
      <c r="A85" s="123">
        <v>15</v>
      </c>
      <c r="B85" s="145" t="s">
        <v>816</v>
      </c>
      <c r="C85" s="74" t="s">
        <v>817</v>
      </c>
      <c r="D85" s="126">
        <v>79207466</v>
      </c>
      <c r="E85" s="129">
        <v>0.82810000000000006</v>
      </c>
      <c r="F85" s="130" t="s">
        <v>18</v>
      </c>
      <c r="G85" s="149" t="s">
        <v>902</v>
      </c>
      <c r="H85" s="130">
        <v>4.0160000000000002E-6</v>
      </c>
      <c r="I85" s="137" t="s">
        <v>818</v>
      </c>
      <c r="J85" s="130" t="s">
        <v>190</v>
      </c>
      <c r="K85" s="155" t="s">
        <v>394</v>
      </c>
      <c r="L85" s="155" t="s">
        <v>394</v>
      </c>
      <c r="N85" s="74"/>
    </row>
    <row r="86" spans="1:20" x14ac:dyDescent="0.25">
      <c r="A86" s="123">
        <v>15</v>
      </c>
      <c r="B86" s="145" t="s">
        <v>821</v>
      </c>
      <c r="C86" s="114" t="s">
        <v>821</v>
      </c>
      <c r="D86" s="126">
        <v>90977333</v>
      </c>
      <c r="E86" s="129">
        <v>0.4405</v>
      </c>
      <c r="F86" s="130" t="s">
        <v>18</v>
      </c>
      <c r="G86" s="149" t="s">
        <v>104</v>
      </c>
      <c r="H86" s="130">
        <v>9.8009999999999994E-7</v>
      </c>
      <c r="I86" s="137" t="s">
        <v>822</v>
      </c>
      <c r="J86" s="130" t="s">
        <v>181</v>
      </c>
      <c r="K86" s="155" t="s">
        <v>394</v>
      </c>
      <c r="L86" s="155" t="s">
        <v>394</v>
      </c>
      <c r="N86" s="74"/>
    </row>
    <row r="87" spans="1:20" x14ac:dyDescent="0.25">
      <c r="A87" s="123">
        <v>16</v>
      </c>
      <c r="B87" s="155" t="s">
        <v>5</v>
      </c>
      <c r="C87" s="155" t="s">
        <v>5</v>
      </c>
      <c r="D87" s="126">
        <v>1073552</v>
      </c>
      <c r="E87" s="129">
        <v>0.1767</v>
      </c>
      <c r="F87" s="130" t="s">
        <v>24</v>
      </c>
      <c r="G87" s="149" t="s">
        <v>130</v>
      </c>
      <c r="H87" s="130">
        <v>1.016E-4</v>
      </c>
      <c r="I87" s="112" t="s">
        <v>769</v>
      </c>
      <c r="J87" s="130" t="s">
        <v>190</v>
      </c>
      <c r="K87" s="155" t="s">
        <v>5</v>
      </c>
      <c r="L87" s="112" t="s">
        <v>717</v>
      </c>
      <c r="M87" s="155"/>
      <c r="N87" s="74"/>
      <c r="O87" s="155"/>
      <c r="P87" s="155"/>
      <c r="Q87" s="155"/>
      <c r="R87" s="155"/>
      <c r="S87" s="155"/>
      <c r="T87" s="155"/>
    </row>
    <row r="88" spans="1:20" x14ac:dyDescent="0.25">
      <c r="A88" s="123">
        <v>16</v>
      </c>
      <c r="B88" s="155" t="s">
        <v>247</v>
      </c>
      <c r="C88" s="155" t="s">
        <v>246</v>
      </c>
      <c r="D88" s="126">
        <v>11194771</v>
      </c>
      <c r="E88" s="129">
        <v>0.67789999999999995</v>
      </c>
      <c r="F88" s="130" t="s">
        <v>24</v>
      </c>
      <c r="G88" s="149" t="s">
        <v>910</v>
      </c>
      <c r="H88" s="130">
        <v>8.1879999999999997E-27</v>
      </c>
      <c r="I88" s="137" t="s">
        <v>48</v>
      </c>
      <c r="J88" s="130" t="s">
        <v>181</v>
      </c>
      <c r="K88" s="155" t="s">
        <v>47</v>
      </c>
      <c r="L88" s="112" t="s">
        <v>48</v>
      </c>
      <c r="M88" s="74" t="s">
        <v>876</v>
      </c>
      <c r="N88" s="74" t="s">
        <v>876</v>
      </c>
    </row>
    <row r="89" spans="1:20" ht="15.75" x14ac:dyDescent="0.25">
      <c r="A89" s="123">
        <v>16</v>
      </c>
      <c r="B89" s="113" t="s">
        <v>862</v>
      </c>
      <c r="C89" s="155" t="s">
        <v>839</v>
      </c>
      <c r="D89" s="126">
        <v>11288806</v>
      </c>
      <c r="E89" s="129">
        <v>0.23280000000000001</v>
      </c>
      <c r="F89" s="130" t="s">
        <v>18</v>
      </c>
      <c r="G89" s="149" t="s">
        <v>103</v>
      </c>
      <c r="H89" s="130">
        <v>6.8000000000000001E-6</v>
      </c>
      <c r="I89" s="137" t="s">
        <v>844</v>
      </c>
      <c r="J89" s="130" t="s">
        <v>190</v>
      </c>
      <c r="K89" s="155" t="s">
        <v>394</v>
      </c>
      <c r="L89" s="155" t="s">
        <v>394</v>
      </c>
      <c r="N89" s="74"/>
    </row>
    <row r="90" spans="1:20" x14ac:dyDescent="0.25">
      <c r="A90" s="123">
        <v>16</v>
      </c>
      <c r="B90" s="145" t="s">
        <v>780</v>
      </c>
      <c r="C90" s="74" t="s">
        <v>781</v>
      </c>
      <c r="D90" s="126">
        <v>11435990</v>
      </c>
      <c r="E90" s="129">
        <v>0.81320000000000003</v>
      </c>
      <c r="F90" s="130" t="s">
        <v>24</v>
      </c>
      <c r="G90" s="149" t="s">
        <v>1940</v>
      </c>
      <c r="H90" s="130">
        <v>2.0669999999999999E-10</v>
      </c>
      <c r="I90" s="137" t="s">
        <v>782</v>
      </c>
      <c r="J90" s="130" t="s">
        <v>190</v>
      </c>
      <c r="K90" s="155" t="s">
        <v>394</v>
      </c>
      <c r="L90" s="155" t="s">
        <v>394</v>
      </c>
      <c r="N90" s="74" t="s">
        <v>881</v>
      </c>
    </row>
    <row r="91" spans="1:20" x14ac:dyDescent="0.25">
      <c r="A91" s="123">
        <v>16</v>
      </c>
      <c r="B91" s="145" t="s">
        <v>792</v>
      </c>
      <c r="C91" s="114" t="s">
        <v>792</v>
      </c>
      <c r="D91" s="126">
        <v>30156963</v>
      </c>
      <c r="E91" s="129">
        <v>0.50490000000000002</v>
      </c>
      <c r="F91" s="130" t="s">
        <v>24</v>
      </c>
      <c r="G91" s="149" t="s">
        <v>127</v>
      </c>
      <c r="H91" s="130">
        <v>9.3240000000000006E-8</v>
      </c>
      <c r="I91" s="137" t="s">
        <v>793</v>
      </c>
      <c r="J91" s="130" t="s">
        <v>190</v>
      </c>
      <c r="K91" s="155" t="s">
        <v>394</v>
      </c>
      <c r="L91" s="155" t="s">
        <v>394</v>
      </c>
      <c r="N91" s="74"/>
    </row>
    <row r="92" spans="1:20" x14ac:dyDescent="0.25">
      <c r="A92" s="123">
        <v>16</v>
      </c>
      <c r="B92" s="145" t="s">
        <v>807</v>
      </c>
      <c r="C92" s="74" t="s">
        <v>808</v>
      </c>
      <c r="D92" s="126">
        <v>68685905</v>
      </c>
      <c r="E92" s="129">
        <v>0.14019999999999999</v>
      </c>
      <c r="F92" s="130" t="s">
        <v>18</v>
      </c>
      <c r="G92" s="149" t="s">
        <v>339</v>
      </c>
      <c r="H92" s="130">
        <v>8.755E-6</v>
      </c>
      <c r="I92" s="137" t="s">
        <v>809</v>
      </c>
      <c r="J92" s="130" t="s">
        <v>181</v>
      </c>
      <c r="K92" s="155" t="s">
        <v>394</v>
      </c>
      <c r="L92" s="155" t="s">
        <v>394</v>
      </c>
      <c r="M92" s="74"/>
      <c r="N92" s="74"/>
      <c r="O92" s="74"/>
      <c r="P92" s="74"/>
      <c r="Q92" s="74"/>
      <c r="R92" s="74"/>
      <c r="S92" s="74"/>
      <c r="T92" s="74"/>
    </row>
    <row r="93" spans="1:20" x14ac:dyDescent="0.25">
      <c r="A93" s="123">
        <v>16</v>
      </c>
      <c r="B93" s="145" t="s">
        <v>814</v>
      </c>
      <c r="C93" s="114" t="s">
        <v>814</v>
      </c>
      <c r="D93" s="126">
        <v>79110596</v>
      </c>
      <c r="E93" s="129">
        <v>0.47060000000000002</v>
      </c>
      <c r="F93" s="130" t="s">
        <v>18</v>
      </c>
      <c r="G93" s="149" t="s">
        <v>104</v>
      </c>
      <c r="H93" s="130">
        <v>1.7379999999999999E-6</v>
      </c>
      <c r="I93" s="137" t="s">
        <v>815</v>
      </c>
      <c r="J93" s="130" t="s">
        <v>181</v>
      </c>
      <c r="K93" s="155" t="s">
        <v>394</v>
      </c>
      <c r="L93" s="155" t="s">
        <v>394</v>
      </c>
      <c r="N93" s="74"/>
    </row>
    <row r="94" spans="1:20" x14ac:dyDescent="0.25">
      <c r="A94" s="123">
        <v>16</v>
      </c>
      <c r="B94" s="145" t="s">
        <v>304</v>
      </c>
      <c r="C94" s="118" t="s">
        <v>304</v>
      </c>
      <c r="D94" s="126">
        <v>79649394</v>
      </c>
      <c r="E94" s="129">
        <v>0.28749999999999998</v>
      </c>
      <c r="F94" s="130" t="s">
        <v>18</v>
      </c>
      <c r="G94" s="149" t="s">
        <v>46</v>
      </c>
      <c r="H94" s="130">
        <v>2.6449999999999999E-5</v>
      </c>
      <c r="I94" s="137" t="s">
        <v>542</v>
      </c>
      <c r="J94" s="130" t="s">
        <v>190</v>
      </c>
      <c r="K94" s="155" t="s">
        <v>394</v>
      </c>
      <c r="L94" s="155" t="s">
        <v>394</v>
      </c>
      <c r="N94" s="74"/>
    </row>
    <row r="95" spans="1:20" x14ac:dyDescent="0.25">
      <c r="A95" s="123">
        <v>16</v>
      </c>
      <c r="B95" s="155" t="s">
        <v>208</v>
      </c>
      <c r="C95" s="155" t="s">
        <v>207</v>
      </c>
      <c r="D95" s="126">
        <v>85994484</v>
      </c>
      <c r="E95" s="129">
        <v>0.89019999999999999</v>
      </c>
      <c r="F95" s="130" t="s">
        <v>24</v>
      </c>
      <c r="G95" s="149" t="s">
        <v>1951</v>
      </c>
      <c r="H95" s="130">
        <v>3.3159999999999998E-7</v>
      </c>
      <c r="I95" s="137" t="s">
        <v>536</v>
      </c>
      <c r="J95" s="130" t="s">
        <v>190</v>
      </c>
      <c r="K95" s="155" t="s">
        <v>49</v>
      </c>
      <c r="L95" s="112" t="s">
        <v>718</v>
      </c>
      <c r="N95" s="74" t="s">
        <v>876</v>
      </c>
    </row>
    <row r="96" spans="1:20" x14ac:dyDescent="0.25">
      <c r="A96" s="123">
        <v>17</v>
      </c>
      <c r="B96" s="145" t="s">
        <v>794</v>
      </c>
      <c r="C96" s="74" t="s">
        <v>795</v>
      </c>
      <c r="D96" s="126">
        <v>37912377</v>
      </c>
      <c r="E96" s="129">
        <v>0.4748</v>
      </c>
      <c r="F96" s="130" t="s">
        <v>18</v>
      </c>
      <c r="G96" s="149" t="s">
        <v>337</v>
      </c>
      <c r="H96" s="130">
        <v>8.5120000000000008E-6</v>
      </c>
      <c r="I96" s="137" t="s">
        <v>796</v>
      </c>
      <c r="J96" s="130" t="s">
        <v>190</v>
      </c>
      <c r="K96" s="155" t="s">
        <v>394</v>
      </c>
      <c r="L96" s="155" t="s">
        <v>394</v>
      </c>
      <c r="M96" s="74" t="s">
        <v>2097</v>
      </c>
      <c r="N96" s="74" t="s">
        <v>2097</v>
      </c>
    </row>
    <row r="97" spans="1:20" x14ac:dyDescent="0.25">
      <c r="A97" s="123">
        <v>17</v>
      </c>
      <c r="B97" s="155" t="s">
        <v>266</v>
      </c>
      <c r="C97" s="155" t="s">
        <v>265</v>
      </c>
      <c r="D97" s="126">
        <v>40530763</v>
      </c>
      <c r="E97" s="129">
        <v>0.36459999999999998</v>
      </c>
      <c r="F97" s="130" t="s">
        <v>18</v>
      </c>
      <c r="G97" s="149" t="s">
        <v>39</v>
      </c>
      <c r="H97" s="130">
        <v>1.8089999999999999E-8</v>
      </c>
      <c r="I97" s="137" t="s">
        <v>51</v>
      </c>
      <c r="J97" s="130" t="s">
        <v>181</v>
      </c>
      <c r="K97" s="155" t="s">
        <v>50</v>
      </c>
      <c r="L97" s="112" t="s">
        <v>51</v>
      </c>
      <c r="N97" s="74" t="s">
        <v>874</v>
      </c>
    </row>
    <row r="98" spans="1:20" x14ac:dyDescent="0.25">
      <c r="A98" s="123">
        <v>17</v>
      </c>
      <c r="B98" s="145" t="s">
        <v>301</v>
      </c>
      <c r="C98" s="114" t="s">
        <v>301</v>
      </c>
      <c r="D98" s="126">
        <v>45597098</v>
      </c>
      <c r="E98" s="129">
        <v>0.49990000000000001</v>
      </c>
      <c r="F98" s="130" t="s">
        <v>18</v>
      </c>
      <c r="G98" s="149" t="s">
        <v>105</v>
      </c>
      <c r="H98" s="130">
        <v>1.6330000000000001E-5</v>
      </c>
      <c r="I98" s="137" t="s">
        <v>543</v>
      </c>
      <c r="J98" s="130" t="s">
        <v>190</v>
      </c>
      <c r="K98" s="155" t="s">
        <v>394</v>
      </c>
      <c r="L98" s="155" t="s">
        <v>394</v>
      </c>
      <c r="M98" s="74"/>
      <c r="N98" s="74"/>
      <c r="O98" s="74"/>
      <c r="P98" s="74"/>
      <c r="Q98" s="74"/>
      <c r="R98" s="74"/>
      <c r="S98" s="74"/>
      <c r="T98" s="74"/>
    </row>
    <row r="99" spans="1:20" x14ac:dyDescent="0.25">
      <c r="A99" s="123">
        <v>17</v>
      </c>
      <c r="B99" s="113" t="s">
        <v>308</v>
      </c>
      <c r="C99" s="114" t="s">
        <v>308</v>
      </c>
      <c r="D99" s="126">
        <v>57816757</v>
      </c>
      <c r="E99" s="129">
        <v>0.45329999999999998</v>
      </c>
      <c r="F99" s="130" t="s">
        <v>18</v>
      </c>
      <c r="G99" s="149" t="s">
        <v>126</v>
      </c>
      <c r="H99" s="130">
        <v>5.4340000000000001E-16</v>
      </c>
      <c r="I99" s="137" t="s">
        <v>309</v>
      </c>
      <c r="J99" s="130" t="s">
        <v>181</v>
      </c>
      <c r="K99" s="155" t="s">
        <v>6</v>
      </c>
      <c r="L99" s="112" t="s">
        <v>7</v>
      </c>
      <c r="M99" s="74" t="s">
        <v>874</v>
      </c>
      <c r="N99" s="74" t="s">
        <v>874</v>
      </c>
    </row>
    <row r="100" spans="1:20" x14ac:dyDescent="0.25">
      <c r="A100" s="123">
        <v>18</v>
      </c>
      <c r="B100" s="155" t="s">
        <v>88</v>
      </c>
      <c r="C100" s="155" t="s">
        <v>88</v>
      </c>
      <c r="D100" s="126">
        <v>56384192</v>
      </c>
      <c r="E100" s="129">
        <v>0.7702</v>
      </c>
      <c r="F100" s="130" t="s">
        <v>18</v>
      </c>
      <c r="G100" s="149" t="s">
        <v>133</v>
      </c>
      <c r="H100" s="130">
        <v>6.2880000000000002E-3</v>
      </c>
      <c r="I100" s="112" t="s">
        <v>89</v>
      </c>
      <c r="J100" s="130" t="s">
        <v>181</v>
      </c>
      <c r="K100" s="155" t="s">
        <v>88</v>
      </c>
      <c r="L100" s="112" t="s">
        <v>89</v>
      </c>
      <c r="M100" s="74"/>
      <c r="N100" s="74"/>
      <c r="O100" s="74"/>
      <c r="P100" s="74"/>
      <c r="Q100" s="74"/>
      <c r="R100" s="74"/>
      <c r="S100" s="74"/>
      <c r="T100" s="74"/>
    </row>
    <row r="101" spans="1:20" x14ac:dyDescent="0.25">
      <c r="A101" s="123">
        <v>19</v>
      </c>
      <c r="B101" s="155" t="s">
        <v>90</v>
      </c>
      <c r="C101" s="155" t="s">
        <v>90</v>
      </c>
      <c r="D101" s="126">
        <v>6668972</v>
      </c>
      <c r="E101" s="129">
        <v>0.78580000000000005</v>
      </c>
      <c r="F101" s="130" t="s">
        <v>24</v>
      </c>
      <c r="G101" s="149" t="s">
        <v>15</v>
      </c>
      <c r="H101" s="130">
        <v>3.5359999999999998E-13</v>
      </c>
      <c r="I101" s="137" t="s">
        <v>91</v>
      </c>
      <c r="J101" s="130" t="s">
        <v>181</v>
      </c>
      <c r="K101" s="155" t="s">
        <v>90</v>
      </c>
      <c r="L101" s="112" t="s">
        <v>91</v>
      </c>
      <c r="N101" s="74"/>
    </row>
    <row r="102" spans="1:20" x14ac:dyDescent="0.25">
      <c r="A102" s="123">
        <v>19</v>
      </c>
      <c r="B102" s="155" t="s">
        <v>254</v>
      </c>
      <c r="C102" s="155" t="s">
        <v>253</v>
      </c>
      <c r="D102" s="126">
        <v>10463118</v>
      </c>
      <c r="E102" s="129">
        <v>0.95045999999999997</v>
      </c>
      <c r="F102" s="130" t="s">
        <v>14</v>
      </c>
      <c r="G102" s="149" t="s">
        <v>1961</v>
      </c>
      <c r="H102" s="130">
        <v>1.2439999999999999E-8</v>
      </c>
      <c r="I102" s="137" t="s">
        <v>53</v>
      </c>
      <c r="J102" s="130" t="s">
        <v>216</v>
      </c>
      <c r="K102" s="155" t="s">
        <v>52</v>
      </c>
      <c r="L102" s="112" t="s">
        <v>53</v>
      </c>
      <c r="M102" s="74" t="s">
        <v>2098</v>
      </c>
      <c r="N102" s="74" t="s">
        <v>2098</v>
      </c>
      <c r="O102" s="74"/>
      <c r="P102" s="74"/>
      <c r="Q102" s="74"/>
      <c r="R102" s="74"/>
      <c r="S102" s="74"/>
      <c r="T102" s="74"/>
    </row>
    <row r="103" spans="1:20" s="169" customFormat="1" x14ac:dyDescent="0.25">
      <c r="A103" s="123">
        <v>19</v>
      </c>
      <c r="B103" s="145" t="s">
        <v>257</v>
      </c>
      <c r="C103" s="114" t="s">
        <v>257</v>
      </c>
      <c r="D103" s="126">
        <v>10742170</v>
      </c>
      <c r="E103" s="129">
        <v>0.76880000000000004</v>
      </c>
      <c r="F103" s="130" t="s">
        <v>24</v>
      </c>
      <c r="G103" s="149" t="s">
        <v>906</v>
      </c>
      <c r="H103" s="130">
        <v>9.569999999999999E-10</v>
      </c>
      <c r="I103" s="137" t="s">
        <v>258</v>
      </c>
      <c r="J103" s="130" t="s">
        <v>216</v>
      </c>
      <c r="K103" s="155" t="s">
        <v>394</v>
      </c>
      <c r="L103" s="155" t="s">
        <v>394</v>
      </c>
      <c r="N103" s="74"/>
    </row>
    <row r="104" spans="1:20" s="169" customFormat="1" x14ac:dyDescent="0.25">
      <c r="A104" s="123">
        <v>19</v>
      </c>
      <c r="B104" s="145" t="s">
        <v>785</v>
      </c>
      <c r="C104" s="118" t="s">
        <v>785</v>
      </c>
      <c r="D104" s="126">
        <v>16505106</v>
      </c>
      <c r="E104" s="129">
        <v>0.29330000000000001</v>
      </c>
      <c r="F104" s="130" t="s">
        <v>24</v>
      </c>
      <c r="G104" s="149" t="s">
        <v>41</v>
      </c>
      <c r="H104" s="130">
        <v>5.6780000000000005E-10</v>
      </c>
      <c r="I104" s="137" t="s">
        <v>786</v>
      </c>
      <c r="J104" s="130" t="s">
        <v>181</v>
      </c>
      <c r="K104" s="155" t="s">
        <v>394</v>
      </c>
      <c r="L104" s="155" t="s">
        <v>394</v>
      </c>
      <c r="N104" s="74"/>
    </row>
    <row r="105" spans="1:20" s="169" customFormat="1" x14ac:dyDescent="0.25">
      <c r="A105" s="123">
        <v>19</v>
      </c>
      <c r="B105" s="155" t="s">
        <v>260</v>
      </c>
      <c r="C105" s="155" t="s">
        <v>259</v>
      </c>
      <c r="D105" s="126">
        <v>18285944</v>
      </c>
      <c r="E105" s="129">
        <v>0.73029999999999995</v>
      </c>
      <c r="F105" s="130" t="s">
        <v>24</v>
      </c>
      <c r="G105" s="149" t="s">
        <v>19</v>
      </c>
      <c r="H105" s="130">
        <v>2.5809999999999998E-13</v>
      </c>
      <c r="I105" s="137" t="s">
        <v>261</v>
      </c>
      <c r="J105" s="130" t="s">
        <v>216</v>
      </c>
      <c r="K105" s="155" t="s">
        <v>92</v>
      </c>
      <c r="L105" s="112" t="s">
        <v>93</v>
      </c>
      <c r="N105" s="74"/>
    </row>
    <row r="106" spans="1:20" x14ac:dyDescent="0.25">
      <c r="A106" s="123">
        <v>19</v>
      </c>
      <c r="B106" s="155" t="s">
        <v>227</v>
      </c>
      <c r="C106" s="155" t="s">
        <v>227</v>
      </c>
      <c r="D106" s="126">
        <v>49870643</v>
      </c>
      <c r="E106" s="129">
        <v>0.2545</v>
      </c>
      <c r="F106" s="130" t="s">
        <v>24</v>
      </c>
      <c r="G106" s="149" t="s">
        <v>103</v>
      </c>
      <c r="H106" s="130">
        <v>1.9759999999999998E-6</v>
      </c>
      <c r="I106" s="137" t="s">
        <v>95</v>
      </c>
      <c r="J106" s="130" t="s">
        <v>181</v>
      </c>
      <c r="K106" s="155" t="s">
        <v>94</v>
      </c>
      <c r="L106" s="112" t="s">
        <v>95</v>
      </c>
      <c r="M106" s="74"/>
      <c r="N106" s="74"/>
      <c r="O106" s="74"/>
      <c r="P106" s="74"/>
      <c r="Q106" s="74"/>
      <c r="R106" s="74"/>
      <c r="S106" s="74"/>
      <c r="T106" s="74"/>
    </row>
    <row r="107" spans="1:20" s="74" customFormat="1" x14ac:dyDescent="0.25">
      <c r="A107" s="123">
        <v>20</v>
      </c>
      <c r="B107" s="155" t="s">
        <v>268</v>
      </c>
      <c r="C107" s="155" t="s">
        <v>267</v>
      </c>
      <c r="D107" s="126">
        <v>44747947</v>
      </c>
      <c r="E107" s="129">
        <v>0.24729999999999999</v>
      </c>
      <c r="F107" s="130" t="s">
        <v>18</v>
      </c>
      <c r="G107" s="149" t="s">
        <v>46</v>
      </c>
      <c r="H107" s="130">
        <v>1.783E-5</v>
      </c>
      <c r="I107" s="137" t="s">
        <v>55</v>
      </c>
      <c r="J107" s="130" t="s">
        <v>181</v>
      </c>
      <c r="K107" s="155" t="s">
        <v>54</v>
      </c>
      <c r="L107" s="112" t="s">
        <v>55</v>
      </c>
      <c r="M107" s="74" t="s">
        <v>2099</v>
      </c>
      <c r="N107" s="74" t="s">
        <v>2099</v>
      </c>
    </row>
    <row r="108" spans="1:20" s="155" customFormat="1" x14ac:dyDescent="0.25">
      <c r="A108" s="123">
        <v>20</v>
      </c>
      <c r="B108" s="145" t="s">
        <v>286</v>
      </c>
      <c r="C108" s="74" t="s">
        <v>285</v>
      </c>
      <c r="D108" s="126">
        <v>48438761</v>
      </c>
      <c r="E108" s="129">
        <v>0.3483</v>
      </c>
      <c r="F108" s="130" t="s">
        <v>18</v>
      </c>
      <c r="G108" s="149" t="s">
        <v>103</v>
      </c>
      <c r="H108" s="130">
        <v>6.4209999999999996E-7</v>
      </c>
      <c r="I108" s="137" t="s">
        <v>287</v>
      </c>
      <c r="J108" s="130" t="s">
        <v>181</v>
      </c>
      <c r="K108" s="155" t="s">
        <v>394</v>
      </c>
      <c r="L108" s="155" t="s">
        <v>394</v>
      </c>
      <c r="N108" s="74"/>
    </row>
    <row r="109" spans="1:20" s="169" customFormat="1" x14ac:dyDescent="0.25">
      <c r="A109" s="123">
        <v>20</v>
      </c>
      <c r="B109" s="155" t="s">
        <v>96</v>
      </c>
      <c r="C109" s="155" t="s">
        <v>96</v>
      </c>
      <c r="D109" s="126">
        <v>52791518</v>
      </c>
      <c r="E109" s="129">
        <v>0.59860000000000002</v>
      </c>
      <c r="F109" s="130" t="s">
        <v>24</v>
      </c>
      <c r="G109" s="149" t="s">
        <v>109</v>
      </c>
      <c r="H109" s="130">
        <v>9.8109999999999994E-5</v>
      </c>
      <c r="I109" s="137" t="s">
        <v>537</v>
      </c>
      <c r="J109" s="130" t="s">
        <v>190</v>
      </c>
      <c r="K109" s="155" t="s">
        <v>96</v>
      </c>
      <c r="L109" s="112" t="s">
        <v>719</v>
      </c>
      <c r="N109" s="74"/>
    </row>
    <row r="110" spans="1:20" s="155" customFormat="1" x14ac:dyDescent="0.25">
      <c r="A110" s="123">
        <v>20</v>
      </c>
      <c r="B110" s="145" t="s">
        <v>802</v>
      </c>
      <c r="C110" s="74" t="s">
        <v>803</v>
      </c>
      <c r="D110" s="126">
        <v>62373983</v>
      </c>
      <c r="E110" s="129">
        <v>0.1855</v>
      </c>
      <c r="F110" s="130" t="s">
        <v>18</v>
      </c>
      <c r="G110" s="149" t="s">
        <v>904</v>
      </c>
      <c r="H110" s="130">
        <v>8.3409999999999998E-7</v>
      </c>
      <c r="I110" s="137" t="s">
        <v>804</v>
      </c>
      <c r="J110" s="130" t="s">
        <v>181</v>
      </c>
      <c r="K110" s="155" t="s">
        <v>394</v>
      </c>
      <c r="L110" s="155" t="s">
        <v>394</v>
      </c>
      <c r="M110" s="169"/>
      <c r="N110" s="74"/>
      <c r="O110" s="169"/>
      <c r="P110" s="169"/>
      <c r="Q110" s="169"/>
      <c r="R110" s="169"/>
      <c r="S110" s="169"/>
      <c r="T110" s="169"/>
    </row>
    <row r="111" spans="1:20" s="169" customFormat="1" x14ac:dyDescent="0.25">
      <c r="A111" s="123">
        <v>20</v>
      </c>
      <c r="B111" s="155" t="s">
        <v>8</v>
      </c>
      <c r="C111" s="155" t="s">
        <v>8</v>
      </c>
      <c r="D111" s="126">
        <v>62409713</v>
      </c>
      <c r="E111" s="129">
        <v>0.91863000000000006</v>
      </c>
      <c r="F111" s="130" t="s">
        <v>18</v>
      </c>
      <c r="G111" s="149" t="s">
        <v>134</v>
      </c>
      <c r="H111" s="130">
        <v>3.8709999999999999E-3</v>
      </c>
      <c r="I111" s="112" t="s">
        <v>768</v>
      </c>
      <c r="J111" s="130" t="s">
        <v>181</v>
      </c>
      <c r="K111" s="155" t="s">
        <v>8</v>
      </c>
      <c r="L111" s="112" t="s">
        <v>720</v>
      </c>
      <c r="N111" s="74"/>
    </row>
    <row r="112" spans="1:20" s="169" customFormat="1" x14ac:dyDescent="0.25">
      <c r="A112" s="123">
        <v>22</v>
      </c>
      <c r="B112" s="155" t="s">
        <v>97</v>
      </c>
      <c r="C112" s="155" t="s">
        <v>97</v>
      </c>
      <c r="D112" s="126">
        <v>22131125</v>
      </c>
      <c r="E112" s="129">
        <v>0.51459999999999995</v>
      </c>
      <c r="F112" s="130" t="s">
        <v>14</v>
      </c>
      <c r="G112" s="149" t="s">
        <v>104</v>
      </c>
      <c r="H112" s="130">
        <v>1.1370000000000001E-6</v>
      </c>
      <c r="I112" s="137" t="s">
        <v>98</v>
      </c>
      <c r="J112" s="130" t="s">
        <v>181</v>
      </c>
      <c r="K112" s="155" t="s">
        <v>97</v>
      </c>
      <c r="L112" s="112" t="s">
        <v>98</v>
      </c>
      <c r="N112" s="74"/>
    </row>
    <row r="113" spans="1:14" s="169" customFormat="1" x14ac:dyDescent="0.25">
      <c r="A113" s="123">
        <v>22</v>
      </c>
      <c r="B113" s="155" t="s">
        <v>135</v>
      </c>
      <c r="C113" s="113" t="s">
        <v>135</v>
      </c>
      <c r="D113" s="126">
        <v>50966914</v>
      </c>
      <c r="E113" s="129">
        <v>0.38919999999999999</v>
      </c>
      <c r="F113" s="130" t="s">
        <v>18</v>
      </c>
      <c r="G113" s="149" t="s">
        <v>109</v>
      </c>
      <c r="H113" s="130">
        <v>1.5080000000000001E-4</v>
      </c>
      <c r="I113" s="137" t="s">
        <v>772</v>
      </c>
      <c r="J113" s="130" t="s">
        <v>181</v>
      </c>
      <c r="K113" s="155" t="s">
        <v>99</v>
      </c>
      <c r="L113" s="112" t="s">
        <v>721</v>
      </c>
      <c r="N113" s="74"/>
    </row>
    <row r="115" spans="1:14" x14ac:dyDescent="0.25">
      <c r="A115" s="120" t="s">
        <v>2107</v>
      </c>
    </row>
    <row r="116" spans="1:14" x14ac:dyDescent="0.25">
      <c r="A116" s="120" t="s">
        <v>2176</v>
      </c>
    </row>
    <row r="117" spans="1:14" x14ac:dyDescent="0.2">
      <c r="A117" s="156" t="s">
        <v>568</v>
      </c>
    </row>
    <row r="118" spans="1:14" x14ac:dyDescent="0.2">
      <c r="A118" s="156" t="s">
        <v>864</v>
      </c>
    </row>
    <row r="119" spans="1:14" x14ac:dyDescent="0.2">
      <c r="A119" s="156" t="s">
        <v>2100</v>
      </c>
    </row>
    <row r="120" spans="1:14" x14ac:dyDescent="0.2">
      <c r="A120" s="156" t="s">
        <v>1765</v>
      </c>
    </row>
    <row r="121" spans="1:14" ht="15.75" x14ac:dyDescent="0.25">
      <c r="A121" s="153" t="s">
        <v>863</v>
      </c>
    </row>
    <row r="122" spans="1:14" ht="15.75" x14ac:dyDescent="0.25">
      <c r="A122" s="190" t="s">
        <v>2103</v>
      </c>
    </row>
    <row r="123" spans="1:14" x14ac:dyDescent="0.25">
      <c r="A123" s="190" t="s">
        <v>882</v>
      </c>
    </row>
    <row r="124" spans="1:14" x14ac:dyDescent="0.25">
      <c r="A124" s="190" t="s">
        <v>2102</v>
      </c>
    </row>
    <row r="125" spans="1:14" x14ac:dyDescent="0.25">
      <c r="A125" s="190" t="s">
        <v>2104</v>
      </c>
    </row>
  </sheetData>
  <sortState ref="A4:L113">
    <sortCondition ref="A4:A113"/>
    <sortCondition ref="D4:D113"/>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J5" sqref="J5"/>
    </sheetView>
  </sheetViews>
  <sheetFormatPr defaultRowHeight="15" x14ac:dyDescent="0.25"/>
  <sheetData>
    <row r="1" spans="1:7" x14ac:dyDescent="0.25">
      <c r="A1" s="229" t="s">
        <v>2282</v>
      </c>
      <c r="B1" s="230"/>
      <c r="C1" s="230"/>
      <c r="D1" s="230"/>
      <c r="E1" s="230"/>
      <c r="F1" s="230"/>
      <c r="G1" s="230"/>
    </row>
    <row r="2" spans="1:7" ht="15.75" thickBot="1" x14ac:dyDescent="0.3">
      <c r="A2" s="229"/>
      <c r="B2" s="230"/>
      <c r="C2" s="230"/>
      <c r="D2" s="230"/>
      <c r="E2" s="230"/>
      <c r="F2" s="230"/>
      <c r="G2" s="230"/>
    </row>
    <row r="3" spans="1:7" ht="26.25" thickBot="1" x14ac:dyDescent="0.3">
      <c r="A3" s="231"/>
      <c r="B3" s="225" t="s">
        <v>2220</v>
      </c>
      <c r="C3" s="225" t="s">
        <v>2221</v>
      </c>
      <c r="D3" s="225" t="s">
        <v>2222</v>
      </c>
      <c r="E3" s="225" t="s">
        <v>2223</v>
      </c>
      <c r="F3" s="225" t="s">
        <v>2224</v>
      </c>
      <c r="G3" s="225" t="s">
        <v>2225</v>
      </c>
    </row>
    <row r="4" spans="1:7" x14ac:dyDescent="0.25">
      <c r="A4" s="213" t="s">
        <v>883</v>
      </c>
      <c r="B4" s="214">
        <v>4.04</v>
      </c>
      <c r="C4" s="214">
        <v>56.7</v>
      </c>
      <c r="D4" s="214">
        <v>35.1</v>
      </c>
      <c r="E4" s="214">
        <v>4.5</v>
      </c>
      <c r="F4" s="214">
        <v>4.5999999999999996</v>
      </c>
      <c r="G4" s="214">
        <v>8.3000000000000007</v>
      </c>
    </row>
    <row r="5" spans="1:7" x14ac:dyDescent="0.25">
      <c r="A5" s="213" t="s">
        <v>884</v>
      </c>
      <c r="B5" s="214">
        <v>1.65</v>
      </c>
      <c r="C5" s="214">
        <v>48.5</v>
      </c>
      <c r="D5" s="214">
        <v>34.4</v>
      </c>
      <c r="E5" s="214">
        <v>4.2</v>
      </c>
      <c r="F5" s="214">
        <v>5</v>
      </c>
      <c r="G5" s="214">
        <v>12.3</v>
      </c>
    </row>
    <row r="6" spans="1:7" x14ac:dyDescent="0.25">
      <c r="A6" s="213" t="s">
        <v>885</v>
      </c>
      <c r="B6" s="214">
        <v>2.21</v>
      </c>
      <c r="C6" s="214">
        <v>43.4</v>
      </c>
      <c r="D6" s="214">
        <v>31.2</v>
      </c>
      <c r="E6" s="214">
        <v>3.6</v>
      </c>
      <c r="F6" s="214">
        <v>4.5</v>
      </c>
      <c r="G6" s="214">
        <v>2.7</v>
      </c>
    </row>
    <row r="7" spans="1:7" x14ac:dyDescent="0.25">
      <c r="A7" s="213" t="s">
        <v>886</v>
      </c>
      <c r="B7" s="214">
        <v>2.35</v>
      </c>
      <c r="C7" s="214">
        <v>43.4</v>
      </c>
      <c r="D7" s="214">
        <v>31.1</v>
      </c>
      <c r="E7" s="214">
        <v>4.4000000000000004</v>
      </c>
      <c r="F7" s="214">
        <v>5.2</v>
      </c>
      <c r="G7" s="214">
        <v>11.3</v>
      </c>
    </row>
    <row r="8" spans="1:7" x14ac:dyDescent="0.25">
      <c r="A8" s="213" t="s">
        <v>887</v>
      </c>
      <c r="B8" s="214">
        <v>2.54</v>
      </c>
      <c r="C8" s="214">
        <v>45.4</v>
      </c>
      <c r="D8" s="214">
        <v>32.4</v>
      </c>
      <c r="E8" s="214">
        <v>3.9</v>
      </c>
      <c r="F8" s="214">
        <v>4.8</v>
      </c>
      <c r="G8" s="214">
        <v>13.4</v>
      </c>
    </row>
    <row r="9" spans="1:7" x14ac:dyDescent="0.25">
      <c r="A9" s="213" t="s">
        <v>888</v>
      </c>
      <c r="B9" s="214">
        <v>2.57</v>
      </c>
      <c r="C9" s="214">
        <v>40.5</v>
      </c>
      <c r="D9" s="214">
        <v>32.6</v>
      </c>
      <c r="E9" s="214">
        <v>2.9</v>
      </c>
      <c r="F9" s="214">
        <v>3.8</v>
      </c>
      <c r="G9" s="214">
        <v>5</v>
      </c>
    </row>
    <row r="10" spans="1:7" x14ac:dyDescent="0.25">
      <c r="A10" s="213" t="s">
        <v>889</v>
      </c>
      <c r="B10" s="214">
        <v>1.96</v>
      </c>
      <c r="C10" s="214">
        <v>41.3</v>
      </c>
      <c r="D10" s="214">
        <v>30.4</v>
      </c>
      <c r="E10" s="214">
        <v>2.6</v>
      </c>
      <c r="F10" s="214">
        <v>3</v>
      </c>
      <c r="G10" s="214">
        <v>7</v>
      </c>
    </row>
    <row r="11" spans="1:7" x14ac:dyDescent="0.25">
      <c r="A11" s="213" t="s">
        <v>890</v>
      </c>
      <c r="B11" s="214">
        <v>2.66</v>
      </c>
      <c r="C11" s="214">
        <v>48.7</v>
      </c>
      <c r="D11" s="214">
        <v>33.200000000000003</v>
      </c>
      <c r="E11" s="214">
        <v>4.5</v>
      </c>
      <c r="F11" s="214">
        <v>4.9000000000000004</v>
      </c>
      <c r="G11" s="214">
        <v>15.8</v>
      </c>
    </row>
    <row r="12" spans="1:7" x14ac:dyDescent="0.25">
      <c r="A12" s="213" t="s">
        <v>891</v>
      </c>
      <c r="B12" s="214">
        <v>2.64</v>
      </c>
      <c r="C12" s="214">
        <v>45</v>
      </c>
      <c r="D12" s="214">
        <v>35.4</v>
      </c>
      <c r="E12" s="214">
        <v>3.3</v>
      </c>
      <c r="F12" s="214">
        <v>4.7</v>
      </c>
      <c r="G12" s="214">
        <v>5.5</v>
      </c>
    </row>
    <row r="13" spans="1:7" x14ac:dyDescent="0.25">
      <c r="A13" s="213" t="s">
        <v>892</v>
      </c>
      <c r="B13" s="214">
        <v>2.84</v>
      </c>
      <c r="C13" s="214">
        <v>48</v>
      </c>
      <c r="D13" s="214">
        <v>33.4</v>
      </c>
      <c r="E13" s="214">
        <v>4.3</v>
      </c>
      <c r="F13" s="214">
        <v>5.2</v>
      </c>
      <c r="G13" s="214">
        <v>10.3</v>
      </c>
    </row>
    <row r="14" spans="1:7" x14ac:dyDescent="0.25">
      <c r="A14" s="213" t="s">
        <v>893</v>
      </c>
      <c r="B14" s="214">
        <v>3.68</v>
      </c>
      <c r="C14" s="214">
        <v>52.3</v>
      </c>
      <c r="D14" s="214">
        <v>33.700000000000003</v>
      </c>
      <c r="E14" s="214">
        <v>4.4000000000000004</v>
      </c>
      <c r="F14" s="214">
        <v>4.2</v>
      </c>
      <c r="G14" s="214">
        <v>6.7</v>
      </c>
    </row>
    <row r="15" spans="1:7" ht="15.75" thickBot="1" x14ac:dyDescent="0.3">
      <c r="A15" s="212" t="s">
        <v>2226</v>
      </c>
      <c r="B15" s="217">
        <v>3.14</v>
      </c>
      <c r="C15" s="217">
        <v>37.9</v>
      </c>
      <c r="D15" s="217">
        <v>26.8</v>
      </c>
      <c r="E15" s="217">
        <v>4.7</v>
      </c>
      <c r="F15" s="217">
        <v>6.1</v>
      </c>
      <c r="G15" s="217">
        <v>8.9</v>
      </c>
    </row>
    <row r="16" spans="1:7" x14ac:dyDescent="0.25">
      <c r="A16" s="232" t="s">
        <v>2227</v>
      </c>
      <c r="B16" s="214">
        <v>2.69</v>
      </c>
      <c r="C16" s="214">
        <v>45.3</v>
      </c>
      <c r="D16" s="214">
        <v>33.1</v>
      </c>
      <c r="E16" s="214">
        <v>3.7</v>
      </c>
      <c r="F16" s="214">
        <v>4.5999999999999996</v>
      </c>
      <c r="G16" s="214">
        <v>8.1999999999999993</v>
      </c>
    </row>
    <row r="17" spans="1:7" ht="70.5" customHeight="1" x14ac:dyDescent="0.25">
      <c r="A17" s="253" t="s">
        <v>2231</v>
      </c>
      <c r="B17" s="251"/>
      <c r="C17" s="251"/>
      <c r="D17" s="251"/>
      <c r="E17" s="251"/>
      <c r="F17" s="251"/>
      <c r="G17" s="251"/>
    </row>
  </sheetData>
  <mergeCells count="1">
    <mergeCell ref="A17:G17"/>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vt:lpstr>
      <vt:lpstr>2</vt:lpstr>
      <vt:lpstr>3</vt:lpstr>
      <vt:lpstr>4</vt:lpstr>
      <vt:lpstr>5</vt:lpstr>
      <vt:lpstr>6</vt:lpstr>
      <vt:lpstr>7</vt:lpstr>
      <vt:lpstr>8</vt:lpstr>
      <vt:lpstr>9</vt:lpstr>
      <vt:lpstr>10</vt:lpstr>
      <vt:lpstr>11</vt:lpstr>
      <vt:lpstr>12</vt:lpstr>
      <vt:lpstr>13</vt:lpstr>
      <vt:lpstr>14</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Sawcer</dc:creator>
  <cp:lastModifiedBy>Lasse Folkersen</cp:lastModifiedBy>
  <dcterms:created xsi:type="dcterms:W3CDTF">2012-05-21T07:27:31Z</dcterms:created>
  <dcterms:modified xsi:type="dcterms:W3CDTF">2018-07-02T09:13:13Z</dcterms:modified>
</cp:coreProperties>
</file>