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expense\expapp\git\"/>
    </mc:Choice>
  </mc:AlternateContent>
  <bookViews>
    <workbookView xWindow="0" yWindow="0" windowWidth="21600" windowHeight="9885" activeTab="2"/>
  </bookViews>
  <sheets>
    <sheet name="July 2018" sheetId="1" r:id="rId1"/>
    <sheet name="August 2018" sheetId="2" r:id="rId2"/>
    <sheet name="September 2018" sheetId="3" r:id="rId3"/>
    <sheet name="October 2018" sheetId="4" r:id="rId4"/>
    <sheet name="November 2018" sheetId="5" r:id="rId5"/>
    <sheet name="December 2018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3" l="1"/>
  <c r="H22" i="3"/>
  <c r="H21" i="3" l="1"/>
  <c r="H19" i="3"/>
  <c r="H53" i="2" l="1"/>
  <c r="H38" i="2" l="1"/>
  <c r="H33" i="2" l="1"/>
  <c r="H30" i="2" l="1"/>
  <c r="H27" i="2" l="1"/>
  <c r="H26" i="2"/>
  <c r="H16" i="2" l="1"/>
  <c r="D16" i="2"/>
  <c r="H17" i="2"/>
  <c r="H23" i="2"/>
  <c r="H22" i="2"/>
  <c r="H9" i="2" l="1"/>
  <c r="L10" i="2" l="1"/>
  <c r="L34" i="2"/>
  <c r="L42" i="2"/>
  <c r="L46" i="2"/>
  <c r="L58" i="2"/>
  <c r="L62" i="2"/>
  <c r="L66" i="2"/>
  <c r="L70" i="2"/>
  <c r="L74" i="2"/>
  <c r="L78" i="2"/>
  <c r="L82" i="2"/>
  <c r="L86" i="2"/>
  <c r="L90" i="2"/>
  <c r="L94" i="2"/>
  <c r="L98" i="2"/>
  <c r="L102" i="2"/>
  <c r="L106" i="2"/>
  <c r="L110" i="2"/>
  <c r="L114" i="2"/>
  <c r="L118" i="2"/>
  <c r="L122" i="2"/>
  <c r="K7" i="2"/>
  <c r="K8" i="2"/>
  <c r="K9" i="2"/>
  <c r="K10" i="2"/>
  <c r="K11" i="2"/>
  <c r="K12" i="2"/>
  <c r="K13" i="2"/>
  <c r="K14" i="2"/>
  <c r="K15" i="2"/>
  <c r="K16" i="2"/>
  <c r="L14" i="2" s="1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L38" i="2" s="1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L54" i="2" s="1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6" i="2"/>
  <c r="K3" i="2"/>
  <c r="K4" i="2"/>
  <c r="L2" i="2" s="1"/>
  <c r="K5" i="2"/>
  <c r="K2" i="2"/>
  <c r="H2" i="2"/>
  <c r="L50" i="2" l="1"/>
  <c r="L30" i="2"/>
  <c r="L26" i="2"/>
  <c r="L18" i="2"/>
  <c r="L22" i="2"/>
  <c r="L6" i="2"/>
  <c r="L94" i="1"/>
  <c r="H86" i="1"/>
  <c r="H93" i="1"/>
  <c r="H90" i="1"/>
  <c r="H74" i="1" l="1"/>
  <c r="E70" i="1" l="1"/>
  <c r="H70" i="1"/>
  <c r="G70" i="1"/>
  <c r="H58" i="1" l="1"/>
  <c r="G59" i="1"/>
  <c r="C58" i="1"/>
  <c r="H51" i="1" l="1"/>
  <c r="H50" i="1"/>
  <c r="C50" i="1"/>
  <c r="C48" i="1" l="1"/>
  <c r="C46" i="1"/>
  <c r="H46" i="1"/>
  <c r="H47" i="1"/>
  <c r="H42" i="1" l="1"/>
  <c r="H45" i="1"/>
  <c r="C42" i="1"/>
  <c r="H40" i="1"/>
  <c r="G39" i="1"/>
  <c r="H39" i="1"/>
  <c r="C38" i="1"/>
  <c r="C36" i="1"/>
  <c r="G36" i="1"/>
  <c r="D14" i="1" l="1"/>
  <c r="G34" i="1"/>
  <c r="H18" i="1" l="1"/>
  <c r="E18" i="1"/>
  <c r="D18" i="1"/>
  <c r="H17" i="1" l="1"/>
  <c r="H14" i="1"/>
  <c r="H13" i="1"/>
  <c r="H10" i="1" l="1"/>
  <c r="D10" i="1"/>
  <c r="G3" i="1" l="1"/>
  <c r="G4" i="1"/>
  <c r="H4" i="1"/>
  <c r="L78" i="1" l="1"/>
  <c r="L8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L66" i="1" s="1"/>
  <c r="K67" i="1"/>
  <c r="K68" i="1"/>
  <c r="K69" i="1"/>
  <c r="K70" i="1"/>
  <c r="L70" i="1" s="1"/>
  <c r="K71" i="1"/>
  <c r="K72" i="1"/>
  <c r="K73" i="1"/>
  <c r="K74" i="1"/>
  <c r="L74" i="1" s="1"/>
  <c r="K75" i="1"/>
  <c r="K76" i="1"/>
  <c r="K77" i="1"/>
  <c r="K78" i="1"/>
  <c r="K79" i="1"/>
  <c r="K80" i="1"/>
  <c r="K81" i="1"/>
  <c r="K82" i="1"/>
  <c r="K83" i="1"/>
  <c r="K84" i="1"/>
  <c r="K85" i="1"/>
  <c r="K86" i="1"/>
  <c r="L86" i="1" s="1"/>
  <c r="K87" i="1"/>
  <c r="K88" i="1"/>
  <c r="K89" i="1"/>
  <c r="K90" i="1"/>
  <c r="K91" i="1"/>
  <c r="K92" i="1"/>
  <c r="K93" i="1"/>
  <c r="K2" i="1"/>
  <c r="L90" i="1" l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6" i="1"/>
  <c r="L10" i="1"/>
  <c r="L2" i="1"/>
</calcChain>
</file>

<file path=xl/comments1.xml><?xml version="1.0" encoding="utf-8"?>
<comments xmlns="http://schemas.openxmlformats.org/spreadsheetml/2006/main">
  <authors>
    <author>Ryan Tan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乌鸡面- 228
</t>
        </r>
      </text>
    </comment>
    <comment ref="D2" authorId="0" shapeId="0">
      <text>
        <r>
          <rPr>
            <b/>
            <sz val="9"/>
            <color indexed="81"/>
            <rFont val="Tahoma"/>
            <charset val="1"/>
          </rPr>
          <t>Ryan Tan:
鸡饭 - 鸿宾</t>
        </r>
      </text>
    </comment>
    <comment ref="H2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鸿宾鸡饭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华仔粥 - 卤三层肉 + 莲藕</t>
        </r>
      </text>
    </comment>
    <comment ref="G3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华仔 - 炸肉 + 饭</t>
        </r>
      </text>
    </comment>
    <comment ref="H3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华仔 三层肉 莲藕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Ryan Tan:</t>
        </r>
        <r>
          <rPr>
            <sz val="9"/>
            <color indexed="81"/>
            <rFont val="Tahoma"/>
            <family val="2"/>
          </rPr>
          <t xml:space="preserve">
228 煮炒排骨王饭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 xml:space="preserve">Ryan Tan:
</t>
        </r>
        <r>
          <rPr>
            <sz val="9"/>
            <color indexed="81"/>
            <rFont val="Tahoma"/>
            <family val="2"/>
          </rPr>
          <t>228 鸡翅 - 5.4
228 煮炒福建面- 5.0</t>
        </r>
      </text>
    </comment>
    <comment ref="H4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228凉茶
228面粉粿+肉圆</t>
        </r>
      </text>
    </comment>
    <comment ref="C6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228 - 乌鸡面</t>
        </r>
      </text>
    </comment>
    <comment ref="D10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M2 Kopi O
M2 老黄干捞粿条</t>
        </r>
      </text>
    </comment>
    <comment ref="H10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M2 凉茶
M2 老黄伊面加面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M2 杂菜
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M2 杂菜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Ryan Tan:</t>
        </r>
        <r>
          <rPr>
            <sz val="9"/>
            <color indexed="81"/>
            <rFont val="Tahoma"/>
            <family val="2"/>
          </rPr>
          <t xml:space="preserve">
M2 牛油包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Ryan Tan:</t>
        </r>
        <r>
          <rPr>
            <sz val="9"/>
            <color indexed="81"/>
            <rFont val="Tahoma"/>
            <family val="2"/>
          </rPr>
          <t xml:space="preserve">
M2 蛋挞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Ryan Tan:</t>
        </r>
        <r>
          <rPr>
            <sz val="9"/>
            <color indexed="81"/>
            <rFont val="Tahoma"/>
            <family val="2"/>
          </rPr>
          <t xml:space="preserve">
M2 蛋挞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Ryan Tan:</t>
        </r>
        <r>
          <rPr>
            <sz val="9"/>
            <color indexed="81"/>
            <rFont val="Tahoma"/>
            <family val="2"/>
          </rPr>
          <t xml:space="preserve">
M2 cranberry面包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Ryan Tan:</t>
        </r>
        <r>
          <rPr>
            <sz val="9"/>
            <color indexed="81"/>
            <rFont val="Tahoma"/>
            <family val="2"/>
          </rPr>
          <t xml:space="preserve">
金顺 mashimo面包
M2 cranberry 面包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Ryan Tan:</t>
        </r>
        <r>
          <rPr>
            <sz val="9"/>
            <color indexed="81"/>
            <rFont val="Tahoma"/>
            <family val="2"/>
          </rPr>
          <t xml:space="preserve">
2323 肥嫂云吞面</t>
        </r>
      </text>
    </comment>
    <comment ref="D14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巴刹 - 米粉面</t>
        </r>
      </text>
    </comment>
    <comment ref="H14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巴刹 - 米粉面 大 咖啡 凉茶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Ryan Tan:</t>
        </r>
        <r>
          <rPr>
            <sz val="9"/>
            <color indexed="81"/>
            <rFont val="Tahoma"/>
            <family val="2"/>
          </rPr>
          <t xml:space="preserve">
鱼 - batang - 95
鸡 - 30
猪 - 16
菜 - 5
斋料 - 28.1</t>
        </r>
      </text>
    </comment>
    <comment ref="C18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油站 - 米粉 大 + 蛋</t>
        </r>
      </text>
    </comment>
    <comment ref="D18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天德 素食</t>
        </r>
      </text>
    </comment>
    <comment ref="E18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天德 素食</t>
        </r>
      </text>
    </comment>
    <comment ref="G18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天德 素食</t>
        </r>
      </text>
    </comment>
    <comment ref="H18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天德 素食</t>
        </r>
      </text>
    </comment>
    <comment ref="H21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面包</t>
        </r>
      </text>
    </comment>
    <comment ref="H22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麦当劳 - 8.9</t>
        </r>
      </text>
    </comment>
    <comment ref="C24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云吞面</t>
        </r>
      </text>
    </comment>
    <comment ref="D24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唐茶</t>
        </r>
      </text>
    </comment>
    <comment ref="E24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唐茶</t>
        </r>
      </text>
    </comment>
    <comment ref="G24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milo冰</t>
        </r>
      </text>
    </comment>
    <comment ref="H24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凉茶 + 猪杂</t>
        </r>
      </text>
    </comment>
    <comment ref="C26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乌鸡</t>
        </r>
      </text>
    </comment>
    <comment ref="D26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肥嫂 - 咖哩</t>
        </r>
      </text>
    </comment>
    <comment ref="H26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肥嫂 - 中</t>
        </r>
      </text>
    </comment>
    <comment ref="C27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霸王</t>
        </r>
      </text>
    </comment>
    <comment ref="H27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霸王</t>
        </r>
      </text>
    </comment>
    <comment ref="C30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乌鸡</t>
        </r>
      </text>
    </comment>
    <comment ref="D30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鸡饭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鸡饭</t>
        </r>
      </text>
    </comment>
    <comment ref="H31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kosok 2 片</t>
        </r>
      </text>
    </comment>
    <comment ref="G33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白面包</t>
        </r>
      </text>
    </comment>
    <comment ref="H33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剪头发</t>
        </r>
      </text>
    </comment>
    <comment ref="C34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印度 - tosai</t>
        </r>
      </text>
    </comment>
    <comment ref="G34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印度煎饼 - kosok, 蛋, tosai</t>
        </r>
      </text>
    </comment>
    <comment ref="H34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回教堂门前 - 炒面 椰浆饭</t>
        </r>
      </text>
    </comment>
    <comment ref="H35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印度 - tosai</t>
        </r>
      </text>
    </comment>
    <comment ref="C36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妈咪排骨饭 228</t>
        </r>
      </text>
    </comment>
    <comment ref="G36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228 鸡翅膀
大家好 泰式pattaya</t>
        </r>
      </text>
    </comment>
    <comment ref="C38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乌鸡面</t>
        </r>
      </text>
    </comment>
    <comment ref="G39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华仔 炸肉</t>
        </r>
      </text>
    </comment>
    <comment ref="H39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m2 鱼 6
华仔 菜 3
华仔 炸肉 3
华仔 薏米水 1.6</t>
        </r>
      </text>
    </comment>
    <comment ref="C40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300万 饭</t>
        </r>
      </text>
    </comment>
    <comment ref="H40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300万 饭</t>
        </r>
      </text>
    </comment>
    <comment ref="G41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面包</t>
        </r>
      </text>
    </comment>
    <comment ref="C42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M2 kopi o
渔村</t>
        </r>
      </text>
    </comment>
    <comment ref="H42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M2 面粉过伊面大
咖啡</t>
        </r>
      </text>
    </comment>
    <comment ref="C44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大家好 - 面粉粿</t>
        </r>
      </text>
    </comment>
    <comment ref="H44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肥佬 - 滑蛋河</t>
        </r>
      </text>
    </comment>
    <comment ref="H45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五月花 面包
葡萄干 + 墨西哥</t>
        </r>
      </text>
    </comment>
    <comment ref="C46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乌鸡面 kopi o</t>
        </r>
      </text>
    </comment>
    <comment ref="H46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薏米水 + 肥嫂</t>
        </r>
      </text>
    </comment>
    <comment ref="H47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华仔 - 鱼 + 水
M2 - 梅菜</t>
        </r>
      </text>
    </comment>
    <comment ref="C48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228 姜葱鸡饭</t>
        </r>
      </text>
    </comment>
    <comment ref="H49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面包</t>
        </r>
      </text>
    </comment>
    <comment ref="C50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乌鸡 - 5
kopi o - 1.7</t>
        </r>
      </text>
    </comment>
    <comment ref="H50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乌鸡 + 薏米水</t>
        </r>
      </text>
    </comment>
    <comment ref="H51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华仔 - 鱼
228 - 啦啦 + asam kari 鱼
</t>
        </r>
      </text>
    </comment>
    <comment ref="H52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大时代 - 鱼滑幼面</t>
        </r>
      </text>
    </comment>
    <comment ref="C54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desa jaya - 云吞面</t>
        </r>
      </text>
    </comment>
    <comment ref="H54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desa jaya - 经济饭</t>
        </r>
      </text>
    </comment>
    <comment ref="C55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材记</t>
        </r>
      </text>
    </comment>
    <comment ref="H55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材记</t>
        </r>
      </text>
    </comment>
    <comment ref="C56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228 云吞面</t>
        </r>
      </text>
    </comment>
    <comment ref="G56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228 东炎海鲜米粉汤</t>
        </r>
      </text>
    </comment>
    <comment ref="H56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228 猪杂汤</t>
        </r>
      </text>
    </comment>
    <comment ref="C58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228 乌鸡 kopi o</t>
        </r>
      </text>
    </comment>
    <comment ref="H58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228 乌鸡 凉茶</t>
        </r>
      </text>
    </comment>
    <comment ref="C59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228 肉蛋</t>
        </r>
      </text>
    </comment>
    <comment ref="G59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华仔 炸肉</t>
        </r>
      </text>
    </comment>
    <comment ref="H65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义顺 修理</t>
        </r>
      </text>
    </comment>
    <comment ref="G66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面包</t>
        </r>
      </text>
    </comment>
    <comment ref="C70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肥嫂 - 云吞面</t>
        </r>
      </text>
    </comment>
    <comment ref="D70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肥嫂 - 米粉面清汤</t>
        </r>
      </text>
    </comment>
    <comment ref="E70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印度煎饼 - 空 + 蛋</t>
        </r>
      </text>
    </comment>
    <comment ref="G70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印度煎饼 - 空 x 2</t>
        </r>
      </text>
    </comment>
    <comment ref="H70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印度煎饼 
- 空 x 3 
+ Bru 咖啡 [2.50]</t>
        </r>
      </text>
    </comment>
    <comment ref="C74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乌鸡空面</t>
        </r>
      </text>
    </comment>
    <comment ref="E74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印度煎饼 空 x 2</t>
        </r>
      </text>
    </comment>
    <comment ref="G74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印度煎饼 空 x 2</t>
        </r>
      </text>
    </comment>
    <comment ref="H74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Tosai + JiaJia + 乌鸡空面</t>
        </r>
      </text>
    </comment>
  </commentList>
</comments>
</file>

<file path=xl/comments2.xml><?xml version="1.0" encoding="utf-8"?>
<comments xmlns="http://schemas.openxmlformats.org/spreadsheetml/2006/main">
  <authors>
    <author>Ryan Tan</author>
  </authors>
  <commentList>
    <comment ref="G6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Bread
</t>
        </r>
      </text>
    </comment>
    <comment ref="G7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Hua Zai Zha Rou</t>
        </r>
      </text>
    </comment>
    <comment ref="H27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bus to hospital</t>
        </r>
      </text>
    </comment>
  </commentList>
</comments>
</file>

<file path=xl/comments3.xml><?xml version="1.0" encoding="utf-8"?>
<comments xmlns="http://schemas.openxmlformats.org/spreadsheetml/2006/main">
  <authors>
    <author>Ryan Tan</author>
  </authors>
  <commentList>
    <comment ref="G6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Bread
</t>
        </r>
      </text>
    </comment>
    <comment ref="G7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Hua Zai Zha Rou</t>
        </r>
      </text>
    </comment>
    <comment ref="H21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Bread - 3.2
Petrol - 6.85
Mom - 200 (Cash)
Fund Return - 100 (bank)
Saving - 350 (Bank)
</t>
        </r>
      </text>
    </comment>
    <comment ref="H27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bus to hospital</t>
        </r>
      </text>
    </comment>
  </commentList>
</comments>
</file>

<file path=xl/comments4.xml><?xml version="1.0" encoding="utf-8"?>
<comments xmlns="http://schemas.openxmlformats.org/spreadsheetml/2006/main">
  <authors>
    <author>Ryan Tan</author>
  </authors>
  <commentList>
    <comment ref="G6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Bread
</t>
        </r>
      </text>
    </comment>
    <comment ref="G7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Hua Zai Zha Rou</t>
        </r>
      </text>
    </comment>
    <comment ref="H27" authorId="0" shapeId="0">
      <text>
        <r>
          <rPr>
            <b/>
            <sz val="9"/>
            <color indexed="81"/>
            <rFont val="Tahoma"/>
            <charset val="1"/>
          </rPr>
          <t>Ryan Tan:</t>
        </r>
        <r>
          <rPr>
            <sz val="9"/>
            <color indexed="81"/>
            <rFont val="Tahoma"/>
            <charset val="1"/>
          </rPr>
          <t xml:space="preserve">
bus to hospital</t>
        </r>
      </text>
    </comment>
  </commentList>
</comments>
</file>

<file path=xl/sharedStrings.xml><?xml version="1.0" encoding="utf-8"?>
<sst xmlns="http://schemas.openxmlformats.org/spreadsheetml/2006/main" count="509" uniqueCount="17">
  <si>
    <t>Breakfast</t>
  </si>
  <si>
    <t>Lunch</t>
  </si>
  <si>
    <t>Dinner</t>
  </si>
  <si>
    <t>Extra</t>
  </si>
  <si>
    <t>Father</t>
  </si>
  <si>
    <t>Mother</t>
  </si>
  <si>
    <t>Sister</t>
  </si>
  <si>
    <t>Brother</t>
  </si>
  <si>
    <t>Sister-in-law</t>
  </si>
  <si>
    <t>Me</t>
  </si>
  <si>
    <t>Xun Jia</t>
  </si>
  <si>
    <t>Xun Yan</t>
  </si>
  <si>
    <t>Date</t>
  </si>
  <si>
    <t>Type \ Person</t>
  </si>
  <si>
    <t>Total Per Session</t>
  </si>
  <si>
    <t>Total of Day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</si>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</sst>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[$MYR]\ #,##0.00"/>
    <numFmt numFmtId="165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164" fontId="0" fillId="12" borderId="1" xfId="1" applyNumberFormat="1" applyFont="1" applyFill="1" applyBorder="1" applyAlignment="1">
      <alignment horizontal="center" vertical="center"/>
    </xf>
    <xf numFmtId="164" fontId="0" fillId="11" borderId="1" xfId="1" applyNumberFormat="1" applyFon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13" borderId="1" xfId="1" applyNumberFormat="1" applyFont="1" applyFill="1" applyBorder="1" applyAlignment="1">
      <alignment horizontal="center" vertical="center"/>
    </xf>
    <xf numFmtId="164" fontId="0" fillId="8" borderId="1" xfId="1" applyNumberFormat="1" applyFont="1" applyFill="1" applyBorder="1" applyAlignment="1">
      <alignment horizontal="center" vertical="center"/>
    </xf>
    <xf numFmtId="164" fontId="0" fillId="14" borderId="1" xfId="1" applyNumberFormat="1" applyFont="1" applyFill="1" applyBorder="1" applyAlignment="1">
      <alignment horizontal="center" vertical="center"/>
    </xf>
    <xf numFmtId="164" fontId="0" fillId="15" borderId="1" xfId="1" applyNumberFormat="1" applyFont="1" applyFill="1" applyBorder="1" applyAlignment="1">
      <alignment horizontal="center" vertical="center"/>
    </xf>
    <xf numFmtId="164" fontId="0" fillId="6" borderId="1" xfId="1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2" fillId="10" borderId="1" xfId="0" applyNumberFormat="1" applyFon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165" fontId="0" fillId="4" borderId="3" xfId="0" applyNumberFormat="1" applyFill="1" applyBorder="1" applyAlignment="1">
      <alignment horizontal="center" vertical="center"/>
    </xf>
    <xf numFmtId="165" fontId="0" fillId="4" borderId="4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2" fillId="16" borderId="2" xfId="0" applyNumberFormat="1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5"/>
  <sheetViews>
    <sheetView topLeftCell="A87" zoomScaleNormal="100" workbookViewId="0">
      <selection activeCell="L98" sqref="A1:XFD1048576"/>
    </sheetView>
  </sheetViews>
  <sheetFormatPr defaultColWidth="15.7109375" defaultRowHeight="30" customHeight="1" x14ac:dyDescent="0.25"/>
  <cols>
    <col min="1" max="1" width="23.7109375" style="24" bestFit="1" customWidth="1"/>
    <col min="2" max="2" width="16.7109375" style="4" customWidth="1"/>
    <col min="3" max="3" width="16.7109375" style="14" customWidth="1"/>
    <col min="4" max="4" width="16.7109375" style="15" customWidth="1"/>
    <col min="5" max="5" width="16.7109375" style="16" customWidth="1"/>
    <col min="6" max="6" width="16.7109375" style="17" hidden="1" customWidth="1"/>
    <col min="7" max="7" width="16.7109375" style="18" customWidth="1"/>
    <col min="8" max="8" width="16.7109375" style="19" customWidth="1"/>
    <col min="9" max="9" width="16.7109375" style="20" customWidth="1"/>
    <col min="10" max="10" width="16.7109375" style="21" customWidth="1"/>
    <col min="11" max="12" width="16.7109375" style="4" customWidth="1"/>
    <col min="13" max="16384" width="15.7109375" style="4"/>
  </cols>
  <sheetData>
    <row r="1" spans="1:12" s="6" customFormat="1" ht="30" customHeight="1" x14ac:dyDescent="0.25">
      <c r="A1" s="23" t="s">
        <v>12</v>
      </c>
      <c r="B1" s="6" t="s">
        <v>13</v>
      </c>
      <c r="C1" s="8" t="s">
        <v>4</v>
      </c>
      <c r="D1" s="7" t="s">
        <v>5</v>
      </c>
      <c r="E1" s="9" t="s">
        <v>6</v>
      </c>
      <c r="F1" s="10" t="s">
        <v>7</v>
      </c>
      <c r="G1" s="11" t="s">
        <v>8</v>
      </c>
      <c r="H1" s="12" t="s">
        <v>9</v>
      </c>
      <c r="I1" s="13" t="s">
        <v>10</v>
      </c>
      <c r="J1" s="2" t="s">
        <v>11</v>
      </c>
      <c r="K1" s="6" t="s">
        <v>14</v>
      </c>
      <c r="L1" s="6" t="s">
        <v>15</v>
      </c>
    </row>
    <row r="2" spans="1:12" ht="30" customHeight="1" x14ac:dyDescent="0.25">
      <c r="A2" s="26">
        <v>43290</v>
      </c>
      <c r="B2" s="1" t="s">
        <v>0</v>
      </c>
      <c r="C2" s="14">
        <v>5</v>
      </c>
      <c r="D2" s="15">
        <v>5</v>
      </c>
      <c r="E2" s="16">
        <v>0</v>
      </c>
      <c r="F2" s="17">
        <v>0</v>
      </c>
      <c r="G2" s="18">
        <v>0</v>
      </c>
      <c r="H2" s="19">
        <v>5</v>
      </c>
      <c r="I2" s="20">
        <v>0</v>
      </c>
      <c r="J2" s="21">
        <v>0</v>
      </c>
      <c r="K2" s="22">
        <f>SUM(C2:J2)</f>
        <v>15</v>
      </c>
      <c r="L2" s="29">
        <f>SUM(K2:K5)</f>
        <v>55.599999999999994</v>
      </c>
    </row>
    <row r="3" spans="1:12" ht="30" customHeight="1" x14ac:dyDescent="0.25">
      <c r="A3" s="27"/>
      <c r="B3" s="2" t="s">
        <v>1</v>
      </c>
      <c r="C3" s="14">
        <v>4.5</v>
      </c>
      <c r="D3" s="15">
        <v>0</v>
      </c>
      <c r="E3" s="16">
        <v>0</v>
      </c>
      <c r="F3" s="17">
        <v>0</v>
      </c>
      <c r="G3" s="18">
        <f>6</f>
        <v>6</v>
      </c>
      <c r="H3" s="19">
        <v>4.5</v>
      </c>
      <c r="I3" s="20">
        <v>0</v>
      </c>
      <c r="J3" s="21">
        <v>0</v>
      </c>
      <c r="K3" s="22">
        <f t="shared" ref="K3:K66" si="0">SUM(C3:J3)</f>
        <v>15</v>
      </c>
      <c r="L3" s="30"/>
    </row>
    <row r="4" spans="1:12" ht="30" customHeight="1" x14ac:dyDescent="0.25">
      <c r="A4" s="27"/>
      <c r="B4" s="3" t="s">
        <v>2</v>
      </c>
      <c r="C4" s="14">
        <v>7</v>
      </c>
      <c r="D4" s="15">
        <v>0</v>
      </c>
      <c r="E4" s="16">
        <v>0</v>
      </c>
      <c r="F4" s="17">
        <v>0</v>
      </c>
      <c r="G4" s="18">
        <f>5.4+5</f>
        <v>10.4</v>
      </c>
      <c r="H4" s="19">
        <f>6+2.2</f>
        <v>8.1999999999999993</v>
      </c>
      <c r="I4" s="20">
        <v>0</v>
      </c>
      <c r="J4" s="21">
        <v>0</v>
      </c>
      <c r="K4" s="22">
        <f t="shared" si="0"/>
        <v>25.599999999999998</v>
      </c>
      <c r="L4" s="30"/>
    </row>
    <row r="5" spans="1:12" ht="30" customHeight="1" x14ac:dyDescent="0.25">
      <c r="A5" s="28"/>
      <c r="B5" s="5" t="s">
        <v>3</v>
      </c>
      <c r="K5" s="22">
        <f t="shared" si="0"/>
        <v>0</v>
      </c>
      <c r="L5" s="31"/>
    </row>
    <row r="6" spans="1:12" ht="30" customHeight="1" x14ac:dyDescent="0.25">
      <c r="A6" s="26">
        <v>43291</v>
      </c>
      <c r="B6" s="1" t="s">
        <v>0</v>
      </c>
      <c r="C6" s="14">
        <v>5</v>
      </c>
      <c r="D6" s="15">
        <v>2</v>
      </c>
      <c r="E6" s="16">
        <v>0</v>
      </c>
      <c r="F6" s="17">
        <v>0</v>
      </c>
      <c r="G6" s="18">
        <v>2</v>
      </c>
      <c r="H6" s="19">
        <v>2</v>
      </c>
      <c r="I6" s="20">
        <v>0</v>
      </c>
      <c r="J6" s="21">
        <v>0</v>
      </c>
      <c r="K6" s="22">
        <f t="shared" si="0"/>
        <v>11</v>
      </c>
      <c r="L6" s="29">
        <f t="shared" ref="L6" si="1">SUM(K6:K9)</f>
        <v>11</v>
      </c>
    </row>
    <row r="7" spans="1:12" ht="30" customHeight="1" x14ac:dyDescent="0.25">
      <c r="A7" s="27"/>
      <c r="B7" s="2" t="s">
        <v>1</v>
      </c>
      <c r="C7" s="14">
        <v>0</v>
      </c>
      <c r="D7" s="15">
        <v>0</v>
      </c>
      <c r="E7" s="16">
        <v>0</v>
      </c>
      <c r="F7" s="17">
        <v>0</v>
      </c>
      <c r="G7" s="18">
        <v>0</v>
      </c>
      <c r="H7" s="19">
        <v>0</v>
      </c>
      <c r="I7" s="20">
        <v>0</v>
      </c>
      <c r="J7" s="21">
        <v>0</v>
      </c>
      <c r="K7" s="22">
        <f t="shared" si="0"/>
        <v>0</v>
      </c>
      <c r="L7" s="30"/>
    </row>
    <row r="8" spans="1:12" ht="30" customHeight="1" x14ac:dyDescent="0.25">
      <c r="A8" s="27"/>
      <c r="B8" s="3" t="s">
        <v>2</v>
      </c>
      <c r="C8" s="14">
        <v>0</v>
      </c>
      <c r="D8" s="15">
        <v>0</v>
      </c>
      <c r="E8" s="16">
        <v>0</v>
      </c>
      <c r="F8" s="17">
        <v>0</v>
      </c>
      <c r="G8" s="18">
        <v>0</v>
      </c>
      <c r="H8" s="19">
        <v>0</v>
      </c>
      <c r="I8" s="20">
        <v>0</v>
      </c>
      <c r="J8" s="21">
        <v>0</v>
      </c>
      <c r="K8" s="22">
        <f t="shared" si="0"/>
        <v>0</v>
      </c>
      <c r="L8" s="30"/>
    </row>
    <row r="9" spans="1:12" ht="30" customHeight="1" x14ac:dyDescent="0.25">
      <c r="A9" s="28"/>
      <c r="B9" s="5" t="s">
        <v>3</v>
      </c>
      <c r="K9" s="22">
        <f t="shared" si="0"/>
        <v>0</v>
      </c>
      <c r="L9" s="31"/>
    </row>
    <row r="10" spans="1:12" ht="30" customHeight="1" x14ac:dyDescent="0.25">
      <c r="A10" s="26">
        <v>43292</v>
      </c>
      <c r="B10" s="1" t="s">
        <v>0</v>
      </c>
      <c r="C10" s="14">
        <v>0</v>
      </c>
      <c r="D10" s="15">
        <f>5.5+1.5</f>
        <v>7</v>
      </c>
      <c r="E10" s="16">
        <v>0</v>
      </c>
      <c r="F10" s="17">
        <v>0</v>
      </c>
      <c r="G10" s="18">
        <v>0</v>
      </c>
      <c r="H10" s="19">
        <f>6+1.5</f>
        <v>7.5</v>
      </c>
      <c r="I10" s="20">
        <v>0</v>
      </c>
      <c r="J10" s="21">
        <v>0</v>
      </c>
      <c r="K10" s="22">
        <f t="shared" si="0"/>
        <v>14.5</v>
      </c>
      <c r="L10" s="29">
        <f t="shared" ref="L10" si="2">SUM(K10:K13)</f>
        <v>42.25</v>
      </c>
    </row>
    <row r="11" spans="1:12" ht="30" customHeight="1" x14ac:dyDescent="0.25">
      <c r="A11" s="27"/>
      <c r="B11" s="2" t="s">
        <v>1</v>
      </c>
      <c r="C11" s="14">
        <v>7</v>
      </c>
      <c r="D11" s="15">
        <v>0</v>
      </c>
      <c r="E11" s="16">
        <v>0</v>
      </c>
      <c r="F11" s="17">
        <v>0</v>
      </c>
      <c r="G11" s="18">
        <v>0</v>
      </c>
      <c r="H11" s="19">
        <v>7</v>
      </c>
      <c r="I11" s="20">
        <v>0</v>
      </c>
      <c r="J11" s="21">
        <v>0</v>
      </c>
      <c r="K11" s="22">
        <f t="shared" si="0"/>
        <v>14</v>
      </c>
      <c r="L11" s="30"/>
    </row>
    <row r="12" spans="1:12" ht="30" customHeight="1" x14ac:dyDescent="0.25">
      <c r="A12" s="27"/>
      <c r="B12" s="3" t="s">
        <v>2</v>
      </c>
      <c r="C12" s="14">
        <v>0</v>
      </c>
      <c r="D12" s="15">
        <v>0</v>
      </c>
      <c r="E12" s="16">
        <v>0</v>
      </c>
      <c r="F12" s="17">
        <v>0</v>
      </c>
      <c r="G12" s="18">
        <v>0</v>
      </c>
      <c r="H12" s="19">
        <v>0</v>
      </c>
      <c r="I12" s="20">
        <v>0</v>
      </c>
      <c r="J12" s="21">
        <v>0</v>
      </c>
      <c r="K12" s="22">
        <f t="shared" si="0"/>
        <v>0</v>
      </c>
      <c r="L12" s="30"/>
    </row>
    <row r="13" spans="1:12" ht="30" customHeight="1" x14ac:dyDescent="0.25">
      <c r="A13" s="28"/>
      <c r="B13" s="5" t="s">
        <v>3</v>
      </c>
      <c r="C13" s="14">
        <v>1.7</v>
      </c>
      <c r="D13" s="15">
        <v>1.6</v>
      </c>
      <c r="E13" s="16">
        <v>1.6</v>
      </c>
      <c r="F13" s="17">
        <v>0</v>
      </c>
      <c r="G13" s="18">
        <v>2.6</v>
      </c>
      <c r="H13" s="19">
        <f>2.6+3.65</f>
        <v>6.25</v>
      </c>
      <c r="I13" s="20">
        <v>0</v>
      </c>
      <c r="J13" s="21">
        <v>0</v>
      </c>
      <c r="K13" s="22">
        <f t="shared" si="0"/>
        <v>13.75</v>
      </c>
      <c r="L13" s="31"/>
    </row>
    <row r="14" spans="1:12" ht="30" customHeight="1" x14ac:dyDescent="0.25">
      <c r="A14" s="26">
        <v>43293</v>
      </c>
      <c r="B14" s="1" t="s">
        <v>0</v>
      </c>
      <c r="C14" s="14">
        <v>5</v>
      </c>
      <c r="D14" s="15">
        <f>3.5 + 1.5</f>
        <v>5</v>
      </c>
      <c r="E14" s="16">
        <v>0</v>
      </c>
      <c r="F14" s="17">
        <v>0</v>
      </c>
      <c r="G14" s="18">
        <v>0</v>
      </c>
      <c r="H14" s="19">
        <f>5+1.7+1.4</f>
        <v>8.1</v>
      </c>
      <c r="I14" s="20">
        <v>0</v>
      </c>
      <c r="J14" s="21">
        <v>0</v>
      </c>
      <c r="K14" s="22">
        <f t="shared" si="0"/>
        <v>18.100000000000001</v>
      </c>
      <c r="L14" s="29">
        <f t="shared" ref="L14" si="3">SUM(K14:K17)</f>
        <v>192.2</v>
      </c>
    </row>
    <row r="15" spans="1:12" ht="30" customHeight="1" x14ac:dyDescent="0.25">
      <c r="A15" s="27"/>
      <c r="B15" s="2" t="s">
        <v>1</v>
      </c>
      <c r="C15" s="14">
        <v>0</v>
      </c>
      <c r="D15" s="15">
        <v>0</v>
      </c>
      <c r="E15" s="16">
        <v>0</v>
      </c>
      <c r="F15" s="17">
        <v>0</v>
      </c>
      <c r="G15" s="18">
        <v>0</v>
      </c>
      <c r="H15" s="19">
        <v>0</v>
      </c>
      <c r="I15" s="20">
        <v>0</v>
      </c>
      <c r="J15" s="21">
        <v>0</v>
      </c>
      <c r="K15" s="22">
        <f t="shared" si="0"/>
        <v>0</v>
      </c>
      <c r="L15" s="30"/>
    </row>
    <row r="16" spans="1:12" ht="30" customHeight="1" x14ac:dyDescent="0.25">
      <c r="A16" s="27"/>
      <c r="B16" s="3" t="s">
        <v>2</v>
      </c>
      <c r="C16" s="14">
        <v>0</v>
      </c>
      <c r="D16" s="15">
        <v>0</v>
      </c>
      <c r="E16" s="16">
        <v>0</v>
      </c>
      <c r="F16" s="17">
        <v>0</v>
      </c>
      <c r="G16" s="18">
        <v>0</v>
      </c>
      <c r="H16" s="19">
        <v>0</v>
      </c>
      <c r="I16" s="20">
        <v>0</v>
      </c>
      <c r="J16" s="21">
        <v>0</v>
      </c>
      <c r="K16" s="22">
        <f t="shared" si="0"/>
        <v>0</v>
      </c>
      <c r="L16" s="30"/>
    </row>
    <row r="17" spans="1:12" ht="30" customHeight="1" x14ac:dyDescent="0.25">
      <c r="A17" s="28"/>
      <c r="B17" s="5" t="s">
        <v>3</v>
      </c>
      <c r="H17" s="19">
        <f>95+16+30+5+28.1</f>
        <v>174.1</v>
      </c>
      <c r="K17" s="22">
        <f t="shared" si="0"/>
        <v>174.1</v>
      </c>
      <c r="L17" s="31"/>
    </row>
    <row r="18" spans="1:12" ht="30" customHeight="1" x14ac:dyDescent="0.25">
      <c r="A18" s="26">
        <v>43294</v>
      </c>
      <c r="B18" s="1" t="s">
        <v>0</v>
      </c>
      <c r="C18" s="14">
        <v>3</v>
      </c>
      <c r="D18" s="15">
        <f>2+6</f>
        <v>8</v>
      </c>
      <c r="E18" s="16">
        <f>2.5+6</f>
        <v>8.5</v>
      </c>
      <c r="F18" s="17">
        <v>0</v>
      </c>
      <c r="G18" s="18">
        <v>6.3</v>
      </c>
      <c r="H18" s="19">
        <f>3.8+1+6</f>
        <v>10.8</v>
      </c>
      <c r="I18" s="20">
        <v>0</v>
      </c>
      <c r="J18" s="21">
        <v>0</v>
      </c>
      <c r="K18" s="22">
        <f t="shared" si="0"/>
        <v>36.6</v>
      </c>
      <c r="L18" s="29">
        <f t="shared" ref="L18" si="4">SUM(K18:K21)</f>
        <v>40.25</v>
      </c>
    </row>
    <row r="19" spans="1:12" ht="30" customHeight="1" x14ac:dyDescent="0.25">
      <c r="A19" s="27"/>
      <c r="B19" s="2" t="s">
        <v>1</v>
      </c>
      <c r="K19" s="22">
        <f t="shared" si="0"/>
        <v>0</v>
      </c>
      <c r="L19" s="30"/>
    </row>
    <row r="20" spans="1:12" ht="30" customHeight="1" x14ac:dyDescent="0.25">
      <c r="A20" s="27"/>
      <c r="B20" s="3" t="s">
        <v>2</v>
      </c>
      <c r="K20" s="22">
        <f t="shared" si="0"/>
        <v>0</v>
      </c>
      <c r="L20" s="30"/>
    </row>
    <row r="21" spans="1:12" ht="30" customHeight="1" x14ac:dyDescent="0.25">
      <c r="A21" s="28"/>
      <c r="B21" s="5" t="s">
        <v>3</v>
      </c>
      <c r="H21" s="19">
        <v>3.65</v>
      </c>
      <c r="K21" s="22">
        <f t="shared" si="0"/>
        <v>3.65</v>
      </c>
      <c r="L21" s="31"/>
    </row>
    <row r="22" spans="1:12" ht="30" customHeight="1" x14ac:dyDescent="0.25">
      <c r="A22" s="26">
        <v>43295</v>
      </c>
      <c r="B22" s="1" t="s">
        <v>0</v>
      </c>
      <c r="H22" s="19">
        <v>8.9</v>
      </c>
      <c r="K22" s="22">
        <f t="shared" si="0"/>
        <v>8.9</v>
      </c>
      <c r="L22" s="29">
        <f t="shared" ref="L22" si="5">SUM(K22:K25)</f>
        <v>176.7</v>
      </c>
    </row>
    <row r="23" spans="1:12" ht="30" customHeight="1" x14ac:dyDescent="0.25">
      <c r="A23" s="27"/>
      <c r="B23" s="2" t="s">
        <v>1</v>
      </c>
      <c r="K23" s="22">
        <f t="shared" si="0"/>
        <v>0</v>
      </c>
      <c r="L23" s="30"/>
    </row>
    <row r="24" spans="1:12" ht="30" customHeight="1" x14ac:dyDescent="0.25">
      <c r="A24" s="27"/>
      <c r="B24" s="3" t="s">
        <v>2</v>
      </c>
      <c r="C24" s="14">
        <v>5</v>
      </c>
      <c r="D24" s="15">
        <v>0.6</v>
      </c>
      <c r="E24" s="16">
        <v>0.6</v>
      </c>
      <c r="F24" s="17">
        <v>0</v>
      </c>
      <c r="G24" s="18">
        <v>2.4</v>
      </c>
      <c r="H24" s="19">
        <v>9.1999999999999993</v>
      </c>
      <c r="K24" s="22">
        <f t="shared" si="0"/>
        <v>17.799999999999997</v>
      </c>
      <c r="L24" s="30"/>
    </row>
    <row r="25" spans="1:12" ht="30" customHeight="1" x14ac:dyDescent="0.25">
      <c r="A25" s="28"/>
      <c r="B25" s="5" t="s">
        <v>3</v>
      </c>
      <c r="H25" s="19">
        <v>150</v>
      </c>
      <c r="K25" s="22">
        <f t="shared" si="0"/>
        <v>150</v>
      </c>
      <c r="L25" s="31"/>
    </row>
    <row r="26" spans="1:12" ht="30" customHeight="1" x14ac:dyDescent="0.25">
      <c r="A26" s="26">
        <v>43296</v>
      </c>
      <c r="B26" s="1" t="s">
        <v>0</v>
      </c>
      <c r="C26" s="14">
        <v>5</v>
      </c>
      <c r="D26" s="15">
        <v>5</v>
      </c>
      <c r="E26" s="16">
        <v>0</v>
      </c>
      <c r="F26" s="17">
        <v>0</v>
      </c>
      <c r="G26" s="18">
        <v>0</v>
      </c>
      <c r="H26" s="19">
        <v>5.5</v>
      </c>
      <c r="K26" s="22">
        <f t="shared" si="0"/>
        <v>15.5</v>
      </c>
      <c r="L26" s="29">
        <f t="shared" ref="L26" si="6">SUM(K26:K29)</f>
        <v>25.5</v>
      </c>
    </row>
    <row r="27" spans="1:12" ht="30" customHeight="1" x14ac:dyDescent="0.25">
      <c r="A27" s="27"/>
      <c r="B27" s="2" t="s">
        <v>1</v>
      </c>
      <c r="C27" s="14">
        <v>5</v>
      </c>
      <c r="D27" s="15">
        <v>0</v>
      </c>
      <c r="E27" s="16">
        <v>0</v>
      </c>
      <c r="F27" s="17">
        <v>0</v>
      </c>
      <c r="G27" s="18">
        <v>0</v>
      </c>
      <c r="H27" s="19">
        <v>5</v>
      </c>
      <c r="K27" s="22">
        <f t="shared" si="0"/>
        <v>10</v>
      </c>
      <c r="L27" s="30"/>
    </row>
    <row r="28" spans="1:12" ht="30" customHeight="1" x14ac:dyDescent="0.25">
      <c r="A28" s="27"/>
      <c r="B28" s="3" t="s">
        <v>2</v>
      </c>
      <c r="C28" s="14">
        <v>0</v>
      </c>
      <c r="D28" s="15">
        <v>0</v>
      </c>
      <c r="E28" s="16">
        <v>0</v>
      </c>
      <c r="F28" s="17">
        <v>0</v>
      </c>
      <c r="G28" s="18">
        <v>0</v>
      </c>
      <c r="H28" s="19">
        <v>0</v>
      </c>
      <c r="K28" s="22">
        <f t="shared" si="0"/>
        <v>0</v>
      </c>
      <c r="L28" s="30"/>
    </row>
    <row r="29" spans="1:12" ht="30" customHeight="1" x14ac:dyDescent="0.25">
      <c r="A29" s="28"/>
      <c r="B29" s="5" t="s">
        <v>3</v>
      </c>
      <c r="C29" s="14">
        <v>0</v>
      </c>
      <c r="D29" s="15">
        <v>0</v>
      </c>
      <c r="E29" s="16">
        <v>0</v>
      </c>
      <c r="F29" s="17">
        <v>0</v>
      </c>
      <c r="G29" s="18">
        <v>0</v>
      </c>
      <c r="H29" s="19">
        <v>0</v>
      </c>
      <c r="K29" s="22">
        <f t="shared" si="0"/>
        <v>0</v>
      </c>
      <c r="L29" s="31"/>
    </row>
    <row r="30" spans="1:12" ht="30" customHeight="1" x14ac:dyDescent="0.25">
      <c r="A30" s="26">
        <v>43297</v>
      </c>
      <c r="B30" s="1" t="s">
        <v>0</v>
      </c>
      <c r="C30" s="14">
        <v>5</v>
      </c>
      <c r="D30" s="15">
        <v>5</v>
      </c>
      <c r="E30" s="16">
        <v>0</v>
      </c>
      <c r="F30" s="17">
        <v>0</v>
      </c>
      <c r="G30" s="18">
        <v>0</v>
      </c>
      <c r="H30" s="19">
        <v>5</v>
      </c>
      <c r="K30" s="22">
        <f t="shared" si="0"/>
        <v>15</v>
      </c>
      <c r="L30" s="29">
        <f t="shared" ref="L30" si="7">SUM(K30:K33)</f>
        <v>35.200000000000003</v>
      </c>
    </row>
    <row r="31" spans="1:12" ht="30" customHeight="1" x14ac:dyDescent="0.25">
      <c r="A31" s="27"/>
      <c r="B31" s="2" t="s">
        <v>1</v>
      </c>
      <c r="C31" s="14">
        <v>0</v>
      </c>
      <c r="D31" s="15">
        <v>0</v>
      </c>
      <c r="E31" s="16">
        <v>0</v>
      </c>
      <c r="F31" s="17">
        <v>0</v>
      </c>
      <c r="G31" s="18">
        <v>0</v>
      </c>
      <c r="H31" s="19">
        <v>2</v>
      </c>
      <c r="K31" s="22">
        <f t="shared" si="0"/>
        <v>2</v>
      </c>
      <c r="L31" s="30"/>
    </row>
    <row r="32" spans="1:12" ht="30" customHeight="1" x14ac:dyDescent="0.25">
      <c r="A32" s="27"/>
      <c r="B32" s="3" t="s">
        <v>2</v>
      </c>
      <c r="C32" s="14">
        <v>0</v>
      </c>
      <c r="D32" s="15">
        <v>0</v>
      </c>
      <c r="E32" s="16">
        <v>0</v>
      </c>
      <c r="F32" s="17">
        <v>0</v>
      </c>
      <c r="G32" s="18">
        <v>0</v>
      </c>
      <c r="H32" s="19">
        <v>0</v>
      </c>
      <c r="K32" s="22">
        <f t="shared" si="0"/>
        <v>0</v>
      </c>
      <c r="L32" s="30"/>
    </row>
    <row r="33" spans="1:12" ht="30" customHeight="1" x14ac:dyDescent="0.25">
      <c r="A33" s="28"/>
      <c r="B33" s="5" t="s">
        <v>3</v>
      </c>
      <c r="C33" s="14">
        <v>0</v>
      </c>
      <c r="D33" s="15">
        <v>0</v>
      </c>
      <c r="E33" s="16">
        <v>0</v>
      </c>
      <c r="F33" s="17">
        <v>0</v>
      </c>
      <c r="G33" s="18">
        <v>3.2</v>
      </c>
      <c r="H33" s="19">
        <v>15</v>
      </c>
      <c r="K33" s="22">
        <f t="shared" si="0"/>
        <v>18.2</v>
      </c>
      <c r="L33" s="31"/>
    </row>
    <row r="34" spans="1:12" ht="30" customHeight="1" x14ac:dyDescent="0.25">
      <c r="A34" s="26">
        <v>43298</v>
      </c>
      <c r="B34" s="1" t="s">
        <v>0</v>
      </c>
      <c r="C34" s="14">
        <v>1.7</v>
      </c>
      <c r="D34" s="15">
        <v>0</v>
      </c>
      <c r="E34" s="16">
        <v>0</v>
      </c>
      <c r="F34" s="17">
        <v>0</v>
      </c>
      <c r="G34" s="18">
        <f>1.7+2.2+1</f>
        <v>4.9000000000000004</v>
      </c>
      <c r="H34" s="19">
        <v>4</v>
      </c>
      <c r="K34" s="22">
        <f t="shared" si="0"/>
        <v>10.600000000000001</v>
      </c>
      <c r="L34" s="29">
        <f t="shared" ref="L34" si="8">SUM(K34:K37)</f>
        <v>31.2</v>
      </c>
    </row>
    <row r="35" spans="1:12" ht="30" customHeight="1" x14ac:dyDescent="0.25">
      <c r="A35" s="27"/>
      <c r="B35" s="2" t="s">
        <v>1</v>
      </c>
      <c r="H35" s="19">
        <v>1.7</v>
      </c>
      <c r="K35" s="22">
        <f t="shared" si="0"/>
        <v>1.7</v>
      </c>
      <c r="L35" s="30"/>
    </row>
    <row r="36" spans="1:12" ht="30" customHeight="1" x14ac:dyDescent="0.25">
      <c r="A36" s="27"/>
      <c r="B36" s="3" t="s">
        <v>2</v>
      </c>
      <c r="C36" s="14">
        <f>7</f>
        <v>7</v>
      </c>
      <c r="G36" s="18">
        <f>6.5+5.4</f>
        <v>11.9</v>
      </c>
      <c r="K36" s="22">
        <f t="shared" si="0"/>
        <v>18.899999999999999</v>
      </c>
      <c r="L36" s="30"/>
    </row>
    <row r="37" spans="1:12" ht="30" customHeight="1" x14ac:dyDescent="0.25">
      <c r="A37" s="28"/>
      <c r="B37" s="5" t="s">
        <v>3</v>
      </c>
      <c r="K37" s="22">
        <f t="shared" si="0"/>
        <v>0</v>
      </c>
      <c r="L37" s="31"/>
    </row>
    <row r="38" spans="1:12" ht="30" customHeight="1" x14ac:dyDescent="0.25">
      <c r="A38" s="26">
        <v>43299</v>
      </c>
      <c r="B38" s="1" t="s">
        <v>0</v>
      </c>
      <c r="C38" s="14">
        <f>5</f>
        <v>5</v>
      </c>
      <c r="K38" s="22">
        <f t="shared" si="0"/>
        <v>5</v>
      </c>
      <c r="L38" s="29">
        <f t="shared" ref="L38" si="9">SUM(K38:K41)</f>
        <v>38.400000000000006</v>
      </c>
    </row>
    <row r="39" spans="1:12" ht="30" customHeight="1" x14ac:dyDescent="0.25">
      <c r="A39" s="27"/>
      <c r="B39" s="2" t="s">
        <v>1</v>
      </c>
      <c r="G39" s="18">
        <f>3</f>
        <v>3</v>
      </c>
      <c r="H39" s="19">
        <f>6+3+4+1.6</f>
        <v>14.6</v>
      </c>
      <c r="K39" s="22">
        <f t="shared" si="0"/>
        <v>17.600000000000001</v>
      </c>
      <c r="L39" s="30"/>
    </row>
    <row r="40" spans="1:12" ht="30" customHeight="1" x14ac:dyDescent="0.25">
      <c r="A40" s="27"/>
      <c r="B40" s="3" t="s">
        <v>2</v>
      </c>
      <c r="C40" s="14">
        <v>5</v>
      </c>
      <c r="H40" s="19">
        <f>12.6 - 5</f>
        <v>7.6</v>
      </c>
      <c r="K40" s="22">
        <f t="shared" si="0"/>
        <v>12.6</v>
      </c>
      <c r="L40" s="30"/>
    </row>
    <row r="41" spans="1:12" ht="30" customHeight="1" x14ac:dyDescent="0.25">
      <c r="A41" s="28"/>
      <c r="B41" s="5" t="s">
        <v>3</v>
      </c>
      <c r="G41" s="18">
        <v>3.2</v>
      </c>
      <c r="K41" s="22">
        <f t="shared" si="0"/>
        <v>3.2</v>
      </c>
      <c r="L41" s="31"/>
    </row>
    <row r="42" spans="1:12" ht="30" customHeight="1" x14ac:dyDescent="0.25">
      <c r="A42" s="26">
        <v>43300</v>
      </c>
      <c r="B42" s="1" t="s">
        <v>0</v>
      </c>
      <c r="C42" s="14">
        <f>4.7+1.5</f>
        <v>6.2</v>
      </c>
      <c r="H42" s="19">
        <f>1.7+7</f>
        <v>8.6999999999999993</v>
      </c>
      <c r="K42" s="22">
        <f t="shared" si="0"/>
        <v>14.899999999999999</v>
      </c>
      <c r="L42" s="29">
        <f t="shared" ref="L42" si="10">SUM(K42:K45)</f>
        <v>36.4</v>
      </c>
    </row>
    <row r="43" spans="1:12" ht="30" customHeight="1" x14ac:dyDescent="0.25">
      <c r="A43" s="27"/>
      <c r="B43" s="2" t="s">
        <v>1</v>
      </c>
      <c r="K43" s="22">
        <f t="shared" si="0"/>
        <v>0</v>
      </c>
      <c r="L43" s="30"/>
    </row>
    <row r="44" spans="1:12" ht="30" customHeight="1" x14ac:dyDescent="0.25">
      <c r="A44" s="27"/>
      <c r="B44" s="3" t="s">
        <v>2</v>
      </c>
      <c r="C44" s="14">
        <v>5</v>
      </c>
      <c r="H44" s="19">
        <v>6.5</v>
      </c>
      <c r="K44" s="22">
        <f t="shared" si="0"/>
        <v>11.5</v>
      </c>
      <c r="L44" s="30"/>
    </row>
    <row r="45" spans="1:12" ht="30" customHeight="1" x14ac:dyDescent="0.25">
      <c r="A45" s="28"/>
      <c r="B45" s="5" t="s">
        <v>3</v>
      </c>
      <c r="H45" s="19">
        <f>6+4</f>
        <v>10</v>
      </c>
      <c r="K45" s="22">
        <f t="shared" si="0"/>
        <v>10</v>
      </c>
      <c r="L45" s="31"/>
    </row>
    <row r="46" spans="1:12" ht="30" customHeight="1" x14ac:dyDescent="0.25">
      <c r="A46" s="26">
        <v>43301</v>
      </c>
      <c r="B46" s="1" t="s">
        <v>0</v>
      </c>
      <c r="C46" s="14">
        <f>5+1.7</f>
        <v>6.7</v>
      </c>
      <c r="H46" s="19">
        <f>5.5+1.5</f>
        <v>7</v>
      </c>
      <c r="K46" s="22">
        <f t="shared" si="0"/>
        <v>13.7</v>
      </c>
      <c r="L46" s="29">
        <f t="shared" ref="L46" si="11">SUM(K46:K49)</f>
        <v>32.5</v>
      </c>
    </row>
    <row r="47" spans="1:12" ht="30" customHeight="1" x14ac:dyDescent="0.25">
      <c r="A47" s="27"/>
      <c r="B47" s="2" t="s">
        <v>1</v>
      </c>
      <c r="H47" s="19">
        <f>3+4+1.6</f>
        <v>8.6</v>
      </c>
      <c r="K47" s="22">
        <f t="shared" si="0"/>
        <v>8.6</v>
      </c>
      <c r="L47" s="30"/>
    </row>
    <row r="48" spans="1:12" ht="30" customHeight="1" x14ac:dyDescent="0.25">
      <c r="A48" s="27"/>
      <c r="B48" s="3" t="s">
        <v>2</v>
      </c>
      <c r="C48" s="14">
        <f>7</f>
        <v>7</v>
      </c>
      <c r="K48" s="22">
        <f t="shared" si="0"/>
        <v>7</v>
      </c>
      <c r="L48" s="30"/>
    </row>
    <row r="49" spans="1:12" ht="30" customHeight="1" x14ac:dyDescent="0.25">
      <c r="A49" s="28"/>
      <c r="B49" s="5" t="s">
        <v>3</v>
      </c>
      <c r="H49" s="19">
        <v>3.2</v>
      </c>
      <c r="K49" s="22">
        <f t="shared" si="0"/>
        <v>3.2</v>
      </c>
      <c r="L49" s="31"/>
    </row>
    <row r="50" spans="1:12" ht="30" customHeight="1" x14ac:dyDescent="0.25">
      <c r="A50" s="26">
        <v>43302</v>
      </c>
      <c r="B50" s="1" t="s">
        <v>0</v>
      </c>
      <c r="C50" s="14">
        <f>5+1.7</f>
        <v>6.7</v>
      </c>
      <c r="H50" s="19">
        <f>5+1.7</f>
        <v>6.7</v>
      </c>
      <c r="K50" s="22">
        <f t="shared" si="0"/>
        <v>13.4</v>
      </c>
      <c r="L50" s="29">
        <f t="shared" ref="L50" si="12">SUM(K50:K53)</f>
        <v>30.8</v>
      </c>
    </row>
    <row r="51" spans="1:12" ht="30" customHeight="1" x14ac:dyDescent="0.25">
      <c r="A51" s="27"/>
      <c r="B51" s="2" t="s">
        <v>1</v>
      </c>
      <c r="H51" s="19">
        <f>2.4+9</f>
        <v>11.4</v>
      </c>
      <c r="K51" s="22">
        <f t="shared" si="0"/>
        <v>11.4</v>
      </c>
      <c r="L51" s="30"/>
    </row>
    <row r="52" spans="1:12" ht="30" customHeight="1" x14ac:dyDescent="0.25">
      <c r="A52" s="27"/>
      <c r="B52" s="3" t="s">
        <v>2</v>
      </c>
      <c r="H52" s="19">
        <v>6</v>
      </c>
      <c r="K52" s="22">
        <f t="shared" si="0"/>
        <v>6</v>
      </c>
      <c r="L52" s="30"/>
    </row>
    <row r="53" spans="1:12" ht="30" customHeight="1" x14ac:dyDescent="0.25">
      <c r="A53" s="28"/>
      <c r="B53" s="5" t="s">
        <v>3</v>
      </c>
      <c r="K53" s="22">
        <f t="shared" si="0"/>
        <v>0</v>
      </c>
      <c r="L53" s="31"/>
    </row>
    <row r="54" spans="1:12" ht="30" customHeight="1" x14ac:dyDescent="0.25">
      <c r="A54" s="26">
        <v>43303</v>
      </c>
      <c r="B54" s="1" t="s">
        <v>0</v>
      </c>
      <c r="C54" s="14">
        <v>6</v>
      </c>
      <c r="H54" s="19">
        <v>5</v>
      </c>
      <c r="K54" s="22">
        <f t="shared" si="0"/>
        <v>11</v>
      </c>
      <c r="L54" s="29">
        <f t="shared" ref="L54" si="13">SUM(K54:K57)</f>
        <v>47</v>
      </c>
    </row>
    <row r="55" spans="1:12" ht="30" customHeight="1" x14ac:dyDescent="0.25">
      <c r="A55" s="27"/>
      <c r="B55" s="2" t="s">
        <v>1</v>
      </c>
      <c r="C55" s="14">
        <v>8</v>
      </c>
      <c r="H55" s="19">
        <v>8</v>
      </c>
      <c r="K55" s="22">
        <f t="shared" si="0"/>
        <v>16</v>
      </c>
      <c r="L55" s="30"/>
    </row>
    <row r="56" spans="1:12" ht="30" customHeight="1" x14ac:dyDescent="0.25">
      <c r="A56" s="27"/>
      <c r="B56" s="3" t="s">
        <v>2</v>
      </c>
      <c r="C56" s="14">
        <v>5</v>
      </c>
      <c r="G56" s="18">
        <v>8</v>
      </c>
      <c r="H56" s="19">
        <v>7</v>
      </c>
      <c r="K56" s="22">
        <f t="shared" si="0"/>
        <v>20</v>
      </c>
      <c r="L56" s="30"/>
    </row>
    <row r="57" spans="1:12" ht="30" customHeight="1" x14ac:dyDescent="0.25">
      <c r="A57" s="28"/>
      <c r="B57" s="5" t="s">
        <v>3</v>
      </c>
      <c r="E57" s="16" t="s">
        <v>16</v>
      </c>
      <c r="K57" s="22">
        <f t="shared" si="0"/>
        <v>0</v>
      </c>
      <c r="L57" s="31"/>
    </row>
    <row r="58" spans="1:12" ht="30" customHeight="1" x14ac:dyDescent="0.25">
      <c r="A58" s="26">
        <v>43304</v>
      </c>
      <c r="B58" s="1" t="s">
        <v>0</v>
      </c>
      <c r="C58" s="14">
        <f>5+1.7</f>
        <v>6.7</v>
      </c>
      <c r="H58" s="19">
        <f>5+2.2</f>
        <v>7.2</v>
      </c>
      <c r="K58" s="22">
        <f t="shared" si="0"/>
        <v>13.9</v>
      </c>
      <c r="L58" s="29">
        <f t="shared" ref="L58" si="14">SUM(K58:K61)</f>
        <v>23.9</v>
      </c>
    </row>
    <row r="59" spans="1:12" ht="30" customHeight="1" x14ac:dyDescent="0.25">
      <c r="A59" s="27"/>
      <c r="B59" s="2" t="s">
        <v>1</v>
      </c>
      <c r="C59" s="14">
        <v>3</v>
      </c>
      <c r="G59" s="18">
        <f>7</f>
        <v>7</v>
      </c>
      <c r="K59" s="22">
        <f t="shared" si="0"/>
        <v>10</v>
      </c>
      <c r="L59" s="30"/>
    </row>
    <row r="60" spans="1:12" ht="30" customHeight="1" x14ac:dyDescent="0.25">
      <c r="A60" s="27"/>
      <c r="B60" s="3" t="s">
        <v>2</v>
      </c>
      <c r="K60" s="22">
        <f t="shared" si="0"/>
        <v>0</v>
      </c>
      <c r="L60" s="30"/>
    </row>
    <row r="61" spans="1:12" ht="30" customHeight="1" x14ac:dyDescent="0.25">
      <c r="A61" s="28"/>
      <c r="B61" s="5" t="s">
        <v>3</v>
      </c>
      <c r="K61" s="22">
        <f t="shared" si="0"/>
        <v>0</v>
      </c>
      <c r="L61" s="31"/>
    </row>
    <row r="62" spans="1:12" ht="30" customHeight="1" x14ac:dyDescent="0.25">
      <c r="A62" s="26">
        <v>43305</v>
      </c>
      <c r="B62" s="1" t="s">
        <v>0</v>
      </c>
      <c r="C62" s="14">
        <v>5</v>
      </c>
      <c r="D62" s="15">
        <v>5</v>
      </c>
      <c r="H62" s="19">
        <v>5.5</v>
      </c>
      <c r="K62" s="22">
        <f t="shared" si="0"/>
        <v>15.5</v>
      </c>
      <c r="L62" s="29">
        <f t="shared" ref="L62" si="15">SUM(K62:K65)</f>
        <v>110.5</v>
      </c>
    </row>
    <row r="63" spans="1:12" ht="30" customHeight="1" x14ac:dyDescent="0.25">
      <c r="A63" s="27"/>
      <c r="B63" s="2" t="s">
        <v>1</v>
      </c>
      <c r="K63" s="22">
        <f t="shared" si="0"/>
        <v>0</v>
      </c>
      <c r="L63" s="30"/>
    </row>
    <row r="64" spans="1:12" ht="30" customHeight="1" x14ac:dyDescent="0.25">
      <c r="A64" s="27"/>
      <c r="B64" s="3" t="s">
        <v>2</v>
      </c>
      <c r="K64" s="22">
        <f t="shared" si="0"/>
        <v>0</v>
      </c>
      <c r="L64" s="30"/>
    </row>
    <row r="65" spans="1:12" ht="30" customHeight="1" x14ac:dyDescent="0.25">
      <c r="A65" s="28"/>
      <c r="B65" s="5" t="s">
        <v>3</v>
      </c>
      <c r="H65" s="19">
        <v>95</v>
      </c>
      <c r="K65" s="22">
        <f t="shared" si="0"/>
        <v>95</v>
      </c>
      <c r="L65" s="31"/>
    </row>
    <row r="66" spans="1:12" ht="30" customHeight="1" x14ac:dyDescent="0.25">
      <c r="A66" s="26">
        <v>43306</v>
      </c>
      <c r="B66" s="1" t="s">
        <v>0</v>
      </c>
      <c r="C66" s="14">
        <v>5</v>
      </c>
      <c r="D66" s="15">
        <v>5</v>
      </c>
      <c r="G66" s="18">
        <v>3.2</v>
      </c>
      <c r="H66" s="19">
        <v>6</v>
      </c>
      <c r="K66" s="22">
        <f t="shared" si="0"/>
        <v>19.2</v>
      </c>
      <c r="L66" s="29">
        <f t="shared" ref="L66" si="16">SUM(K66:K69)</f>
        <v>19.2</v>
      </c>
    </row>
    <row r="67" spans="1:12" ht="30" customHeight="1" x14ac:dyDescent="0.25">
      <c r="A67" s="27"/>
      <c r="B67" s="2" t="s">
        <v>1</v>
      </c>
      <c r="K67" s="22">
        <f t="shared" ref="K67:K93" si="17">SUM(C67:J67)</f>
        <v>0</v>
      </c>
      <c r="L67" s="30"/>
    </row>
    <row r="68" spans="1:12" ht="30" customHeight="1" x14ac:dyDescent="0.25">
      <c r="A68" s="27"/>
      <c r="B68" s="3" t="s">
        <v>2</v>
      </c>
      <c r="K68" s="22">
        <f t="shared" si="17"/>
        <v>0</v>
      </c>
      <c r="L68" s="30"/>
    </row>
    <row r="69" spans="1:12" ht="30" customHeight="1" x14ac:dyDescent="0.25">
      <c r="A69" s="28"/>
      <c r="B69" s="5" t="s">
        <v>3</v>
      </c>
      <c r="K69" s="22">
        <f t="shared" si="17"/>
        <v>0</v>
      </c>
      <c r="L69" s="31"/>
    </row>
    <row r="70" spans="1:12" ht="30" customHeight="1" x14ac:dyDescent="0.25">
      <c r="A70" s="26">
        <v>43307</v>
      </c>
      <c r="B70" s="1" t="s">
        <v>0</v>
      </c>
      <c r="C70" s="14">
        <v>5</v>
      </c>
      <c r="D70" s="15">
        <v>5</v>
      </c>
      <c r="E70" s="16">
        <f>1+2</f>
        <v>3</v>
      </c>
      <c r="G70" s="18">
        <f>2</f>
        <v>2</v>
      </c>
      <c r="H70" s="19">
        <f>3+2.5</f>
        <v>5.5</v>
      </c>
      <c r="K70" s="22">
        <f t="shared" si="17"/>
        <v>20.5</v>
      </c>
      <c r="L70" s="29">
        <f t="shared" ref="L70" si="18">SUM(K70:K73)</f>
        <v>20.5</v>
      </c>
    </row>
    <row r="71" spans="1:12" ht="30" customHeight="1" x14ac:dyDescent="0.25">
      <c r="A71" s="27"/>
      <c r="B71" s="2" t="s">
        <v>1</v>
      </c>
      <c r="K71" s="22">
        <f t="shared" si="17"/>
        <v>0</v>
      </c>
      <c r="L71" s="30"/>
    </row>
    <row r="72" spans="1:12" ht="30" customHeight="1" x14ac:dyDescent="0.25">
      <c r="A72" s="27"/>
      <c r="B72" s="3" t="s">
        <v>2</v>
      </c>
      <c r="K72" s="22">
        <f t="shared" si="17"/>
        <v>0</v>
      </c>
      <c r="L72" s="30"/>
    </row>
    <row r="73" spans="1:12" ht="30" customHeight="1" x14ac:dyDescent="0.25">
      <c r="A73" s="28"/>
      <c r="B73" s="5" t="s">
        <v>3</v>
      </c>
      <c r="K73" s="22">
        <f t="shared" si="17"/>
        <v>0</v>
      </c>
      <c r="L73" s="31"/>
    </row>
    <row r="74" spans="1:12" ht="30" customHeight="1" x14ac:dyDescent="0.25">
      <c r="A74" s="26">
        <v>43308</v>
      </c>
      <c r="B74" s="1" t="s">
        <v>0</v>
      </c>
      <c r="C74" s="14">
        <v>3</v>
      </c>
      <c r="E74" s="16">
        <v>2</v>
      </c>
      <c r="G74" s="18">
        <v>2</v>
      </c>
      <c r="H74" s="19">
        <f>3+2.2+1.7</f>
        <v>6.9</v>
      </c>
      <c r="K74" s="22">
        <f t="shared" si="17"/>
        <v>13.9</v>
      </c>
      <c r="L74" s="29">
        <f t="shared" ref="L74" si="19">SUM(K74:K77)</f>
        <v>13.9</v>
      </c>
    </row>
    <row r="75" spans="1:12" ht="30" customHeight="1" x14ac:dyDescent="0.25">
      <c r="A75" s="27"/>
      <c r="B75" s="2" t="s">
        <v>1</v>
      </c>
      <c r="K75" s="22">
        <f t="shared" si="17"/>
        <v>0</v>
      </c>
      <c r="L75" s="30"/>
    </row>
    <row r="76" spans="1:12" ht="30" customHeight="1" x14ac:dyDescent="0.25">
      <c r="A76" s="27"/>
      <c r="B76" s="3" t="s">
        <v>2</v>
      </c>
      <c r="K76" s="22">
        <f t="shared" si="17"/>
        <v>0</v>
      </c>
      <c r="L76" s="30"/>
    </row>
    <row r="77" spans="1:12" ht="30" customHeight="1" x14ac:dyDescent="0.25">
      <c r="A77" s="28"/>
      <c r="B77" s="5" t="s">
        <v>3</v>
      </c>
      <c r="K77" s="22">
        <f t="shared" si="17"/>
        <v>0</v>
      </c>
      <c r="L77" s="31"/>
    </row>
    <row r="78" spans="1:12" ht="30" customHeight="1" x14ac:dyDescent="0.25">
      <c r="A78" s="26">
        <v>43309</v>
      </c>
      <c r="B78" s="1" t="s">
        <v>0</v>
      </c>
      <c r="K78" s="22">
        <f t="shared" si="17"/>
        <v>0</v>
      </c>
      <c r="L78" s="29">
        <f t="shared" ref="L78" si="20">SUM(K78:K81)</f>
        <v>0</v>
      </c>
    </row>
    <row r="79" spans="1:12" ht="30" customHeight="1" x14ac:dyDescent="0.25">
      <c r="A79" s="27"/>
      <c r="B79" s="2" t="s">
        <v>1</v>
      </c>
      <c r="K79" s="22">
        <f t="shared" si="17"/>
        <v>0</v>
      </c>
      <c r="L79" s="30"/>
    </row>
    <row r="80" spans="1:12" ht="30" customHeight="1" x14ac:dyDescent="0.25">
      <c r="A80" s="27"/>
      <c r="B80" s="3" t="s">
        <v>2</v>
      </c>
      <c r="K80" s="22">
        <f t="shared" si="17"/>
        <v>0</v>
      </c>
      <c r="L80" s="30"/>
    </row>
    <row r="81" spans="1:12" ht="30" customHeight="1" x14ac:dyDescent="0.25">
      <c r="A81" s="28"/>
      <c r="B81" s="5" t="s">
        <v>3</v>
      </c>
      <c r="K81" s="22">
        <f t="shared" si="17"/>
        <v>0</v>
      </c>
      <c r="L81" s="31"/>
    </row>
    <row r="82" spans="1:12" ht="30" customHeight="1" x14ac:dyDescent="0.25">
      <c r="A82" s="26">
        <v>43310</v>
      </c>
      <c r="B82" s="1" t="s">
        <v>0</v>
      </c>
      <c r="K82" s="22">
        <f t="shared" si="17"/>
        <v>0</v>
      </c>
      <c r="L82" s="29">
        <f t="shared" ref="L82" si="21">SUM(K82:K85)</f>
        <v>0</v>
      </c>
    </row>
    <row r="83" spans="1:12" ht="30" customHeight="1" x14ac:dyDescent="0.25">
      <c r="A83" s="27"/>
      <c r="B83" s="2" t="s">
        <v>1</v>
      </c>
      <c r="K83" s="22">
        <f t="shared" si="17"/>
        <v>0</v>
      </c>
      <c r="L83" s="30"/>
    </row>
    <row r="84" spans="1:12" ht="30" customHeight="1" x14ac:dyDescent="0.25">
      <c r="A84" s="27"/>
      <c r="B84" s="3" t="s">
        <v>2</v>
      </c>
      <c r="K84" s="22">
        <f t="shared" si="17"/>
        <v>0</v>
      </c>
      <c r="L84" s="30"/>
    </row>
    <row r="85" spans="1:12" ht="30" customHeight="1" x14ac:dyDescent="0.25">
      <c r="A85" s="28"/>
      <c r="B85" s="5" t="s">
        <v>3</v>
      </c>
      <c r="K85" s="22">
        <f t="shared" si="17"/>
        <v>0</v>
      </c>
      <c r="L85" s="31"/>
    </row>
    <row r="86" spans="1:12" ht="30" customHeight="1" x14ac:dyDescent="0.25">
      <c r="A86" s="26">
        <v>43311</v>
      </c>
      <c r="B86" s="1" t="s">
        <v>0</v>
      </c>
      <c r="C86" s="14">
        <v>5</v>
      </c>
      <c r="E86" s="16">
        <v>2</v>
      </c>
      <c r="G86" s="18">
        <v>2</v>
      </c>
      <c r="H86" s="19">
        <f>1.7+5+2.2</f>
        <v>8.9</v>
      </c>
      <c r="K86" s="22">
        <f t="shared" si="17"/>
        <v>17.899999999999999</v>
      </c>
      <c r="L86" s="29">
        <f t="shared" ref="L86" si="22">SUM(K86:K89)</f>
        <v>17.899999999999999</v>
      </c>
    </row>
    <row r="87" spans="1:12" ht="30" customHeight="1" x14ac:dyDescent="0.25">
      <c r="A87" s="27"/>
      <c r="B87" s="2" t="s">
        <v>1</v>
      </c>
      <c r="K87" s="22">
        <f t="shared" si="17"/>
        <v>0</v>
      </c>
      <c r="L87" s="30"/>
    </row>
    <row r="88" spans="1:12" ht="30" customHeight="1" x14ac:dyDescent="0.25">
      <c r="A88" s="27"/>
      <c r="B88" s="3" t="s">
        <v>2</v>
      </c>
      <c r="K88" s="22">
        <f t="shared" si="17"/>
        <v>0</v>
      </c>
      <c r="L88" s="30"/>
    </row>
    <row r="89" spans="1:12" ht="30" customHeight="1" x14ac:dyDescent="0.25">
      <c r="A89" s="28"/>
      <c r="B89" s="5" t="s">
        <v>3</v>
      </c>
      <c r="K89" s="22">
        <f t="shared" si="17"/>
        <v>0</v>
      </c>
      <c r="L89" s="31"/>
    </row>
    <row r="90" spans="1:12" ht="30" customHeight="1" x14ac:dyDescent="0.25">
      <c r="A90" s="26">
        <v>43312</v>
      </c>
      <c r="B90" s="1" t="s">
        <v>0</v>
      </c>
      <c r="C90" s="14">
        <v>3</v>
      </c>
      <c r="D90" s="15">
        <v>3</v>
      </c>
      <c r="E90" s="16">
        <v>2</v>
      </c>
      <c r="G90" s="18">
        <v>2</v>
      </c>
      <c r="H90" s="19">
        <f>4+2</f>
        <v>6</v>
      </c>
      <c r="K90" s="22">
        <f t="shared" si="17"/>
        <v>16</v>
      </c>
      <c r="L90" s="29">
        <f t="shared" ref="L90" si="23">SUM(K90:K93)</f>
        <v>210.05</v>
      </c>
    </row>
    <row r="91" spans="1:12" ht="30" customHeight="1" x14ac:dyDescent="0.25">
      <c r="A91" s="27"/>
      <c r="B91" s="2" t="s">
        <v>1</v>
      </c>
      <c r="K91" s="22">
        <f t="shared" si="17"/>
        <v>0</v>
      </c>
      <c r="L91" s="30"/>
    </row>
    <row r="92" spans="1:12" ht="30" customHeight="1" x14ac:dyDescent="0.25">
      <c r="A92" s="27"/>
      <c r="B92" s="3" t="s">
        <v>2</v>
      </c>
      <c r="H92" s="19">
        <v>14.9</v>
      </c>
      <c r="K92" s="22">
        <f t="shared" si="17"/>
        <v>14.9</v>
      </c>
      <c r="L92" s="30"/>
    </row>
    <row r="93" spans="1:12" ht="30" customHeight="1" x14ac:dyDescent="0.25">
      <c r="A93" s="28"/>
      <c r="B93" s="5" t="s">
        <v>3</v>
      </c>
      <c r="H93" s="19">
        <f>7.55+141.9+29.7</f>
        <v>179.15</v>
      </c>
      <c r="K93" s="22">
        <f t="shared" si="17"/>
        <v>179.15</v>
      </c>
      <c r="L93" s="31"/>
    </row>
    <row r="94" spans="1:12" ht="30" customHeight="1" x14ac:dyDescent="0.25">
      <c r="L94" s="29">
        <f>SUM(L2:L93)</f>
        <v>1210.95</v>
      </c>
    </row>
    <row r="95" spans="1:12" ht="30" customHeight="1" x14ac:dyDescent="0.25">
      <c r="L95" s="30"/>
    </row>
    <row r="96" spans="1:12" ht="30" customHeight="1" x14ac:dyDescent="0.25">
      <c r="L96" s="30"/>
    </row>
    <row r="97" spans="12:12" ht="30" customHeight="1" x14ac:dyDescent="0.25">
      <c r="L97" s="31"/>
    </row>
    <row r="98" spans="12:12" ht="30" customHeight="1" x14ac:dyDescent="0.25">
      <c r="L98" s="29"/>
    </row>
    <row r="99" spans="12:12" ht="30" customHeight="1" x14ac:dyDescent="0.25">
      <c r="L99" s="30"/>
    </row>
    <row r="100" spans="12:12" ht="30" customHeight="1" x14ac:dyDescent="0.25">
      <c r="L100" s="30"/>
    </row>
    <row r="101" spans="12:12" ht="30" customHeight="1" x14ac:dyDescent="0.25">
      <c r="L101" s="31"/>
    </row>
    <row r="102" spans="12:12" ht="30" customHeight="1" x14ac:dyDescent="0.25">
      <c r="L102" s="29"/>
    </row>
    <row r="103" spans="12:12" ht="30" customHeight="1" x14ac:dyDescent="0.25">
      <c r="L103" s="30"/>
    </row>
    <row r="104" spans="12:12" ht="30" customHeight="1" x14ac:dyDescent="0.25">
      <c r="L104" s="30"/>
    </row>
    <row r="105" spans="12:12" ht="30" customHeight="1" x14ac:dyDescent="0.25">
      <c r="L105" s="31"/>
    </row>
  </sheetData>
  <mergeCells count="49">
    <mergeCell ref="L86:L89"/>
    <mergeCell ref="L90:L93"/>
    <mergeCell ref="L94:L97"/>
    <mergeCell ref="L98:L101"/>
    <mergeCell ref="L102:L105"/>
    <mergeCell ref="L82:L85"/>
    <mergeCell ref="L38:L41"/>
    <mergeCell ref="L42:L45"/>
    <mergeCell ref="L46:L49"/>
    <mergeCell ref="L50:L53"/>
    <mergeCell ref="L54:L57"/>
    <mergeCell ref="L58:L61"/>
    <mergeCell ref="L62:L65"/>
    <mergeCell ref="L66:L69"/>
    <mergeCell ref="L70:L73"/>
    <mergeCell ref="L74:L77"/>
    <mergeCell ref="L78:L81"/>
    <mergeCell ref="L2:L5"/>
    <mergeCell ref="L6:L9"/>
    <mergeCell ref="L10:L13"/>
    <mergeCell ref="L14:L17"/>
    <mergeCell ref="L18:L21"/>
    <mergeCell ref="L22:L25"/>
    <mergeCell ref="L26:L29"/>
    <mergeCell ref="L30:L33"/>
    <mergeCell ref="L34:L37"/>
    <mergeCell ref="A70:A73"/>
    <mergeCell ref="A46:A49"/>
    <mergeCell ref="A50:A53"/>
    <mergeCell ref="A54:A57"/>
    <mergeCell ref="A58:A61"/>
    <mergeCell ref="A62:A65"/>
    <mergeCell ref="A66:A69"/>
    <mergeCell ref="A22:A25"/>
    <mergeCell ref="A26:A29"/>
    <mergeCell ref="A30:A33"/>
    <mergeCell ref="A34:A37"/>
    <mergeCell ref="A38:A41"/>
    <mergeCell ref="A74:A77"/>
    <mergeCell ref="A78:A81"/>
    <mergeCell ref="A82:A85"/>
    <mergeCell ref="A86:A89"/>
    <mergeCell ref="A90:A93"/>
    <mergeCell ref="A42:A45"/>
    <mergeCell ref="A2:A5"/>
    <mergeCell ref="A6:A9"/>
    <mergeCell ref="A10:A13"/>
    <mergeCell ref="A14:A17"/>
    <mergeCell ref="A18:A2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3"/>
  <sheetViews>
    <sheetView topLeftCell="A61" workbookViewId="0">
      <selection activeCell="E54" sqref="A1:XFD1048576"/>
    </sheetView>
  </sheetViews>
  <sheetFormatPr defaultColWidth="15.7109375" defaultRowHeight="30" customHeight="1" x14ac:dyDescent="0.25"/>
  <cols>
    <col min="1" max="1" width="26.5703125" style="24" bestFit="1" customWidth="1"/>
    <col min="2" max="2" width="16.7109375" style="4" customWidth="1"/>
    <col min="3" max="3" width="16.7109375" style="14" customWidth="1"/>
    <col min="4" max="4" width="16.7109375" style="15" customWidth="1"/>
    <col min="5" max="5" width="16.7109375" style="16" customWidth="1"/>
    <col min="6" max="6" width="16.7109375" style="17" hidden="1" customWidth="1"/>
    <col min="7" max="7" width="16.7109375" style="18" customWidth="1"/>
    <col min="8" max="8" width="16.7109375" style="19" customWidth="1"/>
    <col min="9" max="9" width="16.7109375" style="20" hidden="1" customWidth="1"/>
    <col min="10" max="10" width="16.7109375" style="21" hidden="1" customWidth="1"/>
    <col min="11" max="11" width="16.7109375" style="4" customWidth="1"/>
    <col min="12" max="12" width="16.7109375" style="25" customWidth="1"/>
    <col min="13" max="16384" width="15.7109375" style="4"/>
  </cols>
  <sheetData>
    <row r="1" spans="1:12" s="6" customFormat="1" ht="30" customHeight="1" x14ac:dyDescent="0.25">
      <c r="A1" s="23" t="s">
        <v>12</v>
      </c>
      <c r="B1" s="6" t="s">
        <v>13</v>
      </c>
      <c r="C1" s="8" t="s">
        <v>4</v>
      </c>
      <c r="D1" s="7" t="s">
        <v>5</v>
      </c>
      <c r="E1" s="9" t="s">
        <v>6</v>
      </c>
      <c r="F1" s="10" t="s">
        <v>7</v>
      </c>
      <c r="G1" s="11" t="s">
        <v>8</v>
      </c>
      <c r="H1" s="12" t="s">
        <v>9</v>
      </c>
      <c r="I1" s="13" t="s">
        <v>10</v>
      </c>
      <c r="J1" s="2" t="s">
        <v>11</v>
      </c>
      <c r="K1" s="6" t="s">
        <v>14</v>
      </c>
      <c r="L1" s="25" t="s">
        <v>15</v>
      </c>
    </row>
    <row r="2" spans="1:12" ht="30" customHeight="1" x14ac:dyDescent="0.25">
      <c r="A2" s="26">
        <v>43313</v>
      </c>
      <c r="B2" s="1" t="s">
        <v>0</v>
      </c>
      <c r="C2" s="14">
        <v>5</v>
      </c>
      <c r="D2" s="15">
        <v>0</v>
      </c>
      <c r="E2" s="16">
        <v>0</v>
      </c>
      <c r="G2" s="18">
        <v>0</v>
      </c>
      <c r="H2" s="19">
        <f>2.2+6</f>
        <v>8.1999999999999993</v>
      </c>
      <c r="K2" s="22">
        <f>SUM(C2:H2)</f>
        <v>13.2</v>
      </c>
      <c r="L2" s="32">
        <f>SUM(K2:K5)</f>
        <v>13.2</v>
      </c>
    </row>
    <row r="3" spans="1:12" ht="30" customHeight="1" x14ac:dyDescent="0.25">
      <c r="A3" s="27"/>
      <c r="B3" s="2" t="s">
        <v>1</v>
      </c>
      <c r="K3" s="22">
        <f t="shared" ref="K3:K66" si="0">SUM(C3:H3)</f>
        <v>0</v>
      </c>
      <c r="L3" s="33"/>
    </row>
    <row r="4" spans="1:12" ht="30" customHeight="1" x14ac:dyDescent="0.25">
      <c r="A4" s="27"/>
      <c r="B4" s="3" t="s">
        <v>2</v>
      </c>
      <c r="K4" s="22">
        <f t="shared" si="0"/>
        <v>0</v>
      </c>
      <c r="L4" s="33"/>
    </row>
    <row r="5" spans="1:12" ht="30" customHeight="1" x14ac:dyDescent="0.25">
      <c r="A5" s="28"/>
      <c r="B5" s="5" t="s">
        <v>3</v>
      </c>
      <c r="K5" s="22">
        <f t="shared" si="0"/>
        <v>0</v>
      </c>
      <c r="L5" s="34"/>
    </row>
    <row r="6" spans="1:12" ht="30" customHeight="1" x14ac:dyDescent="0.25">
      <c r="A6" s="26">
        <v>43314</v>
      </c>
      <c r="B6" s="1" t="s">
        <v>0</v>
      </c>
      <c r="C6" s="14">
        <v>5</v>
      </c>
      <c r="D6" s="15">
        <v>5</v>
      </c>
      <c r="E6" s="16">
        <v>0</v>
      </c>
      <c r="G6" s="18">
        <v>3.2</v>
      </c>
      <c r="H6" s="19">
        <v>5</v>
      </c>
      <c r="K6" s="22">
        <f t="shared" si="0"/>
        <v>18.2</v>
      </c>
      <c r="L6" s="32">
        <f>SUM(K6:K9)</f>
        <v>35.199999999999996</v>
      </c>
    </row>
    <row r="7" spans="1:12" ht="30" customHeight="1" x14ac:dyDescent="0.25">
      <c r="A7" s="27"/>
      <c r="B7" s="2" t="s">
        <v>1</v>
      </c>
      <c r="E7" s="16">
        <v>0</v>
      </c>
      <c r="G7" s="18">
        <v>6</v>
      </c>
      <c r="H7" s="19">
        <v>1.6</v>
      </c>
      <c r="K7" s="22">
        <f t="shared" si="0"/>
        <v>7.6</v>
      </c>
      <c r="L7" s="33"/>
    </row>
    <row r="8" spans="1:12" ht="30" customHeight="1" x14ac:dyDescent="0.25">
      <c r="A8" s="27"/>
      <c r="B8" s="3" t="s">
        <v>2</v>
      </c>
      <c r="K8" s="22">
        <f t="shared" si="0"/>
        <v>0</v>
      </c>
      <c r="L8" s="33"/>
    </row>
    <row r="9" spans="1:12" ht="30" customHeight="1" x14ac:dyDescent="0.25">
      <c r="A9" s="28"/>
      <c r="B9" s="5" t="s">
        <v>3</v>
      </c>
      <c r="H9" s="19">
        <f>5.5+3.9</f>
        <v>9.4</v>
      </c>
      <c r="K9" s="22">
        <f t="shared" si="0"/>
        <v>9.4</v>
      </c>
      <c r="L9" s="34"/>
    </row>
    <row r="10" spans="1:12" ht="30" customHeight="1" x14ac:dyDescent="0.25">
      <c r="A10" s="26">
        <v>43315</v>
      </c>
      <c r="B10" s="1" t="s">
        <v>0</v>
      </c>
      <c r="K10" s="22">
        <f t="shared" si="0"/>
        <v>0</v>
      </c>
      <c r="L10" s="32">
        <f t="shared" ref="L10" si="1">SUM(K10:K13)</f>
        <v>0</v>
      </c>
    </row>
    <row r="11" spans="1:12" ht="30" customHeight="1" x14ac:dyDescent="0.25">
      <c r="A11" s="27"/>
      <c r="B11" s="2" t="s">
        <v>1</v>
      </c>
      <c r="K11" s="22">
        <f t="shared" si="0"/>
        <v>0</v>
      </c>
      <c r="L11" s="33"/>
    </row>
    <row r="12" spans="1:12" ht="30" customHeight="1" x14ac:dyDescent="0.25">
      <c r="A12" s="27"/>
      <c r="B12" s="3" t="s">
        <v>2</v>
      </c>
      <c r="K12" s="22">
        <f t="shared" si="0"/>
        <v>0</v>
      </c>
      <c r="L12" s="33"/>
    </row>
    <row r="13" spans="1:12" ht="30" customHeight="1" x14ac:dyDescent="0.25">
      <c r="A13" s="28"/>
      <c r="B13" s="5" t="s">
        <v>3</v>
      </c>
      <c r="K13" s="22">
        <f t="shared" si="0"/>
        <v>0</v>
      </c>
      <c r="L13" s="34"/>
    </row>
    <row r="14" spans="1:12" ht="30" customHeight="1" x14ac:dyDescent="0.25">
      <c r="A14" s="26">
        <v>43316</v>
      </c>
      <c r="B14" s="1" t="s">
        <v>0</v>
      </c>
      <c r="K14" s="22">
        <f t="shared" si="0"/>
        <v>0</v>
      </c>
      <c r="L14" s="32">
        <f t="shared" ref="L14" si="2">SUM(K14:K17)</f>
        <v>161.19999999999999</v>
      </c>
    </row>
    <row r="15" spans="1:12" ht="30" customHeight="1" x14ac:dyDescent="0.25">
      <c r="A15" s="27"/>
      <c r="B15" s="2" t="s">
        <v>1</v>
      </c>
      <c r="K15" s="22">
        <f t="shared" si="0"/>
        <v>0</v>
      </c>
      <c r="L15" s="33"/>
    </row>
    <row r="16" spans="1:12" ht="30" customHeight="1" x14ac:dyDescent="0.25">
      <c r="A16" s="27"/>
      <c r="B16" s="3" t="s">
        <v>2</v>
      </c>
      <c r="D16" s="15">
        <f>5.5+1.5</f>
        <v>7</v>
      </c>
      <c r="H16" s="19">
        <f>6+1.7+1.5</f>
        <v>9.1999999999999993</v>
      </c>
      <c r="K16" s="22">
        <f t="shared" si="0"/>
        <v>16.2</v>
      </c>
      <c r="L16" s="33"/>
    </row>
    <row r="17" spans="1:12" ht="30" customHeight="1" x14ac:dyDescent="0.25">
      <c r="A17" s="28"/>
      <c r="B17" s="5" t="s">
        <v>3</v>
      </c>
      <c r="H17" s="19">
        <f>145</f>
        <v>145</v>
      </c>
      <c r="K17" s="22">
        <f t="shared" si="0"/>
        <v>145</v>
      </c>
      <c r="L17" s="34"/>
    </row>
    <row r="18" spans="1:12" ht="30" customHeight="1" x14ac:dyDescent="0.25">
      <c r="A18" s="26">
        <v>43317</v>
      </c>
      <c r="B18" s="1" t="s">
        <v>0</v>
      </c>
      <c r="C18" s="14">
        <v>5</v>
      </c>
      <c r="H18" s="19">
        <v>5.5</v>
      </c>
      <c r="K18" s="22">
        <f t="shared" si="0"/>
        <v>10.5</v>
      </c>
      <c r="L18" s="32">
        <f t="shared" ref="L18" si="3">SUM(K18:K21)</f>
        <v>32.5</v>
      </c>
    </row>
    <row r="19" spans="1:12" ht="30" customHeight="1" x14ac:dyDescent="0.25">
      <c r="A19" s="27"/>
      <c r="B19" s="2" t="s">
        <v>1</v>
      </c>
      <c r="K19" s="22">
        <f t="shared" si="0"/>
        <v>0</v>
      </c>
      <c r="L19" s="33"/>
    </row>
    <row r="20" spans="1:12" ht="30" customHeight="1" x14ac:dyDescent="0.25">
      <c r="A20" s="27"/>
      <c r="B20" s="3" t="s">
        <v>2</v>
      </c>
      <c r="H20" s="19">
        <v>22</v>
      </c>
      <c r="K20" s="22">
        <f t="shared" si="0"/>
        <v>22</v>
      </c>
      <c r="L20" s="33"/>
    </row>
    <row r="21" spans="1:12" ht="30" customHeight="1" x14ac:dyDescent="0.25">
      <c r="A21" s="28"/>
      <c r="B21" s="5" t="s">
        <v>3</v>
      </c>
      <c r="K21" s="22">
        <f t="shared" si="0"/>
        <v>0</v>
      </c>
      <c r="L21" s="34"/>
    </row>
    <row r="22" spans="1:12" ht="30" customHeight="1" x14ac:dyDescent="0.25">
      <c r="A22" s="26">
        <v>43318</v>
      </c>
      <c r="B22" s="1" t="s">
        <v>0</v>
      </c>
      <c r="C22" s="14">
        <v>5</v>
      </c>
      <c r="H22" s="19">
        <f>5+5</f>
        <v>10</v>
      </c>
      <c r="K22" s="22">
        <f t="shared" si="0"/>
        <v>15</v>
      </c>
      <c r="L22" s="32">
        <f t="shared" ref="L22" si="4">SUM(K22:K25)</f>
        <v>74.900000000000006</v>
      </c>
    </row>
    <row r="23" spans="1:12" ht="30" customHeight="1" x14ac:dyDescent="0.25">
      <c r="A23" s="27"/>
      <c r="B23" s="2" t="s">
        <v>1</v>
      </c>
      <c r="C23" s="14">
        <v>6</v>
      </c>
      <c r="H23" s="19">
        <f>5.5+2.4</f>
        <v>7.9</v>
      </c>
      <c r="K23" s="22">
        <f t="shared" si="0"/>
        <v>13.9</v>
      </c>
      <c r="L23" s="33"/>
    </row>
    <row r="24" spans="1:12" ht="30" customHeight="1" x14ac:dyDescent="0.25">
      <c r="A24" s="27"/>
      <c r="B24" s="3" t="s">
        <v>2</v>
      </c>
      <c r="K24" s="22">
        <f t="shared" si="0"/>
        <v>0</v>
      </c>
      <c r="L24" s="33"/>
    </row>
    <row r="25" spans="1:12" ht="30" customHeight="1" x14ac:dyDescent="0.25">
      <c r="A25" s="28"/>
      <c r="B25" s="5" t="s">
        <v>3</v>
      </c>
      <c r="C25" s="14">
        <v>9</v>
      </c>
      <c r="D25" s="15">
        <v>20</v>
      </c>
      <c r="H25" s="19">
        <v>17</v>
      </c>
      <c r="K25" s="22">
        <f t="shared" si="0"/>
        <v>46</v>
      </c>
      <c r="L25" s="34"/>
    </row>
    <row r="26" spans="1:12" ht="30" customHeight="1" x14ac:dyDescent="0.25">
      <c r="A26" s="26">
        <v>43319</v>
      </c>
      <c r="B26" s="1" t="s">
        <v>0</v>
      </c>
      <c r="C26" s="14">
        <v>5</v>
      </c>
      <c r="D26" s="15">
        <v>5</v>
      </c>
      <c r="H26" s="19">
        <f>2+5.5+5</f>
        <v>12.5</v>
      </c>
      <c r="K26" s="22">
        <f t="shared" si="0"/>
        <v>22.5</v>
      </c>
      <c r="L26" s="32">
        <f t="shared" ref="L26" si="5">SUM(K26:K29)</f>
        <v>26.5</v>
      </c>
    </row>
    <row r="27" spans="1:12" ht="30" customHeight="1" x14ac:dyDescent="0.25">
      <c r="A27" s="27"/>
      <c r="B27" s="2" t="s">
        <v>1</v>
      </c>
      <c r="H27" s="19">
        <f>2+2</f>
        <v>4</v>
      </c>
      <c r="K27" s="22">
        <f t="shared" si="0"/>
        <v>4</v>
      </c>
      <c r="L27" s="33"/>
    </row>
    <row r="28" spans="1:12" ht="30" customHeight="1" x14ac:dyDescent="0.25">
      <c r="A28" s="27"/>
      <c r="B28" s="3" t="s">
        <v>2</v>
      </c>
      <c r="K28" s="22">
        <f t="shared" si="0"/>
        <v>0</v>
      </c>
      <c r="L28" s="33"/>
    </row>
    <row r="29" spans="1:12" ht="30" customHeight="1" x14ac:dyDescent="0.25">
      <c r="A29" s="28"/>
      <c r="B29" s="5" t="s">
        <v>3</v>
      </c>
      <c r="K29" s="22">
        <f t="shared" si="0"/>
        <v>0</v>
      </c>
      <c r="L29" s="34"/>
    </row>
    <row r="30" spans="1:12" ht="30" customHeight="1" x14ac:dyDescent="0.25">
      <c r="A30" s="26">
        <v>43320</v>
      </c>
      <c r="B30" s="1" t="s">
        <v>0</v>
      </c>
      <c r="C30" s="14">
        <v>5</v>
      </c>
      <c r="D30" s="15">
        <v>2</v>
      </c>
      <c r="G30" s="18">
        <v>2</v>
      </c>
      <c r="H30" s="19">
        <f>5.5+1.9</f>
        <v>7.4</v>
      </c>
      <c r="K30" s="22">
        <f t="shared" si="0"/>
        <v>16.399999999999999</v>
      </c>
      <c r="L30" s="32">
        <f t="shared" ref="L30" si="6">SUM(K30:K33)</f>
        <v>22.2</v>
      </c>
    </row>
    <row r="31" spans="1:12" ht="30" customHeight="1" x14ac:dyDescent="0.25">
      <c r="A31" s="27"/>
      <c r="B31" s="2" t="s">
        <v>1</v>
      </c>
      <c r="K31" s="22">
        <f t="shared" si="0"/>
        <v>0</v>
      </c>
      <c r="L31" s="33"/>
    </row>
    <row r="32" spans="1:12" ht="30" customHeight="1" x14ac:dyDescent="0.25">
      <c r="A32" s="27"/>
      <c r="B32" s="3" t="s">
        <v>2</v>
      </c>
      <c r="K32" s="22">
        <f t="shared" si="0"/>
        <v>0</v>
      </c>
      <c r="L32" s="33"/>
    </row>
    <row r="33" spans="1:12" ht="30" customHeight="1" x14ac:dyDescent="0.25">
      <c r="A33" s="28"/>
      <c r="B33" s="5" t="s">
        <v>3</v>
      </c>
      <c r="H33" s="19">
        <f>3.2+2.6</f>
        <v>5.8000000000000007</v>
      </c>
      <c r="K33" s="22">
        <f t="shared" si="0"/>
        <v>5.8000000000000007</v>
      </c>
      <c r="L33" s="34"/>
    </row>
    <row r="34" spans="1:12" ht="30" customHeight="1" x14ac:dyDescent="0.25">
      <c r="A34" s="26">
        <v>43321</v>
      </c>
      <c r="B34" s="1" t="s">
        <v>0</v>
      </c>
      <c r="C34" s="14">
        <v>5</v>
      </c>
      <c r="H34" s="19">
        <v>5.5</v>
      </c>
      <c r="K34" s="22">
        <f t="shared" si="0"/>
        <v>10.5</v>
      </c>
      <c r="L34" s="32">
        <f t="shared" ref="L34" si="7">SUM(K34:K37)</f>
        <v>10.5</v>
      </c>
    </row>
    <row r="35" spans="1:12" ht="30" customHeight="1" x14ac:dyDescent="0.25">
      <c r="A35" s="27"/>
      <c r="B35" s="2" t="s">
        <v>1</v>
      </c>
      <c r="K35" s="22">
        <f t="shared" si="0"/>
        <v>0</v>
      </c>
      <c r="L35" s="33"/>
    </row>
    <row r="36" spans="1:12" ht="30" customHeight="1" x14ac:dyDescent="0.25">
      <c r="A36" s="27"/>
      <c r="B36" s="3" t="s">
        <v>2</v>
      </c>
      <c r="K36" s="22">
        <f t="shared" si="0"/>
        <v>0</v>
      </c>
      <c r="L36" s="33"/>
    </row>
    <row r="37" spans="1:12" ht="30" customHeight="1" x14ac:dyDescent="0.25">
      <c r="A37" s="28"/>
      <c r="B37" s="5" t="s">
        <v>3</v>
      </c>
      <c r="K37" s="22">
        <f t="shared" si="0"/>
        <v>0</v>
      </c>
      <c r="L37" s="34"/>
    </row>
    <row r="38" spans="1:12" ht="30" customHeight="1" x14ac:dyDescent="0.25">
      <c r="A38" s="26">
        <v>43322</v>
      </c>
      <c r="B38" s="1" t="s">
        <v>0</v>
      </c>
      <c r="H38" s="19">
        <f>6+1.4+1.8</f>
        <v>9.2000000000000011</v>
      </c>
      <c r="K38" s="22">
        <f t="shared" si="0"/>
        <v>9.2000000000000011</v>
      </c>
      <c r="L38" s="32">
        <f t="shared" ref="L38" si="8">SUM(K38:K41)</f>
        <v>9.2000000000000011</v>
      </c>
    </row>
    <row r="39" spans="1:12" ht="30" customHeight="1" x14ac:dyDescent="0.25">
      <c r="A39" s="27"/>
      <c r="B39" s="2" t="s">
        <v>1</v>
      </c>
      <c r="K39" s="22">
        <f t="shared" si="0"/>
        <v>0</v>
      </c>
      <c r="L39" s="33"/>
    </row>
    <row r="40" spans="1:12" ht="30" customHeight="1" x14ac:dyDescent="0.25">
      <c r="A40" s="27"/>
      <c r="B40" s="3" t="s">
        <v>2</v>
      </c>
      <c r="K40" s="22">
        <f t="shared" si="0"/>
        <v>0</v>
      </c>
      <c r="L40" s="33"/>
    </row>
    <row r="41" spans="1:12" ht="30" customHeight="1" x14ac:dyDescent="0.25">
      <c r="A41" s="28"/>
      <c r="B41" s="5" t="s">
        <v>3</v>
      </c>
      <c r="K41" s="22">
        <f t="shared" si="0"/>
        <v>0</v>
      </c>
      <c r="L41" s="34"/>
    </row>
    <row r="42" spans="1:12" ht="30" customHeight="1" x14ac:dyDescent="0.25">
      <c r="A42" s="26">
        <v>43323</v>
      </c>
      <c r="B42" s="1" t="s">
        <v>0</v>
      </c>
      <c r="K42" s="22">
        <f t="shared" si="0"/>
        <v>0</v>
      </c>
      <c r="L42" s="32">
        <f t="shared" ref="L42" si="9">SUM(K42:K45)</f>
        <v>0</v>
      </c>
    </row>
    <row r="43" spans="1:12" ht="30" customHeight="1" x14ac:dyDescent="0.25">
      <c r="A43" s="27"/>
      <c r="B43" s="2" t="s">
        <v>1</v>
      </c>
      <c r="K43" s="22">
        <f t="shared" si="0"/>
        <v>0</v>
      </c>
      <c r="L43" s="33"/>
    </row>
    <row r="44" spans="1:12" ht="30" customHeight="1" x14ac:dyDescent="0.25">
      <c r="A44" s="27"/>
      <c r="B44" s="3" t="s">
        <v>2</v>
      </c>
      <c r="K44" s="22">
        <f t="shared" si="0"/>
        <v>0</v>
      </c>
      <c r="L44" s="33"/>
    </row>
    <row r="45" spans="1:12" ht="30" customHeight="1" x14ac:dyDescent="0.25">
      <c r="A45" s="28"/>
      <c r="B45" s="5" t="s">
        <v>3</v>
      </c>
      <c r="K45" s="22">
        <f t="shared" si="0"/>
        <v>0</v>
      </c>
      <c r="L45" s="34"/>
    </row>
    <row r="46" spans="1:12" ht="30" customHeight="1" x14ac:dyDescent="0.25">
      <c r="A46" s="26">
        <v>43324</v>
      </c>
      <c r="B46" s="1" t="s">
        <v>0</v>
      </c>
      <c r="K46" s="22">
        <f t="shared" si="0"/>
        <v>0</v>
      </c>
      <c r="L46" s="32">
        <f t="shared" ref="L46" si="10">SUM(K46:K49)</f>
        <v>0</v>
      </c>
    </row>
    <row r="47" spans="1:12" ht="30" customHeight="1" x14ac:dyDescent="0.25">
      <c r="A47" s="27"/>
      <c r="B47" s="2" t="s">
        <v>1</v>
      </c>
      <c r="K47" s="22">
        <f t="shared" si="0"/>
        <v>0</v>
      </c>
      <c r="L47" s="33"/>
    </row>
    <row r="48" spans="1:12" ht="30" customHeight="1" x14ac:dyDescent="0.25">
      <c r="A48" s="27"/>
      <c r="B48" s="3" t="s">
        <v>2</v>
      </c>
      <c r="K48" s="22">
        <f t="shared" si="0"/>
        <v>0</v>
      </c>
      <c r="L48" s="33"/>
    </row>
    <row r="49" spans="1:12" ht="30" customHeight="1" x14ac:dyDescent="0.25">
      <c r="A49" s="28"/>
      <c r="B49" s="5" t="s">
        <v>3</v>
      </c>
      <c r="K49" s="22">
        <f t="shared" si="0"/>
        <v>0</v>
      </c>
      <c r="L49" s="34"/>
    </row>
    <row r="50" spans="1:12" ht="30" customHeight="1" x14ac:dyDescent="0.25">
      <c r="A50" s="26">
        <v>43325</v>
      </c>
      <c r="B50" s="1" t="s">
        <v>0</v>
      </c>
      <c r="C50" s="14">
        <v>5</v>
      </c>
      <c r="D50" s="15">
        <v>2</v>
      </c>
      <c r="G50" s="18">
        <v>2</v>
      </c>
      <c r="H50" s="19">
        <v>5</v>
      </c>
      <c r="K50" s="22">
        <f t="shared" si="0"/>
        <v>14</v>
      </c>
      <c r="L50" s="32">
        <f t="shared" ref="L50" si="11">SUM(K50:K53)</f>
        <v>313</v>
      </c>
    </row>
    <row r="51" spans="1:12" ht="30" customHeight="1" x14ac:dyDescent="0.25">
      <c r="A51" s="27"/>
      <c r="B51" s="2" t="s">
        <v>1</v>
      </c>
      <c r="K51" s="22">
        <f t="shared" si="0"/>
        <v>0</v>
      </c>
      <c r="L51" s="33"/>
    </row>
    <row r="52" spans="1:12" ht="30" customHeight="1" x14ac:dyDescent="0.25">
      <c r="A52" s="27"/>
      <c r="B52" s="3" t="s">
        <v>2</v>
      </c>
      <c r="K52" s="22">
        <f t="shared" si="0"/>
        <v>0</v>
      </c>
      <c r="L52" s="33"/>
    </row>
    <row r="53" spans="1:12" ht="30" customHeight="1" x14ac:dyDescent="0.25">
      <c r="A53" s="28"/>
      <c r="B53" s="5" t="s">
        <v>3</v>
      </c>
      <c r="H53" s="19">
        <f>265+18+16</f>
        <v>299</v>
      </c>
      <c r="K53" s="22">
        <f t="shared" si="0"/>
        <v>299</v>
      </c>
      <c r="L53" s="34"/>
    </row>
    <row r="54" spans="1:12" ht="30" customHeight="1" x14ac:dyDescent="0.25">
      <c r="A54" s="26">
        <v>43326</v>
      </c>
      <c r="B54" s="1" t="s">
        <v>0</v>
      </c>
      <c r="C54" s="14">
        <v>5</v>
      </c>
      <c r="H54" s="19">
        <v>6</v>
      </c>
      <c r="K54" s="22">
        <f t="shared" si="0"/>
        <v>11</v>
      </c>
      <c r="L54" s="32">
        <f t="shared" ref="L54" si="12">SUM(K54:K57)</f>
        <v>11</v>
      </c>
    </row>
    <row r="55" spans="1:12" ht="30" customHeight="1" x14ac:dyDescent="0.25">
      <c r="A55" s="27"/>
      <c r="B55" s="2" t="s">
        <v>1</v>
      </c>
      <c r="K55" s="22">
        <f t="shared" si="0"/>
        <v>0</v>
      </c>
      <c r="L55" s="33"/>
    </row>
    <row r="56" spans="1:12" ht="30" customHeight="1" x14ac:dyDescent="0.25">
      <c r="A56" s="27"/>
      <c r="B56" s="3" t="s">
        <v>2</v>
      </c>
      <c r="K56" s="22">
        <f t="shared" si="0"/>
        <v>0</v>
      </c>
      <c r="L56" s="33"/>
    </row>
    <row r="57" spans="1:12" ht="30" customHeight="1" x14ac:dyDescent="0.25">
      <c r="A57" s="28"/>
      <c r="B57" s="5" t="s">
        <v>3</v>
      </c>
      <c r="K57" s="22">
        <f t="shared" si="0"/>
        <v>0</v>
      </c>
      <c r="L57" s="34"/>
    </row>
    <row r="58" spans="1:12" ht="30" customHeight="1" x14ac:dyDescent="0.25">
      <c r="A58" s="26">
        <v>43327</v>
      </c>
      <c r="B58" s="1" t="s">
        <v>0</v>
      </c>
      <c r="K58" s="22">
        <f t="shared" si="0"/>
        <v>0</v>
      </c>
      <c r="L58" s="32">
        <f t="shared" ref="L58" si="13">SUM(K58:K61)</f>
        <v>0</v>
      </c>
    </row>
    <row r="59" spans="1:12" ht="30" customHeight="1" x14ac:dyDescent="0.25">
      <c r="A59" s="27"/>
      <c r="B59" s="2" t="s">
        <v>1</v>
      </c>
      <c r="K59" s="22">
        <f t="shared" si="0"/>
        <v>0</v>
      </c>
      <c r="L59" s="33"/>
    </row>
    <row r="60" spans="1:12" ht="30" customHeight="1" x14ac:dyDescent="0.25">
      <c r="A60" s="27"/>
      <c r="B60" s="3" t="s">
        <v>2</v>
      </c>
      <c r="K60" s="22">
        <f t="shared" si="0"/>
        <v>0</v>
      </c>
      <c r="L60" s="33"/>
    </row>
    <row r="61" spans="1:12" ht="30" customHeight="1" x14ac:dyDescent="0.25">
      <c r="A61" s="28"/>
      <c r="B61" s="5" t="s">
        <v>3</v>
      </c>
      <c r="K61" s="22">
        <f t="shared" si="0"/>
        <v>0</v>
      </c>
      <c r="L61" s="34"/>
    </row>
    <row r="62" spans="1:12" ht="30" customHeight="1" x14ac:dyDescent="0.25">
      <c r="A62" s="26">
        <v>43328</v>
      </c>
      <c r="B62" s="1" t="s">
        <v>0</v>
      </c>
      <c r="K62" s="22">
        <f t="shared" si="0"/>
        <v>0</v>
      </c>
      <c r="L62" s="32">
        <f t="shared" ref="L62" si="14">SUM(K62:K65)</f>
        <v>0</v>
      </c>
    </row>
    <row r="63" spans="1:12" ht="30" customHeight="1" x14ac:dyDescent="0.25">
      <c r="A63" s="27"/>
      <c r="B63" s="2" t="s">
        <v>1</v>
      </c>
      <c r="K63" s="22">
        <f t="shared" si="0"/>
        <v>0</v>
      </c>
      <c r="L63" s="33"/>
    </row>
    <row r="64" spans="1:12" ht="30" customHeight="1" x14ac:dyDescent="0.25">
      <c r="A64" s="27"/>
      <c r="B64" s="3" t="s">
        <v>2</v>
      </c>
      <c r="K64" s="22">
        <f t="shared" si="0"/>
        <v>0</v>
      </c>
      <c r="L64" s="33"/>
    </row>
    <row r="65" spans="1:12" ht="30" customHeight="1" x14ac:dyDescent="0.25">
      <c r="A65" s="28"/>
      <c r="B65" s="5" t="s">
        <v>3</v>
      </c>
      <c r="K65" s="22">
        <f t="shared" si="0"/>
        <v>0</v>
      </c>
      <c r="L65" s="34"/>
    </row>
    <row r="66" spans="1:12" ht="30" customHeight="1" x14ac:dyDescent="0.25">
      <c r="A66" s="26">
        <v>43329</v>
      </c>
      <c r="B66" s="1" t="s">
        <v>0</v>
      </c>
      <c r="K66" s="22">
        <f t="shared" si="0"/>
        <v>0</v>
      </c>
      <c r="L66" s="32">
        <f t="shared" ref="L66" si="15">SUM(K66:K69)</f>
        <v>0</v>
      </c>
    </row>
    <row r="67" spans="1:12" ht="30" customHeight="1" x14ac:dyDescent="0.25">
      <c r="A67" s="27"/>
      <c r="B67" s="2" t="s">
        <v>1</v>
      </c>
      <c r="K67" s="22">
        <f t="shared" ref="K67:K125" si="16">SUM(C67:H67)</f>
        <v>0</v>
      </c>
      <c r="L67" s="33"/>
    </row>
    <row r="68" spans="1:12" ht="30" customHeight="1" x14ac:dyDescent="0.25">
      <c r="A68" s="27"/>
      <c r="B68" s="3" t="s">
        <v>2</v>
      </c>
      <c r="K68" s="22">
        <f t="shared" si="16"/>
        <v>0</v>
      </c>
      <c r="L68" s="33"/>
    </row>
    <row r="69" spans="1:12" ht="30" customHeight="1" x14ac:dyDescent="0.25">
      <c r="A69" s="28"/>
      <c r="B69" s="5" t="s">
        <v>3</v>
      </c>
      <c r="K69" s="22">
        <f t="shared" si="16"/>
        <v>0</v>
      </c>
      <c r="L69" s="34"/>
    </row>
    <row r="70" spans="1:12" ht="30" customHeight="1" x14ac:dyDescent="0.25">
      <c r="A70" s="26">
        <v>43330</v>
      </c>
      <c r="B70" s="1" t="s">
        <v>0</v>
      </c>
      <c r="K70" s="22">
        <f t="shared" si="16"/>
        <v>0</v>
      </c>
      <c r="L70" s="32">
        <f t="shared" ref="L70" si="17">SUM(K70:K73)</f>
        <v>0</v>
      </c>
    </row>
    <row r="71" spans="1:12" ht="30" customHeight="1" x14ac:dyDescent="0.25">
      <c r="A71" s="27"/>
      <c r="B71" s="2" t="s">
        <v>1</v>
      </c>
      <c r="K71" s="22">
        <f t="shared" si="16"/>
        <v>0</v>
      </c>
      <c r="L71" s="33"/>
    </row>
    <row r="72" spans="1:12" ht="30" customHeight="1" x14ac:dyDescent="0.25">
      <c r="A72" s="27"/>
      <c r="B72" s="3" t="s">
        <v>2</v>
      </c>
      <c r="K72" s="22">
        <f t="shared" si="16"/>
        <v>0</v>
      </c>
      <c r="L72" s="33"/>
    </row>
    <row r="73" spans="1:12" ht="30" customHeight="1" x14ac:dyDescent="0.25">
      <c r="A73" s="28"/>
      <c r="B73" s="5" t="s">
        <v>3</v>
      </c>
      <c r="K73" s="22">
        <f t="shared" si="16"/>
        <v>0</v>
      </c>
      <c r="L73" s="34"/>
    </row>
    <row r="74" spans="1:12" ht="30" customHeight="1" x14ac:dyDescent="0.25">
      <c r="A74" s="26">
        <v>43331</v>
      </c>
      <c r="B74" s="1" t="s">
        <v>0</v>
      </c>
      <c r="K74" s="22">
        <f t="shared" si="16"/>
        <v>0</v>
      </c>
      <c r="L74" s="32">
        <f t="shared" ref="L74" si="18">SUM(K74:K77)</f>
        <v>0</v>
      </c>
    </row>
    <row r="75" spans="1:12" ht="30" customHeight="1" x14ac:dyDescent="0.25">
      <c r="A75" s="27"/>
      <c r="B75" s="2" t="s">
        <v>1</v>
      </c>
      <c r="K75" s="22">
        <f t="shared" si="16"/>
        <v>0</v>
      </c>
      <c r="L75" s="33"/>
    </row>
    <row r="76" spans="1:12" ht="30" customHeight="1" x14ac:dyDescent="0.25">
      <c r="A76" s="27"/>
      <c r="B76" s="3" t="s">
        <v>2</v>
      </c>
      <c r="K76" s="22">
        <f t="shared" si="16"/>
        <v>0</v>
      </c>
      <c r="L76" s="33"/>
    </row>
    <row r="77" spans="1:12" ht="30" customHeight="1" x14ac:dyDescent="0.25">
      <c r="A77" s="28"/>
      <c r="B77" s="5" t="s">
        <v>3</v>
      </c>
      <c r="K77" s="22">
        <f t="shared" si="16"/>
        <v>0</v>
      </c>
      <c r="L77" s="34"/>
    </row>
    <row r="78" spans="1:12" ht="30" customHeight="1" x14ac:dyDescent="0.25">
      <c r="A78" s="26">
        <v>43332</v>
      </c>
      <c r="B78" s="1" t="s">
        <v>0</v>
      </c>
      <c r="K78" s="22">
        <f t="shared" si="16"/>
        <v>0</v>
      </c>
      <c r="L78" s="32">
        <f t="shared" ref="L78" si="19">SUM(K78:K81)</f>
        <v>0</v>
      </c>
    </row>
    <row r="79" spans="1:12" ht="30" customHeight="1" x14ac:dyDescent="0.25">
      <c r="A79" s="27"/>
      <c r="B79" s="2" t="s">
        <v>1</v>
      </c>
      <c r="K79" s="22">
        <f t="shared" si="16"/>
        <v>0</v>
      </c>
      <c r="L79" s="33"/>
    </row>
    <row r="80" spans="1:12" ht="30" customHeight="1" x14ac:dyDescent="0.25">
      <c r="A80" s="27"/>
      <c r="B80" s="3" t="s">
        <v>2</v>
      </c>
      <c r="K80" s="22">
        <f t="shared" si="16"/>
        <v>0</v>
      </c>
      <c r="L80" s="33"/>
    </row>
    <row r="81" spans="1:12" ht="30" customHeight="1" x14ac:dyDescent="0.25">
      <c r="A81" s="28"/>
      <c r="B81" s="5" t="s">
        <v>3</v>
      </c>
      <c r="K81" s="22">
        <f t="shared" si="16"/>
        <v>0</v>
      </c>
      <c r="L81" s="34"/>
    </row>
    <row r="82" spans="1:12" ht="30" customHeight="1" x14ac:dyDescent="0.25">
      <c r="A82" s="26">
        <v>43333</v>
      </c>
      <c r="B82" s="1" t="s">
        <v>0</v>
      </c>
      <c r="K82" s="22">
        <f t="shared" si="16"/>
        <v>0</v>
      </c>
      <c r="L82" s="32">
        <f t="shared" ref="L82" si="20">SUM(K82:K85)</f>
        <v>0</v>
      </c>
    </row>
    <row r="83" spans="1:12" ht="30" customHeight="1" x14ac:dyDescent="0.25">
      <c r="A83" s="27"/>
      <c r="B83" s="2" t="s">
        <v>1</v>
      </c>
      <c r="K83" s="22">
        <f t="shared" si="16"/>
        <v>0</v>
      </c>
      <c r="L83" s="33"/>
    </row>
    <row r="84" spans="1:12" ht="30" customHeight="1" x14ac:dyDescent="0.25">
      <c r="A84" s="27"/>
      <c r="B84" s="3" t="s">
        <v>2</v>
      </c>
      <c r="K84" s="22">
        <f t="shared" si="16"/>
        <v>0</v>
      </c>
      <c r="L84" s="33"/>
    </row>
    <row r="85" spans="1:12" ht="30" customHeight="1" x14ac:dyDescent="0.25">
      <c r="A85" s="28"/>
      <c r="B85" s="5" t="s">
        <v>3</v>
      </c>
      <c r="K85" s="22">
        <f t="shared" si="16"/>
        <v>0</v>
      </c>
      <c r="L85" s="34"/>
    </row>
    <row r="86" spans="1:12" ht="30" customHeight="1" x14ac:dyDescent="0.25">
      <c r="A86" s="26">
        <v>43334</v>
      </c>
      <c r="B86" s="1" t="s">
        <v>0</v>
      </c>
      <c r="K86" s="22">
        <f t="shared" si="16"/>
        <v>0</v>
      </c>
      <c r="L86" s="32">
        <f t="shared" ref="L86" si="21">SUM(K86:K89)</f>
        <v>0</v>
      </c>
    </row>
    <row r="87" spans="1:12" ht="30" customHeight="1" x14ac:dyDescent="0.25">
      <c r="A87" s="27"/>
      <c r="B87" s="2" t="s">
        <v>1</v>
      </c>
      <c r="K87" s="22">
        <f t="shared" si="16"/>
        <v>0</v>
      </c>
      <c r="L87" s="33"/>
    </row>
    <row r="88" spans="1:12" ht="30" customHeight="1" x14ac:dyDescent="0.25">
      <c r="A88" s="27"/>
      <c r="B88" s="3" t="s">
        <v>2</v>
      </c>
      <c r="K88" s="22">
        <f t="shared" si="16"/>
        <v>0</v>
      </c>
      <c r="L88" s="33"/>
    </row>
    <row r="89" spans="1:12" ht="30" customHeight="1" x14ac:dyDescent="0.25">
      <c r="A89" s="28"/>
      <c r="B89" s="5" t="s">
        <v>3</v>
      </c>
      <c r="K89" s="22">
        <f t="shared" si="16"/>
        <v>0</v>
      </c>
      <c r="L89" s="34"/>
    </row>
    <row r="90" spans="1:12" ht="30" customHeight="1" x14ac:dyDescent="0.25">
      <c r="A90" s="26">
        <v>43335</v>
      </c>
      <c r="B90" s="1" t="s">
        <v>0</v>
      </c>
      <c r="K90" s="22">
        <f t="shared" si="16"/>
        <v>0</v>
      </c>
      <c r="L90" s="32">
        <f t="shared" ref="L90" si="22">SUM(K90:K93)</f>
        <v>0</v>
      </c>
    </row>
    <row r="91" spans="1:12" ht="30" customHeight="1" x14ac:dyDescent="0.25">
      <c r="A91" s="27"/>
      <c r="B91" s="2" t="s">
        <v>1</v>
      </c>
      <c r="K91" s="22">
        <f t="shared" si="16"/>
        <v>0</v>
      </c>
      <c r="L91" s="33"/>
    </row>
    <row r="92" spans="1:12" ht="30" customHeight="1" x14ac:dyDescent="0.25">
      <c r="A92" s="27"/>
      <c r="B92" s="3" t="s">
        <v>2</v>
      </c>
      <c r="K92" s="22">
        <f t="shared" si="16"/>
        <v>0</v>
      </c>
      <c r="L92" s="33"/>
    </row>
    <row r="93" spans="1:12" ht="30" customHeight="1" x14ac:dyDescent="0.25">
      <c r="A93" s="28"/>
      <c r="B93" s="5" t="s">
        <v>3</v>
      </c>
      <c r="K93" s="22">
        <f t="shared" si="16"/>
        <v>0</v>
      </c>
      <c r="L93" s="34"/>
    </row>
    <row r="94" spans="1:12" ht="30" customHeight="1" x14ac:dyDescent="0.25">
      <c r="A94" s="26">
        <v>43336</v>
      </c>
      <c r="B94" s="1" t="s">
        <v>0</v>
      </c>
      <c r="K94" s="22">
        <f t="shared" si="16"/>
        <v>0</v>
      </c>
      <c r="L94" s="32">
        <f t="shared" ref="L94" si="23">SUM(K94:K97)</f>
        <v>0</v>
      </c>
    </row>
    <row r="95" spans="1:12" ht="30" customHeight="1" x14ac:dyDescent="0.25">
      <c r="A95" s="27"/>
      <c r="B95" s="2" t="s">
        <v>1</v>
      </c>
      <c r="K95" s="22">
        <f t="shared" si="16"/>
        <v>0</v>
      </c>
      <c r="L95" s="33"/>
    </row>
    <row r="96" spans="1:12" ht="30" customHeight="1" x14ac:dyDescent="0.25">
      <c r="A96" s="27"/>
      <c r="B96" s="3" t="s">
        <v>2</v>
      </c>
      <c r="K96" s="22">
        <f t="shared" si="16"/>
        <v>0</v>
      </c>
      <c r="L96" s="33"/>
    </row>
    <row r="97" spans="1:12" ht="30" customHeight="1" x14ac:dyDescent="0.25">
      <c r="A97" s="28"/>
      <c r="B97" s="5" t="s">
        <v>3</v>
      </c>
      <c r="K97" s="22">
        <f t="shared" si="16"/>
        <v>0</v>
      </c>
      <c r="L97" s="34"/>
    </row>
    <row r="98" spans="1:12" ht="30" customHeight="1" x14ac:dyDescent="0.25">
      <c r="A98" s="26">
        <v>43337</v>
      </c>
      <c r="B98" s="1" t="s">
        <v>0</v>
      </c>
      <c r="K98" s="22">
        <f t="shared" si="16"/>
        <v>0</v>
      </c>
      <c r="L98" s="32">
        <f t="shared" ref="L98" si="24">SUM(K98:K101)</f>
        <v>0</v>
      </c>
    </row>
    <row r="99" spans="1:12" ht="30" customHeight="1" x14ac:dyDescent="0.25">
      <c r="A99" s="27"/>
      <c r="B99" s="2" t="s">
        <v>1</v>
      </c>
      <c r="K99" s="22">
        <f t="shared" si="16"/>
        <v>0</v>
      </c>
      <c r="L99" s="33"/>
    </row>
    <row r="100" spans="1:12" ht="30" customHeight="1" x14ac:dyDescent="0.25">
      <c r="A100" s="27"/>
      <c r="B100" s="3" t="s">
        <v>2</v>
      </c>
      <c r="K100" s="22">
        <f t="shared" si="16"/>
        <v>0</v>
      </c>
      <c r="L100" s="33"/>
    </row>
    <row r="101" spans="1:12" ht="30" customHeight="1" x14ac:dyDescent="0.25">
      <c r="A101" s="28"/>
      <c r="B101" s="5" t="s">
        <v>3</v>
      </c>
      <c r="K101" s="22">
        <f t="shared" si="16"/>
        <v>0</v>
      </c>
      <c r="L101" s="34"/>
    </row>
    <row r="102" spans="1:12" ht="30" customHeight="1" x14ac:dyDescent="0.25">
      <c r="A102" s="26">
        <v>43338</v>
      </c>
      <c r="B102" s="1" t="s">
        <v>0</v>
      </c>
      <c r="K102" s="22">
        <f t="shared" si="16"/>
        <v>0</v>
      </c>
      <c r="L102" s="32">
        <f t="shared" ref="L102" si="25">SUM(K102:K105)</f>
        <v>0</v>
      </c>
    </row>
    <row r="103" spans="1:12" ht="30" customHeight="1" x14ac:dyDescent="0.25">
      <c r="A103" s="27"/>
      <c r="B103" s="2" t="s">
        <v>1</v>
      </c>
      <c r="K103" s="22">
        <f t="shared" si="16"/>
        <v>0</v>
      </c>
      <c r="L103" s="33"/>
    </row>
    <row r="104" spans="1:12" ht="30" customHeight="1" x14ac:dyDescent="0.25">
      <c r="A104" s="27"/>
      <c r="B104" s="3" t="s">
        <v>2</v>
      </c>
      <c r="K104" s="22">
        <f t="shared" si="16"/>
        <v>0</v>
      </c>
      <c r="L104" s="33"/>
    </row>
    <row r="105" spans="1:12" ht="30" customHeight="1" x14ac:dyDescent="0.25">
      <c r="A105" s="28"/>
      <c r="B105" s="5" t="s">
        <v>3</v>
      </c>
      <c r="K105" s="22">
        <f t="shared" si="16"/>
        <v>0</v>
      </c>
      <c r="L105" s="34"/>
    </row>
    <row r="106" spans="1:12" ht="30" customHeight="1" x14ac:dyDescent="0.25">
      <c r="A106" s="26">
        <v>43339</v>
      </c>
      <c r="B106" s="1" t="s">
        <v>0</v>
      </c>
      <c r="K106" s="22">
        <f t="shared" si="16"/>
        <v>0</v>
      </c>
      <c r="L106" s="32">
        <f t="shared" ref="L106" si="26">SUM(K106:K109)</f>
        <v>0</v>
      </c>
    </row>
    <row r="107" spans="1:12" ht="30" customHeight="1" x14ac:dyDescent="0.25">
      <c r="A107" s="27"/>
      <c r="B107" s="2" t="s">
        <v>1</v>
      </c>
      <c r="K107" s="22">
        <f t="shared" si="16"/>
        <v>0</v>
      </c>
      <c r="L107" s="33"/>
    </row>
    <row r="108" spans="1:12" ht="30" customHeight="1" x14ac:dyDescent="0.25">
      <c r="A108" s="27"/>
      <c r="B108" s="3" t="s">
        <v>2</v>
      </c>
      <c r="K108" s="22">
        <f t="shared" si="16"/>
        <v>0</v>
      </c>
      <c r="L108" s="33"/>
    </row>
    <row r="109" spans="1:12" ht="30" customHeight="1" x14ac:dyDescent="0.25">
      <c r="A109" s="28"/>
      <c r="B109" s="5" t="s">
        <v>3</v>
      </c>
      <c r="K109" s="22">
        <f t="shared" si="16"/>
        <v>0</v>
      </c>
      <c r="L109" s="34"/>
    </row>
    <row r="110" spans="1:12" ht="30" customHeight="1" x14ac:dyDescent="0.25">
      <c r="A110" s="26">
        <v>43340</v>
      </c>
      <c r="B110" s="1" t="s">
        <v>0</v>
      </c>
      <c r="K110" s="22">
        <f t="shared" si="16"/>
        <v>0</v>
      </c>
      <c r="L110" s="32">
        <f t="shared" ref="L110" si="27">SUM(K110:K113)</f>
        <v>0</v>
      </c>
    </row>
    <row r="111" spans="1:12" ht="30" customHeight="1" x14ac:dyDescent="0.25">
      <c r="A111" s="27"/>
      <c r="B111" s="2" t="s">
        <v>1</v>
      </c>
      <c r="K111" s="22">
        <f t="shared" si="16"/>
        <v>0</v>
      </c>
      <c r="L111" s="33"/>
    </row>
    <row r="112" spans="1:12" ht="30" customHeight="1" x14ac:dyDescent="0.25">
      <c r="A112" s="27"/>
      <c r="B112" s="3" t="s">
        <v>2</v>
      </c>
      <c r="K112" s="22">
        <f t="shared" si="16"/>
        <v>0</v>
      </c>
      <c r="L112" s="33"/>
    </row>
    <row r="113" spans="1:12" ht="30" customHeight="1" x14ac:dyDescent="0.25">
      <c r="A113" s="28"/>
      <c r="B113" s="5" t="s">
        <v>3</v>
      </c>
      <c r="K113" s="22">
        <f t="shared" si="16"/>
        <v>0</v>
      </c>
      <c r="L113" s="34"/>
    </row>
    <row r="114" spans="1:12" ht="30" customHeight="1" x14ac:dyDescent="0.25">
      <c r="A114" s="26">
        <v>43341</v>
      </c>
      <c r="B114" s="1" t="s">
        <v>0</v>
      </c>
      <c r="K114" s="22">
        <f t="shared" si="16"/>
        <v>0</v>
      </c>
      <c r="L114" s="32">
        <f t="shared" ref="L114" si="28">SUM(K114:K117)</f>
        <v>0</v>
      </c>
    </row>
    <row r="115" spans="1:12" ht="30" customHeight="1" x14ac:dyDescent="0.25">
      <c r="A115" s="27"/>
      <c r="B115" s="2" t="s">
        <v>1</v>
      </c>
      <c r="K115" s="22">
        <f t="shared" si="16"/>
        <v>0</v>
      </c>
      <c r="L115" s="33"/>
    </row>
    <row r="116" spans="1:12" ht="30" customHeight="1" x14ac:dyDescent="0.25">
      <c r="A116" s="27"/>
      <c r="B116" s="3" t="s">
        <v>2</v>
      </c>
      <c r="K116" s="22">
        <f t="shared" si="16"/>
        <v>0</v>
      </c>
      <c r="L116" s="33"/>
    </row>
    <row r="117" spans="1:12" ht="30" customHeight="1" x14ac:dyDescent="0.25">
      <c r="A117" s="28"/>
      <c r="B117" s="5" t="s">
        <v>3</v>
      </c>
      <c r="K117" s="22">
        <f t="shared" si="16"/>
        <v>0</v>
      </c>
      <c r="L117" s="34"/>
    </row>
    <row r="118" spans="1:12" ht="30" customHeight="1" x14ac:dyDescent="0.25">
      <c r="A118" s="26">
        <v>43342</v>
      </c>
      <c r="B118" s="1" t="s">
        <v>0</v>
      </c>
      <c r="K118" s="22">
        <f t="shared" si="16"/>
        <v>0</v>
      </c>
      <c r="L118" s="32">
        <f t="shared" ref="L118" si="29">SUM(K118:K121)</f>
        <v>0</v>
      </c>
    </row>
    <row r="119" spans="1:12" ht="30" customHeight="1" x14ac:dyDescent="0.25">
      <c r="A119" s="27"/>
      <c r="B119" s="2" t="s">
        <v>1</v>
      </c>
      <c r="K119" s="22">
        <f t="shared" si="16"/>
        <v>0</v>
      </c>
      <c r="L119" s="33"/>
    </row>
    <row r="120" spans="1:12" ht="30" customHeight="1" x14ac:dyDescent="0.25">
      <c r="A120" s="27"/>
      <c r="B120" s="3" t="s">
        <v>2</v>
      </c>
      <c r="K120" s="22">
        <f t="shared" si="16"/>
        <v>0</v>
      </c>
      <c r="L120" s="33"/>
    </row>
    <row r="121" spans="1:12" ht="30" customHeight="1" x14ac:dyDescent="0.25">
      <c r="A121" s="28"/>
      <c r="B121" s="5" t="s">
        <v>3</v>
      </c>
      <c r="K121" s="22">
        <f t="shared" si="16"/>
        <v>0</v>
      </c>
      <c r="L121" s="34"/>
    </row>
    <row r="122" spans="1:12" ht="30" customHeight="1" x14ac:dyDescent="0.25">
      <c r="A122" s="26">
        <v>43343</v>
      </c>
      <c r="B122" s="1" t="s">
        <v>0</v>
      </c>
      <c r="K122" s="22">
        <f t="shared" si="16"/>
        <v>0</v>
      </c>
      <c r="L122" s="32">
        <f t="shared" ref="L122" si="30">SUM(K122:K125)</f>
        <v>0</v>
      </c>
    </row>
    <row r="123" spans="1:12" ht="30" customHeight="1" x14ac:dyDescent="0.25">
      <c r="A123" s="27"/>
      <c r="B123" s="2" t="s">
        <v>1</v>
      </c>
      <c r="K123" s="22">
        <f t="shared" si="16"/>
        <v>0</v>
      </c>
      <c r="L123" s="33"/>
    </row>
    <row r="124" spans="1:12" ht="30" customHeight="1" x14ac:dyDescent="0.25">
      <c r="A124" s="27"/>
      <c r="B124" s="3" t="s">
        <v>2</v>
      </c>
      <c r="K124" s="22">
        <f t="shared" si="16"/>
        <v>0</v>
      </c>
      <c r="L124" s="33"/>
    </row>
    <row r="125" spans="1:12" ht="30" customHeight="1" x14ac:dyDescent="0.25">
      <c r="A125" s="28"/>
      <c r="B125" s="5" t="s">
        <v>3</v>
      </c>
      <c r="K125" s="22">
        <f t="shared" si="16"/>
        <v>0</v>
      </c>
      <c r="L125" s="34"/>
    </row>
    <row r="126" spans="1:12" ht="30" customHeight="1" x14ac:dyDescent="0.25">
      <c r="A126" s="26"/>
      <c r="B126" s="1"/>
    </row>
    <row r="127" spans="1:12" ht="30" customHeight="1" x14ac:dyDescent="0.25">
      <c r="A127" s="27"/>
      <c r="B127" s="2"/>
    </row>
    <row r="128" spans="1:12" ht="30" customHeight="1" x14ac:dyDescent="0.25">
      <c r="A128" s="27"/>
      <c r="B128" s="3"/>
    </row>
    <row r="129" spans="1:2" ht="30" customHeight="1" x14ac:dyDescent="0.25">
      <c r="A129" s="28"/>
      <c r="B129" s="5"/>
    </row>
    <row r="130" spans="1:2" ht="30" customHeight="1" x14ac:dyDescent="0.25">
      <c r="A130" s="26"/>
      <c r="B130" s="1"/>
    </row>
    <row r="131" spans="1:2" ht="30" customHeight="1" x14ac:dyDescent="0.25">
      <c r="A131" s="27"/>
      <c r="B131" s="2"/>
    </row>
    <row r="132" spans="1:2" ht="30" customHeight="1" x14ac:dyDescent="0.25">
      <c r="A132" s="27"/>
      <c r="B132" s="3"/>
    </row>
    <row r="133" spans="1:2" ht="30" customHeight="1" x14ac:dyDescent="0.25">
      <c r="A133" s="28"/>
      <c r="B133" s="5"/>
    </row>
    <row r="134" spans="1:2" ht="30" customHeight="1" x14ac:dyDescent="0.25">
      <c r="A134" s="26"/>
      <c r="B134" s="1"/>
    </row>
    <row r="135" spans="1:2" ht="30" customHeight="1" x14ac:dyDescent="0.25">
      <c r="A135" s="27"/>
      <c r="B135" s="2"/>
    </row>
    <row r="136" spans="1:2" ht="30" customHeight="1" x14ac:dyDescent="0.25">
      <c r="A136" s="27"/>
      <c r="B136" s="3"/>
    </row>
    <row r="137" spans="1:2" ht="30" customHeight="1" x14ac:dyDescent="0.25">
      <c r="A137" s="28"/>
      <c r="B137" s="5"/>
    </row>
    <row r="138" spans="1:2" ht="30" customHeight="1" x14ac:dyDescent="0.25">
      <c r="A138" s="26"/>
      <c r="B138" s="1"/>
    </row>
    <row r="139" spans="1:2" ht="30" customHeight="1" x14ac:dyDescent="0.25">
      <c r="A139" s="27"/>
      <c r="B139" s="2"/>
    </row>
    <row r="140" spans="1:2" ht="30" customHeight="1" x14ac:dyDescent="0.25">
      <c r="A140" s="27"/>
      <c r="B140" s="3"/>
    </row>
    <row r="141" spans="1:2" ht="30" customHeight="1" x14ac:dyDescent="0.25">
      <c r="A141" s="28"/>
      <c r="B141" s="5"/>
    </row>
    <row r="142" spans="1:2" ht="30" customHeight="1" x14ac:dyDescent="0.25">
      <c r="A142" s="26"/>
      <c r="B142" s="1"/>
    </row>
    <row r="143" spans="1:2" ht="30" customHeight="1" x14ac:dyDescent="0.25">
      <c r="A143" s="27"/>
      <c r="B143" s="2"/>
    </row>
    <row r="144" spans="1:2" ht="30" customHeight="1" x14ac:dyDescent="0.25">
      <c r="A144" s="27"/>
      <c r="B144" s="3"/>
    </row>
    <row r="145" spans="1:2" ht="30" customHeight="1" x14ac:dyDescent="0.25">
      <c r="A145" s="28"/>
      <c r="B145" s="5"/>
    </row>
    <row r="146" spans="1:2" ht="30" customHeight="1" x14ac:dyDescent="0.25">
      <c r="A146" s="26"/>
      <c r="B146" s="1"/>
    </row>
    <row r="147" spans="1:2" ht="30" customHeight="1" x14ac:dyDescent="0.25">
      <c r="A147" s="27"/>
      <c r="B147" s="2"/>
    </row>
    <row r="148" spans="1:2" ht="30" customHeight="1" x14ac:dyDescent="0.25">
      <c r="A148" s="27"/>
      <c r="B148" s="3"/>
    </row>
    <row r="149" spans="1:2" ht="30" customHeight="1" x14ac:dyDescent="0.25">
      <c r="A149" s="28"/>
      <c r="B149" s="5"/>
    </row>
    <row r="150" spans="1:2" ht="30" customHeight="1" x14ac:dyDescent="0.25">
      <c r="A150" s="26"/>
      <c r="B150" s="1"/>
    </row>
    <row r="151" spans="1:2" ht="30" customHeight="1" x14ac:dyDescent="0.25">
      <c r="A151" s="27"/>
      <c r="B151" s="2"/>
    </row>
    <row r="152" spans="1:2" ht="30" customHeight="1" x14ac:dyDescent="0.25">
      <c r="A152" s="27"/>
      <c r="B152" s="3"/>
    </row>
    <row r="153" spans="1:2" ht="30" customHeight="1" x14ac:dyDescent="0.25">
      <c r="A153" s="28"/>
      <c r="B153" s="5"/>
    </row>
    <row r="154" spans="1:2" ht="30" customHeight="1" x14ac:dyDescent="0.25">
      <c r="A154" s="26"/>
      <c r="B154" s="1"/>
    </row>
    <row r="155" spans="1:2" ht="30" customHeight="1" x14ac:dyDescent="0.25">
      <c r="A155" s="27"/>
      <c r="B155" s="2"/>
    </row>
    <row r="156" spans="1:2" ht="30" customHeight="1" x14ac:dyDescent="0.25">
      <c r="A156" s="27"/>
      <c r="B156" s="3"/>
    </row>
    <row r="157" spans="1:2" ht="30" customHeight="1" x14ac:dyDescent="0.25">
      <c r="A157" s="28"/>
      <c r="B157" s="5"/>
    </row>
    <row r="158" spans="1:2" ht="30" customHeight="1" x14ac:dyDescent="0.25">
      <c r="A158" s="26"/>
      <c r="B158" s="1"/>
    </row>
    <row r="159" spans="1:2" ht="30" customHeight="1" x14ac:dyDescent="0.25">
      <c r="A159" s="27"/>
      <c r="B159" s="2"/>
    </row>
    <row r="160" spans="1:2" ht="30" customHeight="1" x14ac:dyDescent="0.25">
      <c r="A160" s="27"/>
      <c r="B160" s="3"/>
    </row>
    <row r="161" spans="1:2" ht="30" customHeight="1" x14ac:dyDescent="0.25">
      <c r="A161" s="28"/>
      <c r="B161" s="5"/>
    </row>
    <row r="162" spans="1:2" ht="30" customHeight="1" x14ac:dyDescent="0.25">
      <c r="A162" s="26"/>
      <c r="B162" s="1"/>
    </row>
    <row r="163" spans="1:2" ht="30" customHeight="1" x14ac:dyDescent="0.25">
      <c r="A163" s="27"/>
      <c r="B163" s="2"/>
    </row>
    <row r="164" spans="1:2" ht="30" customHeight="1" x14ac:dyDescent="0.25">
      <c r="A164" s="27"/>
      <c r="B164" s="3"/>
    </row>
    <row r="165" spans="1:2" ht="30" customHeight="1" x14ac:dyDescent="0.25">
      <c r="A165" s="28"/>
      <c r="B165" s="5"/>
    </row>
    <row r="166" spans="1:2" ht="30" customHeight="1" x14ac:dyDescent="0.25">
      <c r="A166" s="26"/>
      <c r="B166" s="1"/>
    </row>
    <row r="167" spans="1:2" ht="30" customHeight="1" x14ac:dyDescent="0.25">
      <c r="A167" s="27"/>
      <c r="B167" s="2"/>
    </row>
    <row r="168" spans="1:2" ht="30" customHeight="1" x14ac:dyDescent="0.25">
      <c r="A168" s="27"/>
      <c r="B168" s="3"/>
    </row>
    <row r="169" spans="1:2" ht="30" customHeight="1" x14ac:dyDescent="0.25">
      <c r="A169" s="28"/>
      <c r="B169" s="5"/>
    </row>
    <row r="170" spans="1:2" ht="30" customHeight="1" x14ac:dyDescent="0.25">
      <c r="A170" s="26"/>
      <c r="B170" s="1"/>
    </row>
    <row r="171" spans="1:2" ht="30" customHeight="1" x14ac:dyDescent="0.25">
      <c r="A171" s="27"/>
      <c r="B171" s="2"/>
    </row>
    <row r="172" spans="1:2" ht="30" customHeight="1" x14ac:dyDescent="0.25">
      <c r="A172" s="27"/>
      <c r="B172" s="3"/>
    </row>
    <row r="173" spans="1:2" ht="30" customHeight="1" x14ac:dyDescent="0.25">
      <c r="A173" s="28"/>
      <c r="B173" s="5"/>
    </row>
    <row r="174" spans="1:2" ht="30" customHeight="1" x14ac:dyDescent="0.25">
      <c r="A174" s="26"/>
      <c r="B174" s="1"/>
    </row>
    <row r="175" spans="1:2" ht="30" customHeight="1" x14ac:dyDescent="0.25">
      <c r="A175" s="27"/>
      <c r="B175" s="2"/>
    </row>
    <row r="176" spans="1:2" ht="30" customHeight="1" x14ac:dyDescent="0.25">
      <c r="A176" s="27"/>
      <c r="B176" s="3"/>
    </row>
    <row r="177" spans="1:2" ht="30" customHeight="1" x14ac:dyDescent="0.25">
      <c r="A177" s="28"/>
      <c r="B177" s="5"/>
    </row>
    <row r="178" spans="1:2" ht="30" customHeight="1" x14ac:dyDescent="0.25">
      <c r="A178" s="26"/>
      <c r="B178" s="1"/>
    </row>
    <row r="179" spans="1:2" ht="30" customHeight="1" x14ac:dyDescent="0.25">
      <c r="A179" s="27"/>
      <c r="B179" s="2"/>
    </row>
    <row r="180" spans="1:2" ht="30" customHeight="1" x14ac:dyDescent="0.25">
      <c r="A180" s="27"/>
      <c r="B180" s="3"/>
    </row>
    <row r="181" spans="1:2" ht="30" customHeight="1" x14ac:dyDescent="0.25">
      <c r="A181" s="28"/>
      <c r="B181" s="5"/>
    </row>
    <row r="182" spans="1:2" ht="30" customHeight="1" x14ac:dyDescent="0.25">
      <c r="A182" s="26"/>
      <c r="B182" s="1"/>
    </row>
    <row r="183" spans="1:2" ht="30" customHeight="1" x14ac:dyDescent="0.25">
      <c r="A183" s="27"/>
      <c r="B183" s="2"/>
    </row>
    <row r="184" spans="1:2" ht="30" customHeight="1" x14ac:dyDescent="0.25">
      <c r="A184" s="27"/>
      <c r="B184" s="3"/>
    </row>
    <row r="185" spans="1:2" ht="30" customHeight="1" x14ac:dyDescent="0.25">
      <c r="A185" s="28"/>
      <c r="B185" s="5"/>
    </row>
    <row r="186" spans="1:2" ht="30" customHeight="1" x14ac:dyDescent="0.25">
      <c r="A186" s="26"/>
      <c r="B186" s="1"/>
    </row>
    <row r="187" spans="1:2" ht="30" customHeight="1" x14ac:dyDescent="0.25">
      <c r="A187" s="27"/>
      <c r="B187" s="2"/>
    </row>
    <row r="188" spans="1:2" ht="30" customHeight="1" x14ac:dyDescent="0.25">
      <c r="A188" s="27"/>
      <c r="B188" s="3"/>
    </row>
    <row r="189" spans="1:2" ht="30" customHeight="1" x14ac:dyDescent="0.25">
      <c r="A189" s="28"/>
      <c r="B189" s="5"/>
    </row>
    <row r="190" spans="1:2" ht="30" customHeight="1" x14ac:dyDescent="0.25">
      <c r="A190" s="26"/>
      <c r="B190" s="1"/>
    </row>
    <row r="191" spans="1:2" ht="30" customHeight="1" x14ac:dyDescent="0.25">
      <c r="A191" s="27"/>
      <c r="B191" s="2"/>
    </row>
    <row r="192" spans="1:2" ht="30" customHeight="1" x14ac:dyDescent="0.25">
      <c r="A192" s="27"/>
      <c r="B192" s="3"/>
    </row>
    <row r="193" spans="1:2" ht="30" customHeight="1" x14ac:dyDescent="0.25">
      <c r="A193" s="28"/>
      <c r="B193" s="5"/>
    </row>
    <row r="194" spans="1:2" ht="30" customHeight="1" x14ac:dyDescent="0.25">
      <c r="A194" s="26"/>
      <c r="B194" s="1"/>
    </row>
    <row r="195" spans="1:2" ht="30" customHeight="1" x14ac:dyDescent="0.25">
      <c r="A195" s="27"/>
      <c r="B195" s="2"/>
    </row>
    <row r="196" spans="1:2" ht="30" customHeight="1" x14ac:dyDescent="0.25">
      <c r="A196" s="27"/>
      <c r="B196" s="3"/>
    </row>
    <row r="197" spans="1:2" ht="30" customHeight="1" x14ac:dyDescent="0.25">
      <c r="A197" s="28"/>
      <c r="B197" s="5"/>
    </row>
    <row r="198" spans="1:2" ht="30" customHeight="1" x14ac:dyDescent="0.25">
      <c r="A198" s="26"/>
      <c r="B198" s="1"/>
    </row>
    <row r="199" spans="1:2" ht="30" customHeight="1" x14ac:dyDescent="0.25">
      <c r="A199" s="27"/>
      <c r="B199" s="2"/>
    </row>
    <row r="200" spans="1:2" ht="30" customHeight="1" x14ac:dyDescent="0.25">
      <c r="A200" s="27"/>
      <c r="B200" s="3"/>
    </row>
    <row r="201" spans="1:2" ht="30" customHeight="1" x14ac:dyDescent="0.25">
      <c r="A201" s="28"/>
      <c r="B201" s="5"/>
    </row>
    <row r="202" spans="1:2" ht="30" customHeight="1" x14ac:dyDescent="0.25">
      <c r="A202" s="26"/>
      <c r="B202" s="1"/>
    </row>
    <row r="203" spans="1:2" ht="30" customHeight="1" x14ac:dyDescent="0.25">
      <c r="A203" s="27"/>
      <c r="B203" s="2"/>
    </row>
    <row r="204" spans="1:2" ht="30" customHeight="1" x14ac:dyDescent="0.25">
      <c r="A204" s="27"/>
      <c r="B204" s="3"/>
    </row>
    <row r="205" spans="1:2" ht="30" customHeight="1" x14ac:dyDescent="0.25">
      <c r="A205" s="28"/>
      <c r="B205" s="5"/>
    </row>
    <row r="206" spans="1:2" ht="30" customHeight="1" x14ac:dyDescent="0.25">
      <c r="A206" s="26"/>
      <c r="B206" s="1"/>
    </row>
    <row r="207" spans="1:2" ht="30" customHeight="1" x14ac:dyDescent="0.25">
      <c r="A207" s="27"/>
      <c r="B207" s="2"/>
    </row>
    <row r="208" spans="1:2" ht="30" customHeight="1" x14ac:dyDescent="0.25">
      <c r="A208" s="27"/>
      <c r="B208" s="3"/>
    </row>
    <row r="209" spans="1:2" ht="30" customHeight="1" x14ac:dyDescent="0.25">
      <c r="A209" s="28"/>
      <c r="B209" s="5"/>
    </row>
    <row r="210" spans="1:2" ht="30" customHeight="1" x14ac:dyDescent="0.25">
      <c r="A210" s="26"/>
      <c r="B210" s="1"/>
    </row>
    <row r="211" spans="1:2" ht="30" customHeight="1" x14ac:dyDescent="0.25">
      <c r="A211" s="27"/>
      <c r="B211" s="2"/>
    </row>
    <row r="212" spans="1:2" ht="30" customHeight="1" x14ac:dyDescent="0.25">
      <c r="A212" s="27"/>
      <c r="B212" s="3"/>
    </row>
    <row r="213" spans="1:2" ht="30" customHeight="1" x14ac:dyDescent="0.25">
      <c r="A213" s="28"/>
      <c r="B213" s="5"/>
    </row>
    <row r="214" spans="1:2" ht="30" customHeight="1" x14ac:dyDescent="0.25">
      <c r="A214" s="26"/>
      <c r="B214" s="1"/>
    </row>
    <row r="215" spans="1:2" ht="30" customHeight="1" x14ac:dyDescent="0.25">
      <c r="A215" s="27"/>
      <c r="B215" s="2"/>
    </row>
    <row r="216" spans="1:2" ht="30" customHeight="1" x14ac:dyDescent="0.25">
      <c r="A216" s="27"/>
      <c r="B216" s="3"/>
    </row>
    <row r="217" spans="1:2" ht="30" customHeight="1" x14ac:dyDescent="0.25">
      <c r="A217" s="28"/>
      <c r="B217" s="5"/>
    </row>
    <row r="218" spans="1:2" ht="30" customHeight="1" x14ac:dyDescent="0.25">
      <c r="A218" s="26"/>
      <c r="B218" s="1"/>
    </row>
    <row r="219" spans="1:2" ht="30" customHeight="1" x14ac:dyDescent="0.25">
      <c r="A219" s="27"/>
      <c r="B219" s="2"/>
    </row>
    <row r="220" spans="1:2" ht="30" customHeight="1" x14ac:dyDescent="0.25">
      <c r="A220" s="27"/>
      <c r="B220" s="3"/>
    </row>
    <row r="221" spans="1:2" ht="30" customHeight="1" x14ac:dyDescent="0.25">
      <c r="A221" s="28"/>
      <c r="B221" s="5"/>
    </row>
    <row r="222" spans="1:2" ht="30" customHeight="1" x14ac:dyDescent="0.25">
      <c r="A222" s="26"/>
      <c r="B222" s="1"/>
    </row>
    <row r="223" spans="1:2" ht="30" customHeight="1" x14ac:dyDescent="0.25">
      <c r="A223" s="27"/>
      <c r="B223" s="2"/>
    </row>
    <row r="224" spans="1:2" ht="30" customHeight="1" x14ac:dyDescent="0.25">
      <c r="A224" s="27"/>
      <c r="B224" s="3"/>
    </row>
    <row r="225" spans="1:2" ht="30" customHeight="1" x14ac:dyDescent="0.25">
      <c r="A225" s="28"/>
      <c r="B225" s="5"/>
    </row>
    <row r="226" spans="1:2" ht="30" customHeight="1" x14ac:dyDescent="0.25">
      <c r="A226" s="26"/>
      <c r="B226" s="1"/>
    </row>
    <row r="227" spans="1:2" ht="30" customHeight="1" x14ac:dyDescent="0.25">
      <c r="A227" s="27"/>
      <c r="B227" s="2"/>
    </row>
    <row r="228" spans="1:2" ht="30" customHeight="1" x14ac:dyDescent="0.25">
      <c r="A228" s="27"/>
      <c r="B228" s="3"/>
    </row>
    <row r="229" spans="1:2" ht="30" customHeight="1" x14ac:dyDescent="0.25">
      <c r="A229" s="28"/>
      <c r="B229" s="5"/>
    </row>
    <row r="230" spans="1:2" ht="30" customHeight="1" x14ac:dyDescent="0.25">
      <c r="A230" s="26"/>
      <c r="B230" s="1"/>
    </row>
    <row r="231" spans="1:2" ht="30" customHeight="1" x14ac:dyDescent="0.25">
      <c r="A231" s="27"/>
      <c r="B231" s="2"/>
    </row>
    <row r="232" spans="1:2" ht="30" customHeight="1" x14ac:dyDescent="0.25">
      <c r="A232" s="27"/>
      <c r="B232" s="3"/>
    </row>
    <row r="233" spans="1:2" ht="30" customHeight="1" x14ac:dyDescent="0.25">
      <c r="A233" s="28"/>
      <c r="B233" s="5"/>
    </row>
    <row r="234" spans="1:2" ht="30" customHeight="1" x14ac:dyDescent="0.25">
      <c r="A234" s="26"/>
      <c r="B234" s="1"/>
    </row>
    <row r="235" spans="1:2" ht="30" customHeight="1" x14ac:dyDescent="0.25">
      <c r="A235" s="27"/>
      <c r="B235" s="2"/>
    </row>
    <row r="236" spans="1:2" ht="30" customHeight="1" x14ac:dyDescent="0.25">
      <c r="A236" s="27"/>
      <c r="B236" s="3"/>
    </row>
    <row r="237" spans="1:2" ht="30" customHeight="1" x14ac:dyDescent="0.25">
      <c r="A237" s="28"/>
      <c r="B237" s="5"/>
    </row>
    <row r="238" spans="1:2" ht="30" customHeight="1" x14ac:dyDescent="0.25">
      <c r="A238" s="26"/>
      <c r="B238" s="1"/>
    </row>
    <row r="239" spans="1:2" ht="30" customHeight="1" x14ac:dyDescent="0.25">
      <c r="A239" s="27"/>
      <c r="B239" s="2"/>
    </row>
    <row r="240" spans="1:2" ht="30" customHeight="1" x14ac:dyDescent="0.25">
      <c r="A240" s="27"/>
      <c r="B240" s="3"/>
    </row>
    <row r="241" spans="1:2" ht="30" customHeight="1" x14ac:dyDescent="0.25">
      <c r="A241" s="28"/>
      <c r="B241" s="5"/>
    </row>
    <row r="242" spans="1:2" ht="30" customHeight="1" x14ac:dyDescent="0.25">
      <c r="A242" s="26"/>
      <c r="B242" s="1"/>
    </row>
    <row r="243" spans="1:2" ht="30" customHeight="1" x14ac:dyDescent="0.25">
      <c r="A243" s="27"/>
      <c r="B243" s="2"/>
    </row>
    <row r="244" spans="1:2" ht="30" customHeight="1" x14ac:dyDescent="0.25">
      <c r="A244" s="27"/>
      <c r="B244" s="3"/>
    </row>
    <row r="245" spans="1:2" ht="30" customHeight="1" x14ac:dyDescent="0.25">
      <c r="A245" s="28"/>
      <c r="B245" s="5"/>
    </row>
    <row r="246" spans="1:2" ht="30" customHeight="1" x14ac:dyDescent="0.25">
      <c r="A246" s="26"/>
      <c r="B246" s="1"/>
    </row>
    <row r="247" spans="1:2" ht="30" customHeight="1" x14ac:dyDescent="0.25">
      <c r="A247" s="27"/>
      <c r="B247" s="2"/>
    </row>
    <row r="248" spans="1:2" ht="30" customHeight="1" x14ac:dyDescent="0.25">
      <c r="A248" s="27"/>
      <c r="B248" s="3"/>
    </row>
    <row r="249" spans="1:2" ht="30" customHeight="1" x14ac:dyDescent="0.25">
      <c r="A249" s="28"/>
      <c r="B249" s="5"/>
    </row>
    <row r="250" spans="1:2" ht="30" customHeight="1" x14ac:dyDescent="0.25">
      <c r="A250" s="26"/>
      <c r="B250" s="1"/>
    </row>
    <row r="251" spans="1:2" ht="30" customHeight="1" x14ac:dyDescent="0.25">
      <c r="A251" s="27"/>
      <c r="B251" s="2"/>
    </row>
    <row r="252" spans="1:2" ht="30" customHeight="1" x14ac:dyDescent="0.25">
      <c r="A252" s="27"/>
      <c r="B252" s="3"/>
    </row>
    <row r="253" spans="1:2" ht="30" customHeight="1" x14ac:dyDescent="0.25">
      <c r="A253" s="28"/>
      <c r="B253" s="5"/>
    </row>
    <row r="254" spans="1:2" ht="30" customHeight="1" x14ac:dyDescent="0.25">
      <c r="A254" s="26"/>
      <c r="B254" s="1"/>
    </row>
    <row r="255" spans="1:2" ht="30" customHeight="1" x14ac:dyDescent="0.25">
      <c r="A255" s="27"/>
      <c r="B255" s="2"/>
    </row>
    <row r="256" spans="1:2" ht="30" customHeight="1" x14ac:dyDescent="0.25">
      <c r="A256" s="27"/>
      <c r="B256" s="3"/>
    </row>
    <row r="257" spans="1:2" ht="30" customHeight="1" x14ac:dyDescent="0.25">
      <c r="A257" s="28"/>
      <c r="B257" s="5"/>
    </row>
    <row r="258" spans="1:2" ht="30" customHeight="1" x14ac:dyDescent="0.25">
      <c r="A258" s="26"/>
      <c r="B258" s="1"/>
    </row>
    <row r="259" spans="1:2" ht="30" customHeight="1" x14ac:dyDescent="0.25">
      <c r="A259" s="27"/>
      <c r="B259" s="2"/>
    </row>
    <row r="260" spans="1:2" ht="30" customHeight="1" x14ac:dyDescent="0.25">
      <c r="A260" s="27"/>
      <c r="B260" s="3"/>
    </row>
    <row r="261" spans="1:2" ht="30" customHeight="1" x14ac:dyDescent="0.25">
      <c r="A261" s="28"/>
      <c r="B261" s="5"/>
    </row>
    <row r="262" spans="1:2" ht="30" customHeight="1" x14ac:dyDescent="0.25">
      <c r="A262" s="26"/>
      <c r="B262" s="1"/>
    </row>
    <row r="263" spans="1:2" ht="30" customHeight="1" x14ac:dyDescent="0.25">
      <c r="A263" s="27"/>
      <c r="B263" s="2"/>
    </row>
    <row r="264" spans="1:2" ht="30" customHeight="1" x14ac:dyDescent="0.25">
      <c r="A264" s="27"/>
      <c r="B264" s="3"/>
    </row>
    <row r="265" spans="1:2" ht="30" customHeight="1" x14ac:dyDescent="0.25">
      <c r="A265" s="28"/>
      <c r="B265" s="5"/>
    </row>
    <row r="266" spans="1:2" ht="30" customHeight="1" x14ac:dyDescent="0.25">
      <c r="A266" s="26"/>
      <c r="B266" s="1"/>
    </row>
    <row r="267" spans="1:2" ht="30" customHeight="1" x14ac:dyDescent="0.25">
      <c r="A267" s="27"/>
      <c r="B267" s="2"/>
    </row>
    <row r="268" spans="1:2" ht="30" customHeight="1" x14ac:dyDescent="0.25">
      <c r="A268" s="27"/>
      <c r="B268" s="3"/>
    </row>
    <row r="269" spans="1:2" ht="30" customHeight="1" x14ac:dyDescent="0.25">
      <c r="A269" s="28"/>
      <c r="B269" s="5"/>
    </row>
    <row r="270" spans="1:2" ht="30" customHeight="1" x14ac:dyDescent="0.25">
      <c r="A270" s="26"/>
      <c r="B270" s="1"/>
    </row>
    <row r="271" spans="1:2" ht="30" customHeight="1" x14ac:dyDescent="0.25">
      <c r="A271" s="27"/>
      <c r="B271" s="2"/>
    </row>
    <row r="272" spans="1:2" ht="30" customHeight="1" x14ac:dyDescent="0.25">
      <c r="A272" s="27"/>
      <c r="B272" s="3"/>
    </row>
    <row r="273" spans="1:2" ht="30" customHeight="1" x14ac:dyDescent="0.25">
      <c r="A273" s="28"/>
      <c r="B273" s="5"/>
    </row>
  </sheetData>
  <mergeCells count="99">
    <mergeCell ref="A258:A261"/>
    <mergeCell ref="A262:A265"/>
    <mergeCell ref="A266:A269"/>
    <mergeCell ref="A270:A273"/>
    <mergeCell ref="L106:L109"/>
    <mergeCell ref="L110:L113"/>
    <mergeCell ref="L114:L117"/>
    <mergeCell ref="L118:L121"/>
    <mergeCell ref="L122:L125"/>
    <mergeCell ref="A234:A237"/>
    <mergeCell ref="A238:A241"/>
    <mergeCell ref="A242:A245"/>
    <mergeCell ref="A246:A249"/>
    <mergeCell ref="A250:A253"/>
    <mergeCell ref="A254:A257"/>
    <mergeCell ref="A210:A213"/>
    <mergeCell ref="A214:A217"/>
    <mergeCell ref="A218:A221"/>
    <mergeCell ref="A222:A225"/>
    <mergeCell ref="A226:A229"/>
    <mergeCell ref="A230:A233"/>
    <mergeCell ref="A206:A209"/>
    <mergeCell ref="A162:A165"/>
    <mergeCell ref="A166:A169"/>
    <mergeCell ref="A170:A173"/>
    <mergeCell ref="A174:A177"/>
    <mergeCell ref="A178:A181"/>
    <mergeCell ref="A182:A185"/>
    <mergeCell ref="A186:A189"/>
    <mergeCell ref="A190:A193"/>
    <mergeCell ref="A194:A197"/>
    <mergeCell ref="A198:A201"/>
    <mergeCell ref="A202:A205"/>
    <mergeCell ref="A158:A161"/>
    <mergeCell ref="A114:A117"/>
    <mergeCell ref="A118:A121"/>
    <mergeCell ref="A122:A125"/>
    <mergeCell ref="A126:A129"/>
    <mergeCell ref="A130:A133"/>
    <mergeCell ref="A134:A137"/>
    <mergeCell ref="A138:A141"/>
    <mergeCell ref="A142:A145"/>
    <mergeCell ref="A146:A149"/>
    <mergeCell ref="A150:A153"/>
    <mergeCell ref="A154:A157"/>
    <mergeCell ref="A110:A113"/>
    <mergeCell ref="A86:A89"/>
    <mergeCell ref="L86:L89"/>
    <mergeCell ref="A90:A93"/>
    <mergeCell ref="L90:L93"/>
    <mergeCell ref="L94:L97"/>
    <mergeCell ref="L98:L101"/>
    <mergeCell ref="L102:L105"/>
    <mergeCell ref="A94:A97"/>
    <mergeCell ref="A98:A101"/>
    <mergeCell ref="A102:A105"/>
    <mergeCell ref="A106:A109"/>
    <mergeCell ref="A74:A77"/>
    <mergeCell ref="L74:L77"/>
    <mergeCell ref="A78:A81"/>
    <mergeCell ref="L78:L81"/>
    <mergeCell ref="A82:A85"/>
    <mergeCell ref="L82:L85"/>
    <mergeCell ref="A62:A65"/>
    <mergeCell ref="L62:L65"/>
    <mergeCell ref="A66:A69"/>
    <mergeCell ref="L66:L69"/>
    <mergeCell ref="A70:A73"/>
    <mergeCell ref="L70:L73"/>
    <mergeCell ref="A50:A53"/>
    <mergeCell ref="L50:L53"/>
    <mergeCell ref="A54:A57"/>
    <mergeCell ref="L54:L57"/>
    <mergeCell ref="A58:A61"/>
    <mergeCell ref="L58:L61"/>
    <mergeCell ref="A38:A41"/>
    <mergeCell ref="L38:L41"/>
    <mergeCell ref="A42:A45"/>
    <mergeCell ref="L42:L45"/>
    <mergeCell ref="A46:A49"/>
    <mergeCell ref="L46:L49"/>
    <mergeCell ref="A26:A29"/>
    <mergeCell ref="L26:L29"/>
    <mergeCell ref="A30:A33"/>
    <mergeCell ref="L30:L33"/>
    <mergeCell ref="A34:A37"/>
    <mergeCell ref="L34:L37"/>
    <mergeCell ref="A14:A17"/>
    <mergeCell ref="L14:L17"/>
    <mergeCell ref="A18:A21"/>
    <mergeCell ref="L18:L21"/>
    <mergeCell ref="A22:A25"/>
    <mergeCell ref="L22:L25"/>
    <mergeCell ref="A2:A5"/>
    <mergeCell ref="L2:L5"/>
    <mergeCell ref="A6:A9"/>
    <mergeCell ref="L6:L9"/>
    <mergeCell ref="A10:A13"/>
    <mergeCell ref="L10:L1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3"/>
  <sheetViews>
    <sheetView tabSelected="1" topLeftCell="A11" workbookViewId="0">
      <selection activeCell="H25" sqref="H25"/>
    </sheetView>
  </sheetViews>
  <sheetFormatPr defaultColWidth="15.7109375" defaultRowHeight="15" x14ac:dyDescent="0.25"/>
  <cols>
    <col min="1" max="1" width="30.7109375" style="24" customWidth="1"/>
    <col min="2" max="2" width="15.7109375" style="4"/>
    <col min="3" max="3" width="15.7109375" style="14"/>
    <col min="4" max="4" width="15.7109375" style="15"/>
    <col min="5" max="5" width="0" style="16" hidden="1" customWidth="1"/>
    <col min="6" max="6" width="0" style="17" hidden="1" customWidth="1"/>
    <col min="7" max="7" width="15.7109375" style="18"/>
    <col min="8" max="8" width="15.7109375" style="19"/>
    <col min="9" max="9" width="0" style="20" hidden="1" customWidth="1"/>
    <col min="10" max="10" width="0" style="21" hidden="1" customWidth="1"/>
    <col min="11" max="11" width="15.7109375" style="4"/>
    <col min="12" max="12" width="15.7109375" style="25"/>
    <col min="13" max="16384" width="15.7109375" style="4"/>
  </cols>
  <sheetData>
    <row r="1" spans="1:12" s="6" customFormat="1" ht="30" customHeight="1" x14ac:dyDescent="0.25">
      <c r="A1" s="23" t="s">
        <v>12</v>
      </c>
      <c r="B1" s="6" t="s">
        <v>13</v>
      </c>
      <c r="C1" s="8" t="s">
        <v>4</v>
      </c>
      <c r="D1" s="7" t="s">
        <v>5</v>
      </c>
      <c r="E1" s="9" t="s">
        <v>6</v>
      </c>
      <c r="F1" s="10" t="s">
        <v>7</v>
      </c>
      <c r="G1" s="11" t="s">
        <v>8</v>
      </c>
      <c r="H1" s="12" t="s">
        <v>9</v>
      </c>
      <c r="I1" s="13" t="s">
        <v>10</v>
      </c>
      <c r="J1" s="2" t="s">
        <v>11</v>
      </c>
      <c r="K1" s="6" t="s">
        <v>14</v>
      </c>
      <c r="L1" s="25" t="s">
        <v>15</v>
      </c>
    </row>
    <row r="2" spans="1:12" ht="30" customHeight="1" x14ac:dyDescent="0.25">
      <c r="A2" s="26">
        <v>43344</v>
      </c>
      <c r="B2" s="1" t="s">
        <v>0</v>
      </c>
      <c r="K2" s="22"/>
      <c r="L2" s="32"/>
    </row>
    <row r="3" spans="1:12" ht="30" customHeight="1" x14ac:dyDescent="0.25">
      <c r="A3" s="27"/>
      <c r="B3" s="2" t="s">
        <v>1</v>
      </c>
      <c r="K3" s="22"/>
      <c r="L3" s="33"/>
    </row>
    <row r="4" spans="1:12" ht="30" customHeight="1" x14ac:dyDescent="0.25">
      <c r="A4" s="27"/>
      <c r="B4" s="3" t="s">
        <v>2</v>
      </c>
      <c r="K4" s="22"/>
      <c r="L4" s="33"/>
    </row>
    <row r="5" spans="1:12" ht="30" customHeight="1" x14ac:dyDescent="0.25">
      <c r="A5" s="28"/>
      <c r="B5" s="5" t="s">
        <v>3</v>
      </c>
      <c r="K5" s="22"/>
      <c r="L5" s="34"/>
    </row>
    <row r="6" spans="1:12" ht="30" customHeight="1" x14ac:dyDescent="0.25">
      <c r="A6" s="26">
        <v>43345</v>
      </c>
      <c r="B6" s="1" t="s">
        <v>0</v>
      </c>
      <c r="K6" s="22"/>
      <c r="L6" s="32"/>
    </row>
    <row r="7" spans="1:12" ht="30" customHeight="1" x14ac:dyDescent="0.25">
      <c r="A7" s="27"/>
      <c r="B7" s="2" t="s">
        <v>1</v>
      </c>
      <c r="K7" s="22"/>
      <c r="L7" s="33"/>
    </row>
    <row r="8" spans="1:12" ht="30" customHeight="1" x14ac:dyDescent="0.25">
      <c r="A8" s="27"/>
      <c r="B8" s="3" t="s">
        <v>2</v>
      </c>
      <c r="K8" s="22"/>
      <c r="L8" s="33"/>
    </row>
    <row r="9" spans="1:12" ht="30" customHeight="1" x14ac:dyDescent="0.25">
      <c r="A9" s="28"/>
      <c r="B9" s="5" t="s">
        <v>3</v>
      </c>
      <c r="K9" s="22"/>
      <c r="L9" s="34"/>
    </row>
    <row r="10" spans="1:12" ht="30" customHeight="1" x14ac:dyDescent="0.25">
      <c r="A10" s="26">
        <v>43346</v>
      </c>
      <c r="B10" s="1" t="s">
        <v>0</v>
      </c>
      <c r="K10" s="22"/>
      <c r="L10" s="32"/>
    </row>
    <row r="11" spans="1:12" ht="30" customHeight="1" x14ac:dyDescent="0.25">
      <c r="A11" s="27"/>
      <c r="B11" s="2" t="s">
        <v>1</v>
      </c>
      <c r="K11" s="22"/>
      <c r="L11" s="33"/>
    </row>
    <row r="12" spans="1:12" ht="30" customHeight="1" x14ac:dyDescent="0.25">
      <c r="A12" s="27"/>
      <c r="B12" s="3" t="s">
        <v>2</v>
      </c>
      <c r="K12" s="22"/>
      <c r="L12" s="33"/>
    </row>
    <row r="13" spans="1:12" ht="30" customHeight="1" x14ac:dyDescent="0.25">
      <c r="A13" s="28"/>
      <c r="B13" s="5" t="s">
        <v>3</v>
      </c>
      <c r="K13" s="22"/>
      <c r="L13" s="34"/>
    </row>
    <row r="14" spans="1:12" ht="30" customHeight="1" x14ac:dyDescent="0.25">
      <c r="A14" s="26">
        <v>43347</v>
      </c>
      <c r="B14" s="1" t="s">
        <v>0</v>
      </c>
      <c r="K14" s="22"/>
      <c r="L14" s="32"/>
    </row>
    <row r="15" spans="1:12" ht="30" customHeight="1" x14ac:dyDescent="0.25">
      <c r="A15" s="27"/>
      <c r="B15" s="2" t="s">
        <v>1</v>
      </c>
      <c r="K15" s="22"/>
      <c r="L15" s="33"/>
    </row>
    <row r="16" spans="1:12" ht="30" customHeight="1" x14ac:dyDescent="0.25">
      <c r="A16" s="27"/>
      <c r="B16" s="3" t="s">
        <v>2</v>
      </c>
      <c r="K16" s="22"/>
      <c r="L16" s="33"/>
    </row>
    <row r="17" spans="1:12" ht="30" customHeight="1" x14ac:dyDescent="0.25">
      <c r="A17" s="28"/>
      <c r="B17" s="5" t="s">
        <v>3</v>
      </c>
      <c r="K17" s="22"/>
      <c r="L17" s="34"/>
    </row>
    <row r="18" spans="1:12" ht="30" customHeight="1" x14ac:dyDescent="0.25">
      <c r="A18" s="26">
        <v>43348</v>
      </c>
      <c r="B18" s="1" t="s">
        <v>0</v>
      </c>
      <c r="G18" s="18">
        <v>3.4</v>
      </c>
      <c r="H18" s="19">
        <v>2</v>
      </c>
      <c r="K18" s="22"/>
      <c r="L18" s="32"/>
    </row>
    <row r="19" spans="1:12" ht="30" customHeight="1" x14ac:dyDescent="0.25">
      <c r="A19" s="27"/>
      <c r="B19" s="2" t="s">
        <v>1</v>
      </c>
      <c r="C19" s="14">
        <v>5</v>
      </c>
      <c r="H19" s="19">
        <f>2+3.5</f>
        <v>5.5</v>
      </c>
      <c r="K19" s="22"/>
      <c r="L19" s="33"/>
    </row>
    <row r="20" spans="1:12" ht="30" customHeight="1" x14ac:dyDescent="0.25">
      <c r="A20" s="27"/>
      <c r="B20" s="3" t="s">
        <v>2</v>
      </c>
      <c r="K20" s="22"/>
      <c r="L20" s="33"/>
    </row>
    <row r="21" spans="1:12" ht="30" customHeight="1" x14ac:dyDescent="0.25">
      <c r="A21" s="28"/>
      <c r="B21" s="5" t="s">
        <v>3</v>
      </c>
      <c r="H21" s="19">
        <f>3.2+6.85+200+350+100</f>
        <v>660.05</v>
      </c>
      <c r="K21" s="22"/>
      <c r="L21" s="34"/>
    </row>
    <row r="22" spans="1:12" ht="30" customHeight="1" x14ac:dyDescent="0.25">
      <c r="A22" s="26">
        <v>43349</v>
      </c>
      <c r="B22" s="1" t="s">
        <v>0</v>
      </c>
      <c r="H22" s="19">
        <f>6+1.6</f>
        <v>7.6</v>
      </c>
      <c r="K22" s="22"/>
      <c r="L22" s="32"/>
    </row>
    <row r="23" spans="1:12" ht="30" customHeight="1" x14ac:dyDescent="0.25">
      <c r="A23" s="27"/>
      <c r="B23" s="2" t="s">
        <v>1</v>
      </c>
      <c r="C23" s="14">
        <v>5</v>
      </c>
      <c r="H23" s="19">
        <f>6+5</f>
        <v>11</v>
      </c>
      <c r="K23" s="22"/>
      <c r="L23" s="33"/>
    </row>
    <row r="24" spans="1:12" ht="30" customHeight="1" x14ac:dyDescent="0.25">
      <c r="A24" s="27"/>
      <c r="B24" s="3" t="s">
        <v>2</v>
      </c>
      <c r="K24" s="22"/>
      <c r="L24" s="33"/>
    </row>
    <row r="25" spans="1:12" ht="30" customHeight="1" x14ac:dyDescent="0.25">
      <c r="A25" s="28"/>
      <c r="B25" s="5" t="s">
        <v>3</v>
      </c>
      <c r="K25" s="22"/>
      <c r="L25" s="34"/>
    </row>
    <row r="26" spans="1:12" ht="30" customHeight="1" x14ac:dyDescent="0.25">
      <c r="A26" s="26">
        <v>43350</v>
      </c>
      <c r="B26" s="1" t="s">
        <v>0</v>
      </c>
      <c r="K26" s="22"/>
      <c r="L26" s="32"/>
    </row>
    <row r="27" spans="1:12" ht="30" customHeight="1" x14ac:dyDescent="0.25">
      <c r="A27" s="27"/>
      <c r="B27" s="2" t="s">
        <v>1</v>
      </c>
      <c r="K27" s="22"/>
      <c r="L27" s="33"/>
    </row>
    <row r="28" spans="1:12" ht="30" customHeight="1" x14ac:dyDescent="0.25">
      <c r="A28" s="27"/>
      <c r="B28" s="3" t="s">
        <v>2</v>
      </c>
      <c r="K28" s="22"/>
      <c r="L28" s="33"/>
    </row>
    <row r="29" spans="1:12" ht="30" customHeight="1" x14ac:dyDescent="0.25">
      <c r="A29" s="28"/>
      <c r="B29" s="5" t="s">
        <v>3</v>
      </c>
      <c r="K29" s="22"/>
      <c r="L29" s="34"/>
    </row>
    <row r="30" spans="1:12" ht="30" customHeight="1" x14ac:dyDescent="0.25">
      <c r="A30" s="26">
        <v>43351</v>
      </c>
      <c r="B30" s="1" t="s">
        <v>0</v>
      </c>
      <c r="K30" s="22"/>
      <c r="L30" s="32"/>
    </row>
    <row r="31" spans="1:12" ht="30" customHeight="1" x14ac:dyDescent="0.25">
      <c r="A31" s="27"/>
      <c r="B31" s="2" t="s">
        <v>1</v>
      </c>
      <c r="K31" s="22"/>
      <c r="L31" s="33"/>
    </row>
    <row r="32" spans="1:12" ht="30" customHeight="1" x14ac:dyDescent="0.25">
      <c r="A32" s="27"/>
      <c r="B32" s="3" t="s">
        <v>2</v>
      </c>
      <c r="K32" s="22"/>
      <c r="L32" s="33"/>
    </row>
    <row r="33" spans="1:12" ht="30" customHeight="1" x14ac:dyDescent="0.25">
      <c r="A33" s="28"/>
      <c r="B33" s="5" t="s">
        <v>3</v>
      </c>
      <c r="K33" s="22"/>
      <c r="L33" s="34"/>
    </row>
    <row r="34" spans="1:12" ht="30" customHeight="1" x14ac:dyDescent="0.25">
      <c r="A34" s="26">
        <v>43352</v>
      </c>
      <c r="B34" s="1" t="s">
        <v>0</v>
      </c>
      <c r="K34" s="22"/>
      <c r="L34" s="32"/>
    </row>
    <row r="35" spans="1:12" ht="30" customHeight="1" x14ac:dyDescent="0.25">
      <c r="A35" s="27"/>
      <c r="B35" s="2" t="s">
        <v>1</v>
      </c>
      <c r="K35" s="22"/>
      <c r="L35" s="33"/>
    </row>
    <row r="36" spans="1:12" ht="30" customHeight="1" x14ac:dyDescent="0.25">
      <c r="A36" s="27"/>
      <c r="B36" s="3" t="s">
        <v>2</v>
      </c>
      <c r="K36" s="22"/>
      <c r="L36" s="33"/>
    </row>
    <row r="37" spans="1:12" ht="30" customHeight="1" x14ac:dyDescent="0.25">
      <c r="A37" s="28"/>
      <c r="B37" s="5" t="s">
        <v>3</v>
      </c>
      <c r="K37" s="22"/>
      <c r="L37" s="34"/>
    </row>
    <row r="38" spans="1:12" ht="30" customHeight="1" x14ac:dyDescent="0.25">
      <c r="A38" s="26">
        <v>43353</v>
      </c>
      <c r="B38" s="1" t="s">
        <v>0</v>
      </c>
      <c r="K38" s="22"/>
      <c r="L38" s="32"/>
    </row>
    <row r="39" spans="1:12" ht="30" customHeight="1" x14ac:dyDescent="0.25">
      <c r="A39" s="27"/>
      <c r="B39" s="2" t="s">
        <v>1</v>
      </c>
      <c r="K39" s="22"/>
      <c r="L39" s="33"/>
    </row>
    <row r="40" spans="1:12" ht="30" customHeight="1" x14ac:dyDescent="0.25">
      <c r="A40" s="27"/>
      <c r="B40" s="3" t="s">
        <v>2</v>
      </c>
      <c r="K40" s="22"/>
      <c r="L40" s="33"/>
    </row>
    <row r="41" spans="1:12" ht="30" customHeight="1" x14ac:dyDescent="0.25">
      <c r="A41" s="28"/>
      <c r="B41" s="5" t="s">
        <v>3</v>
      </c>
      <c r="K41" s="22"/>
      <c r="L41" s="34"/>
    </row>
    <row r="42" spans="1:12" ht="30" customHeight="1" x14ac:dyDescent="0.25">
      <c r="A42" s="26">
        <v>43354</v>
      </c>
      <c r="B42" s="1" t="s">
        <v>0</v>
      </c>
      <c r="K42" s="22"/>
      <c r="L42" s="32"/>
    </row>
    <row r="43" spans="1:12" ht="30" customHeight="1" x14ac:dyDescent="0.25">
      <c r="A43" s="27"/>
      <c r="B43" s="2" t="s">
        <v>1</v>
      </c>
      <c r="K43" s="22"/>
      <c r="L43" s="33"/>
    </row>
    <row r="44" spans="1:12" ht="30" customHeight="1" x14ac:dyDescent="0.25">
      <c r="A44" s="27"/>
      <c r="B44" s="3" t="s">
        <v>2</v>
      </c>
      <c r="K44" s="22"/>
      <c r="L44" s="33"/>
    </row>
    <row r="45" spans="1:12" ht="30" customHeight="1" x14ac:dyDescent="0.25">
      <c r="A45" s="28"/>
      <c r="B45" s="5" t="s">
        <v>3</v>
      </c>
      <c r="K45" s="22"/>
      <c r="L45" s="34"/>
    </row>
    <row r="46" spans="1:12" ht="30" customHeight="1" x14ac:dyDescent="0.25">
      <c r="A46" s="26">
        <v>43355</v>
      </c>
      <c r="B46" s="1" t="s">
        <v>0</v>
      </c>
      <c r="K46" s="22"/>
      <c r="L46" s="32"/>
    </row>
    <row r="47" spans="1:12" ht="30" customHeight="1" x14ac:dyDescent="0.25">
      <c r="A47" s="27"/>
      <c r="B47" s="2" t="s">
        <v>1</v>
      </c>
      <c r="K47" s="22"/>
      <c r="L47" s="33"/>
    </row>
    <row r="48" spans="1:12" ht="30" customHeight="1" x14ac:dyDescent="0.25">
      <c r="A48" s="27"/>
      <c r="B48" s="3" t="s">
        <v>2</v>
      </c>
      <c r="K48" s="22"/>
      <c r="L48" s="33"/>
    </row>
    <row r="49" spans="1:12" ht="30" customHeight="1" x14ac:dyDescent="0.25">
      <c r="A49" s="28"/>
      <c r="B49" s="5" t="s">
        <v>3</v>
      </c>
      <c r="K49" s="22"/>
      <c r="L49" s="34"/>
    </row>
    <row r="50" spans="1:12" ht="30" customHeight="1" x14ac:dyDescent="0.25">
      <c r="A50" s="26">
        <v>43356</v>
      </c>
      <c r="B50" s="1" t="s">
        <v>0</v>
      </c>
      <c r="K50" s="22"/>
      <c r="L50" s="32"/>
    </row>
    <row r="51" spans="1:12" ht="30" customHeight="1" x14ac:dyDescent="0.25">
      <c r="A51" s="27"/>
      <c r="B51" s="2" t="s">
        <v>1</v>
      </c>
      <c r="K51" s="22"/>
      <c r="L51" s="33"/>
    </row>
    <row r="52" spans="1:12" ht="30" customHeight="1" x14ac:dyDescent="0.25">
      <c r="A52" s="27"/>
      <c r="B52" s="3" t="s">
        <v>2</v>
      </c>
      <c r="K52" s="22"/>
      <c r="L52" s="33"/>
    </row>
    <row r="53" spans="1:12" ht="30" customHeight="1" x14ac:dyDescent="0.25">
      <c r="A53" s="28"/>
      <c r="B53" s="5" t="s">
        <v>3</v>
      </c>
      <c r="K53" s="22"/>
      <c r="L53" s="34"/>
    </row>
    <row r="54" spans="1:12" ht="30" customHeight="1" x14ac:dyDescent="0.25">
      <c r="A54" s="26">
        <v>43357</v>
      </c>
      <c r="B54" s="1" t="s">
        <v>0</v>
      </c>
      <c r="K54" s="22"/>
      <c r="L54" s="32"/>
    </row>
    <row r="55" spans="1:12" ht="30" customHeight="1" x14ac:dyDescent="0.25">
      <c r="A55" s="27"/>
      <c r="B55" s="2" t="s">
        <v>1</v>
      </c>
      <c r="K55" s="22"/>
      <c r="L55" s="33"/>
    </row>
    <row r="56" spans="1:12" ht="30" customHeight="1" x14ac:dyDescent="0.25">
      <c r="A56" s="27"/>
      <c r="B56" s="3" t="s">
        <v>2</v>
      </c>
      <c r="K56" s="22"/>
      <c r="L56" s="33"/>
    </row>
    <row r="57" spans="1:12" ht="30" customHeight="1" x14ac:dyDescent="0.25">
      <c r="A57" s="28"/>
      <c r="B57" s="5" t="s">
        <v>3</v>
      </c>
      <c r="K57" s="22"/>
      <c r="L57" s="34"/>
    </row>
    <row r="58" spans="1:12" ht="30" customHeight="1" x14ac:dyDescent="0.25">
      <c r="A58" s="26">
        <v>43358</v>
      </c>
      <c r="B58" s="1" t="s">
        <v>0</v>
      </c>
      <c r="K58" s="22"/>
      <c r="L58" s="32"/>
    </row>
    <row r="59" spans="1:12" ht="30" customHeight="1" x14ac:dyDescent="0.25">
      <c r="A59" s="27"/>
      <c r="B59" s="2" t="s">
        <v>1</v>
      </c>
      <c r="K59" s="22"/>
      <c r="L59" s="33"/>
    </row>
    <row r="60" spans="1:12" ht="30" customHeight="1" x14ac:dyDescent="0.25">
      <c r="A60" s="27"/>
      <c r="B60" s="3" t="s">
        <v>2</v>
      </c>
      <c r="K60" s="22"/>
      <c r="L60" s="33"/>
    </row>
    <row r="61" spans="1:12" ht="30" customHeight="1" x14ac:dyDescent="0.25">
      <c r="A61" s="28"/>
      <c r="B61" s="5" t="s">
        <v>3</v>
      </c>
      <c r="K61" s="22"/>
      <c r="L61" s="34"/>
    </row>
    <row r="62" spans="1:12" ht="30" customHeight="1" x14ac:dyDescent="0.25">
      <c r="A62" s="26">
        <v>43359</v>
      </c>
      <c r="B62" s="1" t="s">
        <v>0</v>
      </c>
      <c r="K62" s="22"/>
      <c r="L62" s="32"/>
    </row>
    <row r="63" spans="1:12" ht="30" customHeight="1" x14ac:dyDescent="0.25">
      <c r="A63" s="27"/>
      <c r="B63" s="2" t="s">
        <v>1</v>
      </c>
      <c r="K63" s="22"/>
      <c r="L63" s="33"/>
    </row>
    <row r="64" spans="1:12" ht="30" customHeight="1" x14ac:dyDescent="0.25">
      <c r="A64" s="27"/>
      <c r="B64" s="3" t="s">
        <v>2</v>
      </c>
      <c r="K64" s="22"/>
      <c r="L64" s="33"/>
    </row>
    <row r="65" spans="1:12" ht="30" customHeight="1" x14ac:dyDescent="0.25">
      <c r="A65" s="28"/>
      <c r="B65" s="5" t="s">
        <v>3</v>
      </c>
      <c r="K65" s="22"/>
      <c r="L65" s="34"/>
    </row>
    <row r="66" spans="1:12" ht="30" customHeight="1" x14ac:dyDescent="0.25">
      <c r="A66" s="26">
        <v>43360</v>
      </c>
      <c r="B66" s="1" t="s">
        <v>0</v>
      </c>
      <c r="K66" s="22"/>
      <c r="L66" s="32"/>
    </row>
    <row r="67" spans="1:12" ht="30" customHeight="1" x14ac:dyDescent="0.25">
      <c r="A67" s="27"/>
      <c r="B67" s="2" t="s">
        <v>1</v>
      </c>
      <c r="K67" s="22"/>
      <c r="L67" s="33"/>
    </row>
    <row r="68" spans="1:12" ht="30" customHeight="1" x14ac:dyDescent="0.25">
      <c r="A68" s="27"/>
      <c r="B68" s="3" t="s">
        <v>2</v>
      </c>
      <c r="K68" s="22"/>
      <c r="L68" s="33"/>
    </row>
    <row r="69" spans="1:12" ht="30" customHeight="1" x14ac:dyDescent="0.25">
      <c r="A69" s="28"/>
      <c r="B69" s="5" t="s">
        <v>3</v>
      </c>
      <c r="K69" s="22"/>
      <c r="L69" s="34"/>
    </row>
    <row r="70" spans="1:12" ht="30" customHeight="1" x14ac:dyDescent="0.25">
      <c r="A70" s="26">
        <v>43361</v>
      </c>
      <c r="B70" s="1" t="s">
        <v>0</v>
      </c>
      <c r="K70" s="22"/>
      <c r="L70" s="32"/>
    </row>
    <row r="71" spans="1:12" ht="30" customHeight="1" x14ac:dyDescent="0.25">
      <c r="A71" s="27"/>
      <c r="B71" s="2" t="s">
        <v>1</v>
      </c>
      <c r="K71" s="22"/>
      <c r="L71" s="33"/>
    </row>
    <row r="72" spans="1:12" ht="30" customHeight="1" x14ac:dyDescent="0.25">
      <c r="A72" s="27"/>
      <c r="B72" s="3" t="s">
        <v>2</v>
      </c>
      <c r="K72" s="22"/>
      <c r="L72" s="33"/>
    </row>
    <row r="73" spans="1:12" ht="30" customHeight="1" x14ac:dyDescent="0.25">
      <c r="A73" s="28"/>
      <c r="B73" s="5" t="s">
        <v>3</v>
      </c>
      <c r="K73" s="22"/>
      <c r="L73" s="34"/>
    </row>
    <row r="74" spans="1:12" ht="30" customHeight="1" x14ac:dyDescent="0.25">
      <c r="A74" s="26">
        <v>43362</v>
      </c>
      <c r="B74" s="1" t="s">
        <v>0</v>
      </c>
      <c r="K74" s="22"/>
      <c r="L74" s="32"/>
    </row>
    <row r="75" spans="1:12" ht="30" customHeight="1" x14ac:dyDescent="0.25">
      <c r="A75" s="27"/>
      <c r="B75" s="2" t="s">
        <v>1</v>
      </c>
      <c r="K75" s="22"/>
      <c r="L75" s="33"/>
    </row>
    <row r="76" spans="1:12" ht="30" customHeight="1" x14ac:dyDescent="0.25">
      <c r="A76" s="27"/>
      <c r="B76" s="3" t="s">
        <v>2</v>
      </c>
      <c r="K76" s="22"/>
      <c r="L76" s="33"/>
    </row>
    <row r="77" spans="1:12" ht="30" customHeight="1" x14ac:dyDescent="0.25">
      <c r="A77" s="28"/>
      <c r="B77" s="5" t="s">
        <v>3</v>
      </c>
      <c r="K77" s="22"/>
      <c r="L77" s="34"/>
    </row>
    <row r="78" spans="1:12" ht="30" customHeight="1" x14ac:dyDescent="0.25">
      <c r="A78" s="26">
        <v>43363</v>
      </c>
      <c r="B78" s="1" t="s">
        <v>0</v>
      </c>
      <c r="K78" s="22"/>
      <c r="L78" s="32"/>
    </row>
    <row r="79" spans="1:12" ht="30" customHeight="1" x14ac:dyDescent="0.25">
      <c r="A79" s="27"/>
      <c r="B79" s="2" t="s">
        <v>1</v>
      </c>
      <c r="K79" s="22"/>
      <c r="L79" s="33"/>
    </row>
    <row r="80" spans="1:12" ht="30" customHeight="1" x14ac:dyDescent="0.25">
      <c r="A80" s="27"/>
      <c r="B80" s="3" t="s">
        <v>2</v>
      </c>
      <c r="K80" s="22"/>
      <c r="L80" s="33"/>
    </row>
    <row r="81" spans="1:12" ht="30" customHeight="1" x14ac:dyDescent="0.25">
      <c r="A81" s="28"/>
      <c r="B81" s="5" t="s">
        <v>3</v>
      </c>
      <c r="K81" s="22"/>
      <c r="L81" s="34"/>
    </row>
    <row r="82" spans="1:12" ht="30" customHeight="1" x14ac:dyDescent="0.25">
      <c r="A82" s="26">
        <v>43364</v>
      </c>
      <c r="B82" s="1" t="s">
        <v>0</v>
      </c>
      <c r="K82" s="22"/>
      <c r="L82" s="32"/>
    </row>
    <row r="83" spans="1:12" ht="30" customHeight="1" x14ac:dyDescent="0.25">
      <c r="A83" s="27"/>
      <c r="B83" s="2" t="s">
        <v>1</v>
      </c>
      <c r="K83" s="22"/>
      <c r="L83" s="33"/>
    </row>
    <row r="84" spans="1:12" ht="30" customHeight="1" x14ac:dyDescent="0.25">
      <c r="A84" s="27"/>
      <c r="B84" s="3" t="s">
        <v>2</v>
      </c>
      <c r="K84" s="22"/>
      <c r="L84" s="33"/>
    </row>
    <row r="85" spans="1:12" ht="30" customHeight="1" x14ac:dyDescent="0.25">
      <c r="A85" s="28"/>
      <c r="B85" s="5" t="s">
        <v>3</v>
      </c>
      <c r="K85" s="22"/>
      <c r="L85" s="34"/>
    </row>
    <row r="86" spans="1:12" ht="30" customHeight="1" x14ac:dyDescent="0.25">
      <c r="A86" s="26">
        <v>43365</v>
      </c>
      <c r="B86" s="1" t="s">
        <v>0</v>
      </c>
      <c r="K86" s="22"/>
      <c r="L86" s="32"/>
    </row>
    <row r="87" spans="1:12" ht="30" customHeight="1" x14ac:dyDescent="0.25">
      <c r="A87" s="27"/>
      <c r="B87" s="2" t="s">
        <v>1</v>
      </c>
      <c r="K87" s="22"/>
      <c r="L87" s="33"/>
    </row>
    <row r="88" spans="1:12" ht="30" customHeight="1" x14ac:dyDescent="0.25">
      <c r="A88" s="27"/>
      <c r="B88" s="3" t="s">
        <v>2</v>
      </c>
      <c r="K88" s="22"/>
      <c r="L88" s="33"/>
    </row>
    <row r="89" spans="1:12" ht="30" customHeight="1" x14ac:dyDescent="0.25">
      <c r="A89" s="28"/>
      <c r="B89" s="5" t="s">
        <v>3</v>
      </c>
      <c r="K89" s="22"/>
      <c r="L89" s="34"/>
    </row>
    <row r="90" spans="1:12" ht="30" customHeight="1" x14ac:dyDescent="0.25">
      <c r="A90" s="26">
        <v>43366</v>
      </c>
      <c r="B90" s="1" t="s">
        <v>0</v>
      </c>
      <c r="K90" s="22"/>
      <c r="L90" s="32"/>
    </row>
    <row r="91" spans="1:12" ht="30" customHeight="1" x14ac:dyDescent="0.25">
      <c r="A91" s="27"/>
      <c r="B91" s="2" t="s">
        <v>1</v>
      </c>
      <c r="K91" s="22"/>
      <c r="L91" s="33"/>
    </row>
    <row r="92" spans="1:12" ht="30" customHeight="1" x14ac:dyDescent="0.25">
      <c r="A92" s="27"/>
      <c r="B92" s="3" t="s">
        <v>2</v>
      </c>
      <c r="K92" s="22"/>
      <c r="L92" s="33"/>
    </row>
    <row r="93" spans="1:12" ht="30" customHeight="1" x14ac:dyDescent="0.25">
      <c r="A93" s="28"/>
      <c r="B93" s="5" t="s">
        <v>3</v>
      </c>
      <c r="K93" s="22"/>
      <c r="L93" s="34"/>
    </row>
    <row r="94" spans="1:12" ht="30" customHeight="1" x14ac:dyDescent="0.25">
      <c r="A94" s="26">
        <v>43367</v>
      </c>
      <c r="B94" s="1" t="s">
        <v>0</v>
      </c>
      <c r="K94" s="22"/>
      <c r="L94" s="32"/>
    </row>
    <row r="95" spans="1:12" ht="30" customHeight="1" x14ac:dyDescent="0.25">
      <c r="A95" s="27"/>
      <c r="B95" s="2" t="s">
        <v>1</v>
      </c>
      <c r="K95" s="22"/>
      <c r="L95" s="33"/>
    </row>
    <row r="96" spans="1:12" ht="30" customHeight="1" x14ac:dyDescent="0.25">
      <c r="A96" s="27"/>
      <c r="B96" s="3" t="s">
        <v>2</v>
      </c>
      <c r="K96" s="22"/>
      <c r="L96" s="33"/>
    </row>
    <row r="97" spans="1:12" ht="30" customHeight="1" x14ac:dyDescent="0.25">
      <c r="A97" s="28"/>
      <c r="B97" s="5" t="s">
        <v>3</v>
      </c>
      <c r="K97" s="22"/>
      <c r="L97" s="34"/>
    </row>
    <row r="98" spans="1:12" ht="30" customHeight="1" x14ac:dyDescent="0.25">
      <c r="A98" s="26">
        <v>43368</v>
      </c>
      <c r="B98" s="1" t="s">
        <v>0</v>
      </c>
      <c r="K98" s="22"/>
      <c r="L98" s="32"/>
    </row>
    <row r="99" spans="1:12" ht="30" customHeight="1" x14ac:dyDescent="0.25">
      <c r="A99" s="27"/>
      <c r="B99" s="2" t="s">
        <v>1</v>
      </c>
      <c r="K99" s="22"/>
      <c r="L99" s="33"/>
    </row>
    <row r="100" spans="1:12" ht="30" customHeight="1" x14ac:dyDescent="0.25">
      <c r="A100" s="27"/>
      <c r="B100" s="3" t="s">
        <v>2</v>
      </c>
      <c r="K100" s="22"/>
      <c r="L100" s="33"/>
    </row>
    <row r="101" spans="1:12" ht="30" customHeight="1" x14ac:dyDescent="0.25">
      <c r="A101" s="28"/>
      <c r="B101" s="5" t="s">
        <v>3</v>
      </c>
      <c r="K101" s="22"/>
      <c r="L101" s="34"/>
    </row>
    <row r="102" spans="1:12" ht="30" customHeight="1" x14ac:dyDescent="0.25">
      <c r="A102" s="26">
        <v>43369</v>
      </c>
      <c r="B102" s="1" t="s">
        <v>0</v>
      </c>
      <c r="K102" s="22"/>
      <c r="L102" s="32"/>
    </row>
    <row r="103" spans="1:12" ht="30" customHeight="1" x14ac:dyDescent="0.25">
      <c r="A103" s="27"/>
      <c r="B103" s="2" t="s">
        <v>1</v>
      </c>
      <c r="K103" s="22"/>
      <c r="L103" s="33"/>
    </row>
    <row r="104" spans="1:12" ht="30" customHeight="1" x14ac:dyDescent="0.25">
      <c r="A104" s="27"/>
      <c r="B104" s="3" t="s">
        <v>2</v>
      </c>
      <c r="K104" s="22"/>
      <c r="L104" s="33"/>
    </row>
    <row r="105" spans="1:12" ht="30" customHeight="1" x14ac:dyDescent="0.25">
      <c r="A105" s="28"/>
      <c r="B105" s="5" t="s">
        <v>3</v>
      </c>
      <c r="K105" s="22"/>
      <c r="L105" s="34"/>
    </row>
    <row r="106" spans="1:12" ht="30" customHeight="1" x14ac:dyDescent="0.25">
      <c r="A106" s="26">
        <v>43370</v>
      </c>
      <c r="B106" s="1" t="s">
        <v>0</v>
      </c>
      <c r="K106" s="22"/>
      <c r="L106" s="32"/>
    </row>
    <row r="107" spans="1:12" ht="30" customHeight="1" x14ac:dyDescent="0.25">
      <c r="A107" s="27"/>
      <c r="B107" s="2" t="s">
        <v>1</v>
      </c>
      <c r="K107" s="22"/>
      <c r="L107" s="33"/>
    </row>
    <row r="108" spans="1:12" ht="30" customHeight="1" x14ac:dyDescent="0.25">
      <c r="A108" s="27"/>
      <c r="B108" s="3" t="s">
        <v>2</v>
      </c>
      <c r="K108" s="22"/>
      <c r="L108" s="33"/>
    </row>
    <row r="109" spans="1:12" ht="30" customHeight="1" x14ac:dyDescent="0.25">
      <c r="A109" s="28"/>
      <c r="B109" s="5" t="s">
        <v>3</v>
      </c>
      <c r="K109" s="22"/>
      <c r="L109" s="34"/>
    </row>
    <row r="110" spans="1:12" ht="30" customHeight="1" x14ac:dyDescent="0.25">
      <c r="A110" s="26">
        <v>43371</v>
      </c>
      <c r="B110" s="1" t="s">
        <v>0</v>
      </c>
      <c r="K110" s="22"/>
      <c r="L110" s="32"/>
    </row>
    <row r="111" spans="1:12" ht="30" customHeight="1" x14ac:dyDescent="0.25">
      <c r="A111" s="27"/>
      <c r="B111" s="2" t="s">
        <v>1</v>
      </c>
      <c r="K111" s="22"/>
      <c r="L111" s="33"/>
    </row>
    <row r="112" spans="1:12" ht="30" customHeight="1" x14ac:dyDescent="0.25">
      <c r="A112" s="27"/>
      <c r="B112" s="3" t="s">
        <v>2</v>
      </c>
      <c r="K112" s="22"/>
      <c r="L112" s="33"/>
    </row>
    <row r="113" spans="1:12" ht="30" customHeight="1" x14ac:dyDescent="0.25">
      <c r="A113" s="28"/>
      <c r="B113" s="5" t="s">
        <v>3</v>
      </c>
      <c r="K113" s="22"/>
      <c r="L113" s="34"/>
    </row>
    <row r="114" spans="1:12" ht="30" customHeight="1" x14ac:dyDescent="0.25">
      <c r="A114" s="26">
        <v>43372</v>
      </c>
      <c r="B114" s="1" t="s">
        <v>0</v>
      </c>
      <c r="K114" s="22"/>
      <c r="L114" s="32"/>
    </row>
    <row r="115" spans="1:12" ht="30" customHeight="1" x14ac:dyDescent="0.25">
      <c r="A115" s="27"/>
      <c r="B115" s="2" t="s">
        <v>1</v>
      </c>
      <c r="K115" s="22"/>
      <c r="L115" s="33"/>
    </row>
    <row r="116" spans="1:12" ht="30" customHeight="1" x14ac:dyDescent="0.25">
      <c r="A116" s="27"/>
      <c r="B116" s="3" t="s">
        <v>2</v>
      </c>
      <c r="K116" s="22"/>
      <c r="L116" s="33"/>
    </row>
    <row r="117" spans="1:12" ht="30" customHeight="1" x14ac:dyDescent="0.25">
      <c r="A117" s="28"/>
      <c r="B117" s="5" t="s">
        <v>3</v>
      </c>
      <c r="K117" s="22"/>
      <c r="L117" s="34"/>
    </row>
    <row r="118" spans="1:12" ht="30" customHeight="1" x14ac:dyDescent="0.25">
      <c r="A118" s="26">
        <v>43373</v>
      </c>
      <c r="B118" s="1" t="s">
        <v>0</v>
      </c>
      <c r="K118" s="22"/>
      <c r="L118" s="32"/>
    </row>
    <row r="119" spans="1:12" ht="30" customHeight="1" x14ac:dyDescent="0.25">
      <c r="A119" s="27"/>
      <c r="B119" s="2" t="s">
        <v>1</v>
      </c>
      <c r="K119" s="22"/>
      <c r="L119" s="33"/>
    </row>
    <row r="120" spans="1:12" ht="30" customHeight="1" x14ac:dyDescent="0.25">
      <c r="A120" s="27"/>
      <c r="B120" s="3" t="s">
        <v>2</v>
      </c>
      <c r="K120" s="22"/>
      <c r="L120" s="33"/>
    </row>
    <row r="121" spans="1:12" ht="30" customHeight="1" x14ac:dyDescent="0.25">
      <c r="A121" s="28"/>
      <c r="B121" s="5" t="s">
        <v>3</v>
      </c>
      <c r="K121" s="22"/>
      <c r="L121" s="34"/>
    </row>
    <row r="122" spans="1:12" ht="30" customHeight="1" x14ac:dyDescent="0.25">
      <c r="A122" s="26"/>
      <c r="B122" s="1"/>
      <c r="K122" s="22"/>
      <c r="L122" s="32"/>
    </row>
    <row r="123" spans="1:12" ht="30" customHeight="1" x14ac:dyDescent="0.25">
      <c r="A123" s="27"/>
      <c r="B123" s="2"/>
      <c r="K123" s="22"/>
      <c r="L123" s="33"/>
    </row>
    <row r="124" spans="1:12" ht="30" customHeight="1" x14ac:dyDescent="0.25">
      <c r="A124" s="27"/>
      <c r="B124" s="3"/>
      <c r="K124" s="22"/>
      <c r="L124" s="33"/>
    </row>
    <row r="125" spans="1:12" ht="30" customHeight="1" x14ac:dyDescent="0.25">
      <c r="A125" s="28"/>
      <c r="B125" s="5"/>
      <c r="K125" s="22"/>
      <c r="L125" s="34"/>
    </row>
    <row r="126" spans="1:12" ht="30" customHeight="1" x14ac:dyDescent="0.25">
      <c r="A126" s="26"/>
      <c r="B126" s="1"/>
    </row>
    <row r="127" spans="1:12" ht="30" customHeight="1" x14ac:dyDescent="0.25">
      <c r="A127" s="27"/>
      <c r="B127" s="2"/>
    </row>
    <row r="128" spans="1:12" ht="30" customHeight="1" x14ac:dyDescent="0.25">
      <c r="A128" s="27"/>
      <c r="B128" s="3"/>
    </row>
    <row r="129" spans="1:2" ht="30" customHeight="1" x14ac:dyDescent="0.25">
      <c r="A129" s="28"/>
      <c r="B129" s="5"/>
    </row>
    <row r="130" spans="1:2" ht="30" customHeight="1" x14ac:dyDescent="0.25">
      <c r="A130" s="26"/>
      <c r="B130" s="1"/>
    </row>
    <row r="131" spans="1:2" ht="30" customHeight="1" x14ac:dyDescent="0.25">
      <c r="A131" s="27"/>
      <c r="B131" s="2"/>
    </row>
    <row r="132" spans="1:2" ht="30" customHeight="1" x14ac:dyDescent="0.25">
      <c r="A132" s="27"/>
      <c r="B132" s="3"/>
    </row>
    <row r="133" spans="1:2" ht="30" customHeight="1" x14ac:dyDescent="0.25">
      <c r="A133" s="28"/>
      <c r="B133" s="5"/>
    </row>
    <row r="134" spans="1:2" ht="30" customHeight="1" x14ac:dyDescent="0.25">
      <c r="A134" s="26"/>
      <c r="B134" s="1"/>
    </row>
    <row r="135" spans="1:2" ht="30" customHeight="1" x14ac:dyDescent="0.25">
      <c r="A135" s="27"/>
      <c r="B135" s="2"/>
    </row>
    <row r="136" spans="1:2" ht="30" customHeight="1" x14ac:dyDescent="0.25">
      <c r="A136" s="27"/>
      <c r="B136" s="3"/>
    </row>
    <row r="137" spans="1:2" ht="30" customHeight="1" x14ac:dyDescent="0.25">
      <c r="A137" s="28"/>
      <c r="B137" s="5"/>
    </row>
    <row r="138" spans="1:2" ht="30" customHeight="1" x14ac:dyDescent="0.25">
      <c r="A138" s="26"/>
      <c r="B138" s="1"/>
    </row>
    <row r="139" spans="1:2" ht="30" customHeight="1" x14ac:dyDescent="0.25">
      <c r="A139" s="27"/>
      <c r="B139" s="2"/>
    </row>
    <row r="140" spans="1:2" ht="30" customHeight="1" x14ac:dyDescent="0.25">
      <c r="A140" s="27"/>
      <c r="B140" s="3"/>
    </row>
    <row r="141" spans="1:2" ht="30" customHeight="1" x14ac:dyDescent="0.25">
      <c r="A141" s="28"/>
      <c r="B141" s="5"/>
    </row>
    <row r="142" spans="1:2" ht="30" customHeight="1" x14ac:dyDescent="0.25">
      <c r="A142" s="26"/>
      <c r="B142" s="1"/>
    </row>
    <row r="143" spans="1:2" ht="30" customHeight="1" x14ac:dyDescent="0.25">
      <c r="A143" s="27"/>
      <c r="B143" s="2"/>
    </row>
    <row r="144" spans="1:2" ht="30" customHeight="1" x14ac:dyDescent="0.25">
      <c r="A144" s="27"/>
      <c r="B144" s="3"/>
    </row>
    <row r="145" spans="1:2" ht="30" customHeight="1" x14ac:dyDescent="0.25">
      <c r="A145" s="28"/>
      <c r="B145" s="5"/>
    </row>
    <row r="146" spans="1:2" ht="30" customHeight="1" x14ac:dyDescent="0.25">
      <c r="A146" s="26"/>
      <c r="B146" s="1"/>
    </row>
    <row r="147" spans="1:2" ht="30" customHeight="1" x14ac:dyDescent="0.25">
      <c r="A147" s="27"/>
      <c r="B147" s="2"/>
    </row>
    <row r="148" spans="1:2" ht="30" customHeight="1" x14ac:dyDescent="0.25">
      <c r="A148" s="27"/>
      <c r="B148" s="3"/>
    </row>
    <row r="149" spans="1:2" ht="30" customHeight="1" x14ac:dyDescent="0.25">
      <c r="A149" s="28"/>
      <c r="B149" s="5"/>
    </row>
    <row r="150" spans="1:2" ht="30" customHeight="1" x14ac:dyDescent="0.25">
      <c r="A150" s="26"/>
      <c r="B150" s="1"/>
    </row>
    <row r="151" spans="1:2" ht="30" customHeight="1" x14ac:dyDescent="0.25">
      <c r="A151" s="27"/>
      <c r="B151" s="2"/>
    </row>
    <row r="152" spans="1:2" ht="30" customHeight="1" x14ac:dyDescent="0.25">
      <c r="A152" s="27"/>
      <c r="B152" s="3"/>
    </row>
    <row r="153" spans="1:2" ht="30" customHeight="1" x14ac:dyDescent="0.25">
      <c r="A153" s="28"/>
      <c r="B153" s="5"/>
    </row>
    <row r="154" spans="1:2" ht="30" customHeight="1" x14ac:dyDescent="0.25">
      <c r="A154" s="26"/>
      <c r="B154" s="1"/>
    </row>
    <row r="155" spans="1:2" ht="30" customHeight="1" x14ac:dyDescent="0.25">
      <c r="A155" s="27"/>
      <c r="B155" s="2"/>
    </row>
    <row r="156" spans="1:2" ht="30" customHeight="1" x14ac:dyDescent="0.25">
      <c r="A156" s="27"/>
      <c r="B156" s="3"/>
    </row>
    <row r="157" spans="1:2" ht="30" customHeight="1" x14ac:dyDescent="0.25">
      <c r="A157" s="28"/>
      <c r="B157" s="5"/>
    </row>
    <row r="158" spans="1:2" ht="30" customHeight="1" x14ac:dyDescent="0.25">
      <c r="A158" s="26"/>
      <c r="B158" s="1"/>
    </row>
    <row r="159" spans="1:2" ht="30" customHeight="1" x14ac:dyDescent="0.25">
      <c r="A159" s="27"/>
      <c r="B159" s="2"/>
    </row>
    <row r="160" spans="1:2" ht="30" customHeight="1" x14ac:dyDescent="0.25">
      <c r="A160" s="27"/>
      <c r="B160" s="3"/>
    </row>
    <row r="161" spans="1:2" ht="30" customHeight="1" x14ac:dyDescent="0.25">
      <c r="A161" s="28"/>
      <c r="B161" s="5"/>
    </row>
    <row r="162" spans="1:2" ht="30" customHeight="1" x14ac:dyDescent="0.25">
      <c r="A162" s="26"/>
      <c r="B162" s="1"/>
    </row>
    <row r="163" spans="1:2" ht="30" customHeight="1" x14ac:dyDescent="0.25">
      <c r="A163" s="27"/>
      <c r="B163" s="2"/>
    </row>
    <row r="164" spans="1:2" ht="30" customHeight="1" x14ac:dyDescent="0.25">
      <c r="A164" s="27"/>
      <c r="B164" s="3"/>
    </row>
    <row r="165" spans="1:2" ht="30" customHeight="1" x14ac:dyDescent="0.25">
      <c r="A165" s="28"/>
      <c r="B165" s="5"/>
    </row>
    <row r="166" spans="1:2" ht="30" customHeight="1" x14ac:dyDescent="0.25">
      <c r="A166" s="26"/>
      <c r="B166" s="1"/>
    </row>
    <row r="167" spans="1:2" ht="30" customHeight="1" x14ac:dyDescent="0.25">
      <c r="A167" s="27"/>
      <c r="B167" s="2"/>
    </row>
    <row r="168" spans="1:2" ht="30" customHeight="1" x14ac:dyDescent="0.25">
      <c r="A168" s="27"/>
      <c r="B168" s="3"/>
    </row>
    <row r="169" spans="1:2" ht="30" customHeight="1" x14ac:dyDescent="0.25">
      <c r="A169" s="28"/>
      <c r="B169" s="5"/>
    </row>
    <row r="170" spans="1:2" ht="30" customHeight="1" x14ac:dyDescent="0.25">
      <c r="A170" s="26"/>
      <c r="B170" s="1"/>
    </row>
    <row r="171" spans="1:2" ht="30" customHeight="1" x14ac:dyDescent="0.25">
      <c r="A171" s="27"/>
      <c r="B171" s="2"/>
    </row>
    <row r="172" spans="1:2" ht="30" customHeight="1" x14ac:dyDescent="0.25">
      <c r="A172" s="27"/>
      <c r="B172" s="3"/>
    </row>
    <row r="173" spans="1:2" ht="30" customHeight="1" x14ac:dyDescent="0.25">
      <c r="A173" s="28"/>
      <c r="B173" s="5"/>
    </row>
    <row r="174" spans="1:2" ht="30" customHeight="1" x14ac:dyDescent="0.25">
      <c r="A174" s="26"/>
      <c r="B174" s="1"/>
    </row>
    <row r="175" spans="1:2" ht="30" customHeight="1" x14ac:dyDescent="0.25">
      <c r="A175" s="27"/>
      <c r="B175" s="2"/>
    </row>
    <row r="176" spans="1:2" ht="30" customHeight="1" x14ac:dyDescent="0.25">
      <c r="A176" s="27"/>
      <c r="B176" s="3"/>
    </row>
    <row r="177" spans="1:2" ht="30" customHeight="1" x14ac:dyDescent="0.25">
      <c r="A177" s="28"/>
      <c r="B177" s="5"/>
    </row>
    <row r="178" spans="1:2" ht="30" customHeight="1" x14ac:dyDescent="0.25">
      <c r="A178" s="26"/>
      <c r="B178" s="1"/>
    </row>
    <row r="179" spans="1:2" ht="30" customHeight="1" x14ac:dyDescent="0.25">
      <c r="A179" s="27"/>
      <c r="B179" s="2"/>
    </row>
    <row r="180" spans="1:2" ht="30" customHeight="1" x14ac:dyDescent="0.25">
      <c r="A180" s="27"/>
      <c r="B180" s="3"/>
    </row>
    <row r="181" spans="1:2" ht="30" customHeight="1" x14ac:dyDescent="0.25">
      <c r="A181" s="28"/>
      <c r="B181" s="5"/>
    </row>
    <row r="182" spans="1:2" ht="30" customHeight="1" x14ac:dyDescent="0.25">
      <c r="A182" s="26"/>
      <c r="B182" s="1"/>
    </row>
    <row r="183" spans="1:2" ht="30" customHeight="1" x14ac:dyDescent="0.25">
      <c r="A183" s="27"/>
      <c r="B183" s="2"/>
    </row>
    <row r="184" spans="1:2" ht="30" customHeight="1" x14ac:dyDescent="0.25">
      <c r="A184" s="27"/>
      <c r="B184" s="3"/>
    </row>
    <row r="185" spans="1:2" ht="30" customHeight="1" x14ac:dyDescent="0.25">
      <c r="A185" s="28"/>
      <c r="B185" s="5"/>
    </row>
    <row r="186" spans="1:2" ht="30" customHeight="1" x14ac:dyDescent="0.25">
      <c r="A186" s="26"/>
      <c r="B186" s="1"/>
    </row>
    <row r="187" spans="1:2" ht="30" customHeight="1" x14ac:dyDescent="0.25">
      <c r="A187" s="27"/>
      <c r="B187" s="2"/>
    </row>
    <row r="188" spans="1:2" ht="30" customHeight="1" x14ac:dyDescent="0.25">
      <c r="A188" s="27"/>
      <c r="B188" s="3"/>
    </row>
    <row r="189" spans="1:2" ht="30" customHeight="1" x14ac:dyDescent="0.25">
      <c r="A189" s="28"/>
      <c r="B189" s="5"/>
    </row>
    <row r="190" spans="1:2" ht="30" customHeight="1" x14ac:dyDescent="0.25">
      <c r="A190" s="26"/>
      <c r="B190" s="1"/>
    </row>
    <row r="191" spans="1:2" ht="30" customHeight="1" x14ac:dyDescent="0.25">
      <c r="A191" s="27"/>
      <c r="B191" s="2"/>
    </row>
    <row r="192" spans="1:2" ht="30" customHeight="1" x14ac:dyDescent="0.25">
      <c r="A192" s="27"/>
      <c r="B192" s="3"/>
    </row>
    <row r="193" spans="1:2" ht="30" customHeight="1" x14ac:dyDescent="0.25">
      <c r="A193" s="28"/>
      <c r="B193" s="5"/>
    </row>
    <row r="194" spans="1:2" ht="30" customHeight="1" x14ac:dyDescent="0.25">
      <c r="A194" s="26"/>
      <c r="B194" s="1"/>
    </row>
    <row r="195" spans="1:2" ht="30" customHeight="1" x14ac:dyDescent="0.25">
      <c r="A195" s="27"/>
      <c r="B195" s="2"/>
    </row>
    <row r="196" spans="1:2" ht="30" customHeight="1" x14ac:dyDescent="0.25">
      <c r="A196" s="27"/>
      <c r="B196" s="3"/>
    </row>
    <row r="197" spans="1:2" ht="30" customHeight="1" x14ac:dyDescent="0.25">
      <c r="A197" s="28"/>
      <c r="B197" s="5"/>
    </row>
    <row r="198" spans="1:2" ht="30" customHeight="1" x14ac:dyDescent="0.25">
      <c r="A198" s="26"/>
      <c r="B198" s="1"/>
    </row>
    <row r="199" spans="1:2" ht="30" customHeight="1" x14ac:dyDescent="0.25">
      <c r="A199" s="27"/>
      <c r="B199" s="2"/>
    </row>
    <row r="200" spans="1:2" ht="30" customHeight="1" x14ac:dyDescent="0.25">
      <c r="A200" s="27"/>
      <c r="B200" s="3"/>
    </row>
    <row r="201" spans="1:2" ht="30" customHeight="1" x14ac:dyDescent="0.25">
      <c r="A201" s="28"/>
      <c r="B201" s="5"/>
    </row>
    <row r="202" spans="1:2" ht="30" customHeight="1" x14ac:dyDescent="0.25">
      <c r="A202" s="26"/>
      <c r="B202" s="1"/>
    </row>
    <row r="203" spans="1:2" ht="30" customHeight="1" x14ac:dyDescent="0.25">
      <c r="A203" s="27"/>
      <c r="B203" s="2"/>
    </row>
    <row r="204" spans="1:2" ht="30" customHeight="1" x14ac:dyDescent="0.25">
      <c r="A204" s="27"/>
      <c r="B204" s="3"/>
    </row>
    <row r="205" spans="1:2" ht="30" customHeight="1" x14ac:dyDescent="0.25">
      <c r="A205" s="28"/>
      <c r="B205" s="5"/>
    </row>
    <row r="206" spans="1:2" ht="30" customHeight="1" x14ac:dyDescent="0.25">
      <c r="A206" s="26"/>
      <c r="B206" s="1"/>
    </row>
    <row r="207" spans="1:2" ht="30" customHeight="1" x14ac:dyDescent="0.25">
      <c r="A207" s="27"/>
      <c r="B207" s="2"/>
    </row>
    <row r="208" spans="1:2" ht="30" customHeight="1" x14ac:dyDescent="0.25">
      <c r="A208" s="27"/>
      <c r="B208" s="3"/>
    </row>
    <row r="209" spans="1:2" ht="30" customHeight="1" x14ac:dyDescent="0.25">
      <c r="A209" s="28"/>
      <c r="B209" s="5"/>
    </row>
    <row r="210" spans="1:2" ht="30" customHeight="1" x14ac:dyDescent="0.25">
      <c r="A210" s="26"/>
      <c r="B210" s="1"/>
    </row>
    <row r="211" spans="1:2" ht="30" customHeight="1" x14ac:dyDescent="0.25">
      <c r="A211" s="27"/>
      <c r="B211" s="2"/>
    </row>
    <row r="212" spans="1:2" ht="30" customHeight="1" x14ac:dyDescent="0.25">
      <c r="A212" s="27"/>
      <c r="B212" s="3"/>
    </row>
    <row r="213" spans="1:2" ht="30" customHeight="1" x14ac:dyDescent="0.25">
      <c r="A213" s="28"/>
      <c r="B213" s="5"/>
    </row>
    <row r="214" spans="1:2" ht="30" customHeight="1" x14ac:dyDescent="0.25">
      <c r="A214" s="26"/>
      <c r="B214" s="1"/>
    </row>
    <row r="215" spans="1:2" ht="30" customHeight="1" x14ac:dyDescent="0.25">
      <c r="A215" s="27"/>
      <c r="B215" s="2"/>
    </row>
    <row r="216" spans="1:2" ht="30" customHeight="1" x14ac:dyDescent="0.25">
      <c r="A216" s="27"/>
      <c r="B216" s="3"/>
    </row>
    <row r="217" spans="1:2" ht="30" customHeight="1" x14ac:dyDescent="0.25">
      <c r="A217" s="28"/>
      <c r="B217" s="5"/>
    </row>
    <row r="218" spans="1:2" ht="30" customHeight="1" x14ac:dyDescent="0.25">
      <c r="A218" s="26"/>
      <c r="B218" s="1"/>
    </row>
    <row r="219" spans="1:2" ht="30" customHeight="1" x14ac:dyDescent="0.25">
      <c r="A219" s="27"/>
      <c r="B219" s="2"/>
    </row>
    <row r="220" spans="1:2" ht="30" customHeight="1" x14ac:dyDescent="0.25">
      <c r="A220" s="27"/>
      <c r="B220" s="3"/>
    </row>
    <row r="221" spans="1:2" ht="30" customHeight="1" x14ac:dyDescent="0.25">
      <c r="A221" s="28"/>
      <c r="B221" s="5"/>
    </row>
    <row r="222" spans="1:2" ht="30" customHeight="1" x14ac:dyDescent="0.25">
      <c r="A222" s="26"/>
      <c r="B222" s="1"/>
    </row>
    <row r="223" spans="1:2" ht="30" customHeight="1" x14ac:dyDescent="0.25">
      <c r="A223" s="27"/>
      <c r="B223" s="2"/>
    </row>
    <row r="224" spans="1:2" ht="30" customHeight="1" x14ac:dyDescent="0.25">
      <c r="A224" s="27"/>
      <c r="B224" s="3"/>
    </row>
    <row r="225" spans="1:2" ht="30" customHeight="1" x14ac:dyDescent="0.25">
      <c r="A225" s="28"/>
      <c r="B225" s="5"/>
    </row>
    <row r="226" spans="1:2" ht="30" customHeight="1" x14ac:dyDescent="0.25">
      <c r="A226" s="26"/>
      <c r="B226" s="1"/>
    </row>
    <row r="227" spans="1:2" ht="30" customHeight="1" x14ac:dyDescent="0.25">
      <c r="A227" s="27"/>
      <c r="B227" s="2"/>
    </row>
    <row r="228" spans="1:2" ht="30" customHeight="1" x14ac:dyDescent="0.25">
      <c r="A228" s="27"/>
      <c r="B228" s="3"/>
    </row>
    <row r="229" spans="1:2" ht="30" customHeight="1" x14ac:dyDescent="0.25">
      <c r="A229" s="28"/>
      <c r="B229" s="5"/>
    </row>
    <row r="230" spans="1:2" ht="30" customHeight="1" x14ac:dyDescent="0.25">
      <c r="A230" s="26"/>
      <c r="B230" s="1"/>
    </row>
    <row r="231" spans="1:2" ht="30" customHeight="1" x14ac:dyDescent="0.25">
      <c r="A231" s="27"/>
      <c r="B231" s="2"/>
    </row>
    <row r="232" spans="1:2" ht="30" customHeight="1" x14ac:dyDescent="0.25">
      <c r="A232" s="27"/>
      <c r="B232" s="3"/>
    </row>
    <row r="233" spans="1:2" ht="30" customHeight="1" x14ac:dyDescent="0.25">
      <c r="A233" s="28"/>
      <c r="B233" s="5"/>
    </row>
    <row r="234" spans="1:2" ht="30" customHeight="1" x14ac:dyDescent="0.25">
      <c r="A234" s="26"/>
      <c r="B234" s="1"/>
    </row>
    <row r="235" spans="1:2" ht="30" customHeight="1" x14ac:dyDescent="0.25">
      <c r="A235" s="27"/>
      <c r="B235" s="2"/>
    </row>
    <row r="236" spans="1:2" ht="30" customHeight="1" x14ac:dyDescent="0.25">
      <c r="A236" s="27"/>
      <c r="B236" s="3"/>
    </row>
    <row r="237" spans="1:2" ht="30" customHeight="1" x14ac:dyDescent="0.25">
      <c r="A237" s="28"/>
      <c r="B237" s="5"/>
    </row>
    <row r="238" spans="1:2" ht="30" customHeight="1" x14ac:dyDescent="0.25">
      <c r="A238" s="26"/>
      <c r="B238" s="1"/>
    </row>
    <row r="239" spans="1:2" ht="30" customHeight="1" x14ac:dyDescent="0.25">
      <c r="A239" s="27"/>
      <c r="B239" s="2"/>
    </row>
    <row r="240" spans="1:2" ht="30" customHeight="1" x14ac:dyDescent="0.25">
      <c r="A240" s="27"/>
      <c r="B240" s="3"/>
    </row>
    <row r="241" spans="1:2" ht="30" customHeight="1" x14ac:dyDescent="0.25">
      <c r="A241" s="28"/>
      <c r="B241" s="5"/>
    </row>
    <row r="242" spans="1:2" ht="30" customHeight="1" x14ac:dyDescent="0.25">
      <c r="A242" s="26"/>
      <c r="B242" s="1"/>
    </row>
    <row r="243" spans="1:2" ht="30" customHeight="1" x14ac:dyDescent="0.25">
      <c r="A243" s="27"/>
      <c r="B243" s="2"/>
    </row>
    <row r="244" spans="1:2" ht="30" customHeight="1" x14ac:dyDescent="0.25">
      <c r="A244" s="27"/>
      <c r="B244" s="3"/>
    </row>
    <row r="245" spans="1:2" ht="30" customHeight="1" x14ac:dyDescent="0.25">
      <c r="A245" s="28"/>
      <c r="B245" s="5"/>
    </row>
    <row r="246" spans="1:2" ht="30" customHeight="1" x14ac:dyDescent="0.25">
      <c r="A246" s="26"/>
      <c r="B246" s="1"/>
    </row>
    <row r="247" spans="1:2" ht="30" customHeight="1" x14ac:dyDescent="0.25">
      <c r="A247" s="27"/>
      <c r="B247" s="2"/>
    </row>
    <row r="248" spans="1:2" ht="30" customHeight="1" x14ac:dyDescent="0.25">
      <c r="A248" s="27"/>
      <c r="B248" s="3"/>
    </row>
    <row r="249" spans="1:2" ht="30" customHeight="1" x14ac:dyDescent="0.25">
      <c r="A249" s="28"/>
      <c r="B249" s="5"/>
    </row>
    <row r="250" spans="1:2" ht="30" customHeight="1" x14ac:dyDescent="0.25">
      <c r="A250" s="26"/>
      <c r="B250" s="1"/>
    </row>
    <row r="251" spans="1:2" ht="30" customHeight="1" x14ac:dyDescent="0.25">
      <c r="A251" s="27"/>
      <c r="B251" s="2"/>
    </row>
    <row r="252" spans="1:2" ht="30" customHeight="1" x14ac:dyDescent="0.25">
      <c r="A252" s="27"/>
      <c r="B252" s="3"/>
    </row>
    <row r="253" spans="1:2" ht="30" customHeight="1" x14ac:dyDescent="0.25">
      <c r="A253" s="28"/>
      <c r="B253" s="5"/>
    </row>
    <row r="254" spans="1:2" ht="30" customHeight="1" x14ac:dyDescent="0.25">
      <c r="A254" s="26"/>
      <c r="B254" s="1"/>
    </row>
    <row r="255" spans="1:2" ht="30" customHeight="1" x14ac:dyDescent="0.25">
      <c r="A255" s="27"/>
      <c r="B255" s="2"/>
    </row>
    <row r="256" spans="1:2" ht="30" customHeight="1" x14ac:dyDescent="0.25">
      <c r="A256" s="27"/>
      <c r="B256" s="3"/>
    </row>
    <row r="257" spans="1:2" ht="30" customHeight="1" x14ac:dyDescent="0.25">
      <c r="A257" s="28"/>
      <c r="B257" s="5"/>
    </row>
    <row r="258" spans="1:2" ht="30" customHeight="1" x14ac:dyDescent="0.25">
      <c r="A258" s="26"/>
      <c r="B258" s="1"/>
    </row>
    <row r="259" spans="1:2" ht="30" customHeight="1" x14ac:dyDescent="0.25">
      <c r="A259" s="27"/>
      <c r="B259" s="2"/>
    </row>
    <row r="260" spans="1:2" ht="30" customHeight="1" x14ac:dyDescent="0.25">
      <c r="A260" s="27"/>
      <c r="B260" s="3"/>
    </row>
    <row r="261" spans="1:2" ht="30" customHeight="1" x14ac:dyDescent="0.25">
      <c r="A261" s="28"/>
      <c r="B261" s="5"/>
    </row>
    <row r="262" spans="1:2" ht="30" customHeight="1" x14ac:dyDescent="0.25">
      <c r="A262" s="26"/>
      <c r="B262" s="1"/>
    </row>
    <row r="263" spans="1:2" ht="30" customHeight="1" x14ac:dyDescent="0.25">
      <c r="A263" s="27"/>
      <c r="B263" s="2"/>
    </row>
    <row r="264" spans="1:2" ht="30" customHeight="1" x14ac:dyDescent="0.25">
      <c r="A264" s="27"/>
      <c r="B264" s="3"/>
    </row>
    <row r="265" spans="1:2" ht="30" customHeight="1" x14ac:dyDescent="0.25">
      <c r="A265" s="28"/>
      <c r="B265" s="5"/>
    </row>
    <row r="266" spans="1:2" ht="30" customHeight="1" x14ac:dyDescent="0.25">
      <c r="A266" s="26"/>
      <c r="B266" s="1"/>
    </row>
    <row r="267" spans="1:2" ht="30" customHeight="1" x14ac:dyDescent="0.25">
      <c r="A267" s="27"/>
      <c r="B267" s="2"/>
    </row>
    <row r="268" spans="1:2" ht="30" customHeight="1" x14ac:dyDescent="0.25">
      <c r="A268" s="27"/>
      <c r="B268" s="3"/>
    </row>
    <row r="269" spans="1:2" ht="30" customHeight="1" x14ac:dyDescent="0.25">
      <c r="A269" s="28"/>
      <c r="B269" s="5"/>
    </row>
    <row r="270" spans="1:2" ht="30" customHeight="1" x14ac:dyDescent="0.25">
      <c r="A270" s="26"/>
      <c r="B270" s="1"/>
    </row>
    <row r="271" spans="1:2" ht="30" customHeight="1" x14ac:dyDescent="0.25">
      <c r="A271" s="27"/>
      <c r="B271" s="2"/>
    </row>
    <row r="272" spans="1:2" ht="30" customHeight="1" x14ac:dyDescent="0.25">
      <c r="A272" s="27"/>
      <c r="B272" s="3"/>
    </row>
    <row r="273" spans="1:2" ht="30" customHeight="1" x14ac:dyDescent="0.25">
      <c r="A273" s="28"/>
      <c r="B273" s="5"/>
    </row>
  </sheetData>
  <mergeCells count="99">
    <mergeCell ref="A2:A5"/>
    <mergeCell ref="L2:L5"/>
    <mergeCell ref="A6:A9"/>
    <mergeCell ref="L6:L9"/>
    <mergeCell ref="A10:A13"/>
    <mergeCell ref="L10:L13"/>
    <mergeCell ref="A14:A17"/>
    <mergeCell ref="L14:L17"/>
    <mergeCell ref="A18:A21"/>
    <mergeCell ref="L18:L21"/>
    <mergeCell ref="A22:A25"/>
    <mergeCell ref="L22:L25"/>
    <mergeCell ref="A26:A29"/>
    <mergeCell ref="L26:L29"/>
    <mergeCell ref="A30:A33"/>
    <mergeCell ref="L30:L33"/>
    <mergeCell ref="A34:A37"/>
    <mergeCell ref="L34:L37"/>
    <mergeCell ref="A38:A41"/>
    <mergeCell ref="L38:L41"/>
    <mergeCell ref="A42:A45"/>
    <mergeCell ref="L42:L45"/>
    <mergeCell ref="A46:A49"/>
    <mergeCell ref="L46:L49"/>
    <mergeCell ref="A50:A53"/>
    <mergeCell ref="L50:L53"/>
    <mergeCell ref="A54:A57"/>
    <mergeCell ref="L54:L57"/>
    <mergeCell ref="A58:A61"/>
    <mergeCell ref="L58:L61"/>
    <mergeCell ref="A62:A65"/>
    <mergeCell ref="L62:L65"/>
    <mergeCell ref="A66:A69"/>
    <mergeCell ref="L66:L69"/>
    <mergeCell ref="A70:A73"/>
    <mergeCell ref="L70:L73"/>
    <mergeCell ref="A74:A77"/>
    <mergeCell ref="L74:L77"/>
    <mergeCell ref="A78:A81"/>
    <mergeCell ref="L78:L81"/>
    <mergeCell ref="A82:A85"/>
    <mergeCell ref="L82:L85"/>
    <mergeCell ref="A86:A89"/>
    <mergeCell ref="L86:L89"/>
    <mergeCell ref="A90:A93"/>
    <mergeCell ref="L90:L93"/>
    <mergeCell ref="A94:A97"/>
    <mergeCell ref="L94:L97"/>
    <mergeCell ref="A98:A101"/>
    <mergeCell ref="L98:L101"/>
    <mergeCell ref="A102:A105"/>
    <mergeCell ref="L102:L105"/>
    <mergeCell ref="A106:A109"/>
    <mergeCell ref="L106:L109"/>
    <mergeCell ref="A138:A141"/>
    <mergeCell ref="A110:A113"/>
    <mergeCell ref="L110:L113"/>
    <mergeCell ref="A114:A117"/>
    <mergeCell ref="L114:L117"/>
    <mergeCell ref="A118:A121"/>
    <mergeCell ref="L118:L121"/>
    <mergeCell ref="A122:A125"/>
    <mergeCell ref="L122:L125"/>
    <mergeCell ref="A126:A129"/>
    <mergeCell ref="A130:A133"/>
    <mergeCell ref="A134:A137"/>
    <mergeCell ref="A186:A189"/>
    <mergeCell ref="A142:A145"/>
    <mergeCell ref="A146:A149"/>
    <mergeCell ref="A150:A153"/>
    <mergeCell ref="A154:A157"/>
    <mergeCell ref="A158:A161"/>
    <mergeCell ref="A162:A165"/>
    <mergeCell ref="A166:A169"/>
    <mergeCell ref="A170:A173"/>
    <mergeCell ref="A174:A177"/>
    <mergeCell ref="A178:A181"/>
    <mergeCell ref="A182:A185"/>
    <mergeCell ref="A234:A237"/>
    <mergeCell ref="A190:A193"/>
    <mergeCell ref="A194:A197"/>
    <mergeCell ref="A198:A201"/>
    <mergeCell ref="A202:A205"/>
    <mergeCell ref="A206:A209"/>
    <mergeCell ref="A210:A213"/>
    <mergeCell ref="A214:A217"/>
    <mergeCell ref="A218:A221"/>
    <mergeCell ref="A222:A225"/>
    <mergeCell ref="A226:A229"/>
    <mergeCell ref="A230:A233"/>
    <mergeCell ref="A262:A265"/>
    <mergeCell ref="A266:A269"/>
    <mergeCell ref="A270:A273"/>
    <mergeCell ref="A238:A241"/>
    <mergeCell ref="A242:A245"/>
    <mergeCell ref="A246:A249"/>
    <mergeCell ref="A250:A253"/>
    <mergeCell ref="A254:A257"/>
    <mergeCell ref="A258:A26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3"/>
  <sheetViews>
    <sheetView topLeftCell="A116" workbookViewId="0">
      <selection activeCell="C121" sqref="C121"/>
    </sheetView>
  </sheetViews>
  <sheetFormatPr defaultColWidth="15.7109375" defaultRowHeight="15" x14ac:dyDescent="0.25"/>
  <cols>
    <col min="1" max="1" width="27.5703125" style="24" bestFit="1" customWidth="1"/>
    <col min="2" max="2" width="16.7109375" style="4" customWidth="1"/>
    <col min="3" max="3" width="16.7109375" style="14" customWidth="1"/>
    <col min="4" max="4" width="16.7109375" style="15" customWidth="1"/>
    <col min="5" max="5" width="16.7109375" style="16" customWidth="1"/>
    <col min="6" max="6" width="16.7109375" style="17" hidden="1" customWidth="1"/>
    <col min="7" max="7" width="16.7109375" style="18" customWidth="1"/>
    <col min="8" max="8" width="16.7109375" style="19" customWidth="1"/>
    <col min="9" max="9" width="16.7109375" style="20" hidden="1" customWidth="1"/>
    <col min="10" max="10" width="16.7109375" style="21" hidden="1" customWidth="1"/>
    <col min="11" max="11" width="16.7109375" style="4" customWidth="1"/>
    <col min="12" max="12" width="16.7109375" style="25" customWidth="1"/>
    <col min="13" max="16384" width="15.7109375" style="4"/>
  </cols>
  <sheetData>
    <row r="1" spans="1:12" s="6" customFormat="1" ht="30" customHeight="1" x14ac:dyDescent="0.25">
      <c r="A1" s="23" t="s">
        <v>12</v>
      </c>
      <c r="B1" s="6" t="s">
        <v>13</v>
      </c>
      <c r="C1" s="8" t="s">
        <v>4</v>
      </c>
      <c r="D1" s="7" t="s">
        <v>5</v>
      </c>
      <c r="E1" s="9" t="s">
        <v>6</v>
      </c>
      <c r="F1" s="10" t="s">
        <v>7</v>
      </c>
      <c r="G1" s="11" t="s">
        <v>8</v>
      </c>
      <c r="H1" s="12" t="s">
        <v>9</v>
      </c>
      <c r="I1" s="13" t="s">
        <v>10</v>
      </c>
      <c r="J1" s="2" t="s">
        <v>11</v>
      </c>
      <c r="K1" s="6" t="s">
        <v>14</v>
      </c>
      <c r="L1" s="25" t="s">
        <v>15</v>
      </c>
    </row>
    <row r="2" spans="1:12" ht="30" customHeight="1" x14ac:dyDescent="0.25">
      <c r="A2" s="26">
        <v>43374</v>
      </c>
      <c r="B2" s="1" t="s">
        <v>0</v>
      </c>
      <c r="K2" s="22"/>
      <c r="L2" s="32"/>
    </row>
    <row r="3" spans="1:12" ht="30" customHeight="1" x14ac:dyDescent="0.25">
      <c r="A3" s="27"/>
      <c r="B3" s="2" t="s">
        <v>1</v>
      </c>
      <c r="K3" s="22"/>
      <c r="L3" s="33"/>
    </row>
    <row r="4" spans="1:12" ht="30" customHeight="1" x14ac:dyDescent="0.25">
      <c r="A4" s="27"/>
      <c r="B4" s="3" t="s">
        <v>2</v>
      </c>
      <c r="K4" s="22"/>
      <c r="L4" s="33"/>
    </row>
    <row r="5" spans="1:12" ht="30" customHeight="1" x14ac:dyDescent="0.25">
      <c r="A5" s="28"/>
      <c r="B5" s="5" t="s">
        <v>3</v>
      </c>
      <c r="K5" s="22"/>
      <c r="L5" s="34"/>
    </row>
    <row r="6" spans="1:12" ht="30" customHeight="1" x14ac:dyDescent="0.25">
      <c r="A6" s="26">
        <v>43375</v>
      </c>
      <c r="B6" s="1" t="s">
        <v>0</v>
      </c>
      <c r="K6" s="22"/>
      <c r="L6" s="32"/>
    </row>
    <row r="7" spans="1:12" ht="30" customHeight="1" x14ac:dyDescent="0.25">
      <c r="A7" s="27"/>
      <c r="B7" s="2" t="s">
        <v>1</v>
      </c>
      <c r="K7" s="22"/>
      <c r="L7" s="33"/>
    </row>
    <row r="8" spans="1:12" ht="30" customHeight="1" x14ac:dyDescent="0.25">
      <c r="A8" s="27"/>
      <c r="B8" s="3" t="s">
        <v>2</v>
      </c>
      <c r="K8" s="22"/>
      <c r="L8" s="33"/>
    </row>
    <row r="9" spans="1:12" ht="30" customHeight="1" x14ac:dyDescent="0.25">
      <c r="A9" s="28"/>
      <c r="B9" s="5" t="s">
        <v>3</v>
      </c>
      <c r="K9" s="22"/>
      <c r="L9" s="34"/>
    </row>
    <row r="10" spans="1:12" ht="30" customHeight="1" x14ac:dyDescent="0.25">
      <c r="A10" s="26">
        <v>43376</v>
      </c>
      <c r="B10" s="1" t="s">
        <v>0</v>
      </c>
      <c r="K10" s="22"/>
      <c r="L10" s="32"/>
    </row>
    <row r="11" spans="1:12" ht="30" customHeight="1" x14ac:dyDescent="0.25">
      <c r="A11" s="27"/>
      <c r="B11" s="2" t="s">
        <v>1</v>
      </c>
      <c r="K11" s="22"/>
      <c r="L11" s="33"/>
    </row>
    <row r="12" spans="1:12" ht="30" customHeight="1" x14ac:dyDescent="0.25">
      <c r="A12" s="27"/>
      <c r="B12" s="3" t="s">
        <v>2</v>
      </c>
      <c r="K12" s="22"/>
      <c r="L12" s="33"/>
    </row>
    <row r="13" spans="1:12" ht="30" customHeight="1" x14ac:dyDescent="0.25">
      <c r="A13" s="28"/>
      <c r="B13" s="5" t="s">
        <v>3</v>
      </c>
      <c r="K13" s="22"/>
      <c r="L13" s="34"/>
    </row>
    <row r="14" spans="1:12" ht="30" customHeight="1" x14ac:dyDescent="0.25">
      <c r="A14" s="26">
        <v>43377</v>
      </c>
      <c r="B14" s="1" t="s">
        <v>0</v>
      </c>
      <c r="K14" s="22"/>
      <c r="L14" s="32"/>
    </row>
    <row r="15" spans="1:12" ht="30" customHeight="1" x14ac:dyDescent="0.25">
      <c r="A15" s="27"/>
      <c r="B15" s="2" t="s">
        <v>1</v>
      </c>
      <c r="K15" s="22"/>
      <c r="L15" s="33"/>
    </row>
    <row r="16" spans="1:12" ht="30" customHeight="1" x14ac:dyDescent="0.25">
      <c r="A16" s="27"/>
      <c r="B16" s="3" t="s">
        <v>2</v>
      </c>
      <c r="K16" s="22"/>
      <c r="L16" s="33"/>
    </row>
    <row r="17" spans="1:12" ht="30" customHeight="1" x14ac:dyDescent="0.25">
      <c r="A17" s="28"/>
      <c r="B17" s="5" t="s">
        <v>3</v>
      </c>
      <c r="K17" s="22"/>
      <c r="L17" s="34"/>
    </row>
    <row r="18" spans="1:12" ht="30" customHeight="1" x14ac:dyDescent="0.25">
      <c r="A18" s="26">
        <v>43378</v>
      </c>
      <c r="B18" s="1" t="s">
        <v>0</v>
      </c>
      <c r="K18" s="22"/>
      <c r="L18" s="32"/>
    </row>
    <row r="19" spans="1:12" ht="30" customHeight="1" x14ac:dyDescent="0.25">
      <c r="A19" s="27"/>
      <c r="B19" s="2" t="s">
        <v>1</v>
      </c>
      <c r="K19" s="22"/>
      <c r="L19" s="33"/>
    </row>
    <row r="20" spans="1:12" ht="30" customHeight="1" x14ac:dyDescent="0.25">
      <c r="A20" s="27"/>
      <c r="B20" s="3" t="s">
        <v>2</v>
      </c>
      <c r="K20" s="22"/>
      <c r="L20" s="33"/>
    </row>
    <row r="21" spans="1:12" ht="30" customHeight="1" x14ac:dyDescent="0.25">
      <c r="A21" s="28"/>
      <c r="B21" s="5" t="s">
        <v>3</v>
      </c>
      <c r="K21" s="22"/>
      <c r="L21" s="34"/>
    </row>
    <row r="22" spans="1:12" ht="30" customHeight="1" x14ac:dyDescent="0.25">
      <c r="A22" s="26">
        <v>43379</v>
      </c>
      <c r="B22" s="1" t="s">
        <v>0</v>
      </c>
      <c r="K22" s="22"/>
      <c r="L22" s="32"/>
    </row>
    <row r="23" spans="1:12" ht="30" customHeight="1" x14ac:dyDescent="0.25">
      <c r="A23" s="27"/>
      <c r="B23" s="2" t="s">
        <v>1</v>
      </c>
      <c r="K23" s="22"/>
      <c r="L23" s="33"/>
    </row>
    <row r="24" spans="1:12" ht="30" customHeight="1" x14ac:dyDescent="0.25">
      <c r="A24" s="27"/>
      <c r="B24" s="3" t="s">
        <v>2</v>
      </c>
      <c r="K24" s="22"/>
      <c r="L24" s="33"/>
    </row>
    <row r="25" spans="1:12" ht="30" customHeight="1" x14ac:dyDescent="0.25">
      <c r="A25" s="28"/>
      <c r="B25" s="5" t="s">
        <v>3</v>
      </c>
      <c r="K25" s="22"/>
      <c r="L25" s="34"/>
    </row>
    <row r="26" spans="1:12" ht="30" customHeight="1" x14ac:dyDescent="0.25">
      <c r="A26" s="26">
        <v>43380</v>
      </c>
      <c r="B26" s="1" t="s">
        <v>0</v>
      </c>
      <c r="K26" s="22"/>
      <c r="L26" s="32"/>
    </row>
    <row r="27" spans="1:12" ht="30" customHeight="1" x14ac:dyDescent="0.25">
      <c r="A27" s="27"/>
      <c r="B27" s="2" t="s">
        <v>1</v>
      </c>
      <c r="K27" s="22"/>
      <c r="L27" s="33"/>
    </row>
    <row r="28" spans="1:12" ht="30" customHeight="1" x14ac:dyDescent="0.25">
      <c r="A28" s="27"/>
      <c r="B28" s="3" t="s">
        <v>2</v>
      </c>
      <c r="K28" s="22"/>
      <c r="L28" s="33"/>
    </row>
    <row r="29" spans="1:12" ht="30" customHeight="1" x14ac:dyDescent="0.25">
      <c r="A29" s="28"/>
      <c r="B29" s="5" t="s">
        <v>3</v>
      </c>
      <c r="K29" s="22"/>
      <c r="L29" s="34"/>
    </row>
    <row r="30" spans="1:12" ht="30" customHeight="1" x14ac:dyDescent="0.25">
      <c r="A30" s="26">
        <v>43381</v>
      </c>
      <c r="B30" s="1" t="s">
        <v>0</v>
      </c>
      <c r="K30" s="22"/>
      <c r="L30" s="32"/>
    </row>
    <row r="31" spans="1:12" ht="30" customHeight="1" x14ac:dyDescent="0.25">
      <c r="A31" s="27"/>
      <c r="B31" s="2" t="s">
        <v>1</v>
      </c>
      <c r="K31" s="22"/>
      <c r="L31" s="33"/>
    </row>
    <row r="32" spans="1:12" ht="30" customHeight="1" x14ac:dyDescent="0.25">
      <c r="A32" s="27"/>
      <c r="B32" s="3" t="s">
        <v>2</v>
      </c>
      <c r="K32" s="22"/>
      <c r="L32" s="33"/>
    </row>
    <row r="33" spans="1:12" ht="30" customHeight="1" x14ac:dyDescent="0.25">
      <c r="A33" s="28"/>
      <c r="B33" s="5" t="s">
        <v>3</v>
      </c>
      <c r="K33" s="22"/>
      <c r="L33" s="34"/>
    </row>
    <row r="34" spans="1:12" ht="30" customHeight="1" x14ac:dyDescent="0.25">
      <c r="A34" s="26">
        <v>43382</v>
      </c>
      <c r="B34" s="1" t="s">
        <v>0</v>
      </c>
      <c r="K34" s="22"/>
      <c r="L34" s="32"/>
    </row>
    <row r="35" spans="1:12" ht="30" customHeight="1" x14ac:dyDescent="0.25">
      <c r="A35" s="27"/>
      <c r="B35" s="2" t="s">
        <v>1</v>
      </c>
      <c r="K35" s="22"/>
      <c r="L35" s="33"/>
    </row>
    <row r="36" spans="1:12" ht="30" customHeight="1" x14ac:dyDescent="0.25">
      <c r="A36" s="27"/>
      <c r="B36" s="3" t="s">
        <v>2</v>
      </c>
      <c r="K36" s="22"/>
      <c r="L36" s="33"/>
    </row>
    <row r="37" spans="1:12" ht="30" customHeight="1" x14ac:dyDescent="0.25">
      <c r="A37" s="28"/>
      <c r="B37" s="5" t="s">
        <v>3</v>
      </c>
      <c r="K37" s="22"/>
      <c r="L37" s="34"/>
    </row>
    <row r="38" spans="1:12" ht="30" customHeight="1" x14ac:dyDescent="0.25">
      <c r="A38" s="26">
        <v>43383</v>
      </c>
      <c r="B38" s="1" t="s">
        <v>0</v>
      </c>
      <c r="K38" s="22"/>
      <c r="L38" s="32"/>
    </row>
    <row r="39" spans="1:12" ht="30" customHeight="1" x14ac:dyDescent="0.25">
      <c r="A39" s="27"/>
      <c r="B39" s="2" t="s">
        <v>1</v>
      </c>
      <c r="K39" s="22"/>
      <c r="L39" s="33"/>
    </row>
    <row r="40" spans="1:12" ht="30" customHeight="1" x14ac:dyDescent="0.25">
      <c r="A40" s="27"/>
      <c r="B40" s="3" t="s">
        <v>2</v>
      </c>
      <c r="K40" s="22"/>
      <c r="L40" s="33"/>
    </row>
    <row r="41" spans="1:12" ht="30" customHeight="1" x14ac:dyDescent="0.25">
      <c r="A41" s="28"/>
      <c r="B41" s="5" t="s">
        <v>3</v>
      </c>
      <c r="K41" s="22"/>
      <c r="L41" s="34"/>
    </row>
    <row r="42" spans="1:12" ht="30" customHeight="1" x14ac:dyDescent="0.25">
      <c r="A42" s="26">
        <v>43384</v>
      </c>
      <c r="B42" s="1" t="s">
        <v>0</v>
      </c>
      <c r="K42" s="22"/>
      <c r="L42" s="32"/>
    </row>
    <row r="43" spans="1:12" ht="30" customHeight="1" x14ac:dyDescent="0.25">
      <c r="A43" s="27"/>
      <c r="B43" s="2" t="s">
        <v>1</v>
      </c>
      <c r="K43" s="22"/>
      <c r="L43" s="33"/>
    </row>
    <row r="44" spans="1:12" ht="30" customHeight="1" x14ac:dyDescent="0.25">
      <c r="A44" s="27"/>
      <c r="B44" s="3" t="s">
        <v>2</v>
      </c>
      <c r="K44" s="22"/>
      <c r="L44" s="33"/>
    </row>
    <row r="45" spans="1:12" ht="30" customHeight="1" x14ac:dyDescent="0.25">
      <c r="A45" s="28"/>
      <c r="B45" s="5" t="s">
        <v>3</v>
      </c>
      <c r="K45" s="22"/>
      <c r="L45" s="34"/>
    </row>
    <row r="46" spans="1:12" ht="30" customHeight="1" x14ac:dyDescent="0.25">
      <c r="A46" s="26">
        <v>43385</v>
      </c>
      <c r="B46" s="1" t="s">
        <v>0</v>
      </c>
      <c r="K46" s="22"/>
      <c r="L46" s="32"/>
    </row>
    <row r="47" spans="1:12" ht="30" customHeight="1" x14ac:dyDescent="0.25">
      <c r="A47" s="27"/>
      <c r="B47" s="2" t="s">
        <v>1</v>
      </c>
      <c r="K47" s="22"/>
      <c r="L47" s="33"/>
    </row>
    <row r="48" spans="1:12" ht="30" customHeight="1" x14ac:dyDescent="0.25">
      <c r="A48" s="27"/>
      <c r="B48" s="3" t="s">
        <v>2</v>
      </c>
      <c r="K48" s="22"/>
      <c r="L48" s="33"/>
    </row>
    <row r="49" spans="1:12" ht="30" customHeight="1" x14ac:dyDescent="0.25">
      <c r="A49" s="28"/>
      <c r="B49" s="5" t="s">
        <v>3</v>
      </c>
      <c r="K49" s="22"/>
      <c r="L49" s="34"/>
    </row>
    <row r="50" spans="1:12" ht="30" customHeight="1" x14ac:dyDescent="0.25">
      <c r="A50" s="26">
        <v>43386</v>
      </c>
      <c r="B50" s="1" t="s">
        <v>0</v>
      </c>
      <c r="K50" s="22"/>
      <c r="L50" s="32"/>
    </row>
    <row r="51" spans="1:12" ht="30" customHeight="1" x14ac:dyDescent="0.25">
      <c r="A51" s="27"/>
      <c r="B51" s="2" t="s">
        <v>1</v>
      </c>
      <c r="K51" s="22"/>
      <c r="L51" s="33"/>
    </row>
    <row r="52" spans="1:12" ht="30" customHeight="1" x14ac:dyDescent="0.25">
      <c r="A52" s="27"/>
      <c r="B52" s="3" t="s">
        <v>2</v>
      </c>
      <c r="K52" s="22"/>
      <c r="L52" s="33"/>
    </row>
    <row r="53" spans="1:12" ht="30" customHeight="1" x14ac:dyDescent="0.25">
      <c r="A53" s="28"/>
      <c r="B53" s="5" t="s">
        <v>3</v>
      </c>
      <c r="K53" s="22"/>
      <c r="L53" s="34"/>
    </row>
    <row r="54" spans="1:12" ht="30" customHeight="1" x14ac:dyDescent="0.25">
      <c r="A54" s="26">
        <v>43387</v>
      </c>
      <c r="B54" s="1" t="s">
        <v>0</v>
      </c>
      <c r="K54" s="22"/>
      <c r="L54" s="32"/>
    </row>
    <row r="55" spans="1:12" ht="30" customHeight="1" x14ac:dyDescent="0.25">
      <c r="A55" s="27"/>
      <c r="B55" s="2" t="s">
        <v>1</v>
      </c>
      <c r="K55" s="22"/>
      <c r="L55" s="33"/>
    </row>
    <row r="56" spans="1:12" ht="30" customHeight="1" x14ac:dyDescent="0.25">
      <c r="A56" s="27"/>
      <c r="B56" s="3" t="s">
        <v>2</v>
      </c>
      <c r="K56" s="22"/>
      <c r="L56" s="33"/>
    </row>
    <row r="57" spans="1:12" ht="30" customHeight="1" x14ac:dyDescent="0.25">
      <c r="A57" s="28"/>
      <c r="B57" s="5" t="s">
        <v>3</v>
      </c>
      <c r="K57" s="22"/>
      <c r="L57" s="34"/>
    </row>
    <row r="58" spans="1:12" ht="30" customHeight="1" x14ac:dyDescent="0.25">
      <c r="A58" s="26">
        <v>43388</v>
      </c>
      <c r="B58" s="1" t="s">
        <v>0</v>
      </c>
      <c r="K58" s="22"/>
      <c r="L58" s="32"/>
    </row>
    <row r="59" spans="1:12" ht="30" customHeight="1" x14ac:dyDescent="0.25">
      <c r="A59" s="27"/>
      <c r="B59" s="2" t="s">
        <v>1</v>
      </c>
      <c r="K59" s="22"/>
      <c r="L59" s="33"/>
    </row>
    <row r="60" spans="1:12" ht="30" customHeight="1" x14ac:dyDescent="0.25">
      <c r="A60" s="27"/>
      <c r="B60" s="3" t="s">
        <v>2</v>
      </c>
      <c r="K60" s="22"/>
      <c r="L60" s="33"/>
    </row>
    <row r="61" spans="1:12" ht="30" customHeight="1" x14ac:dyDescent="0.25">
      <c r="A61" s="28"/>
      <c r="B61" s="5" t="s">
        <v>3</v>
      </c>
      <c r="K61" s="22"/>
      <c r="L61" s="34"/>
    </row>
    <row r="62" spans="1:12" ht="30" customHeight="1" x14ac:dyDescent="0.25">
      <c r="A62" s="26">
        <v>43389</v>
      </c>
      <c r="B62" s="1" t="s">
        <v>0</v>
      </c>
      <c r="K62" s="22"/>
      <c r="L62" s="32"/>
    </row>
    <row r="63" spans="1:12" ht="30" customHeight="1" x14ac:dyDescent="0.25">
      <c r="A63" s="27"/>
      <c r="B63" s="2" t="s">
        <v>1</v>
      </c>
      <c r="K63" s="22"/>
      <c r="L63" s="33"/>
    </row>
    <row r="64" spans="1:12" ht="30" customHeight="1" x14ac:dyDescent="0.25">
      <c r="A64" s="27"/>
      <c r="B64" s="3" t="s">
        <v>2</v>
      </c>
      <c r="K64" s="22"/>
      <c r="L64" s="33"/>
    </row>
    <row r="65" spans="1:12" ht="30" customHeight="1" x14ac:dyDescent="0.25">
      <c r="A65" s="28"/>
      <c r="B65" s="5" t="s">
        <v>3</v>
      </c>
      <c r="K65" s="22"/>
      <c r="L65" s="34"/>
    </row>
    <row r="66" spans="1:12" ht="30" customHeight="1" x14ac:dyDescent="0.25">
      <c r="A66" s="26">
        <v>43390</v>
      </c>
      <c r="B66" s="1" t="s">
        <v>0</v>
      </c>
      <c r="K66" s="22"/>
      <c r="L66" s="32"/>
    </row>
    <row r="67" spans="1:12" ht="30" customHeight="1" x14ac:dyDescent="0.25">
      <c r="A67" s="27"/>
      <c r="B67" s="2" t="s">
        <v>1</v>
      </c>
      <c r="K67" s="22"/>
      <c r="L67" s="33"/>
    </row>
    <row r="68" spans="1:12" ht="30" customHeight="1" x14ac:dyDescent="0.25">
      <c r="A68" s="27"/>
      <c r="B68" s="3" t="s">
        <v>2</v>
      </c>
      <c r="K68" s="22"/>
      <c r="L68" s="33"/>
    </row>
    <row r="69" spans="1:12" ht="30" customHeight="1" x14ac:dyDescent="0.25">
      <c r="A69" s="28"/>
      <c r="B69" s="5" t="s">
        <v>3</v>
      </c>
      <c r="K69" s="22"/>
      <c r="L69" s="34"/>
    </row>
    <row r="70" spans="1:12" ht="30" customHeight="1" x14ac:dyDescent="0.25">
      <c r="A70" s="26">
        <v>43391</v>
      </c>
      <c r="B70" s="1" t="s">
        <v>0</v>
      </c>
      <c r="K70" s="22"/>
      <c r="L70" s="32"/>
    </row>
    <row r="71" spans="1:12" ht="30" customHeight="1" x14ac:dyDescent="0.25">
      <c r="A71" s="27"/>
      <c r="B71" s="2" t="s">
        <v>1</v>
      </c>
      <c r="K71" s="22"/>
      <c r="L71" s="33"/>
    </row>
    <row r="72" spans="1:12" ht="30" customHeight="1" x14ac:dyDescent="0.25">
      <c r="A72" s="27"/>
      <c r="B72" s="3" t="s">
        <v>2</v>
      </c>
      <c r="K72" s="22"/>
      <c r="L72" s="33"/>
    </row>
    <row r="73" spans="1:12" ht="30" customHeight="1" x14ac:dyDescent="0.25">
      <c r="A73" s="28"/>
      <c r="B73" s="5" t="s">
        <v>3</v>
      </c>
      <c r="K73" s="22"/>
      <c r="L73" s="34"/>
    </row>
    <row r="74" spans="1:12" ht="30" customHeight="1" x14ac:dyDescent="0.25">
      <c r="A74" s="26">
        <v>43392</v>
      </c>
      <c r="B74" s="1" t="s">
        <v>0</v>
      </c>
      <c r="K74" s="22"/>
      <c r="L74" s="32"/>
    </row>
    <row r="75" spans="1:12" ht="30" customHeight="1" x14ac:dyDescent="0.25">
      <c r="A75" s="27"/>
      <c r="B75" s="2" t="s">
        <v>1</v>
      </c>
      <c r="K75" s="22"/>
      <c r="L75" s="33"/>
    </row>
    <row r="76" spans="1:12" ht="30" customHeight="1" x14ac:dyDescent="0.25">
      <c r="A76" s="27"/>
      <c r="B76" s="3" t="s">
        <v>2</v>
      </c>
      <c r="K76" s="22"/>
      <c r="L76" s="33"/>
    </row>
    <row r="77" spans="1:12" ht="30" customHeight="1" x14ac:dyDescent="0.25">
      <c r="A77" s="28"/>
      <c r="B77" s="5" t="s">
        <v>3</v>
      </c>
      <c r="K77" s="22"/>
      <c r="L77" s="34"/>
    </row>
    <row r="78" spans="1:12" ht="30" customHeight="1" x14ac:dyDescent="0.25">
      <c r="A78" s="26">
        <v>43393</v>
      </c>
      <c r="B78" s="1" t="s">
        <v>0</v>
      </c>
      <c r="K78" s="22"/>
      <c r="L78" s="32"/>
    </row>
    <row r="79" spans="1:12" ht="30" customHeight="1" x14ac:dyDescent="0.25">
      <c r="A79" s="27"/>
      <c r="B79" s="2" t="s">
        <v>1</v>
      </c>
      <c r="K79" s="22"/>
      <c r="L79" s="33"/>
    </row>
    <row r="80" spans="1:12" ht="30" customHeight="1" x14ac:dyDescent="0.25">
      <c r="A80" s="27"/>
      <c r="B80" s="3" t="s">
        <v>2</v>
      </c>
      <c r="K80" s="22"/>
      <c r="L80" s="33"/>
    </row>
    <row r="81" spans="1:12" ht="30" customHeight="1" x14ac:dyDescent="0.25">
      <c r="A81" s="28"/>
      <c r="B81" s="5" t="s">
        <v>3</v>
      </c>
      <c r="K81" s="22"/>
      <c r="L81" s="34"/>
    </row>
    <row r="82" spans="1:12" ht="30" customHeight="1" x14ac:dyDescent="0.25">
      <c r="A82" s="26">
        <v>43394</v>
      </c>
      <c r="B82" s="1" t="s">
        <v>0</v>
      </c>
      <c r="K82" s="22"/>
      <c r="L82" s="32"/>
    </row>
    <row r="83" spans="1:12" ht="30" customHeight="1" x14ac:dyDescent="0.25">
      <c r="A83" s="27"/>
      <c r="B83" s="2" t="s">
        <v>1</v>
      </c>
      <c r="K83" s="22"/>
      <c r="L83" s="33"/>
    </row>
    <row r="84" spans="1:12" ht="30" customHeight="1" x14ac:dyDescent="0.25">
      <c r="A84" s="27"/>
      <c r="B84" s="3" t="s">
        <v>2</v>
      </c>
      <c r="K84" s="22"/>
      <c r="L84" s="33"/>
    </row>
    <row r="85" spans="1:12" ht="30" customHeight="1" x14ac:dyDescent="0.25">
      <c r="A85" s="28"/>
      <c r="B85" s="5" t="s">
        <v>3</v>
      </c>
      <c r="K85" s="22"/>
      <c r="L85" s="34"/>
    </row>
    <row r="86" spans="1:12" ht="30" customHeight="1" x14ac:dyDescent="0.25">
      <c r="A86" s="26">
        <v>43395</v>
      </c>
      <c r="B86" s="1" t="s">
        <v>0</v>
      </c>
      <c r="K86" s="22"/>
      <c r="L86" s="32"/>
    </row>
    <row r="87" spans="1:12" ht="30" customHeight="1" x14ac:dyDescent="0.25">
      <c r="A87" s="27"/>
      <c r="B87" s="2" t="s">
        <v>1</v>
      </c>
      <c r="K87" s="22"/>
      <c r="L87" s="33"/>
    </row>
    <row r="88" spans="1:12" ht="30" customHeight="1" x14ac:dyDescent="0.25">
      <c r="A88" s="27"/>
      <c r="B88" s="3" t="s">
        <v>2</v>
      </c>
      <c r="K88" s="22"/>
      <c r="L88" s="33"/>
    </row>
    <row r="89" spans="1:12" ht="30" customHeight="1" x14ac:dyDescent="0.25">
      <c r="A89" s="28"/>
      <c r="B89" s="5" t="s">
        <v>3</v>
      </c>
      <c r="K89" s="22"/>
      <c r="L89" s="34"/>
    </row>
    <row r="90" spans="1:12" ht="30" customHeight="1" x14ac:dyDescent="0.25">
      <c r="A90" s="26">
        <v>43396</v>
      </c>
      <c r="B90" s="1" t="s">
        <v>0</v>
      </c>
      <c r="K90" s="22"/>
      <c r="L90" s="32"/>
    </row>
    <row r="91" spans="1:12" ht="30" customHeight="1" x14ac:dyDescent="0.25">
      <c r="A91" s="27"/>
      <c r="B91" s="2" t="s">
        <v>1</v>
      </c>
      <c r="K91" s="22"/>
      <c r="L91" s="33"/>
    </row>
    <row r="92" spans="1:12" ht="30" customHeight="1" x14ac:dyDescent="0.25">
      <c r="A92" s="27"/>
      <c r="B92" s="3" t="s">
        <v>2</v>
      </c>
      <c r="K92" s="22"/>
      <c r="L92" s="33"/>
    </row>
    <row r="93" spans="1:12" ht="30" customHeight="1" x14ac:dyDescent="0.25">
      <c r="A93" s="28"/>
      <c r="B93" s="5" t="s">
        <v>3</v>
      </c>
      <c r="K93" s="22"/>
      <c r="L93" s="34"/>
    </row>
    <row r="94" spans="1:12" ht="30" customHeight="1" x14ac:dyDescent="0.25">
      <c r="A94" s="26">
        <v>43397</v>
      </c>
      <c r="B94" s="1" t="s">
        <v>0</v>
      </c>
      <c r="K94" s="22"/>
      <c r="L94" s="32"/>
    </row>
    <row r="95" spans="1:12" ht="30" customHeight="1" x14ac:dyDescent="0.25">
      <c r="A95" s="27"/>
      <c r="B95" s="2" t="s">
        <v>1</v>
      </c>
      <c r="K95" s="22"/>
      <c r="L95" s="33"/>
    </row>
    <row r="96" spans="1:12" ht="30" customHeight="1" x14ac:dyDescent="0.25">
      <c r="A96" s="27"/>
      <c r="B96" s="3" t="s">
        <v>2</v>
      </c>
      <c r="K96" s="22"/>
      <c r="L96" s="33"/>
    </row>
    <row r="97" spans="1:12" ht="30" customHeight="1" x14ac:dyDescent="0.25">
      <c r="A97" s="28"/>
      <c r="B97" s="5" t="s">
        <v>3</v>
      </c>
      <c r="K97" s="22"/>
      <c r="L97" s="34"/>
    </row>
    <row r="98" spans="1:12" ht="30" customHeight="1" x14ac:dyDescent="0.25">
      <c r="A98" s="26">
        <v>43398</v>
      </c>
      <c r="B98" s="1" t="s">
        <v>0</v>
      </c>
      <c r="K98" s="22"/>
      <c r="L98" s="32"/>
    </row>
    <row r="99" spans="1:12" ht="30" customHeight="1" x14ac:dyDescent="0.25">
      <c r="A99" s="27"/>
      <c r="B99" s="2" t="s">
        <v>1</v>
      </c>
      <c r="K99" s="22"/>
      <c r="L99" s="33"/>
    </row>
    <row r="100" spans="1:12" ht="30" customHeight="1" x14ac:dyDescent="0.25">
      <c r="A100" s="27"/>
      <c r="B100" s="3" t="s">
        <v>2</v>
      </c>
      <c r="K100" s="22"/>
      <c r="L100" s="33"/>
    </row>
    <row r="101" spans="1:12" ht="30" customHeight="1" x14ac:dyDescent="0.25">
      <c r="A101" s="28"/>
      <c r="B101" s="5" t="s">
        <v>3</v>
      </c>
      <c r="K101" s="22"/>
      <c r="L101" s="34"/>
    </row>
    <row r="102" spans="1:12" ht="30" customHeight="1" x14ac:dyDescent="0.25">
      <c r="A102" s="26">
        <v>43399</v>
      </c>
      <c r="B102" s="1" t="s">
        <v>0</v>
      </c>
      <c r="K102" s="22"/>
      <c r="L102" s="32"/>
    </row>
    <row r="103" spans="1:12" ht="30" customHeight="1" x14ac:dyDescent="0.25">
      <c r="A103" s="27"/>
      <c r="B103" s="2" t="s">
        <v>1</v>
      </c>
      <c r="K103" s="22"/>
      <c r="L103" s="33"/>
    </row>
    <row r="104" spans="1:12" ht="30" customHeight="1" x14ac:dyDescent="0.25">
      <c r="A104" s="27"/>
      <c r="B104" s="3" t="s">
        <v>2</v>
      </c>
      <c r="K104" s="22"/>
      <c r="L104" s="33"/>
    </row>
    <row r="105" spans="1:12" ht="30" customHeight="1" x14ac:dyDescent="0.25">
      <c r="A105" s="28"/>
      <c r="B105" s="5" t="s">
        <v>3</v>
      </c>
      <c r="K105" s="22"/>
      <c r="L105" s="34"/>
    </row>
    <row r="106" spans="1:12" ht="30" customHeight="1" x14ac:dyDescent="0.25">
      <c r="A106" s="26">
        <v>43400</v>
      </c>
      <c r="B106" s="1" t="s">
        <v>0</v>
      </c>
      <c r="K106" s="22"/>
      <c r="L106" s="32"/>
    </row>
    <row r="107" spans="1:12" ht="30" customHeight="1" x14ac:dyDescent="0.25">
      <c r="A107" s="27"/>
      <c r="B107" s="2" t="s">
        <v>1</v>
      </c>
      <c r="K107" s="22"/>
      <c r="L107" s="33"/>
    </row>
    <row r="108" spans="1:12" ht="30" customHeight="1" x14ac:dyDescent="0.25">
      <c r="A108" s="27"/>
      <c r="B108" s="3" t="s">
        <v>2</v>
      </c>
      <c r="K108" s="22"/>
      <c r="L108" s="33"/>
    </row>
    <row r="109" spans="1:12" ht="30" customHeight="1" x14ac:dyDescent="0.25">
      <c r="A109" s="28"/>
      <c r="B109" s="5" t="s">
        <v>3</v>
      </c>
      <c r="K109" s="22"/>
      <c r="L109" s="34"/>
    </row>
    <row r="110" spans="1:12" ht="30" customHeight="1" x14ac:dyDescent="0.25">
      <c r="A110" s="26">
        <v>43401</v>
      </c>
      <c r="B110" s="1" t="s">
        <v>0</v>
      </c>
      <c r="K110" s="22"/>
      <c r="L110" s="32"/>
    </row>
    <row r="111" spans="1:12" ht="30" customHeight="1" x14ac:dyDescent="0.25">
      <c r="A111" s="27"/>
      <c r="B111" s="2" t="s">
        <v>1</v>
      </c>
      <c r="K111" s="22"/>
      <c r="L111" s="33"/>
    </row>
    <row r="112" spans="1:12" ht="30" customHeight="1" x14ac:dyDescent="0.25">
      <c r="A112" s="27"/>
      <c r="B112" s="3" t="s">
        <v>2</v>
      </c>
      <c r="K112" s="22"/>
      <c r="L112" s="33"/>
    </row>
    <row r="113" spans="1:12" ht="30" customHeight="1" x14ac:dyDescent="0.25">
      <c r="A113" s="28"/>
      <c r="B113" s="5" t="s">
        <v>3</v>
      </c>
      <c r="K113" s="22"/>
      <c r="L113" s="34"/>
    </row>
    <row r="114" spans="1:12" ht="30" customHeight="1" x14ac:dyDescent="0.25">
      <c r="A114" s="26">
        <v>43402</v>
      </c>
      <c r="B114" s="1" t="s">
        <v>0</v>
      </c>
      <c r="K114" s="22"/>
      <c r="L114" s="32"/>
    </row>
    <row r="115" spans="1:12" ht="30" customHeight="1" x14ac:dyDescent="0.25">
      <c r="A115" s="27"/>
      <c r="B115" s="2" t="s">
        <v>1</v>
      </c>
      <c r="K115" s="22"/>
      <c r="L115" s="33"/>
    </row>
    <row r="116" spans="1:12" ht="30" customHeight="1" x14ac:dyDescent="0.25">
      <c r="A116" s="27"/>
      <c r="B116" s="3" t="s">
        <v>2</v>
      </c>
      <c r="K116" s="22"/>
      <c r="L116" s="33"/>
    </row>
    <row r="117" spans="1:12" ht="30" customHeight="1" x14ac:dyDescent="0.25">
      <c r="A117" s="28"/>
      <c r="B117" s="5" t="s">
        <v>3</v>
      </c>
      <c r="K117" s="22"/>
      <c r="L117" s="34"/>
    </row>
    <row r="118" spans="1:12" ht="30" customHeight="1" x14ac:dyDescent="0.25">
      <c r="A118" s="26">
        <v>43403</v>
      </c>
      <c r="B118" s="1" t="s">
        <v>0</v>
      </c>
      <c r="K118" s="22"/>
      <c r="L118" s="32"/>
    </row>
    <row r="119" spans="1:12" ht="30" customHeight="1" x14ac:dyDescent="0.25">
      <c r="A119" s="27"/>
      <c r="B119" s="2" t="s">
        <v>1</v>
      </c>
      <c r="K119" s="22"/>
      <c r="L119" s="33"/>
    </row>
    <row r="120" spans="1:12" ht="30" customHeight="1" x14ac:dyDescent="0.25">
      <c r="A120" s="27"/>
      <c r="B120" s="3" t="s">
        <v>2</v>
      </c>
      <c r="K120" s="22"/>
      <c r="L120" s="33"/>
    </row>
    <row r="121" spans="1:12" ht="30" customHeight="1" x14ac:dyDescent="0.25">
      <c r="A121" s="28"/>
      <c r="B121" s="5" t="s">
        <v>3</v>
      </c>
      <c r="K121" s="22"/>
      <c r="L121" s="34"/>
    </row>
    <row r="122" spans="1:12" ht="30" customHeight="1" x14ac:dyDescent="0.25">
      <c r="A122" s="26">
        <v>43404</v>
      </c>
      <c r="B122" s="1" t="s">
        <v>0</v>
      </c>
      <c r="K122" s="22"/>
      <c r="L122" s="32"/>
    </row>
    <row r="123" spans="1:12" ht="30" customHeight="1" x14ac:dyDescent="0.25">
      <c r="A123" s="27"/>
      <c r="B123" s="2" t="s">
        <v>1</v>
      </c>
      <c r="K123" s="22"/>
      <c r="L123" s="33"/>
    </row>
    <row r="124" spans="1:12" ht="30" customHeight="1" x14ac:dyDescent="0.25">
      <c r="A124" s="27"/>
      <c r="B124" s="3" t="s">
        <v>2</v>
      </c>
      <c r="K124" s="22"/>
      <c r="L124" s="33"/>
    </row>
    <row r="125" spans="1:12" ht="30" customHeight="1" x14ac:dyDescent="0.25">
      <c r="A125" s="28"/>
      <c r="B125" s="5" t="s">
        <v>3</v>
      </c>
      <c r="K125" s="22"/>
      <c r="L125" s="34"/>
    </row>
    <row r="126" spans="1:12" ht="30" customHeight="1" x14ac:dyDescent="0.25">
      <c r="A126" s="26"/>
      <c r="B126" s="1"/>
    </row>
    <row r="127" spans="1:12" ht="30" customHeight="1" x14ac:dyDescent="0.25">
      <c r="A127" s="27"/>
      <c r="B127" s="2"/>
    </row>
    <row r="128" spans="1:12" ht="30" customHeight="1" x14ac:dyDescent="0.25">
      <c r="A128" s="27"/>
      <c r="B128" s="3"/>
    </row>
    <row r="129" spans="1:2" ht="30" customHeight="1" x14ac:dyDescent="0.25">
      <c r="A129" s="28"/>
      <c r="B129" s="5"/>
    </row>
    <row r="130" spans="1:2" ht="30" customHeight="1" x14ac:dyDescent="0.25">
      <c r="A130" s="26"/>
      <c r="B130" s="1"/>
    </row>
    <row r="131" spans="1:2" ht="30" customHeight="1" x14ac:dyDescent="0.25">
      <c r="A131" s="27"/>
      <c r="B131" s="2"/>
    </row>
    <row r="132" spans="1:2" ht="30" customHeight="1" x14ac:dyDescent="0.25">
      <c r="A132" s="27"/>
      <c r="B132" s="3"/>
    </row>
    <row r="133" spans="1:2" ht="30" customHeight="1" x14ac:dyDescent="0.25">
      <c r="A133" s="28"/>
      <c r="B133" s="5"/>
    </row>
    <row r="134" spans="1:2" ht="30" customHeight="1" x14ac:dyDescent="0.25">
      <c r="A134" s="26"/>
      <c r="B134" s="1"/>
    </row>
    <row r="135" spans="1:2" ht="30" customHeight="1" x14ac:dyDescent="0.25">
      <c r="A135" s="27"/>
      <c r="B135" s="2"/>
    </row>
    <row r="136" spans="1:2" ht="30" customHeight="1" x14ac:dyDescent="0.25">
      <c r="A136" s="27"/>
      <c r="B136" s="3"/>
    </row>
    <row r="137" spans="1:2" ht="30" customHeight="1" x14ac:dyDescent="0.25">
      <c r="A137" s="28"/>
      <c r="B137" s="5"/>
    </row>
    <row r="138" spans="1:2" ht="30" customHeight="1" x14ac:dyDescent="0.25">
      <c r="A138" s="26"/>
      <c r="B138" s="1"/>
    </row>
    <row r="139" spans="1:2" ht="30" customHeight="1" x14ac:dyDescent="0.25">
      <c r="A139" s="27"/>
      <c r="B139" s="2"/>
    </row>
    <row r="140" spans="1:2" ht="30" customHeight="1" x14ac:dyDescent="0.25">
      <c r="A140" s="27"/>
      <c r="B140" s="3"/>
    </row>
    <row r="141" spans="1:2" ht="30" customHeight="1" x14ac:dyDescent="0.25">
      <c r="A141" s="28"/>
      <c r="B141" s="5"/>
    </row>
    <row r="142" spans="1:2" ht="30" customHeight="1" x14ac:dyDescent="0.25">
      <c r="A142" s="26"/>
      <c r="B142" s="1"/>
    </row>
    <row r="143" spans="1:2" ht="30" customHeight="1" x14ac:dyDescent="0.25">
      <c r="A143" s="27"/>
      <c r="B143" s="2"/>
    </row>
    <row r="144" spans="1:2" ht="30" customHeight="1" x14ac:dyDescent="0.25">
      <c r="A144" s="27"/>
      <c r="B144" s="3"/>
    </row>
    <row r="145" spans="1:2" ht="30" customHeight="1" x14ac:dyDescent="0.25">
      <c r="A145" s="28"/>
      <c r="B145" s="5"/>
    </row>
    <row r="146" spans="1:2" ht="30" customHeight="1" x14ac:dyDescent="0.25">
      <c r="A146" s="26"/>
      <c r="B146" s="1"/>
    </row>
    <row r="147" spans="1:2" ht="30" customHeight="1" x14ac:dyDescent="0.25">
      <c r="A147" s="27"/>
      <c r="B147" s="2"/>
    </row>
    <row r="148" spans="1:2" ht="30" customHeight="1" x14ac:dyDescent="0.25">
      <c r="A148" s="27"/>
      <c r="B148" s="3"/>
    </row>
    <row r="149" spans="1:2" ht="30" customHeight="1" x14ac:dyDescent="0.25">
      <c r="A149" s="28"/>
      <c r="B149" s="5"/>
    </row>
    <row r="150" spans="1:2" ht="30" customHeight="1" x14ac:dyDescent="0.25">
      <c r="A150" s="26"/>
      <c r="B150" s="1"/>
    </row>
    <row r="151" spans="1:2" ht="30" customHeight="1" x14ac:dyDescent="0.25">
      <c r="A151" s="27"/>
      <c r="B151" s="2"/>
    </row>
    <row r="152" spans="1:2" ht="30" customHeight="1" x14ac:dyDescent="0.25">
      <c r="A152" s="27"/>
      <c r="B152" s="3"/>
    </row>
    <row r="153" spans="1:2" ht="30" customHeight="1" x14ac:dyDescent="0.25">
      <c r="A153" s="28"/>
      <c r="B153" s="5"/>
    </row>
    <row r="154" spans="1:2" ht="30" customHeight="1" x14ac:dyDescent="0.25">
      <c r="A154" s="26"/>
      <c r="B154" s="1"/>
    </row>
    <row r="155" spans="1:2" ht="30" customHeight="1" x14ac:dyDescent="0.25">
      <c r="A155" s="27"/>
      <c r="B155" s="2"/>
    </row>
    <row r="156" spans="1:2" ht="30" customHeight="1" x14ac:dyDescent="0.25">
      <c r="A156" s="27"/>
      <c r="B156" s="3"/>
    </row>
    <row r="157" spans="1:2" ht="30" customHeight="1" x14ac:dyDescent="0.25">
      <c r="A157" s="28"/>
      <c r="B157" s="5"/>
    </row>
    <row r="158" spans="1:2" ht="30" customHeight="1" x14ac:dyDescent="0.25">
      <c r="A158" s="26"/>
      <c r="B158" s="1"/>
    </row>
    <row r="159" spans="1:2" ht="30" customHeight="1" x14ac:dyDescent="0.25">
      <c r="A159" s="27"/>
      <c r="B159" s="2"/>
    </row>
    <row r="160" spans="1:2" ht="30" customHeight="1" x14ac:dyDescent="0.25">
      <c r="A160" s="27"/>
      <c r="B160" s="3"/>
    </row>
    <row r="161" spans="1:2" ht="30" customHeight="1" x14ac:dyDescent="0.25">
      <c r="A161" s="28"/>
      <c r="B161" s="5"/>
    </row>
    <row r="162" spans="1:2" ht="30" customHeight="1" x14ac:dyDescent="0.25">
      <c r="A162" s="26"/>
      <c r="B162" s="1"/>
    </row>
    <row r="163" spans="1:2" ht="30" customHeight="1" x14ac:dyDescent="0.25">
      <c r="A163" s="27"/>
      <c r="B163" s="2"/>
    </row>
    <row r="164" spans="1:2" ht="30" customHeight="1" x14ac:dyDescent="0.25">
      <c r="A164" s="27"/>
      <c r="B164" s="3"/>
    </row>
    <row r="165" spans="1:2" ht="30" customHeight="1" x14ac:dyDescent="0.25">
      <c r="A165" s="28"/>
      <c r="B165" s="5"/>
    </row>
    <row r="166" spans="1:2" ht="30" customHeight="1" x14ac:dyDescent="0.25">
      <c r="A166" s="26"/>
      <c r="B166" s="1"/>
    </row>
    <row r="167" spans="1:2" ht="30" customHeight="1" x14ac:dyDescent="0.25">
      <c r="A167" s="27"/>
      <c r="B167" s="2"/>
    </row>
    <row r="168" spans="1:2" ht="30" customHeight="1" x14ac:dyDescent="0.25">
      <c r="A168" s="27"/>
      <c r="B168" s="3"/>
    </row>
    <row r="169" spans="1:2" ht="30" customHeight="1" x14ac:dyDescent="0.25">
      <c r="A169" s="28"/>
      <c r="B169" s="5"/>
    </row>
    <row r="170" spans="1:2" ht="30" customHeight="1" x14ac:dyDescent="0.25">
      <c r="A170" s="26"/>
      <c r="B170" s="1"/>
    </row>
    <row r="171" spans="1:2" ht="30" customHeight="1" x14ac:dyDescent="0.25">
      <c r="A171" s="27"/>
      <c r="B171" s="2"/>
    </row>
    <row r="172" spans="1:2" ht="30" customHeight="1" x14ac:dyDescent="0.25">
      <c r="A172" s="27"/>
      <c r="B172" s="3"/>
    </row>
    <row r="173" spans="1:2" ht="30" customHeight="1" x14ac:dyDescent="0.25">
      <c r="A173" s="28"/>
      <c r="B173" s="5"/>
    </row>
    <row r="174" spans="1:2" ht="30" customHeight="1" x14ac:dyDescent="0.25">
      <c r="A174" s="26"/>
      <c r="B174" s="1"/>
    </row>
    <row r="175" spans="1:2" ht="30" customHeight="1" x14ac:dyDescent="0.25">
      <c r="A175" s="27"/>
      <c r="B175" s="2"/>
    </row>
    <row r="176" spans="1:2" ht="30" customHeight="1" x14ac:dyDescent="0.25">
      <c r="A176" s="27"/>
      <c r="B176" s="3"/>
    </row>
    <row r="177" spans="1:2" ht="30" customHeight="1" x14ac:dyDescent="0.25">
      <c r="A177" s="28"/>
      <c r="B177" s="5"/>
    </row>
    <row r="178" spans="1:2" ht="30" customHeight="1" x14ac:dyDescent="0.25">
      <c r="A178" s="26"/>
      <c r="B178" s="1"/>
    </row>
    <row r="179" spans="1:2" ht="30" customHeight="1" x14ac:dyDescent="0.25">
      <c r="A179" s="27"/>
      <c r="B179" s="2"/>
    </row>
    <row r="180" spans="1:2" ht="30" customHeight="1" x14ac:dyDescent="0.25">
      <c r="A180" s="27"/>
      <c r="B180" s="3"/>
    </row>
    <row r="181" spans="1:2" ht="30" customHeight="1" x14ac:dyDescent="0.25">
      <c r="A181" s="28"/>
      <c r="B181" s="5"/>
    </row>
    <row r="182" spans="1:2" ht="30" customHeight="1" x14ac:dyDescent="0.25">
      <c r="A182" s="26"/>
      <c r="B182" s="1"/>
    </row>
    <row r="183" spans="1:2" ht="30" customHeight="1" x14ac:dyDescent="0.25">
      <c r="A183" s="27"/>
      <c r="B183" s="2"/>
    </row>
    <row r="184" spans="1:2" ht="30" customHeight="1" x14ac:dyDescent="0.25">
      <c r="A184" s="27"/>
      <c r="B184" s="3"/>
    </row>
    <row r="185" spans="1:2" ht="30" customHeight="1" x14ac:dyDescent="0.25">
      <c r="A185" s="28"/>
      <c r="B185" s="5"/>
    </row>
    <row r="186" spans="1:2" ht="30" customHeight="1" x14ac:dyDescent="0.25">
      <c r="A186" s="26"/>
      <c r="B186" s="1"/>
    </row>
    <row r="187" spans="1:2" ht="30" customHeight="1" x14ac:dyDescent="0.25">
      <c r="A187" s="27"/>
      <c r="B187" s="2"/>
    </row>
    <row r="188" spans="1:2" ht="30" customHeight="1" x14ac:dyDescent="0.25">
      <c r="A188" s="27"/>
      <c r="B188" s="3"/>
    </row>
    <row r="189" spans="1:2" ht="30" customHeight="1" x14ac:dyDescent="0.25">
      <c r="A189" s="28"/>
      <c r="B189" s="5"/>
    </row>
    <row r="190" spans="1:2" ht="30" customHeight="1" x14ac:dyDescent="0.25">
      <c r="A190" s="26"/>
      <c r="B190" s="1"/>
    </row>
    <row r="191" spans="1:2" ht="30" customHeight="1" x14ac:dyDescent="0.25">
      <c r="A191" s="27"/>
      <c r="B191" s="2"/>
    </row>
    <row r="192" spans="1:2" ht="30" customHeight="1" x14ac:dyDescent="0.25">
      <c r="A192" s="27"/>
      <c r="B192" s="3"/>
    </row>
    <row r="193" spans="1:2" ht="30" customHeight="1" x14ac:dyDescent="0.25">
      <c r="A193" s="28"/>
      <c r="B193" s="5"/>
    </row>
    <row r="194" spans="1:2" ht="30" customHeight="1" x14ac:dyDescent="0.25">
      <c r="A194" s="26"/>
      <c r="B194" s="1"/>
    </row>
    <row r="195" spans="1:2" ht="30" customHeight="1" x14ac:dyDescent="0.25">
      <c r="A195" s="27"/>
      <c r="B195" s="2"/>
    </row>
    <row r="196" spans="1:2" ht="30" customHeight="1" x14ac:dyDescent="0.25">
      <c r="A196" s="27"/>
      <c r="B196" s="3"/>
    </row>
    <row r="197" spans="1:2" ht="30" customHeight="1" x14ac:dyDescent="0.25">
      <c r="A197" s="28"/>
      <c r="B197" s="5"/>
    </row>
    <row r="198" spans="1:2" ht="30" customHeight="1" x14ac:dyDescent="0.25">
      <c r="A198" s="26"/>
      <c r="B198" s="1"/>
    </row>
    <row r="199" spans="1:2" ht="30" customHeight="1" x14ac:dyDescent="0.25">
      <c r="A199" s="27"/>
      <c r="B199" s="2"/>
    </row>
    <row r="200" spans="1:2" ht="30" customHeight="1" x14ac:dyDescent="0.25">
      <c r="A200" s="27"/>
      <c r="B200" s="3"/>
    </row>
    <row r="201" spans="1:2" ht="30" customHeight="1" x14ac:dyDescent="0.25">
      <c r="A201" s="28"/>
      <c r="B201" s="5"/>
    </row>
    <row r="202" spans="1:2" ht="30" customHeight="1" x14ac:dyDescent="0.25">
      <c r="A202" s="26"/>
      <c r="B202" s="1"/>
    </row>
    <row r="203" spans="1:2" ht="30" customHeight="1" x14ac:dyDescent="0.25">
      <c r="A203" s="27"/>
      <c r="B203" s="2"/>
    </row>
    <row r="204" spans="1:2" ht="30" customHeight="1" x14ac:dyDescent="0.25">
      <c r="A204" s="27"/>
      <c r="B204" s="3"/>
    </row>
    <row r="205" spans="1:2" ht="30" customHeight="1" x14ac:dyDescent="0.25">
      <c r="A205" s="28"/>
      <c r="B205" s="5"/>
    </row>
    <row r="206" spans="1:2" ht="30" customHeight="1" x14ac:dyDescent="0.25">
      <c r="A206" s="26"/>
      <c r="B206" s="1"/>
    </row>
    <row r="207" spans="1:2" ht="30" customHeight="1" x14ac:dyDescent="0.25">
      <c r="A207" s="27"/>
      <c r="B207" s="2"/>
    </row>
    <row r="208" spans="1:2" ht="30" customHeight="1" x14ac:dyDescent="0.25">
      <c r="A208" s="27"/>
      <c r="B208" s="3"/>
    </row>
    <row r="209" spans="1:2" ht="30" customHeight="1" x14ac:dyDescent="0.25">
      <c r="A209" s="28"/>
      <c r="B209" s="5"/>
    </row>
    <row r="210" spans="1:2" ht="30" customHeight="1" x14ac:dyDescent="0.25">
      <c r="A210" s="26"/>
      <c r="B210" s="1"/>
    </row>
    <row r="211" spans="1:2" ht="30" customHeight="1" x14ac:dyDescent="0.25">
      <c r="A211" s="27"/>
      <c r="B211" s="2"/>
    </row>
    <row r="212" spans="1:2" ht="30" customHeight="1" x14ac:dyDescent="0.25">
      <c r="A212" s="27"/>
      <c r="B212" s="3"/>
    </row>
    <row r="213" spans="1:2" ht="30" customHeight="1" x14ac:dyDescent="0.25">
      <c r="A213" s="28"/>
      <c r="B213" s="5"/>
    </row>
    <row r="214" spans="1:2" ht="30" customHeight="1" x14ac:dyDescent="0.25">
      <c r="A214" s="26"/>
      <c r="B214" s="1"/>
    </row>
    <row r="215" spans="1:2" ht="30" customHeight="1" x14ac:dyDescent="0.25">
      <c r="A215" s="27"/>
      <c r="B215" s="2"/>
    </row>
    <row r="216" spans="1:2" ht="30" customHeight="1" x14ac:dyDescent="0.25">
      <c r="A216" s="27"/>
      <c r="B216" s="3"/>
    </row>
    <row r="217" spans="1:2" ht="30" customHeight="1" x14ac:dyDescent="0.25">
      <c r="A217" s="28"/>
      <c r="B217" s="5"/>
    </row>
    <row r="218" spans="1:2" ht="30" customHeight="1" x14ac:dyDescent="0.25">
      <c r="A218" s="26"/>
      <c r="B218" s="1"/>
    </row>
    <row r="219" spans="1:2" ht="30" customHeight="1" x14ac:dyDescent="0.25">
      <c r="A219" s="27"/>
      <c r="B219" s="2"/>
    </row>
    <row r="220" spans="1:2" ht="30" customHeight="1" x14ac:dyDescent="0.25">
      <c r="A220" s="27"/>
      <c r="B220" s="3"/>
    </row>
    <row r="221" spans="1:2" ht="30" customHeight="1" x14ac:dyDescent="0.25">
      <c r="A221" s="28"/>
      <c r="B221" s="5"/>
    </row>
    <row r="222" spans="1:2" ht="30" customHeight="1" x14ac:dyDescent="0.25">
      <c r="A222" s="26"/>
      <c r="B222" s="1"/>
    </row>
    <row r="223" spans="1:2" ht="30" customHeight="1" x14ac:dyDescent="0.25">
      <c r="A223" s="27"/>
      <c r="B223" s="2"/>
    </row>
    <row r="224" spans="1:2" ht="30" customHeight="1" x14ac:dyDescent="0.25">
      <c r="A224" s="27"/>
      <c r="B224" s="3"/>
    </row>
    <row r="225" spans="1:2" ht="30" customHeight="1" x14ac:dyDescent="0.25">
      <c r="A225" s="28"/>
      <c r="B225" s="5"/>
    </row>
    <row r="226" spans="1:2" ht="30" customHeight="1" x14ac:dyDescent="0.25">
      <c r="A226" s="26"/>
      <c r="B226" s="1"/>
    </row>
    <row r="227" spans="1:2" ht="30" customHeight="1" x14ac:dyDescent="0.25">
      <c r="A227" s="27"/>
      <c r="B227" s="2"/>
    </row>
    <row r="228" spans="1:2" ht="30" customHeight="1" x14ac:dyDescent="0.25">
      <c r="A228" s="27"/>
      <c r="B228" s="3"/>
    </row>
    <row r="229" spans="1:2" ht="30" customHeight="1" x14ac:dyDescent="0.25">
      <c r="A229" s="28"/>
      <c r="B229" s="5"/>
    </row>
    <row r="230" spans="1:2" ht="30" customHeight="1" x14ac:dyDescent="0.25">
      <c r="A230" s="26"/>
      <c r="B230" s="1"/>
    </row>
    <row r="231" spans="1:2" ht="30" customHeight="1" x14ac:dyDescent="0.25">
      <c r="A231" s="27"/>
      <c r="B231" s="2"/>
    </row>
    <row r="232" spans="1:2" ht="30" customHeight="1" x14ac:dyDescent="0.25">
      <c r="A232" s="27"/>
      <c r="B232" s="3"/>
    </row>
    <row r="233" spans="1:2" ht="30" customHeight="1" x14ac:dyDescent="0.25">
      <c r="A233" s="28"/>
      <c r="B233" s="5"/>
    </row>
    <row r="234" spans="1:2" ht="30" customHeight="1" x14ac:dyDescent="0.25">
      <c r="A234" s="26"/>
      <c r="B234" s="1"/>
    </row>
    <row r="235" spans="1:2" ht="30" customHeight="1" x14ac:dyDescent="0.25">
      <c r="A235" s="27"/>
      <c r="B235" s="2"/>
    </row>
    <row r="236" spans="1:2" ht="30" customHeight="1" x14ac:dyDescent="0.25">
      <c r="A236" s="27"/>
      <c r="B236" s="3"/>
    </row>
    <row r="237" spans="1:2" ht="30" customHeight="1" x14ac:dyDescent="0.25">
      <c r="A237" s="28"/>
      <c r="B237" s="5"/>
    </row>
    <row r="238" spans="1:2" ht="30" customHeight="1" x14ac:dyDescent="0.25">
      <c r="A238" s="26"/>
      <c r="B238" s="1"/>
    </row>
    <row r="239" spans="1:2" ht="30" customHeight="1" x14ac:dyDescent="0.25">
      <c r="A239" s="27"/>
      <c r="B239" s="2"/>
    </row>
    <row r="240" spans="1:2" ht="30" customHeight="1" x14ac:dyDescent="0.25">
      <c r="A240" s="27"/>
      <c r="B240" s="3"/>
    </row>
    <row r="241" spans="1:2" ht="30" customHeight="1" x14ac:dyDescent="0.25">
      <c r="A241" s="28"/>
      <c r="B241" s="5"/>
    </row>
    <row r="242" spans="1:2" ht="30" customHeight="1" x14ac:dyDescent="0.25">
      <c r="A242" s="26"/>
      <c r="B242" s="1"/>
    </row>
    <row r="243" spans="1:2" ht="30" customHeight="1" x14ac:dyDescent="0.25">
      <c r="A243" s="27"/>
      <c r="B243" s="2"/>
    </row>
    <row r="244" spans="1:2" ht="30" customHeight="1" x14ac:dyDescent="0.25">
      <c r="A244" s="27"/>
      <c r="B244" s="3"/>
    </row>
    <row r="245" spans="1:2" ht="30" customHeight="1" x14ac:dyDescent="0.25">
      <c r="A245" s="28"/>
      <c r="B245" s="5"/>
    </row>
    <row r="246" spans="1:2" ht="30" customHeight="1" x14ac:dyDescent="0.25">
      <c r="A246" s="26"/>
      <c r="B246" s="1"/>
    </row>
    <row r="247" spans="1:2" ht="30" customHeight="1" x14ac:dyDescent="0.25">
      <c r="A247" s="27"/>
      <c r="B247" s="2"/>
    </row>
    <row r="248" spans="1:2" ht="30" customHeight="1" x14ac:dyDescent="0.25">
      <c r="A248" s="27"/>
      <c r="B248" s="3"/>
    </row>
    <row r="249" spans="1:2" ht="30" customHeight="1" x14ac:dyDescent="0.25">
      <c r="A249" s="28"/>
      <c r="B249" s="5"/>
    </row>
    <row r="250" spans="1:2" ht="30" customHeight="1" x14ac:dyDescent="0.25">
      <c r="A250" s="26"/>
      <c r="B250" s="1"/>
    </row>
    <row r="251" spans="1:2" ht="30" customHeight="1" x14ac:dyDescent="0.25">
      <c r="A251" s="27"/>
      <c r="B251" s="2"/>
    </row>
    <row r="252" spans="1:2" ht="30" customHeight="1" x14ac:dyDescent="0.25">
      <c r="A252" s="27"/>
      <c r="B252" s="3"/>
    </row>
    <row r="253" spans="1:2" ht="30" customHeight="1" x14ac:dyDescent="0.25">
      <c r="A253" s="28"/>
      <c r="B253" s="5"/>
    </row>
    <row r="254" spans="1:2" ht="30" customHeight="1" x14ac:dyDescent="0.25">
      <c r="A254" s="26"/>
      <c r="B254" s="1"/>
    </row>
    <row r="255" spans="1:2" ht="30" customHeight="1" x14ac:dyDescent="0.25">
      <c r="A255" s="27"/>
      <c r="B255" s="2"/>
    </row>
    <row r="256" spans="1:2" ht="30" customHeight="1" x14ac:dyDescent="0.25">
      <c r="A256" s="27"/>
      <c r="B256" s="3"/>
    </row>
    <row r="257" spans="1:2" ht="30" customHeight="1" x14ac:dyDescent="0.25">
      <c r="A257" s="28"/>
      <c r="B257" s="5"/>
    </row>
    <row r="258" spans="1:2" ht="30" customHeight="1" x14ac:dyDescent="0.25">
      <c r="A258" s="26"/>
      <c r="B258" s="1"/>
    </row>
    <row r="259" spans="1:2" ht="30" customHeight="1" x14ac:dyDescent="0.25">
      <c r="A259" s="27"/>
      <c r="B259" s="2"/>
    </row>
    <row r="260" spans="1:2" ht="30" customHeight="1" x14ac:dyDescent="0.25">
      <c r="A260" s="27"/>
      <c r="B260" s="3"/>
    </row>
    <row r="261" spans="1:2" ht="30" customHeight="1" x14ac:dyDescent="0.25">
      <c r="A261" s="28"/>
      <c r="B261" s="5"/>
    </row>
    <row r="262" spans="1:2" ht="30" customHeight="1" x14ac:dyDescent="0.25">
      <c r="A262" s="26"/>
      <c r="B262" s="1"/>
    </row>
    <row r="263" spans="1:2" ht="30" customHeight="1" x14ac:dyDescent="0.25">
      <c r="A263" s="27"/>
      <c r="B263" s="2"/>
    </row>
    <row r="264" spans="1:2" ht="30" customHeight="1" x14ac:dyDescent="0.25">
      <c r="A264" s="27"/>
      <c r="B264" s="3"/>
    </row>
    <row r="265" spans="1:2" ht="30" customHeight="1" x14ac:dyDescent="0.25">
      <c r="A265" s="28"/>
      <c r="B265" s="5"/>
    </row>
    <row r="266" spans="1:2" ht="30" customHeight="1" x14ac:dyDescent="0.25">
      <c r="A266" s="26"/>
      <c r="B266" s="1"/>
    </row>
    <row r="267" spans="1:2" ht="30" customHeight="1" x14ac:dyDescent="0.25">
      <c r="A267" s="27"/>
      <c r="B267" s="2"/>
    </row>
    <row r="268" spans="1:2" ht="30" customHeight="1" x14ac:dyDescent="0.25">
      <c r="A268" s="27"/>
      <c r="B268" s="3"/>
    </row>
    <row r="269" spans="1:2" ht="30" customHeight="1" x14ac:dyDescent="0.25">
      <c r="A269" s="28"/>
      <c r="B269" s="5"/>
    </row>
    <row r="270" spans="1:2" ht="30" customHeight="1" x14ac:dyDescent="0.25">
      <c r="A270" s="26"/>
      <c r="B270" s="1"/>
    </row>
    <row r="271" spans="1:2" ht="30" customHeight="1" x14ac:dyDescent="0.25">
      <c r="A271" s="27"/>
      <c r="B271" s="2"/>
    </row>
    <row r="272" spans="1:2" ht="30" customHeight="1" x14ac:dyDescent="0.25">
      <c r="A272" s="27"/>
      <c r="B272" s="3"/>
    </row>
    <row r="273" spans="1:2" ht="30" customHeight="1" x14ac:dyDescent="0.25">
      <c r="A273" s="28"/>
      <c r="B273" s="5"/>
    </row>
  </sheetData>
  <mergeCells count="99">
    <mergeCell ref="A2:A5"/>
    <mergeCell ref="L2:L5"/>
    <mergeCell ref="A6:A9"/>
    <mergeCell ref="L6:L9"/>
    <mergeCell ref="A10:A13"/>
    <mergeCell ref="L10:L13"/>
    <mergeCell ref="A14:A17"/>
    <mergeCell ref="L14:L17"/>
    <mergeCell ref="A18:A21"/>
    <mergeCell ref="L18:L21"/>
    <mergeCell ref="A22:A25"/>
    <mergeCell ref="L22:L25"/>
    <mergeCell ref="A26:A29"/>
    <mergeCell ref="L26:L29"/>
    <mergeCell ref="A30:A33"/>
    <mergeCell ref="L30:L33"/>
    <mergeCell ref="A34:A37"/>
    <mergeCell ref="L34:L37"/>
    <mergeCell ref="A38:A41"/>
    <mergeCell ref="L38:L41"/>
    <mergeCell ref="A42:A45"/>
    <mergeCell ref="L42:L45"/>
    <mergeCell ref="A46:A49"/>
    <mergeCell ref="L46:L49"/>
    <mergeCell ref="A50:A53"/>
    <mergeCell ref="L50:L53"/>
    <mergeCell ref="A54:A57"/>
    <mergeCell ref="L54:L57"/>
    <mergeCell ref="A58:A61"/>
    <mergeCell ref="L58:L61"/>
    <mergeCell ref="A62:A65"/>
    <mergeCell ref="L62:L65"/>
    <mergeCell ref="A66:A69"/>
    <mergeCell ref="L66:L69"/>
    <mergeCell ref="A70:A73"/>
    <mergeCell ref="L70:L73"/>
    <mergeCell ref="A74:A77"/>
    <mergeCell ref="L74:L77"/>
    <mergeCell ref="A78:A81"/>
    <mergeCell ref="L78:L81"/>
    <mergeCell ref="A82:A85"/>
    <mergeCell ref="L82:L85"/>
    <mergeCell ref="A86:A89"/>
    <mergeCell ref="L86:L89"/>
    <mergeCell ref="A90:A93"/>
    <mergeCell ref="L90:L93"/>
    <mergeCell ref="A94:A97"/>
    <mergeCell ref="L94:L97"/>
    <mergeCell ref="A98:A101"/>
    <mergeCell ref="L98:L101"/>
    <mergeCell ref="A102:A105"/>
    <mergeCell ref="L102:L105"/>
    <mergeCell ref="A106:A109"/>
    <mergeCell ref="L106:L109"/>
    <mergeCell ref="A138:A141"/>
    <mergeCell ref="A110:A113"/>
    <mergeCell ref="L110:L113"/>
    <mergeCell ref="A114:A117"/>
    <mergeCell ref="L114:L117"/>
    <mergeCell ref="A118:A121"/>
    <mergeCell ref="L118:L121"/>
    <mergeCell ref="A122:A125"/>
    <mergeCell ref="L122:L125"/>
    <mergeCell ref="A126:A129"/>
    <mergeCell ref="A130:A133"/>
    <mergeCell ref="A134:A137"/>
    <mergeCell ref="A186:A189"/>
    <mergeCell ref="A142:A145"/>
    <mergeCell ref="A146:A149"/>
    <mergeCell ref="A150:A153"/>
    <mergeCell ref="A154:A157"/>
    <mergeCell ref="A158:A161"/>
    <mergeCell ref="A162:A165"/>
    <mergeCell ref="A166:A169"/>
    <mergeCell ref="A170:A173"/>
    <mergeCell ref="A174:A177"/>
    <mergeCell ref="A178:A181"/>
    <mergeCell ref="A182:A185"/>
    <mergeCell ref="A234:A237"/>
    <mergeCell ref="A190:A193"/>
    <mergeCell ref="A194:A197"/>
    <mergeCell ref="A198:A201"/>
    <mergeCell ref="A202:A205"/>
    <mergeCell ref="A206:A209"/>
    <mergeCell ref="A210:A213"/>
    <mergeCell ref="A214:A217"/>
    <mergeCell ref="A218:A221"/>
    <mergeCell ref="A222:A225"/>
    <mergeCell ref="A226:A229"/>
    <mergeCell ref="A230:A233"/>
    <mergeCell ref="A262:A265"/>
    <mergeCell ref="A266:A269"/>
    <mergeCell ref="A270:A273"/>
    <mergeCell ref="A238:A241"/>
    <mergeCell ref="A242:A245"/>
    <mergeCell ref="A246:A249"/>
    <mergeCell ref="A250:A253"/>
    <mergeCell ref="A254:A257"/>
    <mergeCell ref="A258:A26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July 2018</vt:lpstr>
      <vt:lpstr>August 2018</vt:lpstr>
      <vt:lpstr>September 2018</vt:lpstr>
      <vt:lpstr>October 2018</vt:lpstr>
      <vt:lpstr>November 2018</vt:lpstr>
      <vt:lpstr>December 2018</vt:lpstr>
    </vt:vector>
  </TitlesOfParts>
  <Company>CBRunner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Tan</dc:creator>
  <cp:lastModifiedBy>Ryan Tan</cp:lastModifiedBy>
  <dcterms:created xsi:type="dcterms:W3CDTF">2018-07-09T04:04:58Z</dcterms:created>
  <dcterms:modified xsi:type="dcterms:W3CDTF">2018-09-06T10:06:26Z</dcterms:modified>
</cp:coreProperties>
</file>