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1 (2)" sheetId="3" r:id="rId1"/>
    <sheet name="Лист1" sheetId="1" r:id="rId2"/>
    <sheet name="-10%" sheetId="2" r:id="rId3"/>
  </sheets>
  <calcPr calcId="145621"/>
</workbook>
</file>

<file path=xl/calcChain.xml><?xml version="1.0" encoding="utf-8"?>
<calcChain xmlns="http://schemas.openxmlformats.org/spreadsheetml/2006/main">
  <c r="C11" i="2" l="1"/>
  <c r="C12" i="2"/>
  <c r="E12" i="2" s="1"/>
  <c r="C13" i="2"/>
  <c r="F13" i="2" s="1"/>
  <c r="C14" i="2"/>
  <c r="E14" i="2" s="1"/>
  <c r="C15" i="2"/>
  <c r="G15" i="2" s="1"/>
  <c r="C16" i="2"/>
  <c r="G16" i="2" s="1"/>
  <c r="C17" i="2"/>
  <c r="H17" i="2" s="1"/>
  <c r="C18" i="2"/>
  <c r="C19" i="2"/>
  <c r="F19" i="2" s="1"/>
  <c r="C20" i="2"/>
  <c r="G20" i="2" s="1"/>
  <c r="C21" i="2"/>
  <c r="C10" i="2"/>
  <c r="E10" i="2" s="1"/>
  <c r="H21" i="2"/>
  <c r="G21" i="2"/>
  <c r="F21" i="2"/>
  <c r="E21" i="2"/>
  <c r="D21" i="2"/>
  <c r="H20" i="2"/>
  <c r="F20" i="2"/>
  <c r="D20" i="2"/>
  <c r="H19" i="2"/>
  <c r="G19" i="2"/>
  <c r="D19" i="2"/>
  <c r="H18" i="2"/>
  <c r="G18" i="2"/>
  <c r="F18" i="2"/>
  <c r="E18" i="2"/>
  <c r="D18" i="2"/>
  <c r="E17" i="2"/>
  <c r="H15" i="2"/>
  <c r="D15" i="2"/>
  <c r="H12" i="2"/>
  <c r="F12" i="2"/>
  <c r="D12" i="2"/>
  <c r="H11" i="2"/>
  <c r="G11" i="2"/>
  <c r="F11" i="2"/>
  <c r="E11" i="2"/>
  <c r="D11" i="2"/>
  <c r="E14" i="1"/>
  <c r="E15" i="1"/>
  <c r="E16" i="1"/>
  <c r="E17" i="1"/>
  <c r="E18" i="1"/>
  <c r="E19" i="1"/>
  <c r="E20" i="1"/>
  <c r="E21" i="1"/>
  <c r="E10" i="1"/>
  <c r="E11" i="1"/>
  <c r="E12" i="1"/>
  <c r="E13" i="1"/>
  <c r="G17" i="2" l="1"/>
  <c r="F17" i="2"/>
  <c r="D17" i="2"/>
  <c r="E16" i="2"/>
  <c r="F16" i="2"/>
  <c r="H16" i="2"/>
  <c r="D16" i="2"/>
  <c r="D14" i="2"/>
  <c r="H14" i="2"/>
  <c r="F14" i="2"/>
  <c r="G14" i="2"/>
  <c r="H13" i="2"/>
  <c r="D13" i="2"/>
  <c r="G12" i="2"/>
  <c r="E19" i="2"/>
  <c r="E15" i="2"/>
  <c r="F15" i="2"/>
  <c r="G13" i="2"/>
  <c r="E13" i="2"/>
  <c r="E20" i="2"/>
  <c r="D10" i="2"/>
  <c r="G10" i="2"/>
  <c r="H10" i="2"/>
  <c r="F10" i="2"/>
  <c r="H10" i="1"/>
  <c r="G10" i="1"/>
  <c r="F10" i="1"/>
  <c r="D10" i="1"/>
  <c r="H12" i="1" l="1"/>
  <c r="G12" i="1"/>
  <c r="F12" i="1"/>
  <c r="D12" i="1"/>
  <c r="H13" i="1" l="1"/>
  <c r="H14" i="1"/>
  <c r="H15" i="1"/>
  <c r="H16" i="1"/>
  <c r="H17" i="1"/>
  <c r="H18" i="1"/>
  <c r="H19" i="1"/>
  <c r="H20" i="1"/>
  <c r="H21" i="1"/>
  <c r="H11" i="1"/>
  <c r="G13" i="1"/>
  <c r="G14" i="1"/>
  <c r="G15" i="1"/>
  <c r="G16" i="1"/>
  <c r="G17" i="1"/>
  <c r="G18" i="1"/>
  <c r="G19" i="1"/>
  <c r="G20" i="1"/>
  <c r="G21" i="1"/>
  <c r="G11" i="1"/>
  <c r="F13" i="1"/>
  <c r="F14" i="1"/>
  <c r="F15" i="1"/>
  <c r="F16" i="1"/>
  <c r="F17" i="1"/>
  <c r="F18" i="1"/>
  <c r="F19" i="1"/>
  <c r="F20" i="1"/>
  <c r="F21" i="1"/>
  <c r="F11" i="1"/>
  <c r="D13" i="1"/>
  <c r="D14" i="1"/>
  <c r="D15" i="1"/>
  <c r="D16" i="1"/>
  <c r="D17" i="1"/>
  <c r="D18" i="1"/>
  <c r="D19" i="1"/>
  <c r="D20" i="1"/>
  <c r="D21" i="1"/>
  <c r="D11" i="1"/>
</calcChain>
</file>

<file path=xl/sharedStrings.xml><?xml version="1.0" encoding="utf-8"?>
<sst xmlns="http://schemas.openxmlformats.org/spreadsheetml/2006/main" count="77" uniqueCount="29">
  <si>
    <t>Размер диска</t>
  </si>
  <si>
    <t>Одноцветный декор</t>
  </si>
  <si>
    <t>Двуцветный декор</t>
  </si>
  <si>
    <t>16"</t>
  </si>
  <si>
    <t>17"</t>
  </si>
  <si>
    <t>18"</t>
  </si>
  <si>
    <t>19"</t>
  </si>
  <si>
    <t>20"</t>
  </si>
  <si>
    <t>21"</t>
  </si>
  <si>
    <t>22"</t>
  </si>
  <si>
    <t>23"</t>
  </si>
  <si>
    <t>24"</t>
  </si>
  <si>
    <t xml:space="preserve">Директор ООО " Биколор" </t>
  </si>
  <si>
    <t>Бабкин П.В.</t>
  </si>
  <si>
    <t>Цена за неполный комплект, руб.</t>
  </si>
  <si>
    <t>Цена за комплект 4шт., руб.</t>
  </si>
  <si>
    <t>1 шт.</t>
  </si>
  <si>
    <t>2 шт.</t>
  </si>
  <si>
    <t>3 шт.</t>
  </si>
  <si>
    <t>* в данный прайс не входят услуги по правке, варке и шиномонтажу дисков.</t>
  </si>
  <si>
    <t>15"</t>
  </si>
  <si>
    <t xml:space="preserve">13" </t>
  </si>
  <si>
    <t>14"</t>
  </si>
  <si>
    <t>Разборка /сборка дисков -1000 р/шт</t>
  </si>
  <si>
    <t>Средняя часть разборных дисков</t>
  </si>
  <si>
    <t>Прайс на услуги на 2018г.</t>
  </si>
  <si>
    <t>Цена покраски диска за шт, руб.</t>
  </si>
  <si>
    <t>Разборка /сборка дисков - от 1500 р/шт</t>
  </si>
  <si>
    <t>Прайс на услуги на 2021г.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</si>
</sst>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9" fontId="3" fillId="0" borderId="0" xfId="0" applyNumberFormat="1" applyFont="1"/>
    <xf numFmtId="0" fontId="1" fillId="0" borderId="15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</xdr:row>
      <xdr:rowOff>0</xdr:rowOff>
    </xdr:from>
    <xdr:to>
      <xdr:col>2</xdr:col>
      <xdr:colOff>0</xdr:colOff>
      <xdr:row>2</xdr:row>
      <xdr:rowOff>180975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6" y="190500"/>
          <a:ext cx="1724024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</xdr:row>
      <xdr:rowOff>0</xdr:rowOff>
    </xdr:from>
    <xdr:to>
      <xdr:col>2</xdr:col>
      <xdr:colOff>514350</xdr:colOff>
      <xdr:row>2</xdr:row>
      <xdr:rowOff>180975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6" y="190500"/>
          <a:ext cx="1400174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</xdr:row>
      <xdr:rowOff>0</xdr:rowOff>
    </xdr:from>
    <xdr:to>
      <xdr:col>2</xdr:col>
      <xdr:colOff>514350</xdr:colOff>
      <xdr:row>2</xdr:row>
      <xdr:rowOff>180975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6" y="190500"/>
          <a:ext cx="1724024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F26"/>
  <sheetViews>
    <sheetView topLeftCell="A4" workbookViewId="0">
      <selection activeCell="E14" sqref="E14"/>
    </sheetView>
  </sheetViews>
  <sheetFormatPr defaultRowHeight="15" x14ac:dyDescent="0.25"/>
  <cols>
    <col min="2" max="2" width="19.140625" customWidth="1"/>
    <col min="3" max="3" width="34.85546875" bestFit="1" customWidth="1"/>
    <col min="4" max="4" width="16.42578125" customWidth="1"/>
  </cols>
  <sheetData>
    <row r="5" spans="2:6" ht="15.75" x14ac:dyDescent="0.25">
      <c r="B5" s="2" t="s">
        <v>25</v>
      </c>
      <c r="C5" s="3"/>
    </row>
    <row r="6" spans="2:6" ht="16.5" thickBot="1" x14ac:dyDescent="0.3">
      <c r="B6" s="3"/>
      <c r="C6" s="3"/>
    </row>
    <row r="7" spans="2:6" ht="25.5" customHeight="1" thickBot="1" x14ac:dyDescent="0.3">
      <c r="B7" s="18" t="s">
        <v>0</v>
      </c>
      <c r="C7" s="16" t="s">
        <v>26</v>
      </c>
    </row>
    <row r="8" spans="2:6" ht="15.75" customHeight="1" x14ac:dyDescent="0.25">
      <c r="B8" s="19"/>
      <c r="C8" s="17" t="s">
        <v>1</v>
      </c>
    </row>
    <row r="9" spans="2:6" ht="15.75" x14ac:dyDescent="0.25">
      <c r="B9" s="20"/>
      <c r="C9" s="21" t="s">
        <v>16</v>
      </c>
    </row>
    <row r="10" spans="2:6" ht="15.75" x14ac:dyDescent="0.25">
      <c r="B10" s="8" t="s">
        <v>21</v>
      </c>
      <c r="C10" s="7">
        <v>2600</v>
      </c>
      <c r="F10" s="1"/>
    </row>
    <row r="11" spans="2:6" ht="15.75" x14ac:dyDescent="0.25">
      <c r="B11" s="8" t="s">
        <v>22</v>
      </c>
      <c r="C11" s="7">
        <v>2600</v>
      </c>
      <c r="F11" s="1"/>
    </row>
    <row r="12" spans="2:6" ht="15.75" x14ac:dyDescent="0.25">
      <c r="B12" s="8" t="s">
        <v>20</v>
      </c>
      <c r="C12" s="7">
        <v>2600</v>
      </c>
      <c r="F12" s="1"/>
    </row>
    <row r="13" spans="2:6" ht="15.75" x14ac:dyDescent="0.25">
      <c r="B13" s="8" t="s">
        <v>3</v>
      </c>
      <c r="C13" s="7">
        <v>3000</v>
      </c>
    </row>
    <row r="14" spans="2:6" ht="15.75" x14ac:dyDescent="0.25">
      <c r="B14" s="8" t="s">
        <v>4</v>
      </c>
      <c r="C14" s="7">
        <v>3300</v>
      </c>
    </row>
    <row r="15" spans="2:6" ht="15.75" x14ac:dyDescent="0.25">
      <c r="B15" s="8" t="s">
        <v>5</v>
      </c>
      <c r="C15" s="7">
        <v>3800</v>
      </c>
    </row>
    <row r="16" spans="2:6" ht="15.75" x14ac:dyDescent="0.25">
      <c r="B16" s="8" t="s">
        <v>6</v>
      </c>
      <c r="C16" s="7">
        <v>4600</v>
      </c>
    </row>
    <row r="17" spans="2:3" ht="15.75" x14ac:dyDescent="0.25">
      <c r="B17" s="8" t="s">
        <v>7</v>
      </c>
      <c r="C17" s="7">
        <v>6200</v>
      </c>
    </row>
    <row r="18" spans="2:3" ht="15.75" x14ac:dyDescent="0.25">
      <c r="B18" s="8" t="s">
        <v>8</v>
      </c>
      <c r="C18" s="7">
        <v>7500</v>
      </c>
    </row>
    <row r="19" spans="2:3" ht="15.75" x14ac:dyDescent="0.25">
      <c r="B19" s="8" t="s">
        <v>9</v>
      </c>
      <c r="C19" s="7">
        <v>8600</v>
      </c>
    </row>
    <row r="20" spans="2:3" ht="15.75" x14ac:dyDescent="0.25">
      <c r="B20" s="8" t="s">
        <v>10</v>
      </c>
      <c r="C20" s="7">
        <v>9500</v>
      </c>
    </row>
    <row r="21" spans="2:3" ht="15.75" x14ac:dyDescent="0.25">
      <c r="B21" s="8" t="s">
        <v>11</v>
      </c>
      <c r="C21" s="7">
        <v>10400</v>
      </c>
    </row>
    <row r="22" spans="2:3" x14ac:dyDescent="0.25">
      <c r="B22" s="24" t="s">
        <v>23</v>
      </c>
      <c r="C22" s="24"/>
    </row>
    <row r="23" spans="2:3" x14ac:dyDescent="0.25">
      <c r="B23" s="25" t="s">
        <v>19</v>
      </c>
      <c r="C23" s="25"/>
    </row>
    <row r="24" spans="2:3" ht="25.5" customHeight="1" x14ac:dyDescent="0.25">
      <c r="B24" s="14" t="s">
        <v>12</v>
      </c>
    </row>
    <row r="26" spans="2:3" x14ac:dyDescent="0.25">
      <c r="B26" s="15" t="s">
        <v>13</v>
      </c>
    </row>
  </sheetData>
  <mergeCells count="2">
    <mergeCell ref="B22:C22"/>
    <mergeCell ref="B23:C23"/>
  </mergeCells>
  <pageMargins left="0.7" right="0.7" top="0.75" bottom="0.75" header="0.3" footer="0.3"/>
  <pageSetup paperSize="9" scale="91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K26"/>
  <sheetViews>
    <sheetView tabSelected="1" workbookViewId="0">
      <selection activeCell="F2" sqref="F2"/>
    </sheetView>
  </sheetViews>
  <sheetFormatPr defaultRowHeight="15" x14ac:dyDescent="0.25"/>
  <cols>
    <col min="2" max="3" width="19.140625" customWidth="1"/>
    <col min="4" max="4" width="19.140625" hidden="1" customWidth="1"/>
    <col min="5" max="5" width="18.5703125" customWidth="1"/>
    <col min="6" max="8" width="19.140625" customWidth="1"/>
    <col min="9" max="9" width="16.42578125" customWidth="1"/>
  </cols>
  <sheetData>
    <row r="5" spans="2:11" ht="15.75" x14ac:dyDescent="0.25">
      <c r="B5" s="2" t="s">
        <v>28</v>
      </c>
      <c r="C5" s="3"/>
      <c r="D5" s="3"/>
      <c r="E5" s="3"/>
      <c r="F5" s="3"/>
      <c r="G5" s="3"/>
      <c r="H5" s="3"/>
    </row>
    <row r="6" spans="2:11" ht="16.5" thickBot="1" x14ac:dyDescent="0.3">
      <c r="B6" s="3"/>
      <c r="C6" s="3"/>
      <c r="D6" s="3"/>
      <c r="E6" s="3"/>
      <c r="F6" s="3"/>
      <c r="G6" s="3"/>
      <c r="H6" s="3"/>
    </row>
    <row r="7" spans="2:11" ht="47.25" customHeight="1" thickBot="1" x14ac:dyDescent="0.3">
      <c r="B7" s="36" t="s">
        <v>0</v>
      </c>
      <c r="C7" s="26" t="s">
        <v>15</v>
      </c>
      <c r="D7" s="27"/>
      <c r="E7" s="23" t="s">
        <v>24</v>
      </c>
      <c r="F7" s="30" t="s">
        <v>14</v>
      </c>
      <c r="G7" s="31"/>
      <c r="H7" s="32"/>
    </row>
    <row r="8" spans="2:11" ht="15.75" x14ac:dyDescent="0.25">
      <c r="B8" s="37"/>
      <c r="C8" s="33" t="s">
        <v>1</v>
      </c>
      <c r="D8" s="35" t="s">
        <v>2</v>
      </c>
      <c r="E8" s="33" t="s">
        <v>1</v>
      </c>
      <c r="F8" s="33" t="s">
        <v>1</v>
      </c>
      <c r="G8" s="34"/>
      <c r="H8" s="35"/>
    </row>
    <row r="9" spans="2:11" ht="15.75" x14ac:dyDescent="0.25">
      <c r="B9" s="38"/>
      <c r="C9" s="39"/>
      <c r="D9" s="40"/>
      <c r="E9" s="39"/>
      <c r="F9" s="4" t="s">
        <v>16</v>
      </c>
      <c r="G9" s="5" t="s">
        <v>17</v>
      </c>
      <c r="H9" s="6" t="s">
        <v>18</v>
      </c>
    </row>
    <row r="10" spans="2:11" ht="15.75" x14ac:dyDescent="0.25">
      <c r="B10" s="8" t="s">
        <v>21</v>
      </c>
      <c r="C10" s="7">
        <v>9000</v>
      </c>
      <c r="D10" s="7">
        <f>C10*1.5</f>
        <v>13500</v>
      </c>
      <c r="E10" s="7">
        <f t="shared" ref="E10:E21" si="0">ROUNDUP(C10*0.7/1000,1)*1000</f>
        <v>6300</v>
      </c>
      <c r="F10" s="7">
        <f>ROUNDUP($C10/4*1.3/100,0)*100</f>
        <v>3000</v>
      </c>
      <c r="G10" s="7">
        <f>ROUNDUP($C10/4*1.2/100,0)*100*2</f>
        <v>5400</v>
      </c>
      <c r="H10" s="7">
        <f>ROUNDUP($C10/4*1.1/100,0)*100*3</f>
        <v>7500</v>
      </c>
      <c r="K10" s="1"/>
    </row>
    <row r="11" spans="2:11" ht="15.75" x14ac:dyDescent="0.25">
      <c r="B11" s="8" t="s">
        <v>22</v>
      </c>
      <c r="C11" s="7">
        <v>9000</v>
      </c>
      <c r="D11" s="7">
        <f>C11*1.5</f>
        <v>13500</v>
      </c>
      <c r="E11" s="7">
        <f t="shared" si="0"/>
        <v>6300</v>
      </c>
      <c r="F11" s="7">
        <f>ROUNDUP($C11/4*1.3/100,0)*100</f>
        <v>3000</v>
      </c>
      <c r="G11" s="7">
        <f>ROUNDUP($C11/4*1.2/100,0)*100*2</f>
        <v>5400</v>
      </c>
      <c r="H11" s="7">
        <f>ROUNDUP($C11/4*1.1/100,0)*100*3</f>
        <v>7500</v>
      </c>
      <c r="K11" s="1"/>
    </row>
    <row r="12" spans="2:11" ht="15.75" x14ac:dyDescent="0.25">
      <c r="B12" s="8" t="s">
        <v>20</v>
      </c>
      <c r="C12" s="7">
        <v>9000</v>
      </c>
      <c r="D12" s="7">
        <f>C12*1.5</f>
        <v>13500</v>
      </c>
      <c r="E12" s="7">
        <f t="shared" si="0"/>
        <v>6300</v>
      </c>
      <c r="F12" s="7">
        <f>ROUNDUP($C12/4*1.3/100,0)*100</f>
        <v>3000</v>
      </c>
      <c r="G12" s="7">
        <f>ROUNDUP($C12/4*1.2/100,0)*100*2</f>
        <v>5400</v>
      </c>
      <c r="H12" s="7">
        <f>ROUNDUP($C12/4*1.1/100,0)*100*3</f>
        <v>7500</v>
      </c>
      <c r="K12" s="1"/>
    </row>
    <row r="13" spans="2:11" ht="15.75" x14ac:dyDescent="0.25">
      <c r="B13" s="8" t="s">
        <v>3</v>
      </c>
      <c r="C13" s="7">
        <v>11000</v>
      </c>
      <c r="D13" s="7">
        <f t="shared" ref="D13:D21" si="1">C13*1.5</f>
        <v>16500</v>
      </c>
      <c r="E13" s="7">
        <f>ROUNDUP(C13*0.7/1000,1)*1000</f>
        <v>7700</v>
      </c>
      <c r="F13" s="7">
        <f t="shared" ref="F13:F21" si="2">ROUNDUP($C13/4*1.3/100,0)*100</f>
        <v>3600</v>
      </c>
      <c r="G13" s="7">
        <f t="shared" ref="G13:G21" si="3">ROUNDUP($C13/4*1.2/100,0)*100*2</f>
        <v>6600</v>
      </c>
      <c r="H13" s="7">
        <f t="shared" ref="H13:H21" si="4">ROUNDUP($C13/4*1.1/100,0)*100*3</f>
        <v>9300</v>
      </c>
    </row>
    <row r="14" spans="2:11" ht="15.75" x14ac:dyDescent="0.25">
      <c r="B14" s="8" t="s">
        <v>4</v>
      </c>
      <c r="C14" s="7">
        <v>12000</v>
      </c>
      <c r="D14" s="7">
        <f t="shared" si="1"/>
        <v>18000</v>
      </c>
      <c r="E14" s="7">
        <f t="shared" si="0"/>
        <v>8400</v>
      </c>
      <c r="F14" s="7">
        <f t="shared" si="2"/>
        <v>3900</v>
      </c>
      <c r="G14" s="7">
        <f t="shared" si="3"/>
        <v>7200</v>
      </c>
      <c r="H14" s="7">
        <f t="shared" si="4"/>
        <v>9900</v>
      </c>
    </row>
    <row r="15" spans="2:11" ht="15.75" x14ac:dyDescent="0.25">
      <c r="B15" s="8" t="s">
        <v>5</v>
      </c>
      <c r="C15" s="7">
        <v>14000</v>
      </c>
      <c r="D15" s="7">
        <f t="shared" si="1"/>
        <v>21000</v>
      </c>
      <c r="E15" s="7">
        <f t="shared" si="0"/>
        <v>9800</v>
      </c>
      <c r="F15" s="7">
        <f t="shared" si="2"/>
        <v>4600</v>
      </c>
      <c r="G15" s="7">
        <f t="shared" si="3"/>
        <v>8400</v>
      </c>
      <c r="H15" s="7">
        <f t="shared" si="4"/>
        <v>11700</v>
      </c>
    </row>
    <row r="16" spans="2:11" ht="15.75" x14ac:dyDescent="0.25">
      <c r="B16" s="8" t="s">
        <v>6</v>
      </c>
      <c r="C16" s="7">
        <v>16000</v>
      </c>
      <c r="D16" s="7">
        <f t="shared" si="1"/>
        <v>24000</v>
      </c>
      <c r="E16" s="7">
        <f t="shared" si="0"/>
        <v>11200</v>
      </c>
      <c r="F16" s="7">
        <f t="shared" si="2"/>
        <v>5200</v>
      </c>
      <c r="G16" s="7">
        <f t="shared" si="3"/>
        <v>9600</v>
      </c>
      <c r="H16" s="7">
        <f t="shared" si="4"/>
        <v>13200</v>
      </c>
    </row>
    <row r="17" spans="2:8" ht="15.75" x14ac:dyDescent="0.25">
      <c r="B17" s="8" t="s">
        <v>7</v>
      </c>
      <c r="C17" s="7">
        <v>20000</v>
      </c>
      <c r="D17" s="7">
        <f t="shared" si="1"/>
        <v>30000</v>
      </c>
      <c r="E17" s="7">
        <f t="shared" si="0"/>
        <v>14000</v>
      </c>
      <c r="F17" s="7">
        <f t="shared" si="2"/>
        <v>6500</v>
      </c>
      <c r="G17" s="7">
        <f t="shared" si="3"/>
        <v>12000</v>
      </c>
      <c r="H17" s="7">
        <f t="shared" si="4"/>
        <v>16500</v>
      </c>
    </row>
    <row r="18" spans="2:8" ht="15.75" x14ac:dyDescent="0.25">
      <c r="B18" s="8" t="s">
        <v>8</v>
      </c>
      <c r="C18" s="7">
        <v>23000</v>
      </c>
      <c r="D18" s="7">
        <f t="shared" si="1"/>
        <v>34500</v>
      </c>
      <c r="E18" s="7">
        <f t="shared" si="0"/>
        <v>16100.000000000002</v>
      </c>
      <c r="F18" s="7">
        <f t="shared" si="2"/>
        <v>7500</v>
      </c>
      <c r="G18" s="7">
        <f t="shared" si="3"/>
        <v>13800</v>
      </c>
      <c r="H18" s="7">
        <f t="shared" si="4"/>
        <v>19200</v>
      </c>
    </row>
    <row r="19" spans="2:8" ht="15.75" x14ac:dyDescent="0.25">
      <c r="B19" s="8" t="s">
        <v>9</v>
      </c>
      <c r="C19" s="7">
        <v>27000</v>
      </c>
      <c r="D19" s="7">
        <f t="shared" si="1"/>
        <v>40500</v>
      </c>
      <c r="E19" s="7">
        <f t="shared" si="0"/>
        <v>18900</v>
      </c>
      <c r="F19" s="7">
        <f t="shared" si="2"/>
        <v>8800</v>
      </c>
      <c r="G19" s="7">
        <f t="shared" si="3"/>
        <v>16200</v>
      </c>
      <c r="H19" s="7">
        <f t="shared" si="4"/>
        <v>22500</v>
      </c>
    </row>
    <row r="20" spans="2:8" ht="15.75" x14ac:dyDescent="0.25">
      <c r="B20" s="8" t="s">
        <v>10</v>
      </c>
      <c r="C20" s="7">
        <v>29000</v>
      </c>
      <c r="D20" s="7">
        <f t="shared" si="1"/>
        <v>43500</v>
      </c>
      <c r="E20" s="7">
        <f t="shared" si="0"/>
        <v>20300</v>
      </c>
      <c r="F20" s="7">
        <f t="shared" si="2"/>
        <v>9500</v>
      </c>
      <c r="G20" s="7">
        <f t="shared" si="3"/>
        <v>17400</v>
      </c>
      <c r="H20" s="7">
        <f t="shared" si="4"/>
        <v>24000</v>
      </c>
    </row>
    <row r="21" spans="2:8" ht="15.75" x14ac:dyDescent="0.25">
      <c r="B21" s="8" t="s">
        <v>11</v>
      </c>
      <c r="C21" s="7">
        <v>32000</v>
      </c>
      <c r="D21" s="7">
        <f t="shared" si="1"/>
        <v>48000</v>
      </c>
      <c r="E21" s="7">
        <f t="shared" si="0"/>
        <v>22400</v>
      </c>
      <c r="F21" s="7">
        <f t="shared" si="2"/>
        <v>10400</v>
      </c>
      <c r="G21" s="7">
        <f t="shared" si="3"/>
        <v>19200</v>
      </c>
      <c r="H21" s="7">
        <f t="shared" si="4"/>
        <v>26400</v>
      </c>
    </row>
    <row r="22" spans="2:8" x14ac:dyDescent="0.25">
      <c r="B22" s="24" t="s">
        <v>27</v>
      </c>
      <c r="C22" s="24"/>
      <c r="D22" s="24"/>
      <c r="E22" s="24"/>
      <c r="F22" s="24"/>
      <c r="G22" s="24"/>
      <c r="H22" s="24"/>
    </row>
    <row r="23" spans="2:8" x14ac:dyDescent="0.25">
      <c r="B23" s="25" t="s">
        <v>19</v>
      </c>
      <c r="C23" s="25"/>
      <c r="D23" s="25"/>
      <c r="E23" s="25"/>
      <c r="F23" s="25"/>
      <c r="G23" s="25"/>
      <c r="H23" s="25"/>
    </row>
    <row r="24" spans="2:8" ht="25.5" customHeight="1" x14ac:dyDescent="0.25">
      <c r="B24" s="28" t="s">
        <v>12</v>
      </c>
      <c r="C24" s="28"/>
      <c r="D24" s="28"/>
      <c r="E24" s="9"/>
    </row>
    <row r="26" spans="2:8" x14ac:dyDescent="0.25">
      <c r="B26" s="29" t="s">
        <v>13</v>
      </c>
      <c r="C26" s="29"/>
    </row>
  </sheetData>
  <mergeCells count="11">
    <mergeCell ref="C7:D7"/>
    <mergeCell ref="B24:D24"/>
    <mergeCell ref="B26:C26"/>
    <mergeCell ref="F7:H7"/>
    <mergeCell ref="F8:H8"/>
    <mergeCell ref="B7:B9"/>
    <mergeCell ref="C8:C9"/>
    <mergeCell ref="D8:D9"/>
    <mergeCell ref="B23:H23"/>
    <mergeCell ref="B22:H22"/>
    <mergeCell ref="E8:E9"/>
  </mergeCells>
  <pageMargins left="0.7" right="0.7" top="0.75" bottom="0.75" header="0.3" footer="0.3"/>
  <pageSetup paperSize="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26"/>
  <sheetViews>
    <sheetView zoomScaleNormal="100" workbookViewId="0">
      <selection activeCell="J11" sqref="J11"/>
    </sheetView>
  </sheetViews>
  <sheetFormatPr defaultRowHeight="15" x14ac:dyDescent="0.25"/>
  <cols>
    <col min="1" max="1" width="0.85546875" customWidth="1"/>
    <col min="2" max="4" width="19.140625" customWidth="1"/>
    <col min="5" max="5" width="18.5703125" customWidth="1"/>
    <col min="6" max="6" width="7" bestFit="1" customWidth="1"/>
    <col min="7" max="8" width="8.28515625" bestFit="1" customWidth="1"/>
    <col min="9" max="9" width="16.42578125" customWidth="1"/>
  </cols>
  <sheetData>
    <row r="5" spans="2:11" ht="15.75" x14ac:dyDescent="0.25">
      <c r="B5" s="2" t="s">
        <v>25</v>
      </c>
      <c r="C5" s="3"/>
      <c r="D5" s="22">
        <v>-0.1</v>
      </c>
      <c r="E5" s="3"/>
      <c r="F5" s="3"/>
      <c r="G5" s="3"/>
      <c r="H5" s="3"/>
    </row>
    <row r="6" spans="2:11" ht="16.5" thickBot="1" x14ac:dyDescent="0.3">
      <c r="B6" s="3"/>
      <c r="C6" s="3"/>
      <c r="D6" s="3"/>
      <c r="E6" s="3"/>
      <c r="F6" s="3"/>
      <c r="G6" s="3"/>
      <c r="H6" s="3"/>
    </row>
    <row r="7" spans="2:11" ht="25.5" customHeight="1" thickBot="1" x14ac:dyDescent="0.3">
      <c r="B7" s="36" t="s">
        <v>0</v>
      </c>
      <c r="C7" s="26" t="s">
        <v>15</v>
      </c>
      <c r="D7" s="27"/>
      <c r="E7" s="10" t="s">
        <v>24</v>
      </c>
      <c r="F7" s="30" t="s">
        <v>14</v>
      </c>
      <c r="G7" s="31"/>
      <c r="H7" s="32"/>
    </row>
    <row r="8" spans="2:11" ht="15.75" x14ac:dyDescent="0.25">
      <c r="B8" s="37"/>
      <c r="C8" s="33" t="s">
        <v>1</v>
      </c>
      <c r="D8" s="35" t="s">
        <v>2</v>
      </c>
      <c r="E8" s="33" t="s">
        <v>1</v>
      </c>
      <c r="F8" s="33" t="s">
        <v>1</v>
      </c>
      <c r="G8" s="34"/>
      <c r="H8" s="35"/>
    </row>
    <row r="9" spans="2:11" ht="15.75" x14ac:dyDescent="0.25">
      <c r="B9" s="38"/>
      <c r="C9" s="39"/>
      <c r="D9" s="40"/>
      <c r="E9" s="39"/>
      <c r="F9" s="12" t="s">
        <v>16</v>
      </c>
      <c r="G9" s="5" t="s">
        <v>17</v>
      </c>
      <c r="H9" s="13" t="s">
        <v>18</v>
      </c>
    </row>
    <row r="10" spans="2:11" ht="15.75" x14ac:dyDescent="0.25">
      <c r="B10" s="8" t="s">
        <v>21</v>
      </c>
      <c r="C10" s="7">
        <f>Лист1!C10*0.9</f>
        <v>8100</v>
      </c>
      <c r="D10" s="7">
        <f>C10*1.5</f>
        <v>12150</v>
      </c>
      <c r="E10" s="7">
        <f t="shared" ref="E10:E21" si="0">ROUNDUP(C10*0.7/1000,1)*1000</f>
        <v>5699.9999999999991</v>
      </c>
      <c r="F10" s="7">
        <f>ROUNDUP($C10/4*1.3/100,0)*100</f>
        <v>2700</v>
      </c>
      <c r="G10" s="7">
        <f>ROUNDUP($C10/4*1.2/100,0)*100*2</f>
        <v>5000</v>
      </c>
      <c r="H10" s="7">
        <f>ROUNDUP($C10/4*1.1/100,0)*100*3</f>
        <v>6900</v>
      </c>
      <c r="K10" s="1"/>
    </row>
    <row r="11" spans="2:11" ht="15.75" x14ac:dyDescent="0.25">
      <c r="B11" s="8" t="s">
        <v>22</v>
      </c>
      <c r="C11" s="7">
        <f>Лист1!C11*0.9</f>
        <v>8100</v>
      </c>
      <c r="D11" s="7">
        <f>C11*1.5</f>
        <v>12150</v>
      </c>
      <c r="E11" s="7">
        <f t="shared" si="0"/>
        <v>5699.9999999999991</v>
      </c>
      <c r="F11" s="7">
        <f>ROUNDUP($C11/4*1.3/100,0)*100</f>
        <v>2700</v>
      </c>
      <c r="G11" s="7">
        <f>ROUNDUP($C11/4*1.2/100,0)*100*2</f>
        <v>5000</v>
      </c>
      <c r="H11" s="7">
        <f>ROUNDUP($C11/4*1.1/100,0)*100*3</f>
        <v>6900</v>
      </c>
      <c r="K11" s="1"/>
    </row>
    <row r="12" spans="2:11" ht="15.75" x14ac:dyDescent="0.25">
      <c r="B12" s="8" t="s">
        <v>20</v>
      </c>
      <c r="C12" s="7">
        <f>Лист1!C12*0.9</f>
        <v>8100</v>
      </c>
      <c r="D12" s="7">
        <f>C12*1.5</f>
        <v>12150</v>
      </c>
      <c r="E12" s="7">
        <f t="shared" si="0"/>
        <v>5699.9999999999991</v>
      </c>
      <c r="F12" s="7">
        <f>ROUNDUP($C12/4*1.3/100,0)*100</f>
        <v>2700</v>
      </c>
      <c r="G12" s="7">
        <f>ROUNDUP($C12/4*1.2/100,0)*100*2</f>
        <v>5000</v>
      </c>
      <c r="H12" s="7">
        <f>ROUNDUP($C12/4*1.1/100,0)*100*3</f>
        <v>6900</v>
      </c>
      <c r="K12" s="1"/>
    </row>
    <row r="13" spans="2:11" ht="15.75" x14ac:dyDescent="0.25">
      <c r="B13" s="8" t="s">
        <v>3</v>
      </c>
      <c r="C13" s="7">
        <f>Лист1!C13*0.9</f>
        <v>9900</v>
      </c>
      <c r="D13" s="7">
        <f t="shared" ref="D13:D21" si="1">C13*1.5</f>
        <v>14850</v>
      </c>
      <c r="E13" s="7">
        <f>ROUNDUP(C13*0.7/1000,1)*1000</f>
        <v>7000</v>
      </c>
      <c r="F13" s="7">
        <f t="shared" ref="F13:F21" si="2">ROUNDUP($C13/4*1.3/100,0)*100</f>
        <v>3300</v>
      </c>
      <c r="G13" s="7">
        <f t="shared" ref="G13:G21" si="3">ROUNDUP($C13/4*1.2/100,0)*100*2</f>
        <v>6000</v>
      </c>
      <c r="H13" s="7">
        <f t="shared" ref="H13:H21" si="4">ROUNDUP($C13/4*1.1/100,0)*100*3</f>
        <v>8400</v>
      </c>
    </row>
    <row r="14" spans="2:11" ht="15.75" x14ac:dyDescent="0.25">
      <c r="B14" s="8" t="s">
        <v>4</v>
      </c>
      <c r="C14" s="7">
        <f>Лист1!C14*0.9</f>
        <v>10800</v>
      </c>
      <c r="D14" s="7">
        <f t="shared" si="1"/>
        <v>16200</v>
      </c>
      <c r="E14" s="7">
        <f t="shared" si="0"/>
        <v>7600</v>
      </c>
      <c r="F14" s="7">
        <f t="shared" si="2"/>
        <v>3600</v>
      </c>
      <c r="G14" s="7">
        <f t="shared" si="3"/>
        <v>6600</v>
      </c>
      <c r="H14" s="7">
        <f t="shared" si="4"/>
        <v>9000</v>
      </c>
    </row>
    <row r="15" spans="2:11" ht="15.75" x14ac:dyDescent="0.25">
      <c r="B15" s="8" t="s">
        <v>5</v>
      </c>
      <c r="C15" s="7">
        <f>Лист1!C15*0.9</f>
        <v>12600</v>
      </c>
      <c r="D15" s="7">
        <f t="shared" si="1"/>
        <v>18900</v>
      </c>
      <c r="E15" s="7">
        <f t="shared" si="0"/>
        <v>8900</v>
      </c>
      <c r="F15" s="7">
        <f t="shared" si="2"/>
        <v>4100</v>
      </c>
      <c r="G15" s="7">
        <f t="shared" si="3"/>
        <v>7600</v>
      </c>
      <c r="H15" s="7">
        <f t="shared" si="4"/>
        <v>10500</v>
      </c>
    </row>
    <row r="16" spans="2:11" ht="15.75" x14ac:dyDescent="0.25">
      <c r="B16" s="8" t="s">
        <v>6</v>
      </c>
      <c r="C16" s="7">
        <f>Лист1!C16*0.9</f>
        <v>14400</v>
      </c>
      <c r="D16" s="7">
        <f t="shared" si="1"/>
        <v>21600</v>
      </c>
      <c r="E16" s="7">
        <f t="shared" si="0"/>
        <v>10100</v>
      </c>
      <c r="F16" s="7">
        <f t="shared" si="2"/>
        <v>4700</v>
      </c>
      <c r="G16" s="7">
        <f t="shared" si="3"/>
        <v>8800</v>
      </c>
      <c r="H16" s="7">
        <f t="shared" si="4"/>
        <v>12000</v>
      </c>
    </row>
    <row r="17" spans="2:8" ht="15.75" x14ac:dyDescent="0.25">
      <c r="B17" s="8" t="s">
        <v>7</v>
      </c>
      <c r="C17" s="7">
        <f>Лист1!C17*0.9</f>
        <v>18000</v>
      </c>
      <c r="D17" s="7">
        <f t="shared" si="1"/>
        <v>27000</v>
      </c>
      <c r="E17" s="7">
        <f t="shared" si="0"/>
        <v>12600</v>
      </c>
      <c r="F17" s="7">
        <f t="shared" si="2"/>
        <v>5900</v>
      </c>
      <c r="G17" s="7">
        <f t="shared" si="3"/>
        <v>10800</v>
      </c>
      <c r="H17" s="7">
        <f t="shared" si="4"/>
        <v>15000</v>
      </c>
    </row>
    <row r="18" spans="2:8" ht="15.75" x14ac:dyDescent="0.25">
      <c r="B18" s="8" t="s">
        <v>8</v>
      </c>
      <c r="C18" s="7">
        <f>Лист1!C18*0.9</f>
        <v>20700</v>
      </c>
      <c r="D18" s="7">
        <f t="shared" si="1"/>
        <v>31050</v>
      </c>
      <c r="E18" s="7">
        <f t="shared" si="0"/>
        <v>14500</v>
      </c>
      <c r="F18" s="7">
        <f t="shared" si="2"/>
        <v>6800</v>
      </c>
      <c r="G18" s="7">
        <f t="shared" si="3"/>
        <v>12600</v>
      </c>
      <c r="H18" s="7">
        <f t="shared" si="4"/>
        <v>17100</v>
      </c>
    </row>
    <row r="19" spans="2:8" ht="15.75" x14ac:dyDescent="0.25">
      <c r="B19" s="8" t="s">
        <v>9</v>
      </c>
      <c r="C19" s="7">
        <f>Лист1!C19*0.9</f>
        <v>24300</v>
      </c>
      <c r="D19" s="7">
        <f t="shared" si="1"/>
        <v>36450</v>
      </c>
      <c r="E19" s="7">
        <f t="shared" si="0"/>
        <v>17100</v>
      </c>
      <c r="F19" s="7">
        <f t="shared" si="2"/>
        <v>7900</v>
      </c>
      <c r="G19" s="7">
        <f t="shared" si="3"/>
        <v>14600</v>
      </c>
      <c r="H19" s="7">
        <f t="shared" si="4"/>
        <v>20100</v>
      </c>
    </row>
    <row r="20" spans="2:8" ht="15.75" x14ac:dyDescent="0.25">
      <c r="B20" s="8" t="s">
        <v>10</v>
      </c>
      <c r="C20" s="7">
        <f>Лист1!C20*0.9</f>
        <v>26100</v>
      </c>
      <c r="D20" s="7">
        <f t="shared" si="1"/>
        <v>39150</v>
      </c>
      <c r="E20" s="7">
        <f t="shared" si="0"/>
        <v>18300</v>
      </c>
      <c r="F20" s="7">
        <f t="shared" si="2"/>
        <v>8500</v>
      </c>
      <c r="G20" s="7">
        <f t="shared" si="3"/>
        <v>15800</v>
      </c>
      <c r="H20" s="7">
        <f t="shared" si="4"/>
        <v>21600</v>
      </c>
    </row>
    <row r="21" spans="2:8" ht="15.75" x14ac:dyDescent="0.25">
      <c r="B21" s="8" t="s">
        <v>11</v>
      </c>
      <c r="C21" s="7">
        <f>Лист1!C21*0.9</f>
        <v>28800</v>
      </c>
      <c r="D21" s="7">
        <f t="shared" si="1"/>
        <v>43200</v>
      </c>
      <c r="E21" s="7">
        <f t="shared" si="0"/>
        <v>20200.000000000004</v>
      </c>
      <c r="F21" s="7">
        <f t="shared" si="2"/>
        <v>9400</v>
      </c>
      <c r="G21" s="7">
        <f t="shared" si="3"/>
        <v>17400</v>
      </c>
      <c r="H21" s="7">
        <f t="shared" si="4"/>
        <v>24000</v>
      </c>
    </row>
    <row r="22" spans="2:8" x14ac:dyDescent="0.25">
      <c r="B22" s="24" t="s">
        <v>23</v>
      </c>
      <c r="C22" s="24"/>
      <c r="D22" s="24"/>
      <c r="E22" s="24"/>
      <c r="F22" s="24"/>
      <c r="G22" s="24"/>
      <c r="H22" s="24"/>
    </row>
    <row r="23" spans="2:8" x14ac:dyDescent="0.25">
      <c r="B23" s="25" t="s">
        <v>19</v>
      </c>
      <c r="C23" s="25"/>
      <c r="D23" s="25"/>
      <c r="E23" s="25"/>
      <c r="F23" s="25"/>
      <c r="G23" s="25"/>
      <c r="H23" s="25"/>
    </row>
    <row r="24" spans="2:8" x14ac:dyDescent="0.25">
      <c r="B24" s="28" t="s">
        <v>12</v>
      </c>
      <c r="C24" s="28"/>
      <c r="D24" s="28"/>
      <c r="E24" s="11"/>
    </row>
    <row r="26" spans="2:8" x14ac:dyDescent="0.25">
      <c r="B26" s="29" t="s">
        <v>13</v>
      </c>
      <c r="C26" s="29"/>
    </row>
  </sheetData>
  <mergeCells count="11">
    <mergeCell ref="B22:H22"/>
    <mergeCell ref="B23:H23"/>
    <mergeCell ref="B24:D24"/>
    <mergeCell ref="B26:C26"/>
    <mergeCell ref="B7:B9"/>
    <mergeCell ref="C7:D7"/>
    <mergeCell ref="F7:H7"/>
    <mergeCell ref="C8:C9"/>
    <mergeCell ref="D8:D9"/>
    <mergeCell ref="E8:E9"/>
    <mergeCell ref="F8:H8"/>
  </mergeCells>
  <pageMargins left="0.70866141732283472" right="0.70833333333333337" top="0.74803149606299213" bottom="0.74803149606299213" header="0.31496062992125984" footer="0.31496062992125984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 (2)</vt:lpstr>
      <vt:lpstr>Лист1</vt:lpstr>
      <vt:lpstr>-10%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2021-03-17T05:59:11Z</dcterms:modified>
</cp:coreProperties>
</file>