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1" sheetId="1" state="visible" r:id="rId2"/>
    <sheet name="Задание2" sheetId="2" state="visible" r:id="rId3"/>
    <sheet name="Задание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<sst xmlns="http://schemas.openxmlformats.org/spreadsheetml/2006/main" count="51" uniqueCount="44">
  <si>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 xml:space="preserve">Партия 1</t>
  </si>
  <si>
    <t xml:space="preserve">Партия 2</t>
  </si>
  <si>
    <t xml:space="preserve">Paired t-test</t>
  </si>
  <si>
    <t xml:space="preserve">Alpha</t>
  </si>
  <si>
    <t xml:space="preserve">Hypothesized Mean Difference</t>
  </si>
  <si>
    <t xml:space="preserve">Variable 1</t>
  </si>
  <si>
    <t xml:space="preserve">Variable 2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</si>
  <si>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</si>
  <si>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</si>
  <si>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</si>
  <si>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</si>
  <si>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</si>
  <si>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</si>
  <si>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</si>
  <si>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</si>
  <si>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</si>
  <si>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</si>
  <si>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</si>
  <si>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</si>
  <si>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Завод</t>
  </si>
  <si>
    <t xml:space="preserve">X-mean</t>
  </si>
  <si>
    <t xml:space="preserve">S^2</t>
  </si>
  <si>
    <t xml:space="preserve">n</t>
  </si>
  <si>
    <t xml:space="preserve">A</t>
  </si>
  <si>
    <t xml:space="preserve">B</t>
  </si>
  <si>
    <t xml:space="preserve">A =</t>
  </si>
  <si>
    <t xml:space="preserve">F-rasch = </t>
  </si>
  <si>
    <t xml:space="preserve">F-tabl = </t>
  </si>
  <si>
    <t xml:space="preserve"># партии</t>
  </si>
  <si>
    <t xml:space="preserve">Продолжительность горения в часах</t>
  </si>
  <si>
    <t xml:space="preserve">1 партия</t>
  </si>
  <si>
    <t xml:space="preserve">2 партия</t>
  </si>
  <si>
    <t xml:space="preserve">3 партия</t>
  </si>
  <si>
    <t xml:space="preserve">4 партия</t>
  </si>
  <si>
    <t xml:space="preserve">F-test</t>
  </si>
  <si>
    <t xml:space="preserve">Variable 3</t>
  </si>
  <si>
    <t xml:space="preserve">Variable 4</t>
  </si>
  <si>
    <t xml:space="preserve">F</t>
  </si>
  <si>
    <t xml:space="preserve">P (F&lt;=f) right-tail</t>
  </si>
  <si>
    <t xml:space="preserve">F Critical right-tail</t>
  </si>
  <si>
    <t xml:space="preserve">P (F&lt;=f) left-tail</t>
  </si>
  <si>
    <t xml:space="preserve">F Critical left-tail</t>
  </si>
  <si>
    <t xml:space="preserve">P two-tail</t>
  </si>
  <si>
    <t xml:space="preserve">F Critical two-tail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</si>
</sst>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3.8" zeroHeight="false" outlineLevelRow="0" outlineLevelCol="0"/>
  <cols>
    <col collapsed="false" customWidth="true" hidden="false" outlineLevel="0" max="11" min="11" style="0" width="11"/>
  </cols>
  <sheetData>
    <row r="1" customFormat="false" ht="13.8" hidden="false" customHeight="false" outlineLevel="0" collapsed="false">
      <c r="A1" s="0" t="s">
        <v>0</v>
      </c>
      <c r="B1" s="0" t="n">
        <v>1.98</v>
      </c>
      <c r="C1" s="0" t="n">
        <v>2.31</v>
      </c>
      <c r="D1" s="0" t="n">
        <v>2.25</v>
      </c>
      <c r="E1" s="0" t="n">
        <v>2.07</v>
      </c>
      <c r="F1" s="0" t="n">
        <v>1.89</v>
      </c>
      <c r="G1" s="0" t="n">
        <v>2.13</v>
      </c>
      <c r="H1" s="0" t="n">
        <v>2.22</v>
      </c>
      <c r="I1" s="0" t="n">
        <v>2.01</v>
      </c>
      <c r="J1" s="0" t="n">
        <v>1.86</v>
      </c>
      <c r="K1" s="0" t="n">
        <v>1.95</v>
      </c>
      <c r="L1" s="0" t="n">
        <v>1.84</v>
      </c>
    </row>
    <row r="2" customFormat="false" ht="13.8" hidden="false" customHeight="false" outlineLevel="0" collapsed="false">
      <c r="A2" s="0" t="s">
        <v>1</v>
      </c>
      <c r="B2" s="0" t="n">
        <v>2.19</v>
      </c>
      <c r="C2" s="0" t="n">
        <v>2.26</v>
      </c>
      <c r="D2" s="0" t="n">
        <v>2.28</v>
      </c>
      <c r="E2" s="0" t="n">
        <v>1.9</v>
      </c>
      <c r="F2" s="0" t="n">
        <v>2.03</v>
      </c>
      <c r="G2" s="0" t="n">
        <v>2.08</v>
      </c>
      <c r="H2" s="0" t="n">
        <v>2</v>
      </c>
      <c r="I2" s="0" t="n">
        <v>2.04</v>
      </c>
      <c r="J2" s="0" t="n">
        <v>2.32</v>
      </c>
      <c r="K2" s="0" t="n">
        <v>2.02</v>
      </c>
      <c r="L2" s="0" t="n">
        <v>2.24</v>
      </c>
      <c r="M2" s="0" t="n">
        <v>2.35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0" t="s">
        <v>3</v>
      </c>
      <c r="B4" s="0" t="n">
        <v>0.05</v>
      </c>
    </row>
    <row r="5" customFormat="false" ht="13.8" hidden="false" customHeight="false" outlineLevel="0" collapsed="false">
      <c r="A5" s="0" t="s">
        <v>4</v>
      </c>
      <c r="B5" s="0" t="n">
        <v>0</v>
      </c>
    </row>
    <row r="6" customFormat="false" ht="13.8" hidden="false" customHeight="false" outlineLevel="0" collapsed="false">
      <c r="B6" s="1" t="s">
        <v>5</v>
      </c>
      <c r="C6" s="1" t="s">
        <v>6</v>
      </c>
    </row>
    <row r="7" customFormat="false" ht="13.8" hidden="false" customHeight="false" outlineLevel="0" collapsed="false">
      <c r="A7" s="0" t="s">
        <v>7</v>
      </c>
      <c r="B7" s="0" t="n">
        <f aca="false">AVERAGE(Задание1!$B$1:$M$1)</f>
        <v>2.04636363636364</v>
      </c>
      <c r="C7" s="0" t="n">
        <f aca="false">AVERAGE(Задание1!$B$2:$M$2)</f>
        <v>2.1425</v>
      </c>
    </row>
    <row r="8" customFormat="false" ht="13.8" hidden="false" customHeight="false" outlineLevel="0" collapsed="false">
      <c r="A8" s="0" t="s">
        <v>8</v>
      </c>
      <c r="B8" s="0" t="n">
        <f aca="false">VAR(Задание1!$B$1:$M$1)</f>
        <v>0.0265454545454546</v>
      </c>
      <c r="C8" s="0" t="n">
        <f aca="false">VAR(Задание1!$B$2:$M$2)</f>
        <v>0.0218386363636364</v>
      </c>
    </row>
    <row r="9" customFormat="false" ht="13.8" hidden="false" customHeight="false" outlineLevel="0" collapsed="false">
      <c r="A9" s="0" t="s">
        <v>9</v>
      </c>
      <c r="B9" s="0" t="n">
        <f aca="false">COUNT(Задание1!$B$1:$M$1)</f>
        <v>11</v>
      </c>
      <c r="C9" s="0" t="n">
        <f aca="false">COUNT(Задание1!$B$2:$M$2)</f>
        <v>12</v>
      </c>
    </row>
    <row r="10" customFormat="false" ht="13.8" hidden="false" customHeight="false" outlineLevel="0" collapsed="false">
      <c r="A10" s="0" t="s">
        <v>10</v>
      </c>
      <c r="B10" s="0" t="n">
        <f aca="false">CORREL(Задание1!$B$1:$M$1,Задание1!$B$2:$M$2)</f>
        <v>0.000200686138816311</v>
      </c>
    </row>
    <row r="11" customFormat="false" ht="13.8" hidden="false" customHeight="false" outlineLevel="0" collapsed="false">
      <c r="A11" s="0" t="s">
        <v>11</v>
      </c>
      <c r="B11" s="0" t="n">
        <f aca="false" t="array" ref="B11:B11">AVERAGE(IF(ISODD(IF(ISNUMBER(Задание1!$B$1:$M$1), 1, 0) * IF(ISNUMBER(Задание1!$B$2:$M$2), 1, 0)), Задание1!$B$1:$M$1 - Задание1!$B$2:$M$2, "NA"))</f>
        <v>-0.0772727272727272</v>
      </c>
    </row>
    <row r="12" customFormat="false" ht="13.8" hidden="false" customHeight="false" outlineLevel="0" collapsed="false">
      <c r="A12" s="0" t="s">
        <v>12</v>
      </c>
      <c r="B12" s="0" t="n">
        <f aca="false" t="array" ref="B12:B12">VAR(IF(ISODD(IF(ISNUMBER(Задание1!$B$1:$M$1), 1, 0) * IF(ISNUMBER(Задание1!$B$2:$M$2), 1, 0)), Задание1!$B$1:$M$1 - Задание1!$B$2:$M$2, "NA"))</f>
        <v>0.0458618181818182</v>
      </c>
    </row>
    <row r="13" customFormat="false" ht="13.8" hidden="false" customHeight="false" outlineLevel="0" collapsed="false">
      <c r="A13" s="0" t="s">
        <v>13</v>
      </c>
      <c r="B13" s="0" t="n">
        <f aca="false" t="array" ref="B13:B13">SUM(IF(ISNUMBER(Задание1!$B$1:$M$1), 1, 0) * IF(ISNUMBER(Задание1!$B$2:$M$2), 1, 0)) - 1</f>
        <v>10</v>
      </c>
    </row>
    <row r="14" customFormat="false" ht="13.8" hidden="false" customHeight="false" outlineLevel="0" collapsed="false">
      <c r="A14" s="0" t="s">
        <v>14</v>
      </c>
      <c r="B14" s="0" t="n">
        <f aca="false">(Задание1!$B$11 - Задание1!$B$5) / (Задание1!$B$12 / ( Задание1!$B$13 + 1)) ^ 0.5</f>
        <v>-1.19673212404472</v>
      </c>
    </row>
    <row r="15" customFormat="false" ht="13.8" hidden="false" customHeight="false" outlineLevel="0" collapsed="false">
      <c r="A15" s="0" t="s">
        <v>15</v>
      </c>
      <c r="B15" s="0" t="n">
        <f aca="false">TDIST(ABS(Задание1!$B$14), Задание1!$B$13, 1)</f>
        <v>0.129506021464901</v>
      </c>
    </row>
    <row r="16" customFormat="false" ht="13.8" hidden="false" customHeight="false" outlineLevel="0" collapsed="false">
      <c r="A16" s="0" t="s">
        <v>16</v>
      </c>
      <c r="B16" s="0" t="n">
        <f aca="false">TINV(2*Задание1!$B$4, Задание1!$B$13)</f>
        <v>1.81246112281168</v>
      </c>
    </row>
    <row r="17" customFormat="false" ht="13.8" hidden="false" customHeight="false" outlineLevel="0" collapsed="false">
      <c r="A17" s="0" t="s">
        <v>17</v>
      </c>
      <c r="B17" s="0" t="n">
        <f aca="false">TDIST(ABS(Задание1!$B$14), Задание1!$B$13, 2)</f>
        <v>0.259012042929801</v>
      </c>
    </row>
    <row r="18" customFormat="false" ht="13.8" hidden="false" customHeight="false" outlineLevel="0" collapsed="false">
      <c r="A18" s="0" t="s">
        <v>18</v>
      </c>
      <c r="B18" s="0" t="n">
        <f aca="false">TINV(Задание1!$B$4, Задание1!$B$13)</f>
        <v>2.22813885198628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</row>
    <row r="2" customFormat="false" ht="13.8" hidden="false" customHeight="false" outlineLevel="0" collapsed="false">
      <c r="A2" s="2" t="s">
        <v>23</v>
      </c>
      <c r="B2" s="2" t="n">
        <v>120.8</v>
      </c>
      <c r="C2" s="2" t="n">
        <v>8</v>
      </c>
      <c r="D2" s="2" t="n">
        <v>50</v>
      </c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2" t="s">
        <v>24</v>
      </c>
      <c r="B3" s="2" t="n">
        <v>128.2</v>
      </c>
      <c r="C3" s="2" t="n">
        <v>9.4</v>
      </c>
      <c r="D3" s="2" t="n">
        <v>50</v>
      </c>
      <c r="E3" s="2"/>
      <c r="F3" s="2"/>
      <c r="G3" s="2"/>
      <c r="H3" s="2"/>
      <c r="I3" s="2"/>
      <c r="J3" s="2"/>
      <c r="K3" s="2"/>
      <c r="L3" s="3"/>
    </row>
    <row r="4" customFormat="false" ht="13.8" hidden="false" customHeight="false" outlineLevel="0" collapsed="false">
      <c r="A4" s="2" t="s">
        <v>25</v>
      </c>
      <c r="B4" s="2" t="n">
        <v>0.05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customFormat="false" ht="13.8" hidden="false" customHeight="false" outlineLevel="0" collapsed="false">
      <c r="A5" s="4" t="s">
        <v>26</v>
      </c>
      <c r="B5" s="0" t="n">
        <f aca="false">(C2^2)/(C3^2)</f>
        <v>0.724309642372114</v>
      </c>
      <c r="C5" s="0" t="s">
        <v>27</v>
      </c>
      <c r="D5" s="0" t="n">
        <f aca="false">_xlfn.F.INV.RT(B4/2,9,9)</f>
        <v>4.02599415828298</v>
      </c>
    </row>
    <row r="6" customFormat="false" ht="13.8" hidden="false" customHeight="false" outlineLevel="0" collapsed="false">
      <c r="A6" s="3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3"/>
      <c r="B12" s="3"/>
      <c r="C12" s="3"/>
    </row>
    <row r="13" customFormat="false" ht="13.8" hidden="false" customHeight="false" outlineLevel="0" collapsed="false">
      <c r="A13" s="3"/>
      <c r="B13" s="3"/>
      <c r="C13" s="3"/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3"/>
      <c r="B15" s="3"/>
      <c r="C15" s="3"/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3"/>
      <c r="B17" s="3"/>
      <c r="C17" s="3"/>
    </row>
    <row r="18" customFormat="false" ht="13.8" hidden="false" customHeight="false" outlineLevel="0" collapsed="false">
      <c r="A18" s="3"/>
      <c r="B18" s="3"/>
      <c r="C1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0"/>
  </cols>
  <sheetData>
    <row r="1" customFormat="false" ht="13.8" hidden="false" customHeight="false" outlineLevel="0" collapsed="false">
      <c r="A1" s="0" t="s">
        <v>28</v>
      </c>
      <c r="B1" s="6" t="s">
        <v>29</v>
      </c>
      <c r="C1" s="6"/>
      <c r="D1" s="6"/>
      <c r="E1" s="6"/>
      <c r="F1" s="6"/>
      <c r="G1" s="6"/>
      <c r="H1" s="6"/>
      <c r="I1" s="6"/>
    </row>
    <row r="2" customFormat="false" ht="13.8" hidden="false" customHeight="false" outlineLevel="0" collapsed="false">
      <c r="A2" s="0" t="s">
        <v>30</v>
      </c>
      <c r="B2" s="0" t="n">
        <v>1600</v>
      </c>
      <c r="C2" s="0" t="n">
        <v>1610</v>
      </c>
      <c r="D2" s="0" t="n">
        <v>1650</v>
      </c>
      <c r="E2" s="0" t="n">
        <v>1680</v>
      </c>
      <c r="F2" s="0" t="n">
        <v>1700</v>
      </c>
      <c r="G2" s="0" t="n">
        <v>1700</v>
      </c>
      <c r="H2" s="0" t="n">
        <v>1800</v>
      </c>
    </row>
    <row r="3" customFormat="false" ht="13.8" hidden="false" customHeight="false" outlineLevel="0" collapsed="false">
      <c r="A3" s="0" t="s">
        <v>31</v>
      </c>
      <c r="B3" s="0" t="n">
        <v>1580</v>
      </c>
      <c r="C3" s="0" t="n">
        <v>1640</v>
      </c>
      <c r="D3" s="0" t="n">
        <v>1640</v>
      </c>
      <c r="E3" s="0" t="n">
        <v>1700</v>
      </c>
      <c r="F3" s="0" t="n">
        <v>1750</v>
      </c>
    </row>
    <row r="4" customFormat="false" ht="13.8" hidden="false" customHeight="false" outlineLevel="0" collapsed="false">
      <c r="A4" s="0" t="s">
        <v>32</v>
      </c>
      <c r="B4" s="0" t="n">
        <v>1460</v>
      </c>
      <c r="C4" s="0" t="n">
        <v>1550</v>
      </c>
      <c r="D4" s="0" t="n">
        <v>1600</v>
      </c>
      <c r="E4" s="0" t="n">
        <v>1620</v>
      </c>
      <c r="F4" s="0" t="n">
        <v>1640</v>
      </c>
      <c r="G4" s="0" t="n">
        <v>1660</v>
      </c>
      <c r="H4" s="0" t="n">
        <v>1740</v>
      </c>
      <c r="I4" s="0" t="n">
        <v>1820</v>
      </c>
    </row>
    <row r="5" customFormat="false" ht="13.8" hidden="false" customHeight="false" outlineLevel="0" collapsed="false">
      <c r="A5" s="0" t="s">
        <v>33</v>
      </c>
      <c r="B5" s="0" t="n">
        <v>1510</v>
      </c>
      <c r="C5" s="0" t="n">
        <v>1520</v>
      </c>
      <c r="D5" s="0" t="n">
        <v>1530</v>
      </c>
      <c r="E5" s="0" t="n">
        <v>1570</v>
      </c>
      <c r="F5" s="0" t="n">
        <v>1600</v>
      </c>
      <c r="G5" s="0" t="n">
        <v>1680</v>
      </c>
    </row>
    <row r="6" customFormat="false" ht="13.8" hidden="false" customHeight="false" outlineLevel="0" collapsed="false">
      <c r="A6" s="1" t="s">
        <v>34</v>
      </c>
    </row>
    <row r="7" customFormat="false" ht="13.8" hidden="false" customHeight="false" outlineLevel="0" collapsed="false">
      <c r="A7" s="0" t="s">
        <v>3</v>
      </c>
      <c r="B7" s="0" t="n">
        <v>0.05</v>
      </c>
    </row>
    <row r="8" customFormat="false" ht="13.8" hidden="false" customHeight="false" outlineLevel="0" collapsed="false">
      <c r="B8" s="1" t="s">
        <v>5</v>
      </c>
      <c r="C8" s="1" t="s">
        <v>6</v>
      </c>
      <c r="D8" s="1" t="s">
        <v>35</v>
      </c>
      <c r="E8" s="1" t="s">
        <v>36</v>
      </c>
    </row>
    <row r="9" customFormat="false" ht="13.8" hidden="false" customHeight="false" outlineLevel="0" collapsed="false">
      <c r="A9" s="0" t="s">
        <v>7</v>
      </c>
      <c r="B9" s="0" t="n">
        <f aca="false">AVERAGE(Задание3!$B$2:$I$2)</f>
        <v>1677.14285714286</v>
      </c>
      <c r="C9" s="0" t="n">
        <f aca="false">AVERAGE(Задание3!$B$3:$I$3)</f>
        <v>1662</v>
      </c>
      <c r="D9" s="0" t="n">
        <f aca="false">AVERAGE(Задание3!$B$4:$I$4)</f>
        <v>1636.25</v>
      </c>
      <c r="E9" s="0" t="n">
        <f aca="false">AVERAGE(Задание3!$B$5:$I$5)</f>
        <v>1568.33333333333</v>
      </c>
    </row>
    <row r="10" customFormat="false" ht="13.8" hidden="false" customHeight="false" outlineLevel="0" collapsed="false">
      <c r="A10" s="0" t="s">
        <v>8</v>
      </c>
      <c r="B10" s="0" t="n">
        <f aca="false">VAR(Задание3!$B$2:$I$2)</f>
        <v>4557.14285714286</v>
      </c>
      <c r="C10" s="0" t="n">
        <f aca="false">VAR(Задание3!$B$3:$I$3)</f>
        <v>4220</v>
      </c>
      <c r="D10" s="0" t="n">
        <f aca="false">VAR(Задание3!$B$4:$I$4)</f>
        <v>12169.6428571429</v>
      </c>
      <c r="E10" s="0" t="n">
        <f aca="false">VAR(Задание3!$B$5:$I$5)</f>
        <v>4136.66666666667</v>
      </c>
    </row>
    <row r="11" customFormat="false" ht="13.8" hidden="false" customHeight="false" outlineLevel="0" collapsed="false">
      <c r="A11" s="0" t="s">
        <v>9</v>
      </c>
      <c r="B11" s="0" t="n">
        <f aca="false">COUNT(Задание3!$B$2:$I$2)</f>
        <v>7</v>
      </c>
      <c r="C11" s="0" t="n">
        <f aca="false">COUNT(Задание3!$B$3:$I$3)</f>
        <v>5</v>
      </c>
      <c r="D11" s="0" t="n">
        <f aca="false">COUNT(Задание3!$B$4:$I$4)</f>
        <v>8</v>
      </c>
      <c r="E11" s="0" t="n">
        <f aca="false">COUNT(Задание3!$B$5:$I$5)</f>
        <v>6</v>
      </c>
    </row>
    <row r="12" customFormat="false" ht="13.8" hidden="false" customHeight="false" outlineLevel="0" collapsed="false">
      <c r="A12" s="0" t="s">
        <v>13</v>
      </c>
      <c r="B12" s="0" t="n">
        <f aca="false">Задание3!$B$11 - 1</f>
        <v>6</v>
      </c>
      <c r="C12" s="0" t="n">
        <f aca="false">Задание3!$C$11 - 1</f>
        <v>4</v>
      </c>
      <c r="D12" s="0" t="n">
        <f aca="false">Задание3!$D$11 - 1</f>
        <v>7</v>
      </c>
      <c r="E12" s="0" t="n">
        <f aca="false">Задание3!$E$11 - 1</f>
        <v>5</v>
      </c>
    </row>
    <row r="13" customFormat="false" ht="13.8" hidden="false" customHeight="false" outlineLevel="0" collapsed="false">
      <c r="A13" s="0" t="s">
        <v>37</v>
      </c>
      <c r="B13" s="0" t="n">
        <f aca="false">Задание3!$B$10 / Задание3!$C$10</f>
        <v>1.07989167230873</v>
      </c>
    </row>
    <row r="14" customFormat="false" ht="13.8" hidden="false" customHeight="false" outlineLevel="0" collapsed="false">
      <c r="A14" s="0" t="s">
        <v>38</v>
      </c>
      <c r="B14" s="0" t="n">
        <f aca="false">FDIST(Задание3!$B$13, Задание3!$B$12, Задание3!$C$12)</f>
        <v>0.492961789283743</v>
      </c>
    </row>
    <row r="15" customFormat="false" ht="13.8" hidden="false" customHeight="false" outlineLevel="0" collapsed="false">
      <c r="A15" s="0" t="s">
        <v>39</v>
      </c>
      <c r="B15" s="0" t="n">
        <f aca="false">FINV(Задание3!$B$7, Задание3!$B$12, Задание3!$C$12)</f>
        <v>6.16313228268864</v>
      </c>
    </row>
    <row r="16" customFormat="false" ht="13.8" hidden="false" customHeight="false" outlineLevel="0" collapsed="false">
      <c r="A16" s="0" t="s">
        <v>40</v>
      </c>
      <c r="B16" s="0" t="n">
        <f aca="false">1 - Задание3!$B$14</f>
        <v>0.507038210716257</v>
      </c>
    </row>
    <row r="17" customFormat="false" ht="13.8" hidden="false" customHeight="false" outlineLevel="0" collapsed="false">
      <c r="A17" s="0" t="s">
        <v>41</v>
      </c>
      <c r="B17" s="0" t="n">
        <f aca="false">FINV(1-Задание3!$B$7, Задание3!$B$12, Задание3!$C$12)</f>
        <v>0.220571516446334</v>
      </c>
    </row>
    <row r="18" customFormat="false" ht="13.8" hidden="false" customHeight="false" outlineLevel="0" collapsed="false">
      <c r="A18" s="0" t="s">
        <v>42</v>
      </c>
      <c r="B18" s="0" t="n">
        <f aca="false">2*MIN(Задание3!$B$14, Задание3!$B$16)</f>
        <v>0.985923578567486</v>
      </c>
    </row>
    <row r="19" customFormat="false" ht="13.8" hidden="false" customHeight="false" outlineLevel="0" collapsed="false">
      <c r="A19" s="0" t="s">
        <v>43</v>
      </c>
      <c r="B19" s="0" t="n">
        <f aca="false">FINV(1-(Задание3!$B$7/2), Задание3!$B$12, Задание3!$C$12)</f>
        <v>0.160586818552841</v>
      </c>
      <c r="C19" s="0" t="n">
        <f aca="false">FINV(Задание3!$B$7/2, Задание3!$B$12, Задание3!$C$12)</f>
        <v>9.19731107936621</v>
      </c>
    </row>
  </sheetData>
  <mergeCells count="1">
    <mergeCell ref="B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demid_</dc:creator>
  <dc:description/>
  <dc:language>en-US</dc:language>
  <cp:lastModifiedBy/>
  <dcterms:modified xsi:type="dcterms:W3CDTF">2022-12-22T00:54:10Z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