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turns of the SAAs" sheetId="2" r:id="rId5"/>
  </sheets>
  <definedNames/>
  <calcPr/>
</workbook>
</file>

<file path=xl/sharedStrings.xml><?xml version="1.0" encoding="utf-8"?>
<sst xmlns="http://schemas.openxmlformats.org/spreadsheetml/2006/main" count="496" uniqueCount="43">
  <si>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</si>
  <si>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</si>
  <si>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</si>
  <si>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</si>
  <si>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</si>
  <si>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</si>
  <si>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</si>
  <si>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</si>
  <si>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</si>
  <si>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</si>
  <si>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</si>
  <si>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ERIKA KOZLOV's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</si>
  <si>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</si>
  <si>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</si>
  <si>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</si>
  <si>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</si>
  <si>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</si>
  <si>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</si>
  <si>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</si>
  <si>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</si>
  <si>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</si>
  <si>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</si>
  <si>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</si>
  <si>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</si>
  <si>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</si>
  <si>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</si>
  <si>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</si>
  <si>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</si>
  <si>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</si>
  <si>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</si>
  <si>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</si>
  <si>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rFont val="Calibri"/>
        <color theme="1"/>
      </rPr>
      <t>Average return (</t>
    </r>
    <r>
      <rPr>
        <rFont val="Calibri"/>
        <color theme="1"/>
        <sz val="11.0"/>
      </rPr>
      <t>μ)</t>
    </r>
  </si>
  <si>
    <r>
      <rPr>
        <rFont val="Calibri"/>
        <color theme="1"/>
      </rPr>
      <t>Standard deviation of returns (</t>
    </r>
    <r>
      <rPr>
        <rFont val="Calibri"/>
        <color theme="1"/>
        <sz val="11.0"/>
      </rPr>
      <t>σ</t>
    </r>
    <r>
      <rPr>
        <rFont val="Calibri"/>
        <color theme="1"/>
        <sz val="11.0"/>
      </rPr>
      <t>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</si>
  <si>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</si>
  <si>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</si>
  <si>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</si>
  <si>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</si>
  <si>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</si>
  <si>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MONTH n°</t>
  </si>
  <si>
    <t>Monthly return</t>
  </si>
  <si>
    <t>Monthly return + 1</t>
  </si>
  <si>
    <t>Yearly return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</si>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</sst>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0.0000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92D050"/>
      <name val="Calibri"/>
    </font>
    <font>
      <b/>
      <sz val="11.0"/>
      <color rgb="FFFFC000"/>
      <name val="Calibri"/>
    </font>
    <font>
      <b/>
      <sz val="11.0"/>
      <color rgb="FFC00000"/>
      <name val="Calibri"/>
    </font>
    <font>
      <b/>
      <sz val="11.0"/>
      <color rgb="FF00B0F0"/>
      <name val="Calibri"/>
    </font>
    <font>
      <b/>
      <sz val="10.0"/>
      <color theme="1"/>
      <name val="Arimo"/>
    </font>
    <font>
      <sz val="10.0"/>
      <color theme="1"/>
      <name val="Arimo"/>
    </font>
    <font>
      <color theme="1"/>
      <name val="Arimo"/>
    </font>
  </fonts>
  <fills count="7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bottom style="double">
        <color rgb="FF000000"/>
      </bottom>
    </border>
    <border>
      <left/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0" xfId="0" applyFont="1" applyNumberFormat="1"/>
    <xf borderId="0" fillId="0" fontId="2" numFmtId="14" xfId="0" applyFont="1" applyNumberForma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vertical="bottom"/>
    </xf>
    <xf borderId="1" fillId="5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9" xfId="0" applyFont="1" applyNumberFormat="1"/>
    <xf borderId="0" fillId="0" fontId="2" numFmtId="9" xfId="0" applyFont="1" applyNumberFormat="1"/>
    <xf borderId="0" fillId="0" fontId="5" numFmtId="9" xfId="0" applyFont="1" applyNumberFormat="1"/>
    <xf borderId="0" fillId="0" fontId="6" numFmtId="9" xfId="0" applyFont="1" applyNumberFormat="1"/>
    <xf borderId="1" fillId="6" fontId="7" numFmtId="9" xfId="0" applyAlignment="1" applyBorder="1" applyFill="1" applyFont="1" applyNumberFormat="1">
      <alignment horizontal="right" vertical="bottom"/>
    </xf>
    <xf borderId="0" fillId="0" fontId="8" numFmtId="49" xfId="0" applyAlignment="1" applyFont="1" applyNumberFormat="1">
      <alignment horizontal="right" vertical="center"/>
    </xf>
    <xf borderId="0" fillId="0" fontId="9" numFmtId="164" xfId="0" applyAlignment="1" applyFont="1" applyNumberFormat="1">
      <alignment vertical="center"/>
    </xf>
    <xf borderId="0" fillId="0" fontId="9" numFmtId="10" xfId="0" applyAlignment="1" applyFont="1" applyNumberFormat="1">
      <alignment vertical="center"/>
    </xf>
    <xf borderId="0" fillId="0" fontId="2" numFmtId="164" xfId="0" applyFont="1" applyNumberFormat="1"/>
    <xf borderId="0" fillId="0" fontId="3" numFmtId="49" xfId="0" applyAlignment="1" applyFont="1" applyNumberFormat="1">
      <alignment horizontal="right"/>
    </xf>
    <xf borderId="2" fillId="0" fontId="3" numFmtId="0" xfId="0" applyBorder="1" applyFont="1"/>
    <xf borderId="2" fillId="0" fontId="2" numFmtId="9" xfId="0" applyBorder="1" applyFont="1" applyNumberFormat="1"/>
    <xf borderId="2" fillId="0" fontId="2" numFmtId="0" xfId="0" applyBorder="1" applyFont="1"/>
    <xf borderId="2" fillId="0" fontId="2" numFmtId="10" xfId="0" applyBorder="1" applyFont="1" applyNumberFormat="1"/>
    <xf borderId="2" fillId="0" fontId="9" numFmtId="164" xfId="0" applyAlignment="1" applyBorder="1" applyFont="1" applyNumberFormat="1">
      <alignment vertical="center"/>
    </xf>
    <xf borderId="1" fillId="4" fontId="2" numFmtId="0" xfId="0" applyBorder="1" applyFont="1"/>
    <xf borderId="1" fillId="5" fontId="3" numFmtId="10" xfId="0" applyAlignment="1" applyBorder="1" applyFont="1" applyNumberFormat="1">
      <alignment horizontal="center"/>
    </xf>
    <xf borderId="1" fillId="5" fontId="2" numFmtId="10" xfId="0" applyBorder="1" applyFont="1" applyNumberFormat="1"/>
    <xf borderId="1" fillId="6" fontId="2" numFmtId="10" xfId="0" applyAlignment="1" applyBorder="1" applyFont="1" applyNumberFormat="1">
      <alignment horizontal="right" vertical="bottom"/>
    </xf>
    <xf borderId="1" fillId="6" fontId="2" numFmtId="164" xfId="0" applyAlignment="1" applyBorder="1" applyFont="1" applyNumberFormat="1">
      <alignment horizontal="right" vertical="bottom"/>
    </xf>
    <xf borderId="1" fillId="6" fontId="10" numFmtId="10" xfId="0" applyAlignment="1" applyBorder="1" applyFont="1" applyNumberFormat="1">
      <alignment horizontal="right" vertical="bottom"/>
    </xf>
    <xf borderId="2" fillId="0" fontId="2" numFmtId="164" xfId="0" applyBorder="1" applyFont="1" applyNumberFormat="1"/>
    <xf borderId="3" fillId="6" fontId="2" numFmtId="10" xfId="0" applyAlignment="1" applyBorder="1" applyFont="1" applyNumberFormat="1">
      <alignment horizontal="right" vertical="bottom"/>
    </xf>
    <xf borderId="3" fillId="6" fontId="2" numFmtId="164" xfId="0" applyAlignment="1" applyBorder="1" applyFont="1" applyNumberFormat="1">
      <alignment horizontal="right" vertical="bottom"/>
    </xf>
    <xf borderId="0" fillId="0" fontId="2" numFmtId="165" xfId="0" applyFont="1" applyNumberFormat="1"/>
    <xf borderId="1" fillId="6" fontId="2" numFmtId="165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1" fillId="6" fontId="2" numFmtId="10" xfId="0" applyBorder="1" applyFont="1" applyNumberFormat="1"/>
    <xf borderId="1" fillId="6" fontId="2" numFmtId="164" xfId="0" applyBorder="1" applyFont="1" applyNumberFormat="1"/>
    <xf borderId="3" fillId="6" fontId="2" numFmtId="10" xfId="0" applyBorder="1" applyFont="1" applyNumberFormat="1"/>
    <xf borderId="3" fillId="6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5" width="20.43"/>
    <col customWidth="1" min="6" max="8" width="22.14"/>
    <col customWidth="1" min="9" max="10" width="20.0"/>
    <col customWidth="1" min="11" max="26" width="8.71"/>
  </cols>
  <sheetData>
    <row r="1">
      <c r="B1" s="1" t="s">
        <v>0</v>
      </c>
      <c r="C1" s="1" t="s">
        <v>1</v>
      </c>
      <c r="D1" s="1" t="s">
        <v>1</v>
      </c>
      <c r="E1" s="2" t="s">
        <v>1</v>
      </c>
      <c r="F1" s="1" t="s">
        <v>2</v>
      </c>
      <c r="G1" s="1" t="s">
        <v>2</v>
      </c>
      <c r="H1" s="2" t="s">
        <v>2</v>
      </c>
      <c r="I1" s="1" t="s">
        <v>3</v>
      </c>
      <c r="J1" s="2" t="s">
        <v>3</v>
      </c>
    </row>
    <row r="2">
      <c r="C2" s="1" t="s">
        <v>4</v>
      </c>
      <c r="D2" s="1" t="s">
        <v>5</v>
      </c>
      <c r="E2" s="2" t="s">
        <v>6</v>
      </c>
      <c r="F2" s="1" t="s">
        <v>4</v>
      </c>
      <c r="G2" s="1" t="s">
        <v>7</v>
      </c>
      <c r="H2" s="2" t="s">
        <v>6</v>
      </c>
      <c r="J2" s="2" t="s">
        <v>6</v>
      </c>
    </row>
    <row r="3">
      <c r="A3" s="1">
        <v>1.0</v>
      </c>
      <c r="B3" s="3">
        <v>54789.0</v>
      </c>
      <c r="C3" s="1">
        <v>100.0</v>
      </c>
      <c r="D3" s="1">
        <v>7.5416</v>
      </c>
      <c r="E3" s="2"/>
      <c r="F3" s="1">
        <v>100.0</v>
      </c>
      <c r="G3" s="1">
        <v>14.793</v>
      </c>
      <c r="H3" s="2"/>
      <c r="I3" s="1">
        <v>100.0</v>
      </c>
      <c r="J3" s="2"/>
    </row>
    <row r="4">
      <c r="A4" s="1">
        <v>2.0</v>
      </c>
      <c r="B4" s="3">
        <v>54820.0</v>
      </c>
      <c r="C4" s="1">
        <v>98.5374677002584</v>
      </c>
      <c r="D4" s="1">
        <v>7.6786</v>
      </c>
      <c r="E4" s="2">
        <v>-0.014625322997415964</v>
      </c>
      <c r="F4" s="1">
        <v>102.78586807673508</v>
      </c>
      <c r="G4" s="1">
        <v>15.617</v>
      </c>
      <c r="H4" s="2">
        <v>0.027858680767350846</v>
      </c>
      <c r="I4" s="1">
        <v>100.70101383183207</v>
      </c>
      <c r="J4" s="2">
        <v>0.0070101383183207135</v>
      </c>
    </row>
    <row r="5">
      <c r="A5" s="1">
        <v>3.0</v>
      </c>
      <c r="B5" s="3">
        <v>54848.0</v>
      </c>
      <c r="C5" s="1">
        <v>98.6046511627907</v>
      </c>
      <c r="D5" s="1">
        <v>7.8368</v>
      </c>
      <c r="E5" s="2">
        <v>6.818062621282736E-4</v>
      </c>
      <c r="F5" s="1">
        <v>101.71539023966585</v>
      </c>
      <c r="G5" s="1">
        <v>15.446</v>
      </c>
      <c r="H5" s="2">
        <v>-0.01041464023313074</v>
      </c>
      <c r="I5" s="1">
        <v>101.42840990464705</v>
      </c>
      <c r="J5" s="2">
        <v>0.007223324226206049</v>
      </c>
    </row>
    <row r="6">
      <c r="A6" s="1">
        <v>4.0</v>
      </c>
      <c r="B6" s="3">
        <v>54879.0</v>
      </c>
      <c r="C6" s="1">
        <v>97.23514211886305</v>
      </c>
      <c r="D6" s="1">
        <v>7.8159</v>
      </c>
      <c r="E6" s="2">
        <v>-0.0138888888888889</v>
      </c>
      <c r="F6" s="1">
        <v>102.15751778407049</v>
      </c>
      <c r="G6" s="1">
        <v>15.091</v>
      </c>
      <c r="H6" s="2">
        <v>0.00434671236440113</v>
      </c>
      <c r="I6" s="1">
        <v>102.18595711001394</v>
      </c>
      <c r="J6" s="2">
        <v>0.007468787158144954</v>
      </c>
    </row>
    <row r="7">
      <c r="A7" s="1">
        <v>5.0</v>
      </c>
      <c r="B7" s="3">
        <v>54909.0</v>
      </c>
      <c r="C7" s="1">
        <v>98.5219638242894</v>
      </c>
      <c r="D7" s="1">
        <v>7.7562</v>
      </c>
      <c r="E7" s="2">
        <v>0.013234121711400391</v>
      </c>
      <c r="F7" s="1">
        <v>103.6309396371686</v>
      </c>
      <c r="G7" s="1">
        <v>11.61</v>
      </c>
      <c r="H7" s="2">
        <v>0.014423038901674002</v>
      </c>
      <c r="I7" s="1">
        <v>102.94727320694983</v>
      </c>
      <c r="J7" s="2">
        <v>0.007450300593811035</v>
      </c>
    </row>
    <row r="8">
      <c r="A8" s="1">
        <v>6.0</v>
      </c>
      <c r="B8" s="3">
        <v>54940.0</v>
      </c>
      <c r="C8" s="1">
        <v>96.44444444444444</v>
      </c>
      <c r="D8" s="1">
        <v>7.6266</v>
      </c>
      <c r="E8" s="2">
        <v>-0.02108686529584554</v>
      </c>
      <c r="F8" s="1">
        <v>101.26275989384092</v>
      </c>
      <c r="G8" s="1">
        <v>12.176</v>
      </c>
      <c r="H8" s="2">
        <v>-0.02285205317658139</v>
      </c>
      <c r="I8" s="1">
        <v>103.66336260505786</v>
      </c>
      <c r="J8" s="2">
        <v>0.006955885044847237</v>
      </c>
    </row>
    <row r="9">
      <c r="A9" s="1">
        <v>7.0</v>
      </c>
      <c r="B9" s="3">
        <v>54970.0</v>
      </c>
      <c r="C9" s="1">
        <v>98.38242894056847</v>
      </c>
      <c r="D9" s="1">
        <v>7.4302</v>
      </c>
      <c r="E9" s="2">
        <v>0.020094309291608617</v>
      </c>
      <c r="F9" s="1">
        <v>101.06502445940869</v>
      </c>
      <c r="G9" s="1">
        <v>13.299</v>
      </c>
      <c r="H9" s="2">
        <v>-0.0019526964763702732</v>
      </c>
      <c r="I9" s="1">
        <v>104.38698978630387</v>
      </c>
      <c r="J9" s="2">
        <v>0.006980548991092726</v>
      </c>
    </row>
    <row r="10">
      <c r="A10" s="1">
        <v>8.0</v>
      </c>
      <c r="B10" s="3">
        <v>55001.0</v>
      </c>
      <c r="C10" s="1">
        <v>102.86304909560724</v>
      </c>
      <c r="D10" s="1">
        <v>7.4484</v>
      </c>
      <c r="E10" s="2">
        <v>0.04554289016126495</v>
      </c>
      <c r="F10" s="1">
        <v>110.6843786987029</v>
      </c>
      <c r="G10" s="1">
        <v>14.926</v>
      </c>
      <c r="H10" s="2">
        <v>0.09517985367091744</v>
      </c>
      <c r="I10" s="1">
        <v>105.0955414012739</v>
      </c>
      <c r="J10" s="2">
        <v>0.006787738744268299</v>
      </c>
    </row>
    <row r="11">
      <c r="A11" s="1">
        <v>9.0</v>
      </c>
      <c r="B11" s="3">
        <v>55032.0</v>
      </c>
      <c r="C11" s="1">
        <v>99.40568475452196</v>
      </c>
      <c r="D11" s="1">
        <v>7.5198</v>
      </c>
      <c r="E11" s="2">
        <v>-0.033611334405144785</v>
      </c>
      <c r="F11" s="1">
        <v>108.04615577270322</v>
      </c>
      <c r="G11" s="1">
        <v>15.902</v>
      </c>
      <c r="H11" s="2">
        <v>-0.023835548945721298</v>
      </c>
      <c r="I11" s="1">
        <v>105.77771077526101</v>
      </c>
      <c r="J11" s="2">
        <v>0.00649094495248339</v>
      </c>
    </row>
    <row r="12">
      <c r="A12" s="1">
        <v>10.0</v>
      </c>
      <c r="B12" s="3">
        <v>55062.0</v>
      </c>
      <c r="C12" s="1">
        <v>101.29198966408269</v>
      </c>
      <c r="D12" s="1">
        <v>7.5483</v>
      </c>
      <c r="E12" s="2">
        <v>0.018975825318430065</v>
      </c>
      <c r="F12" s="1">
        <v>110.90614939023158</v>
      </c>
      <c r="G12" s="1">
        <v>15.62</v>
      </c>
      <c r="H12" s="2">
        <v>0.026470109899559325</v>
      </c>
      <c r="I12" s="1">
        <v>106.497569064938</v>
      </c>
      <c r="J12" s="2">
        <v>0.006805387301360944</v>
      </c>
    </row>
    <row r="13">
      <c r="A13" s="1">
        <v>11.0</v>
      </c>
      <c r="B13" s="3">
        <v>55093.0</v>
      </c>
      <c r="C13" s="1">
        <v>102.13953488372093</v>
      </c>
      <c r="D13" s="1">
        <v>7.6323</v>
      </c>
      <c r="E13" s="2">
        <v>0.008367346938775432</v>
      </c>
      <c r="F13" s="1">
        <v>106.94416953137308</v>
      </c>
      <c r="G13" s="1">
        <v>15.728</v>
      </c>
      <c r="H13" s="2">
        <v>-0.03572371667974853</v>
      </c>
      <c r="I13" s="1">
        <v>107.18727622206309</v>
      </c>
      <c r="J13" s="2">
        <v>0.006476271366387045</v>
      </c>
    </row>
    <row r="14">
      <c r="A14" s="1">
        <v>12.0</v>
      </c>
      <c r="B14" s="3">
        <v>55123.0</v>
      </c>
      <c r="C14" s="1">
        <v>103.06459948320413</v>
      </c>
      <c r="D14" s="1">
        <v>7.6618</v>
      </c>
      <c r="E14" s="2">
        <v>0.00905687107872903</v>
      </c>
      <c r="F14" s="1">
        <v>111.59024532120395</v>
      </c>
      <c r="G14" s="1">
        <v>15.589</v>
      </c>
      <c r="H14" s="2">
        <v>0.04344393724491829</v>
      </c>
      <c r="I14" s="1">
        <v>107.89582783703312</v>
      </c>
      <c r="J14" s="2">
        <v>0.006610407876230629</v>
      </c>
    </row>
    <row r="15">
      <c r="A15" s="1">
        <v>13.0</v>
      </c>
      <c r="B15" s="3">
        <v>55154.0</v>
      </c>
      <c r="C15" s="1">
        <v>104.32558139534883</v>
      </c>
      <c r="D15" s="1">
        <v>8.0249</v>
      </c>
      <c r="E15" s="2">
        <v>0.012234869377726497</v>
      </c>
      <c r="F15" s="1">
        <v>114.58919908060092</v>
      </c>
      <c r="G15" s="1">
        <v>16.007</v>
      </c>
      <c r="H15" s="2">
        <v>0.02687469456460742</v>
      </c>
      <c r="I15" s="1">
        <v>108.60814834357217</v>
      </c>
      <c r="J15" s="2">
        <v>0.006601928182199401</v>
      </c>
    </row>
    <row r="16">
      <c r="A16" s="1">
        <v>14.0</v>
      </c>
      <c r="B16" s="3">
        <v>55185.0</v>
      </c>
      <c r="C16" s="1">
        <v>102.94573643410853</v>
      </c>
      <c r="D16" s="1">
        <v>8.3679</v>
      </c>
      <c r="E16" s="2">
        <v>-0.013226333779164798</v>
      </c>
      <c r="F16" s="1">
        <v>109.38203132258548</v>
      </c>
      <c r="G16" s="1">
        <v>17.448</v>
      </c>
      <c r="H16" s="2">
        <v>-0.045442046892681165</v>
      </c>
      <c r="I16" s="1">
        <v>109.26016658500734</v>
      </c>
      <c r="J16" s="2">
        <v>0.006003400770378396</v>
      </c>
    </row>
    <row r="17">
      <c r="A17" s="1">
        <v>15.0</v>
      </c>
      <c r="B17" s="3">
        <v>55213.0</v>
      </c>
      <c r="C17" s="1">
        <v>101.36434108527132</v>
      </c>
      <c r="D17" s="1">
        <v>8.6251</v>
      </c>
      <c r="E17" s="2">
        <v>-0.015361445783132489</v>
      </c>
      <c r="F17" s="1">
        <v>103.14397320977731</v>
      </c>
      <c r="G17" s="1">
        <v>16.572</v>
      </c>
      <c r="H17" s="2">
        <v>-0.05703000792160377</v>
      </c>
      <c r="I17" s="1">
        <v>109.99510044096033</v>
      </c>
      <c r="J17" s="2">
        <v>0.00672645739910336</v>
      </c>
    </row>
    <row r="18">
      <c r="A18" s="1">
        <v>16.0</v>
      </c>
      <c r="B18" s="3">
        <v>55244.0</v>
      </c>
      <c r="C18" s="1">
        <v>100.36175710594316</v>
      </c>
      <c r="D18" s="1">
        <v>8.5903</v>
      </c>
      <c r="E18" s="2">
        <v>-0.009890894259202605</v>
      </c>
      <c r="F18" s="1">
        <v>94.5932790149988</v>
      </c>
      <c r="G18" s="1">
        <v>15.171</v>
      </c>
      <c r="H18" s="2">
        <v>-0.08290057022903176</v>
      </c>
      <c r="I18" s="1">
        <v>110.71118983906834</v>
      </c>
      <c r="J18" s="2">
        <v>0.006510193592598885</v>
      </c>
    </row>
    <row r="19">
      <c r="A19" s="1">
        <v>17.0</v>
      </c>
      <c r="B19" s="3">
        <v>55274.0</v>
      </c>
      <c r="C19" s="1">
        <v>100.05167958656331</v>
      </c>
      <c r="D19" s="1">
        <v>8.4862</v>
      </c>
      <c r="E19" s="2">
        <v>-0.0030895983522142177</v>
      </c>
      <c r="F19" s="1">
        <v>96.52862215363983</v>
      </c>
      <c r="G19" s="1">
        <v>12.08</v>
      </c>
      <c r="H19" s="2">
        <v>0.020459626294740886</v>
      </c>
      <c r="I19" s="1">
        <v>111.46119926129725</v>
      </c>
      <c r="J19" s="2">
        <v>0.006774468085106302</v>
      </c>
    </row>
    <row r="20">
      <c r="A20" s="1">
        <v>18.0</v>
      </c>
      <c r="B20" s="3">
        <v>55305.0</v>
      </c>
      <c r="C20" s="1">
        <v>103.37467700258398</v>
      </c>
      <c r="D20" s="1">
        <v>8.3588</v>
      </c>
      <c r="E20" s="2">
        <v>0.03321280991735535</v>
      </c>
      <c r="F20" s="1">
        <v>106.64423376004329</v>
      </c>
      <c r="G20" s="1">
        <v>12.304</v>
      </c>
      <c r="H20" s="2">
        <v>0.10479390859120462</v>
      </c>
      <c r="I20" s="1">
        <v>112.18859533411225</v>
      </c>
      <c r="J20" s="2">
        <v>0.006526002569824956</v>
      </c>
    </row>
    <row r="21" ht="15.75" customHeight="1">
      <c r="A21" s="1">
        <v>19.0</v>
      </c>
      <c r="B21" s="3">
        <v>55335.0</v>
      </c>
      <c r="C21" s="1">
        <v>105.27131782945736</v>
      </c>
      <c r="D21" s="1">
        <v>8.3552</v>
      </c>
      <c r="E21" s="2">
        <v>0.01834724791281303</v>
      </c>
      <c r="F21" s="1">
        <v>105.62526004532363</v>
      </c>
      <c r="G21" s="1">
        <v>13.454</v>
      </c>
      <c r="H21" s="2">
        <v>-0.009554888049666364</v>
      </c>
      <c r="I21" s="1">
        <v>112.93106697320319</v>
      </c>
      <c r="J21" s="2">
        <v>0.006618066986931777</v>
      </c>
    </row>
    <row r="22" ht="15.75" customHeight="1">
      <c r="A22" s="1">
        <v>20.0</v>
      </c>
      <c r="B22" s="3">
        <v>55366.0</v>
      </c>
      <c r="C22" s="1">
        <v>108.56847545219638</v>
      </c>
      <c r="D22" s="1">
        <v>8.6884</v>
      </c>
      <c r="E22" s="2">
        <v>0.031320569464899396</v>
      </c>
      <c r="F22" s="1">
        <v>105.59072198680686</v>
      </c>
      <c r="G22" s="1">
        <v>15.039</v>
      </c>
      <c r="H22" s="2">
        <v>-3.2698673122274856E-4</v>
      </c>
      <c r="I22" s="1">
        <v>113.66600082915613</v>
      </c>
      <c r="J22" s="2">
        <v>0.00650780937124533</v>
      </c>
    </row>
    <row r="23" ht="15.75" customHeight="1">
      <c r="A23" s="1">
        <v>21.0</v>
      </c>
      <c r="B23" s="3">
        <v>55397.0</v>
      </c>
      <c r="C23" s="1">
        <v>107.72093023255815</v>
      </c>
      <c r="D23" s="1">
        <v>8.9134</v>
      </c>
      <c r="E23" s="2">
        <v>-0.007806549885757733</v>
      </c>
      <c r="F23" s="1">
        <v>94.90957491931022</v>
      </c>
      <c r="G23" s="1">
        <v>14.697</v>
      </c>
      <c r="H23" s="2">
        <v>-0.101156113591412</v>
      </c>
      <c r="I23" s="1">
        <v>114.36324576941922</v>
      </c>
      <c r="J23" s="2">
        <v>0.0061341556417655</v>
      </c>
    </row>
    <row r="24" ht="15.75" customHeight="1">
      <c r="A24" s="1">
        <v>22.0</v>
      </c>
      <c r="B24" s="3">
        <v>55427.0</v>
      </c>
      <c r="C24" s="1">
        <v>108.9250645994832</v>
      </c>
      <c r="D24" s="1">
        <v>8.7913</v>
      </c>
      <c r="E24" s="2">
        <v>0.011178276722318137</v>
      </c>
      <c r="F24" s="1">
        <v>86.81938817142188</v>
      </c>
      <c r="G24" s="1">
        <v>13.251</v>
      </c>
      <c r="H24" s="2">
        <v>-0.08524099654609577</v>
      </c>
      <c r="I24" s="1">
        <v>115.07556627595825</v>
      </c>
      <c r="J24" s="2">
        <v>0.006228578961244419</v>
      </c>
    </row>
    <row r="25" ht="15.75" customHeight="1">
      <c r="A25" s="1">
        <v>23.0</v>
      </c>
      <c r="B25" s="3">
        <v>55458.0</v>
      </c>
      <c r="C25" s="1">
        <v>113.79328165374677</v>
      </c>
      <c r="D25" s="1">
        <v>8.5809</v>
      </c>
      <c r="E25" s="2">
        <v>0.0446932675428192</v>
      </c>
      <c r="F25" s="1">
        <v>92.1455203532173</v>
      </c>
      <c r="G25" s="1">
        <v>11.908</v>
      </c>
      <c r="H25" s="2">
        <v>0.06134726694087214</v>
      </c>
      <c r="I25" s="1">
        <v>115.75773564994536</v>
      </c>
      <c r="J25" s="2">
        <v>0.005928012314544897</v>
      </c>
    </row>
    <row r="26" ht="15.75" customHeight="1">
      <c r="A26" s="1">
        <v>24.0</v>
      </c>
      <c r="B26" s="3">
        <v>55488.0</v>
      </c>
      <c r="C26" s="1">
        <v>115.6795865633075</v>
      </c>
      <c r="D26" s="1">
        <v>8.2524</v>
      </c>
      <c r="E26" s="2">
        <v>0.01657659294245876</v>
      </c>
      <c r="F26" s="1">
        <v>92.08371540639781</v>
      </c>
      <c r="G26" s="1">
        <v>13.015</v>
      </c>
      <c r="H26" s="2">
        <v>-6.707319746262674E-4</v>
      </c>
      <c r="I26" s="1">
        <v>116.44367391550145</v>
      </c>
      <c r="J26" s="2">
        <v>0.005925636517548908</v>
      </c>
    </row>
    <row r="27" ht="15.75" customHeight="1">
      <c r="A27" s="1">
        <v>25.0</v>
      </c>
      <c r="B27" s="3">
        <v>55519.0</v>
      </c>
      <c r="C27" s="1">
        <v>116.82170542635659</v>
      </c>
      <c r="D27" s="1">
        <v>8.2635</v>
      </c>
      <c r="E27" s="2">
        <v>0.009873123659756936</v>
      </c>
      <c r="F27" s="1">
        <v>93.21781598284004</v>
      </c>
      <c r="G27" s="1">
        <v>13.202</v>
      </c>
      <c r="H27" s="2">
        <v>0.01231597325799722</v>
      </c>
      <c r="I27" s="1">
        <v>117.10699883164364</v>
      </c>
      <c r="J27" s="2">
        <v>0.005696530295184054</v>
      </c>
    </row>
    <row r="28" ht="15.75" customHeight="1">
      <c r="A28" s="1">
        <v>26.0</v>
      </c>
      <c r="B28" s="3">
        <v>55550.0</v>
      </c>
      <c r="C28" s="1">
        <v>119.74160206718346</v>
      </c>
      <c r="D28" s="1">
        <v>7.9137</v>
      </c>
      <c r="E28" s="2">
        <v>0.024994470249944736</v>
      </c>
      <c r="F28" s="1">
        <v>96.43813647986492</v>
      </c>
      <c r="G28" s="1">
        <v>13.833</v>
      </c>
      <c r="H28" s="2">
        <v>0.03454619123041563</v>
      </c>
      <c r="I28" s="1">
        <v>117.67610145856105</v>
      </c>
      <c r="J28" s="2">
        <v>0.004859680741503514</v>
      </c>
    </row>
    <row r="29" ht="15.75" customHeight="1">
      <c r="A29" s="1">
        <v>27.0</v>
      </c>
      <c r="B29" s="3">
        <v>55579.0</v>
      </c>
      <c r="C29" s="1">
        <v>119.77777777777777</v>
      </c>
      <c r="D29" s="1">
        <v>8.0614</v>
      </c>
      <c r="E29" s="2">
        <v>3.0211480362530896E-4</v>
      </c>
      <c r="F29" s="1">
        <v>103.98157162304636</v>
      </c>
      <c r="G29" s="1">
        <v>15.205</v>
      </c>
      <c r="H29" s="2">
        <v>0.07822045736809126</v>
      </c>
      <c r="I29" s="1">
        <v>118.28666189273737</v>
      </c>
      <c r="J29" s="2">
        <v>0.005188482849181797</v>
      </c>
    </row>
    <row r="30" ht="15.75" customHeight="1">
      <c r="A30" s="1">
        <v>28.0</v>
      </c>
      <c r="B30" s="3">
        <v>55610.0</v>
      </c>
      <c r="C30" s="1">
        <v>115.42635658914729</v>
      </c>
      <c r="D30" s="1">
        <v>7.953</v>
      </c>
      <c r="E30" s="2">
        <v>-0.03632911938559772</v>
      </c>
      <c r="F30" s="1">
        <v>101.30456912257173</v>
      </c>
      <c r="G30" s="1">
        <v>15.943</v>
      </c>
      <c r="H30" s="2">
        <v>-0.02574497056246937</v>
      </c>
      <c r="I30" s="1">
        <v>118.85953341122377</v>
      </c>
      <c r="J30" s="2">
        <v>0.004843077903456906</v>
      </c>
    </row>
    <row r="31" ht="15.75" customHeight="1">
      <c r="A31" s="1">
        <v>29.0</v>
      </c>
      <c r="B31" s="3">
        <v>55640.0</v>
      </c>
      <c r="C31" s="1">
        <v>117.20413436692506</v>
      </c>
      <c r="D31" s="1">
        <v>7.9875</v>
      </c>
      <c r="E31" s="2">
        <v>0.01540183568390413</v>
      </c>
      <c r="F31" s="1">
        <v>104.16860227910792</v>
      </c>
      <c r="G31" s="1">
        <v>14.394</v>
      </c>
      <c r="H31" s="2">
        <v>0.028271510173158057</v>
      </c>
      <c r="I31" s="1">
        <v>119.43240492971017</v>
      </c>
      <c r="J31" s="2">
        <v>0.004819735548720512</v>
      </c>
    </row>
    <row r="32" ht="15.75" customHeight="1">
      <c r="A32" s="1">
        <v>30.0</v>
      </c>
      <c r="B32" s="3">
        <v>55671.0</v>
      </c>
      <c r="C32" s="1">
        <v>117.05426356589147</v>
      </c>
      <c r="D32" s="1">
        <v>8.0939</v>
      </c>
      <c r="E32" s="2">
        <v>-0.0012787159927685923</v>
      </c>
      <c r="F32" s="1">
        <v>103.94097425601791</v>
      </c>
      <c r="G32" s="1">
        <v>14.055</v>
      </c>
      <c r="H32" s="2">
        <v>-0.002185188416756349</v>
      </c>
      <c r="I32" s="1">
        <v>119.98643199035165</v>
      </c>
      <c r="J32" s="2">
        <v>0.004638833664678665</v>
      </c>
    </row>
    <row r="33" ht="15.75" customHeight="1">
      <c r="A33" s="1">
        <v>31.0</v>
      </c>
      <c r="B33" s="3">
        <v>55701.0</v>
      </c>
      <c r="C33" s="1">
        <v>115.82945736434108</v>
      </c>
      <c r="D33" s="1">
        <v>8.0873</v>
      </c>
      <c r="E33" s="2">
        <v>-0.010463576158940446</v>
      </c>
      <c r="F33" s="1">
        <v>99.43527244670838</v>
      </c>
      <c r="G33" s="1">
        <v>16.195</v>
      </c>
      <c r="H33" s="2">
        <v>-0.043348658616682724</v>
      </c>
      <c r="I33" s="1">
        <v>120.55930350883806</v>
      </c>
      <c r="J33" s="2">
        <v>0.004774469154416346</v>
      </c>
    </row>
    <row r="34" ht="15.75" customHeight="1">
      <c r="A34" s="1">
        <v>32.0</v>
      </c>
      <c r="B34" s="3">
        <v>55732.0</v>
      </c>
      <c r="C34" s="1">
        <v>118.30490956072352</v>
      </c>
      <c r="D34" s="1">
        <v>7.8818</v>
      </c>
      <c r="E34" s="2">
        <v>0.02137152545397765</v>
      </c>
      <c r="F34" s="1">
        <v>102.269009060686</v>
      </c>
      <c r="G34" s="1">
        <v>15.898</v>
      </c>
      <c r="H34" s="2">
        <v>0.028498303914200482</v>
      </c>
      <c r="I34" s="1">
        <v>121.12463724418649</v>
      </c>
      <c r="J34" s="2">
        <v>0.004689258471926954</v>
      </c>
    </row>
    <row r="35" ht="15.75" customHeight="1">
      <c r="A35" s="1">
        <v>33.0</v>
      </c>
      <c r="B35" s="3">
        <v>55763.0</v>
      </c>
      <c r="C35" s="1">
        <v>120.59431524547804</v>
      </c>
      <c r="D35" s="1">
        <v>7.661</v>
      </c>
      <c r="E35" s="2">
        <v>0.019351738598637123</v>
      </c>
      <c r="F35" s="1">
        <v>102.2645655677774</v>
      </c>
      <c r="G35" s="1">
        <v>16.141</v>
      </c>
      <c r="H35" s="2">
        <v>-4.3449065845253495E-5</v>
      </c>
      <c r="I35" s="1">
        <v>121.663588738552</v>
      </c>
      <c r="J35" s="2">
        <v>0.004449561267035897</v>
      </c>
    </row>
    <row r="36" ht="15.75" customHeight="1">
      <c r="A36" s="1">
        <v>34.0</v>
      </c>
      <c r="B36" s="3">
        <v>55793.0</v>
      </c>
      <c r="C36" s="1">
        <v>125.31266149870801</v>
      </c>
      <c r="D36" s="1">
        <v>7.5329</v>
      </c>
      <c r="E36" s="2">
        <v>0.03912577673023349</v>
      </c>
      <c r="F36" s="1">
        <v>104.8795611444822</v>
      </c>
      <c r="G36" s="1">
        <v>16.196</v>
      </c>
      <c r="H36" s="2">
        <v>0.025570886280954</v>
      </c>
      <c r="I36" s="1">
        <v>122.19877134134852</v>
      </c>
      <c r="J36" s="2">
        <v>0.004398872401722433</v>
      </c>
    </row>
    <row r="37" ht="15.75" customHeight="1">
      <c r="A37" s="1">
        <v>35.0</v>
      </c>
      <c r="B37" s="3">
        <v>55824.0</v>
      </c>
      <c r="C37" s="1">
        <v>126.62532299741602</v>
      </c>
      <c r="D37" s="1">
        <v>7.5023</v>
      </c>
      <c r="E37" s="2">
        <v>0.010475090729132299</v>
      </c>
      <c r="F37" s="1">
        <v>105.96579318368188</v>
      </c>
      <c r="G37" s="1">
        <v>16.413</v>
      </c>
      <c r="H37" s="2">
        <v>0.010356946838319543</v>
      </c>
      <c r="I37" s="1">
        <v>122.68495835374817</v>
      </c>
      <c r="J37" s="2">
        <v>0.003978657126114183</v>
      </c>
    </row>
    <row r="38" ht="15.75" customHeight="1">
      <c r="A38" s="1">
        <v>36.0</v>
      </c>
      <c r="B38" s="3">
        <v>55854.0</v>
      </c>
      <c r="C38" s="1">
        <v>128.6046511627907</v>
      </c>
      <c r="D38" s="1">
        <v>7.3929</v>
      </c>
      <c r="E38" s="2">
        <v>0.015631377030446533</v>
      </c>
      <c r="F38" s="1">
        <v>100.86526925547257</v>
      </c>
      <c r="G38" s="1">
        <v>16.663</v>
      </c>
      <c r="H38" s="2">
        <v>-0.04813368328558658</v>
      </c>
      <c r="I38" s="1">
        <v>123.1447631251649</v>
      </c>
      <c r="J38" s="2">
        <v>0.0037478495944949747</v>
      </c>
    </row>
    <row r="39" ht="15.75" customHeight="1">
      <c r="A39" s="1">
        <v>37.0</v>
      </c>
      <c r="B39" s="3">
        <v>55885.0</v>
      </c>
      <c r="C39" s="1">
        <v>135.29188630490958</v>
      </c>
      <c r="D39" s="1">
        <v>7.1701</v>
      </c>
      <c r="E39" s="2">
        <v>0.05199839260598767</v>
      </c>
      <c r="F39" s="1">
        <v>108.1311880688176</v>
      </c>
      <c r="G39" s="1">
        <v>15.786</v>
      </c>
      <c r="H39" s="2">
        <v>0.07203588377820945</v>
      </c>
      <c r="I39" s="1">
        <v>123.57064787246071</v>
      </c>
      <c r="J39" s="2">
        <v>0.003458407296321158</v>
      </c>
    </row>
    <row r="40" ht="15.75" customHeight="1">
      <c r="A40" s="1">
        <v>38.0</v>
      </c>
      <c r="B40" s="3">
        <v>55916.0</v>
      </c>
      <c r="C40" s="1">
        <v>132.88883720930232</v>
      </c>
      <c r="D40" s="1">
        <v>7.2827</v>
      </c>
      <c r="E40" s="2">
        <v>-0.017761960168043385</v>
      </c>
      <c r="F40" s="1">
        <v>105.89469729714446</v>
      </c>
      <c r="G40" s="1">
        <v>16.842</v>
      </c>
      <c r="H40" s="2">
        <v>-0.02068312400534959</v>
      </c>
      <c r="I40" s="1">
        <v>123.95507481249766</v>
      </c>
      <c r="J40" s="2">
        <v>0.003110989111538194</v>
      </c>
    </row>
    <row r="41" ht="15.75" customHeight="1">
      <c r="A41" s="1">
        <v>39.0</v>
      </c>
      <c r="B41" s="3">
        <v>55944.0</v>
      </c>
      <c r="C41" s="1">
        <v>132.1498708010336</v>
      </c>
      <c r="D41" s="1">
        <v>7.4083</v>
      </c>
      <c r="E41" s="2">
        <v>-0.00556078617126322</v>
      </c>
      <c r="F41" s="1">
        <v>104.05630309469082</v>
      </c>
      <c r="G41" s="1">
        <v>16.257</v>
      </c>
      <c r="H41" s="2">
        <v>-0.01736058791777873</v>
      </c>
      <c r="I41" s="1">
        <v>124.37719066822449</v>
      </c>
      <c r="J41" s="2">
        <v>0.0034053939006962724</v>
      </c>
    </row>
    <row r="42" ht="15.75" customHeight="1">
      <c r="A42" s="1">
        <v>40.0</v>
      </c>
      <c r="B42" s="3">
        <v>55975.0</v>
      </c>
      <c r="C42" s="1">
        <v>130.74935400516796</v>
      </c>
      <c r="D42" s="1">
        <v>7.2746</v>
      </c>
      <c r="E42" s="2">
        <v>-0.010597942982284576</v>
      </c>
      <c r="F42" s="1">
        <v>97.18565317325988</v>
      </c>
      <c r="G42" s="1">
        <v>15.826</v>
      </c>
      <c r="H42" s="2">
        <v>-0.06602819547777586</v>
      </c>
      <c r="I42" s="1">
        <v>124.78046206610637</v>
      </c>
      <c r="J42" s="2">
        <v>0.0032423259901214916</v>
      </c>
    </row>
    <row r="43" ht="15.75" customHeight="1">
      <c r="A43" s="1">
        <v>41.0</v>
      </c>
      <c r="B43" s="3">
        <v>56005.0</v>
      </c>
      <c r="C43" s="1">
        <v>131.6847545219638</v>
      </c>
      <c r="D43" s="1">
        <v>7.2616</v>
      </c>
      <c r="E43" s="2">
        <v>0.0071541501976283535</v>
      </c>
      <c r="F43" s="1">
        <v>99.86487742018882</v>
      </c>
      <c r="G43" s="1">
        <v>14.273</v>
      </c>
      <c r="H43" s="2">
        <v>0.027568104544736585</v>
      </c>
      <c r="I43" s="1">
        <v>125.19127124712622</v>
      </c>
      <c r="J43" s="2">
        <v>0.0032922556481816702</v>
      </c>
    </row>
    <row r="44" ht="15.75" customHeight="1">
      <c r="A44" s="1">
        <v>42.0</v>
      </c>
      <c r="B44" s="3">
        <v>56036.0</v>
      </c>
      <c r="C44" s="1">
        <v>135.7260465116279</v>
      </c>
      <c r="D44" s="1">
        <v>7.3193</v>
      </c>
      <c r="E44" s="2">
        <v>0.030689140928535145</v>
      </c>
      <c r="F44" s="1">
        <v>103.63922069213461</v>
      </c>
      <c r="G44" s="1">
        <v>14.833</v>
      </c>
      <c r="H44" s="2">
        <v>0.037794501625080544</v>
      </c>
      <c r="I44" s="1">
        <v>125.57192929559417</v>
      </c>
      <c r="J44" s="2">
        <v>0.0030406117349550286</v>
      </c>
    </row>
    <row r="45" ht="15.75" customHeight="1">
      <c r="A45" s="1">
        <v>43.0</v>
      </c>
      <c r="B45" s="3">
        <v>56066.0</v>
      </c>
      <c r="C45" s="1">
        <v>139.52454780361757</v>
      </c>
      <c r="D45" s="1">
        <v>7.1898</v>
      </c>
      <c r="E45" s="2">
        <v>0.02798653161730624</v>
      </c>
      <c r="F45" s="1">
        <v>101.12077009771644</v>
      </c>
      <c r="G45" s="1">
        <v>14.664</v>
      </c>
      <c r="H45" s="2">
        <v>-0.024300169159891218</v>
      </c>
      <c r="I45" s="1">
        <v>125.94881845249313</v>
      </c>
      <c r="J45" s="2">
        <v>0.0030013806350921305</v>
      </c>
    </row>
    <row r="46" ht="15.75" customHeight="1">
      <c r="A46" s="1">
        <v>44.0</v>
      </c>
      <c r="B46" s="3">
        <v>56097.0</v>
      </c>
      <c r="C46" s="1">
        <v>142.77509043927645</v>
      </c>
      <c r="D46" s="1">
        <v>7.038</v>
      </c>
      <c r="E46" s="2">
        <v>0.023297281280094635</v>
      </c>
      <c r="F46" s="1">
        <v>100.11916640073036</v>
      </c>
      <c r="G46" s="1">
        <v>15.159</v>
      </c>
      <c r="H46" s="2">
        <v>-0.009905024418012214</v>
      </c>
      <c r="I46" s="1">
        <v>126.30686315154713</v>
      </c>
      <c r="J46" s="2">
        <v>0.0028427793404751703</v>
      </c>
    </row>
    <row r="47" ht="15.75" customHeight="1">
      <c r="A47" s="1">
        <v>45.0</v>
      </c>
      <c r="B47" s="3">
        <v>56128.0</v>
      </c>
      <c r="C47" s="1">
        <v>146.77002583979328</v>
      </c>
      <c r="D47" s="1">
        <v>6.9375</v>
      </c>
      <c r="E47" s="2">
        <v>0.027980618945683003</v>
      </c>
      <c r="F47" s="1">
        <v>102.31586771317657</v>
      </c>
      <c r="G47" s="1">
        <v>14.572</v>
      </c>
      <c r="H47" s="2">
        <v>0.02194086698298942</v>
      </c>
      <c r="I47" s="1">
        <v>126.62345004334226</v>
      </c>
      <c r="J47" s="2">
        <v>0.0025064900187986966</v>
      </c>
    </row>
    <row r="48" ht="15.75" customHeight="1">
      <c r="A48" s="1">
        <v>46.0</v>
      </c>
      <c r="B48" s="3">
        <v>56158.0</v>
      </c>
      <c r="C48" s="1">
        <v>148.24284237726098</v>
      </c>
      <c r="D48" s="1">
        <v>7.0169</v>
      </c>
      <c r="E48" s="2">
        <v>0.010034859154929628</v>
      </c>
      <c r="F48" s="1">
        <v>100.7911437146793</v>
      </c>
      <c r="G48" s="1">
        <v>15.409</v>
      </c>
      <c r="H48" s="2">
        <v>-0.014902126449941844</v>
      </c>
      <c r="I48" s="1">
        <v>126.94380582670637</v>
      </c>
      <c r="J48" s="2">
        <v>0.002529987796529408</v>
      </c>
    </row>
    <row r="49" ht="15.75" customHeight="1">
      <c r="A49" s="1">
        <v>47.0</v>
      </c>
      <c r="B49" s="3">
        <v>56189.0</v>
      </c>
      <c r="C49" s="1">
        <v>144.21684754521962</v>
      </c>
      <c r="D49" s="1">
        <v>6.921</v>
      </c>
      <c r="E49" s="2">
        <v>-0.027158106033852675</v>
      </c>
      <c r="F49" s="1">
        <v>98.34015342169151</v>
      </c>
      <c r="G49" s="1">
        <v>15.462</v>
      </c>
      <c r="H49" s="2">
        <v>-0.02431751642709873</v>
      </c>
      <c r="I49" s="1">
        <v>127.26039271850149</v>
      </c>
      <c r="J49" s="2">
        <v>0.0024939136630841613</v>
      </c>
    </row>
    <row r="50" ht="15.75" customHeight="1">
      <c r="A50" s="1">
        <v>48.0</v>
      </c>
      <c r="B50" s="3">
        <v>56219.0</v>
      </c>
      <c r="C50" s="1">
        <v>141.92759689922482</v>
      </c>
      <c r="D50" s="1">
        <v>6.9536</v>
      </c>
      <c r="E50" s="2">
        <v>-0.01587366999737667</v>
      </c>
      <c r="F50" s="1">
        <v>99.48051528359584</v>
      </c>
      <c r="G50" s="1">
        <v>16.046</v>
      </c>
      <c r="H50" s="2">
        <v>0.011596096022083157</v>
      </c>
      <c r="I50" s="1">
        <v>127.60336185127954</v>
      </c>
      <c r="J50" s="2">
        <v>0.002695018657821491</v>
      </c>
    </row>
    <row r="51" ht="15.75" customHeight="1">
      <c r="A51" s="1">
        <v>49.0</v>
      </c>
      <c r="B51" s="3">
        <v>56250.0</v>
      </c>
      <c r="C51" s="1">
        <v>142.77509043927645</v>
      </c>
      <c r="D51" s="1">
        <v>6.7611</v>
      </c>
      <c r="E51" s="2">
        <v>0.005971309023525494</v>
      </c>
      <c r="F51" s="1">
        <v>100.40920530149099</v>
      </c>
      <c r="G51" s="1">
        <v>16.455</v>
      </c>
      <c r="H51" s="2">
        <v>0.009335396135089071</v>
      </c>
      <c r="I51" s="1">
        <v>127.9425620924886</v>
      </c>
      <c r="J51" s="2">
        <v>0.0026582390642998165</v>
      </c>
    </row>
    <row r="52" ht="15.75" customHeight="1">
      <c r="A52" s="1">
        <v>50.0</v>
      </c>
      <c r="B52" s="3">
        <v>56281.0</v>
      </c>
      <c r="C52" s="1">
        <v>144.49240310077522</v>
      </c>
      <c r="D52" s="1">
        <v>6.5398</v>
      </c>
      <c r="E52" s="2">
        <v>0.012028097171678244</v>
      </c>
      <c r="F52" s="1">
        <v>100.7634728724758</v>
      </c>
      <c r="G52" s="1">
        <v>16.621</v>
      </c>
      <c r="H52" s="2">
        <v>0.00352823797301338</v>
      </c>
      <c r="I52" s="1">
        <v>128.2403045264388</v>
      </c>
      <c r="J52" s="2">
        <v>0.0023271570389137223</v>
      </c>
    </row>
    <row r="53" ht="15.75" customHeight="1">
      <c r="A53" s="1">
        <v>51.0</v>
      </c>
      <c r="B53" s="3">
        <v>56309.0</v>
      </c>
      <c r="C53" s="1">
        <v>148.44558139534885</v>
      </c>
      <c r="D53" s="1">
        <v>6.3081</v>
      </c>
      <c r="E53" s="2">
        <v>0.027359073624213418</v>
      </c>
      <c r="F53" s="1">
        <v>102.83858406078699</v>
      </c>
      <c r="G53" s="1">
        <v>16.875</v>
      </c>
      <c r="H53" s="2">
        <v>0.020593883171706493</v>
      </c>
      <c r="I53" s="1">
        <v>128.5644292013719</v>
      </c>
      <c r="J53" s="2">
        <v>0.002527478986657265</v>
      </c>
    </row>
    <row r="54" ht="15.75" customHeight="1">
      <c r="A54" s="1">
        <v>52.0</v>
      </c>
      <c r="B54" s="3">
        <v>56340.0</v>
      </c>
      <c r="C54" s="1">
        <v>150.91777777777776</v>
      </c>
      <c r="D54" s="1">
        <v>6.2768</v>
      </c>
      <c r="E54" s="2">
        <v>0.016653889992486934</v>
      </c>
      <c r="F54" s="1">
        <v>109.41798321975496</v>
      </c>
      <c r="G54" s="1">
        <v>17.472</v>
      </c>
      <c r="H54" s="2">
        <v>0.06397792442454234</v>
      </c>
      <c r="I54" s="1">
        <v>128.877247201598</v>
      </c>
      <c r="J54" s="2">
        <v>0.0024331613508441416</v>
      </c>
    </row>
    <row r="55" ht="15.75" customHeight="1">
      <c r="A55" s="1">
        <v>53.0</v>
      </c>
      <c r="B55" s="3">
        <v>56370.0</v>
      </c>
      <c r="C55" s="1">
        <v>154.13147286821706</v>
      </c>
      <c r="D55" s="1">
        <v>6.3688</v>
      </c>
      <c r="E55" s="2">
        <v>0.02129434409756138</v>
      </c>
      <c r="F55" s="1">
        <v>113.39470739599196</v>
      </c>
      <c r="G55" s="1">
        <v>16.767</v>
      </c>
      <c r="H55" s="2">
        <v>0.03634433809888591</v>
      </c>
      <c r="I55" s="1">
        <v>129.2051407681001</v>
      </c>
      <c r="J55" s="2">
        <v>0.0025442316128089395</v>
      </c>
    </row>
    <row r="56" ht="15.75" customHeight="1">
      <c r="A56" s="1">
        <v>54.0</v>
      </c>
      <c r="B56" s="3">
        <v>56401.0</v>
      </c>
      <c r="C56" s="1">
        <v>155.14878552971578</v>
      </c>
      <c r="D56" s="1">
        <v>6.2293</v>
      </c>
      <c r="E56" s="2">
        <v>0.006600291572951664</v>
      </c>
      <c r="F56" s="1">
        <v>116.05979325639359</v>
      </c>
      <c r="G56" s="1">
        <v>16.911</v>
      </c>
      <c r="H56" s="2">
        <v>0.023502735900139834</v>
      </c>
      <c r="I56" s="1">
        <v>129.52549655146422</v>
      </c>
      <c r="J56" s="2">
        <v>0.0024794352721544404</v>
      </c>
    </row>
    <row r="57" ht="15.75" customHeight="1">
      <c r="A57" s="1">
        <v>55.0</v>
      </c>
      <c r="B57" s="3">
        <v>56431.0</v>
      </c>
      <c r="C57" s="1">
        <v>154.9235658914729</v>
      </c>
      <c r="D57" s="1">
        <v>5.9772</v>
      </c>
      <c r="E57" s="2">
        <v>-0.0014516364886385403</v>
      </c>
      <c r="F57" s="1">
        <v>114.46235755575574</v>
      </c>
      <c r="G57" s="1">
        <v>17.268</v>
      </c>
      <c r="H57" s="2">
        <v>-0.013763902690304376</v>
      </c>
      <c r="I57" s="1">
        <v>129.86469679267327</v>
      </c>
      <c r="J57" s="2">
        <v>0.0026187912823347655</v>
      </c>
    </row>
    <row r="58" ht="15.75" customHeight="1">
      <c r="A58" s="1">
        <v>56.0</v>
      </c>
      <c r="B58" s="3">
        <v>56462.0</v>
      </c>
      <c r="C58" s="1">
        <v>156.14578811369512</v>
      </c>
      <c r="D58" s="1">
        <v>5.7663</v>
      </c>
      <c r="E58" s="2">
        <v>0.007889195005222253</v>
      </c>
      <c r="F58" s="1">
        <v>116.99070502074302</v>
      </c>
      <c r="G58" s="1">
        <v>18.767</v>
      </c>
      <c r="H58" s="2">
        <v>0.022088899084187517</v>
      </c>
      <c r="I58" s="1">
        <v>130.20389703388236</v>
      </c>
      <c r="J58" s="2">
        <v>0.0026119511274924232</v>
      </c>
    </row>
    <row r="59" ht="15.75" customHeight="1">
      <c r="A59" s="1">
        <v>57.0</v>
      </c>
      <c r="B59" s="3">
        <v>56493.0</v>
      </c>
      <c r="C59" s="1">
        <v>160.03968992248062</v>
      </c>
      <c r="D59" s="1">
        <v>5.5506</v>
      </c>
      <c r="E59" s="2">
        <v>0.024937603862553222</v>
      </c>
      <c r="F59" s="1">
        <v>121.59335576623995</v>
      </c>
      <c r="G59" s="1">
        <v>19.313</v>
      </c>
      <c r="H59" s="2">
        <v>0.03934202075866504</v>
      </c>
      <c r="I59" s="1">
        <v>130.52802170881546</v>
      </c>
      <c r="J59" s="2">
        <v>0.002489362318001566</v>
      </c>
    </row>
    <row r="60" ht="15.75" customHeight="1">
      <c r="A60" s="1">
        <v>58.0</v>
      </c>
      <c r="B60" s="3">
        <v>56523.0</v>
      </c>
      <c r="C60" s="1">
        <v>162.03948320413437</v>
      </c>
      <c r="D60" s="1">
        <v>5.3092</v>
      </c>
      <c r="E60" s="2">
        <v>0.012495608324550012</v>
      </c>
      <c r="F60" s="1">
        <v>119.67538264533252</v>
      </c>
      <c r="G60" s="1">
        <v>19.21</v>
      </c>
      <c r="H60" s="2">
        <v>-0.015773667145059195</v>
      </c>
      <c r="I60" s="1">
        <v>130.86722195002451</v>
      </c>
      <c r="J60" s="2">
        <v>0.0025986775618629305</v>
      </c>
    </row>
    <row r="61" ht="15.75" customHeight="1">
      <c r="A61" s="1">
        <v>59.0</v>
      </c>
      <c r="B61" s="3">
        <v>56554.0</v>
      </c>
      <c r="C61" s="1">
        <v>160.85209302325583</v>
      </c>
      <c r="D61" s="1">
        <v>5.4252</v>
      </c>
      <c r="E61" s="2">
        <v>-0.007327783064962539</v>
      </c>
      <c r="F61" s="1">
        <v>121.99953141347511</v>
      </c>
      <c r="G61" s="1">
        <v>19.226</v>
      </c>
      <c r="H61" s="2">
        <v>0.019420441504084358</v>
      </c>
      <c r="I61" s="1">
        <v>131.19511551652658</v>
      </c>
      <c r="J61" s="2">
        <v>0.002505543875817013</v>
      </c>
    </row>
    <row r="62" ht="15.75" customHeight="1">
      <c r="A62" s="1">
        <v>60.0</v>
      </c>
      <c r="B62" s="3">
        <v>56584.0</v>
      </c>
      <c r="C62" s="1">
        <v>160.42299741602068</v>
      </c>
      <c r="D62" s="1">
        <v>5.2932</v>
      </c>
      <c r="E62" s="2">
        <v>-0.002667640806968652</v>
      </c>
      <c r="F62" s="1">
        <v>117.54977721942372</v>
      </c>
      <c r="G62" s="1">
        <v>19.16</v>
      </c>
      <c r="H62" s="2">
        <v>-0.036473535123430066</v>
      </c>
      <c r="I62" s="1">
        <v>131.54185354087363</v>
      </c>
      <c r="J62" s="2">
        <v>0.00264291870152261</v>
      </c>
    </row>
    <row r="63" ht="15.75" customHeight="1">
      <c r="A63" s="1">
        <v>61.0</v>
      </c>
      <c r="B63" s="3">
        <v>56615.0</v>
      </c>
      <c r="C63" s="1">
        <v>161.46036175710594</v>
      </c>
      <c r="D63" s="1">
        <v>5.1231</v>
      </c>
      <c r="E63" s="2">
        <v>0.0064664316076522114</v>
      </c>
      <c r="F63" s="1">
        <v>120.96015802676598</v>
      </c>
      <c r="G63" s="1">
        <v>18.872</v>
      </c>
      <c r="H63" s="2">
        <v>0.02901222688815729</v>
      </c>
      <c r="I63" s="1">
        <v>131.88859156522068</v>
      </c>
      <c r="J63" s="2">
        <v>0.0026359520944359074</v>
      </c>
    </row>
    <row r="64" ht="15.75" customHeight="1">
      <c r="A64" s="1">
        <v>62.0</v>
      </c>
      <c r="B64" s="3">
        <v>56646.0</v>
      </c>
      <c r="C64" s="1">
        <v>163.77131782945736</v>
      </c>
      <c r="D64" s="1">
        <v>5.2959</v>
      </c>
      <c r="E64" s="2">
        <v>0.014312838440359249</v>
      </c>
      <c r="F64" s="1">
        <v>129.47207264706952</v>
      </c>
      <c r="G64" s="1">
        <v>19.443</v>
      </c>
      <c r="H64" s="2">
        <v>0.07036957258620671</v>
      </c>
      <c r="I64" s="1">
        <v>132.2051784570158</v>
      </c>
      <c r="J64" s="2">
        <v>0.0024004114991140464</v>
      </c>
    </row>
    <row r="65" ht="15.75" customHeight="1">
      <c r="A65" s="1">
        <v>63.0</v>
      </c>
      <c r="B65" s="3">
        <v>56674.0</v>
      </c>
      <c r="C65" s="1">
        <v>160.67912144702845</v>
      </c>
      <c r="D65" s="1">
        <v>5.8047</v>
      </c>
      <c r="E65" s="2">
        <v>-0.018881183979046662</v>
      </c>
      <c r="F65" s="1">
        <v>126.05280485391008</v>
      </c>
      <c r="G65" s="1">
        <v>19.48</v>
      </c>
      <c r="H65" s="2">
        <v>-0.026409307607827507</v>
      </c>
      <c r="I65" s="1">
        <v>132.57829872234578</v>
      </c>
      <c r="J65" s="2">
        <v>0.0028222817720510167</v>
      </c>
    </row>
    <row r="66" ht="15.75" customHeight="1">
      <c r="A66" s="1">
        <v>64.0</v>
      </c>
      <c r="B66" s="3">
        <v>56705.0</v>
      </c>
      <c r="C66" s="1">
        <v>160.70801033591732</v>
      </c>
      <c r="D66" s="1">
        <v>5.9994</v>
      </c>
      <c r="E66" s="2">
        <v>1.797924249815865E-4</v>
      </c>
      <c r="F66" s="1">
        <v>120.75838305332594</v>
      </c>
      <c r="G66" s="1">
        <v>19.454</v>
      </c>
      <c r="H66" s="2">
        <v>-0.0420016183433613</v>
      </c>
      <c r="I66" s="1">
        <v>132.97403233708968</v>
      </c>
      <c r="J66" s="2">
        <v>0.0029849049094578827</v>
      </c>
    </row>
    <row r="67" ht="15.75" customHeight="1">
      <c r="A67" s="1">
        <v>65.0</v>
      </c>
      <c r="B67" s="3">
        <v>56735.0</v>
      </c>
      <c r="C67" s="1">
        <v>162.08036175710595</v>
      </c>
      <c r="D67" s="1">
        <v>6.2216</v>
      </c>
      <c r="E67" s="2">
        <v>0.008539408946200566</v>
      </c>
      <c r="F67" s="1">
        <v>124.71389964977196</v>
      </c>
      <c r="G67" s="1">
        <v>16.712</v>
      </c>
      <c r="H67" s="2">
        <v>0.03275562736459706</v>
      </c>
      <c r="I67" s="1">
        <v>133.41499265066145</v>
      </c>
      <c r="J67" s="2">
        <v>0.0033161385408989365</v>
      </c>
    </row>
    <row r="68" ht="15.75" customHeight="1">
      <c r="A68" s="1">
        <v>66.0</v>
      </c>
      <c r="B68" s="3">
        <v>56766.0</v>
      </c>
      <c r="C68" s="1">
        <v>159.99689922480619</v>
      </c>
      <c r="D68" s="1">
        <v>6.4294</v>
      </c>
      <c r="E68" s="2">
        <v>-0.01285450322119866</v>
      </c>
      <c r="F68" s="1">
        <v>124.91304892285692</v>
      </c>
      <c r="G68" s="1">
        <v>16.73</v>
      </c>
      <c r="H68" s="2">
        <v>0.00159684905727603</v>
      </c>
      <c r="I68" s="1">
        <v>133.8672596389402</v>
      </c>
      <c r="J68" s="2">
        <v>0.003389926269103676</v>
      </c>
    </row>
    <row r="69" ht="15.75" customHeight="1">
      <c r="A69" s="1">
        <v>67.0</v>
      </c>
      <c r="B69" s="3">
        <v>56796.0</v>
      </c>
      <c r="C69" s="1">
        <v>162.63400516795866</v>
      </c>
      <c r="D69" s="1">
        <v>6.4943</v>
      </c>
      <c r="E69" s="2">
        <v>0.016482231567795384</v>
      </c>
      <c r="F69" s="1">
        <v>123.92154407339035</v>
      </c>
      <c r="G69" s="1">
        <v>17.162</v>
      </c>
      <c r="H69" s="2">
        <v>-0.007937560231028332</v>
      </c>
      <c r="I69" s="1">
        <v>134.35344665133985</v>
      </c>
      <c r="J69" s="2">
        <v>0.0036318590050395607</v>
      </c>
    </row>
    <row r="70" ht="15.75" customHeight="1">
      <c r="A70" s="1">
        <v>68.0</v>
      </c>
      <c r="B70" s="3">
        <v>56827.0</v>
      </c>
      <c r="C70" s="1">
        <v>165.03452196382426</v>
      </c>
      <c r="D70" s="1">
        <v>6.6935</v>
      </c>
      <c r="E70" s="2">
        <v>0.01476023906185234</v>
      </c>
      <c r="F70" s="1">
        <v>127.49694004920158</v>
      </c>
      <c r="G70" s="1">
        <v>17.432</v>
      </c>
      <c r="H70" s="2">
        <v>0.028852093496299303</v>
      </c>
      <c r="I70" s="1">
        <v>134.85094033844646</v>
      </c>
      <c r="J70" s="2">
        <v>0.0037028725314182383</v>
      </c>
    </row>
    <row r="71" ht="15.75" customHeight="1">
      <c r="A71" s="1">
        <v>69.0</v>
      </c>
      <c r="B71" s="3">
        <v>56858.0</v>
      </c>
      <c r="C71" s="1">
        <v>163.80826873385013</v>
      </c>
      <c r="D71" s="1">
        <v>6.8317</v>
      </c>
      <c r="E71" s="2">
        <v>-0.00743028316368214</v>
      </c>
      <c r="F71" s="1">
        <v>129.77826970386138</v>
      </c>
      <c r="G71" s="1">
        <v>17.773</v>
      </c>
      <c r="H71" s="2">
        <v>0.017893211035334852</v>
      </c>
      <c r="I71" s="1">
        <v>135.35974070026006</v>
      </c>
      <c r="J71" s="2">
        <v>0.0037730575740637816</v>
      </c>
    </row>
    <row r="72" ht="15.75" customHeight="1">
      <c r="A72" s="1">
        <v>70.0</v>
      </c>
      <c r="B72" s="3">
        <v>56888.0</v>
      </c>
      <c r="C72" s="1">
        <v>163.95540051679586</v>
      </c>
      <c r="D72" s="1">
        <v>6.9512</v>
      </c>
      <c r="E72" s="2">
        <v>8.981950916335568E-4</v>
      </c>
      <c r="F72" s="1">
        <v>125.62420976518159</v>
      </c>
      <c r="G72" s="1">
        <v>17.493</v>
      </c>
      <c r="H72" s="2">
        <v>-0.03200890216951471</v>
      </c>
      <c r="I72" s="1">
        <v>135.91376776090152</v>
      </c>
      <c r="J72" s="2">
        <v>0.004092997354865611</v>
      </c>
    </row>
    <row r="73" ht="15.75" customHeight="1">
      <c r="A73" s="1">
        <v>71.0</v>
      </c>
      <c r="B73" s="3">
        <v>56919.0</v>
      </c>
      <c r="C73" s="1">
        <v>167.5667700258398</v>
      </c>
      <c r="D73" s="1">
        <v>7.0442</v>
      </c>
      <c r="E73" s="2">
        <v>0.022026535860732263</v>
      </c>
      <c r="F73" s="1">
        <v>129.2513118402928</v>
      </c>
      <c r="G73" s="1">
        <v>17.135</v>
      </c>
      <c r="H73" s="2">
        <v>0.028872635950435325</v>
      </c>
      <c r="I73" s="1">
        <v>136.49040817095693</v>
      </c>
      <c r="J73" s="2">
        <v>0.004242693139592933</v>
      </c>
    </row>
    <row r="74" ht="15.75" customHeight="1">
      <c r="A74" s="1">
        <v>72.0</v>
      </c>
      <c r="B74" s="3">
        <v>56949.0</v>
      </c>
      <c r="C74" s="1">
        <v>164.9704392764858</v>
      </c>
      <c r="D74" s="1">
        <v>6.9785</v>
      </c>
      <c r="E74" s="2">
        <v>-0.01549430563681347</v>
      </c>
      <c r="F74" s="1">
        <v>122.98073543847177</v>
      </c>
      <c r="G74" s="1">
        <v>16.698</v>
      </c>
      <c r="H74" s="2">
        <v>-0.048514605480903465</v>
      </c>
      <c r="I74" s="1">
        <v>137.12358195454718</v>
      </c>
      <c r="J74" s="2">
        <v>0.004638961756178419</v>
      </c>
    </row>
    <row r="75" ht="15.75" customHeight="1">
      <c r="A75" s="1">
        <v>73.0</v>
      </c>
      <c r="B75" s="3">
        <v>56980.0</v>
      </c>
      <c r="C75" s="1">
        <v>165.51436692506462</v>
      </c>
      <c r="D75" s="1">
        <v>7.0215</v>
      </c>
      <c r="E75" s="2">
        <v>0.0032971219023501686</v>
      </c>
      <c r="F75" s="1">
        <v>124.92961103278894</v>
      </c>
      <c r="G75" s="1">
        <v>15.908</v>
      </c>
      <c r="H75" s="2">
        <v>0.015846999022803943</v>
      </c>
      <c r="I75" s="1">
        <v>137.75675573813743</v>
      </c>
      <c r="J75" s="2">
        <v>0.004617541159332695</v>
      </c>
    </row>
    <row r="76" ht="15.75" customHeight="1">
      <c r="A76" s="1">
        <v>74.0</v>
      </c>
      <c r="B76" s="3">
        <v>57011.0</v>
      </c>
      <c r="C76" s="1">
        <v>168.50020671834625</v>
      </c>
      <c r="D76" s="1">
        <v>6.8869</v>
      </c>
      <c r="E76" s="2">
        <v>0.01803976203850294</v>
      </c>
      <c r="F76" s="1">
        <v>122.9676069366964</v>
      </c>
      <c r="G76" s="1">
        <v>15.819</v>
      </c>
      <c r="H76" s="2">
        <v>-0.015704876368962648</v>
      </c>
      <c r="I76" s="1">
        <v>138.36354728074474</v>
      </c>
      <c r="J76" s="2">
        <v>0.0044048042461218</v>
      </c>
    </row>
    <row r="77" ht="15.75" customHeight="1">
      <c r="A77" s="1">
        <v>75.0</v>
      </c>
      <c r="B77" s="3">
        <v>57040.0</v>
      </c>
      <c r="C77" s="1">
        <v>173.60935400516797</v>
      </c>
      <c r="D77" s="1">
        <v>6.7484</v>
      </c>
      <c r="E77" s="2">
        <v>0.03032131168457161</v>
      </c>
      <c r="F77" s="1">
        <v>123.9162926726802</v>
      </c>
      <c r="G77" s="1">
        <v>15.52</v>
      </c>
      <c r="H77" s="2">
        <v>0.007714923951249891</v>
      </c>
      <c r="I77" s="1">
        <v>139.04571665473185</v>
      </c>
      <c r="J77" s="2">
        <v>0.004930268032251018</v>
      </c>
    </row>
    <row r="78" ht="15.75" customHeight="1">
      <c r="A78" s="1">
        <v>76.0</v>
      </c>
      <c r="B78" s="3">
        <v>57071.0</v>
      </c>
      <c r="C78" s="1">
        <v>184.22222222222223</v>
      </c>
      <c r="D78" s="1">
        <v>6.4927</v>
      </c>
      <c r="E78" s="2">
        <v>0.061130739630183374</v>
      </c>
      <c r="F78" s="1">
        <v>128.5512597302396</v>
      </c>
      <c r="G78" s="1">
        <v>15.011</v>
      </c>
      <c r="H78" s="2">
        <v>0.037404016514619824</v>
      </c>
      <c r="I78" s="1">
        <v>139.716579354012</v>
      </c>
      <c r="J78" s="2">
        <v>0.004824763505272061</v>
      </c>
    </row>
    <row r="79" ht="15.75" customHeight="1">
      <c r="A79" s="1">
        <v>77.0</v>
      </c>
      <c r="B79" s="3">
        <v>57101.0</v>
      </c>
      <c r="C79" s="1">
        <v>186.95658914728685</v>
      </c>
      <c r="D79" s="1">
        <v>6.2186</v>
      </c>
      <c r="E79" s="2">
        <v>0.014842763766937021</v>
      </c>
      <c r="F79" s="1">
        <v>134.5709807596757</v>
      </c>
      <c r="G79" s="1">
        <v>14.363</v>
      </c>
      <c r="H79" s="2">
        <v>0.04682739820728549</v>
      </c>
      <c r="I79" s="1">
        <v>140.4062865111371</v>
      </c>
      <c r="J79" s="2">
        <v>0.004936473254026126</v>
      </c>
    </row>
    <row r="80" ht="15.75" customHeight="1">
      <c r="A80" s="1">
        <v>78.0</v>
      </c>
      <c r="B80" s="3">
        <v>57132.0</v>
      </c>
      <c r="C80" s="1">
        <v>191.96873385012918</v>
      </c>
      <c r="D80" s="1">
        <v>5.9695</v>
      </c>
      <c r="E80" s="2">
        <v>0.026809136418795603</v>
      </c>
      <c r="F80" s="1">
        <v>135.66973536979958</v>
      </c>
      <c r="G80" s="1">
        <v>14.773</v>
      </c>
      <c r="H80" s="2">
        <v>0.008164870345160767</v>
      </c>
      <c r="I80" s="1">
        <v>141.06961142727926</v>
      </c>
      <c r="J80" s="2">
        <v>0.004724324904708191</v>
      </c>
    </row>
    <row r="81" ht="15.75" customHeight="1">
      <c r="A81" s="1">
        <v>79.0</v>
      </c>
      <c r="B81" s="3">
        <v>57162.0</v>
      </c>
      <c r="C81" s="1">
        <v>194.19514211886306</v>
      </c>
      <c r="D81" s="1">
        <v>5.9296</v>
      </c>
      <c r="E81" s="2">
        <v>0.011597765032258033</v>
      </c>
      <c r="F81" s="1">
        <v>135.75335382726124</v>
      </c>
      <c r="G81" s="1">
        <v>14.944</v>
      </c>
      <c r="H81" s="2">
        <v>6.163383250784134E-4</v>
      </c>
      <c r="I81" s="1">
        <v>141.74801190969737</v>
      </c>
      <c r="J81" s="2">
        <v>0.004808976756612283</v>
      </c>
    </row>
    <row r="82" ht="15.75" customHeight="1">
      <c r="A82" s="1">
        <v>80.0</v>
      </c>
      <c r="B82" s="3">
        <v>57193.0</v>
      </c>
      <c r="C82" s="1">
        <v>193.5796899224806</v>
      </c>
      <c r="D82" s="1">
        <v>6.0608</v>
      </c>
      <c r="E82" s="2">
        <v>-0.003169246097854204</v>
      </c>
      <c r="F82" s="1">
        <v>140.72420855331993</v>
      </c>
      <c r="G82" s="1">
        <v>15.678</v>
      </c>
      <c r="H82" s="2">
        <v>0.03661680972083999</v>
      </c>
      <c r="I82" s="1">
        <v>142.42264350054649</v>
      </c>
      <c r="J82" s="2">
        <v>0.004759372507311784</v>
      </c>
    </row>
    <row r="83" ht="15.75" customHeight="1">
      <c r="A83" s="1">
        <v>81.0</v>
      </c>
      <c r="B83" s="3">
        <v>57224.0</v>
      </c>
      <c r="C83" s="1">
        <v>188.06108527131784</v>
      </c>
      <c r="D83" s="1">
        <v>5.7752</v>
      </c>
      <c r="E83" s="2">
        <v>-0.028508180033621874</v>
      </c>
      <c r="F83" s="1">
        <v>138.76644597318554</v>
      </c>
      <c r="G83" s="1">
        <v>15.734</v>
      </c>
      <c r="H83" s="2">
        <v>-0.013912052519326097</v>
      </c>
      <c r="I83" s="1">
        <v>143.05958617570573</v>
      </c>
      <c r="J83" s="2">
        <v>0.004472200905025352</v>
      </c>
    </row>
    <row r="84" ht="15.75" customHeight="1">
      <c r="A84" s="1">
        <v>82.0</v>
      </c>
      <c r="B84" s="3">
        <v>57254.0</v>
      </c>
      <c r="C84" s="1">
        <v>190.8613436692507</v>
      </c>
      <c r="D84" s="1">
        <v>5.754</v>
      </c>
      <c r="E84" s="2">
        <v>0.014890153345084053</v>
      </c>
      <c r="F84" s="1">
        <v>140.78661943099056</v>
      </c>
      <c r="G84" s="1">
        <v>15.853</v>
      </c>
      <c r="H84" s="2">
        <v>0.014558083142054255</v>
      </c>
      <c r="I84" s="1">
        <v>143.71537330870993</v>
      </c>
      <c r="J84" s="2">
        <v>0.004584013910111265</v>
      </c>
    </row>
    <row r="85" ht="15.75" customHeight="1">
      <c r="A85" s="1">
        <v>83.0</v>
      </c>
      <c r="B85" s="3">
        <v>57285.0</v>
      </c>
      <c r="C85" s="1">
        <v>192.65193798449613</v>
      </c>
      <c r="D85" s="1">
        <v>5.6523</v>
      </c>
      <c r="E85" s="2">
        <v>0.00938164994975838</v>
      </c>
      <c r="F85" s="1">
        <v>139.41034849103022</v>
      </c>
      <c r="G85" s="1">
        <v>15.719</v>
      </c>
      <c r="H85" s="2">
        <v>-0.009775580559592474</v>
      </c>
      <c r="I85" s="1">
        <v>144.35231598386915</v>
      </c>
      <c r="J85" s="2">
        <v>0.004431973145914074</v>
      </c>
    </row>
    <row r="86" ht="15.75" customHeight="1">
      <c r="A86" s="1">
        <v>84.0</v>
      </c>
      <c r="B86" s="3">
        <v>57315.0</v>
      </c>
      <c r="C86" s="1">
        <v>195.14217054263568</v>
      </c>
      <c r="D86" s="1">
        <v>5.4175</v>
      </c>
      <c r="E86" s="2">
        <v>0.012926070633870069</v>
      </c>
      <c r="F86" s="1">
        <v>145.04429354522063</v>
      </c>
      <c r="G86" s="1">
        <v>15.557</v>
      </c>
      <c r="H86" s="2">
        <v>0.040412674634070646</v>
      </c>
      <c r="I86" s="1">
        <v>145.01187200844234</v>
      </c>
      <c r="J86" s="2">
        <v>0.004569071303621445</v>
      </c>
    </row>
    <row r="87" ht="15.75" customHeight="1">
      <c r="A87" s="1">
        <v>85.0</v>
      </c>
      <c r="B87" s="3">
        <v>57346.0</v>
      </c>
      <c r="C87" s="1">
        <v>197.02175710594315</v>
      </c>
      <c r="D87" s="1">
        <v>5.3796</v>
      </c>
      <c r="E87" s="2">
        <v>0.009631883042403732</v>
      </c>
      <c r="F87" s="1">
        <v>148.30763513267866</v>
      </c>
      <c r="G87" s="1">
        <v>16.224</v>
      </c>
      <c r="H87" s="2">
        <v>0.022498931241583895</v>
      </c>
      <c r="I87" s="1">
        <v>145.6638902498775</v>
      </c>
      <c r="J87" s="2">
        <v>0.0044963093876700866</v>
      </c>
    </row>
    <row r="88" ht="15.75" customHeight="1">
      <c r="A88" s="1">
        <v>86.0</v>
      </c>
      <c r="B88" s="3">
        <v>57377.0</v>
      </c>
      <c r="C88" s="1">
        <v>194.48785529715764</v>
      </c>
      <c r="D88" s="1">
        <v>5.4719</v>
      </c>
      <c r="E88" s="2">
        <v>-0.012861025330430778</v>
      </c>
      <c r="F88" s="1">
        <v>151.18782644524606</v>
      </c>
      <c r="G88" s="1">
        <v>16.354</v>
      </c>
      <c r="H88" s="2">
        <v>0.01942038459443261</v>
      </c>
      <c r="I88" s="1">
        <v>146.25937511777786</v>
      </c>
      <c r="J88" s="2">
        <v>0.004088074723796236</v>
      </c>
    </row>
    <row r="89" ht="15.75" customHeight="1">
      <c r="A89" s="1">
        <v>87.0</v>
      </c>
      <c r="B89" s="3">
        <v>57405.0</v>
      </c>
      <c r="C89" s="1">
        <v>194.27462532299742</v>
      </c>
      <c r="D89" s="1">
        <v>5.786</v>
      </c>
      <c r="E89" s="2">
        <v>-0.0010963665254800628</v>
      </c>
      <c r="F89" s="1">
        <v>152.0286564897214</v>
      </c>
      <c r="G89" s="1">
        <v>16.806</v>
      </c>
      <c r="H89" s="2">
        <v>0.005561493039784306</v>
      </c>
      <c r="I89" s="1">
        <v>146.88124222666116</v>
      </c>
      <c r="J89" s="2">
        <v>0.004251810240420652</v>
      </c>
    </row>
    <row r="90" ht="15.75" customHeight="1">
      <c r="A90" s="1">
        <v>88.0</v>
      </c>
      <c r="B90" s="3">
        <v>57436.0</v>
      </c>
      <c r="C90" s="1">
        <v>193.26361757105946</v>
      </c>
      <c r="D90" s="1">
        <v>5.7395</v>
      </c>
      <c r="E90" s="2">
        <v>-0.005204013392161144</v>
      </c>
      <c r="F90" s="1">
        <v>154.6095179618102</v>
      </c>
      <c r="G90" s="1">
        <v>16.35</v>
      </c>
      <c r="H90" s="2">
        <v>0.016976151284105373</v>
      </c>
      <c r="I90" s="1">
        <v>147.48426487769947</v>
      </c>
      <c r="J90" s="2">
        <v>0.004105511649389211</v>
      </c>
    </row>
    <row r="91" ht="15.75" customHeight="1">
      <c r="A91" s="1">
        <v>89.0</v>
      </c>
      <c r="B91" s="3">
        <v>57466.0</v>
      </c>
      <c r="C91" s="1">
        <v>192.41260981912143</v>
      </c>
      <c r="D91" s="1">
        <v>5.7565</v>
      </c>
      <c r="E91" s="2">
        <v>-0.004403352077506919</v>
      </c>
      <c r="F91" s="1">
        <v>156.56303902598637</v>
      </c>
      <c r="G91" s="1">
        <v>15.055</v>
      </c>
      <c r="H91" s="2">
        <v>0.012635192774216484</v>
      </c>
      <c r="I91" s="1">
        <v>148.11743866128973</v>
      </c>
      <c r="J91" s="2">
        <v>0.004293161606869095</v>
      </c>
    </row>
    <row r="92" ht="15.75" customHeight="1">
      <c r="A92" s="1">
        <v>90.0</v>
      </c>
      <c r="B92" s="3">
        <v>57497.0</v>
      </c>
      <c r="C92" s="1">
        <v>192.7719379844961</v>
      </c>
      <c r="D92" s="1">
        <v>5.8531</v>
      </c>
      <c r="E92" s="2">
        <v>0.0018674876127529566</v>
      </c>
      <c r="F92" s="1">
        <v>156.27158628657298</v>
      </c>
      <c r="G92" s="1">
        <v>15.398</v>
      </c>
      <c r="H92" s="2">
        <v>-0.001861567974322545</v>
      </c>
      <c r="I92" s="1">
        <v>148.739305770173</v>
      </c>
      <c r="J92" s="2">
        <v>0.004198473282442664</v>
      </c>
    </row>
    <row r="93" ht="15.75" customHeight="1">
      <c r="A93" s="1">
        <v>91.0</v>
      </c>
      <c r="B93" s="3">
        <v>57527.0</v>
      </c>
      <c r="C93" s="1">
        <v>194.03478036175707</v>
      </c>
      <c r="D93" s="1">
        <v>5.8138</v>
      </c>
      <c r="E93" s="2">
        <v>0.00655096582243486</v>
      </c>
      <c r="F93" s="1">
        <v>158.19097324613315</v>
      </c>
      <c r="G93" s="1">
        <v>16.777</v>
      </c>
      <c r="H93" s="2">
        <v>0.012282379702989467</v>
      </c>
      <c r="I93" s="1">
        <v>149.38378622847023</v>
      </c>
      <c r="J93" s="2">
        <v>0.004332953249715094</v>
      </c>
    </row>
    <row r="94" ht="15.75" customHeight="1">
      <c r="A94" s="1">
        <v>92.0</v>
      </c>
      <c r="B94" s="3">
        <v>57558.0</v>
      </c>
      <c r="C94" s="1">
        <v>198.5001033591731</v>
      </c>
      <c r="D94" s="1">
        <v>5.6549</v>
      </c>
      <c r="E94" s="2">
        <v>0.02301300307651498</v>
      </c>
      <c r="F94" s="1">
        <v>153.38351787294033</v>
      </c>
      <c r="G94" s="1">
        <v>16.28</v>
      </c>
      <c r="H94" s="2">
        <v>-0.030390200366950063</v>
      </c>
      <c r="I94" s="1">
        <v>150.0395733614744</v>
      </c>
      <c r="J94" s="2">
        <v>0.004389948531637799</v>
      </c>
    </row>
    <row r="95" ht="15.75" customHeight="1">
      <c r="A95" s="1">
        <v>93.0</v>
      </c>
      <c r="B95" s="3">
        <v>57589.0</v>
      </c>
      <c r="C95" s="1">
        <v>198.03478036175707</v>
      </c>
      <c r="D95" s="1">
        <v>5.582</v>
      </c>
      <c r="E95" s="2">
        <v>-0.00234419523990903</v>
      </c>
      <c r="F95" s="1">
        <v>152.81899229659913</v>
      </c>
      <c r="G95" s="1">
        <v>16.533</v>
      </c>
      <c r="H95" s="2">
        <v>-0.0036804839540115243</v>
      </c>
      <c r="I95" s="1">
        <v>150.68028492820264</v>
      </c>
      <c r="J95" s="2">
        <v>0.004270283848279442</v>
      </c>
    </row>
    <row r="96" ht="15.75" customHeight="1">
      <c r="A96" s="1">
        <v>94.0</v>
      </c>
      <c r="B96" s="3">
        <v>57619.0</v>
      </c>
      <c r="C96" s="1">
        <v>199.81240310077519</v>
      </c>
      <c r="D96" s="1">
        <v>5.3643</v>
      </c>
      <c r="E96" s="2">
        <v>0.008976315856087843</v>
      </c>
      <c r="F96" s="1">
        <v>159.33840430130113</v>
      </c>
      <c r="G96" s="1">
        <v>16.814</v>
      </c>
      <c r="H96" s="2">
        <v>0.0426610063757571</v>
      </c>
      <c r="I96" s="1">
        <v>151.3398409527758</v>
      </c>
      <c r="J96" s="2">
        <v>0.0043771885942970835</v>
      </c>
    </row>
    <row r="97" ht="15.75" customHeight="1">
      <c r="A97" s="1">
        <v>95.0</v>
      </c>
      <c r="B97" s="3">
        <v>57650.0</v>
      </c>
      <c r="C97" s="1">
        <v>202.9092506459948</v>
      </c>
      <c r="D97" s="1">
        <v>5.1063</v>
      </c>
      <c r="E97" s="2">
        <v>0.01549877533707317</v>
      </c>
      <c r="F97" s="1">
        <v>159.91545244856655</v>
      </c>
      <c r="G97" s="1">
        <v>17.13</v>
      </c>
      <c r="H97" s="2">
        <v>0.003621525832367819</v>
      </c>
      <c r="I97" s="1">
        <v>151.97678362793502</v>
      </c>
      <c r="J97" s="2">
        <v>0.004208691321130506</v>
      </c>
    </row>
    <row r="98" ht="15.75" customHeight="1">
      <c r="A98" s="1">
        <v>96.0</v>
      </c>
      <c r="B98" s="3">
        <v>57680.0</v>
      </c>
      <c r="C98" s="1">
        <v>205.8487855297158</v>
      </c>
      <c r="D98" s="1">
        <v>5.0851</v>
      </c>
      <c r="E98" s="2">
        <v>0.014486943667489307</v>
      </c>
      <c r="F98" s="1">
        <v>167.9713031148885</v>
      </c>
      <c r="G98" s="1">
        <v>17.232</v>
      </c>
      <c r="H98" s="2">
        <v>0.05037568629531254</v>
      </c>
      <c r="I98" s="1">
        <v>152.62880186937022</v>
      </c>
      <c r="J98" s="2">
        <v>0.004290248983235835</v>
      </c>
    </row>
    <row r="99" ht="15.75" customHeight="1">
      <c r="A99" s="1">
        <v>97.0</v>
      </c>
      <c r="B99" s="3">
        <v>57711.0</v>
      </c>
      <c r="C99" s="1">
        <v>204.1540568475452</v>
      </c>
      <c r="D99" s="1">
        <v>5.1454</v>
      </c>
      <c r="E99" s="2">
        <v>-0.008232881616520128</v>
      </c>
      <c r="F99" s="1">
        <v>165.6942149761869</v>
      </c>
      <c r="G99" s="1">
        <v>17.134</v>
      </c>
      <c r="H99" s="2">
        <v>-0.013556411699349171</v>
      </c>
      <c r="I99" s="1">
        <v>153.2883578939434</v>
      </c>
      <c r="J99" s="2">
        <v>0.004321307751191569</v>
      </c>
    </row>
    <row r="100" ht="15.75" customHeight="1">
      <c r="A100" s="1">
        <v>98.0</v>
      </c>
      <c r="B100" s="3">
        <v>57742.0</v>
      </c>
      <c r="C100" s="1">
        <v>198.5775710594315</v>
      </c>
      <c r="D100" s="1">
        <v>4.9842</v>
      </c>
      <c r="E100" s="2">
        <v>-0.027315086823271</v>
      </c>
      <c r="F100" s="1">
        <v>167.33992316796807</v>
      </c>
      <c r="G100" s="1">
        <v>17.543</v>
      </c>
      <c r="H100" s="2">
        <v>0.009932200662634299</v>
      </c>
      <c r="I100" s="1">
        <v>153.89138054498173</v>
      </c>
      <c r="J100" s="2">
        <v>0.003933910306844914</v>
      </c>
    </row>
    <row r="101" ht="15.75" customHeight="1">
      <c r="A101" s="1">
        <v>99.0</v>
      </c>
      <c r="B101" s="3">
        <v>57770.0</v>
      </c>
      <c r="C101" s="1">
        <v>196.85684754521967</v>
      </c>
      <c r="D101" s="1">
        <v>5.168</v>
      </c>
      <c r="E101" s="2">
        <v>-0.008665246054887296</v>
      </c>
      <c r="F101" s="1">
        <v>169.13489232608777</v>
      </c>
      <c r="G101" s="1">
        <v>17.947</v>
      </c>
      <c r="H101" s="2">
        <v>0.01072648489456991</v>
      </c>
      <c r="I101" s="1">
        <v>154.56224324426188</v>
      </c>
      <c r="J101" s="2">
        <v>0.0043593260188088305</v>
      </c>
    </row>
    <row r="102" ht="15.75" customHeight="1">
      <c r="A102" s="1">
        <v>100.0</v>
      </c>
      <c r="B102" s="3">
        <v>57801.0</v>
      </c>
      <c r="C102" s="1">
        <v>195.67374677002582</v>
      </c>
      <c r="D102" s="1">
        <v>5.2522</v>
      </c>
      <c r="E102" s="2">
        <v>-0.006009954898429845</v>
      </c>
      <c r="F102" s="1">
        <v>164.3490484865867</v>
      </c>
      <c r="G102" s="1">
        <v>17.573</v>
      </c>
      <c r="H102" s="2">
        <v>-0.028296017301232466</v>
      </c>
      <c r="I102" s="1">
        <v>155.21803037726605</v>
      </c>
      <c r="J102" s="2">
        <v>0.0042428675932698326</v>
      </c>
    </row>
    <row r="103" ht="15.75" customHeight="1">
      <c r="A103" s="1">
        <v>101.0</v>
      </c>
      <c r="B103" s="3">
        <v>57831.0</v>
      </c>
      <c r="C103" s="1">
        <v>194.92113695090438</v>
      </c>
      <c r="D103" s="1">
        <v>5.1663</v>
      </c>
      <c r="E103" s="2">
        <v>-0.003846248316622513</v>
      </c>
      <c r="F103" s="1">
        <v>171.1243652874334</v>
      </c>
      <c r="G103" s="1">
        <v>16.912</v>
      </c>
      <c r="H103" s="2">
        <v>0.04122516596985142</v>
      </c>
      <c r="I103" s="1">
        <v>155.90396864282215</v>
      </c>
      <c r="J103" s="2">
        <v>0.004419191919191942</v>
      </c>
    </row>
    <row r="104" ht="15.75" customHeight="1">
      <c r="A104" s="1">
        <v>102.0</v>
      </c>
      <c r="B104" s="3">
        <v>57862.0</v>
      </c>
      <c r="C104" s="1">
        <v>198.66108527131783</v>
      </c>
      <c r="D104" s="1">
        <v>5.0269</v>
      </c>
      <c r="E104" s="2">
        <v>0.019186981868238556</v>
      </c>
      <c r="F104" s="1">
        <v>181.32460523605047</v>
      </c>
      <c r="G104" s="1">
        <v>18.308</v>
      </c>
      <c r="H104" s="2">
        <v>0.05960717476721675</v>
      </c>
      <c r="I104" s="1">
        <v>156.55975577582635</v>
      </c>
      <c r="J104" s="2">
        <v>0.0042063530435624275</v>
      </c>
    </row>
    <row r="105" ht="15.75" customHeight="1">
      <c r="A105" s="1">
        <v>103.0</v>
      </c>
      <c r="B105" s="3">
        <v>57892.0</v>
      </c>
      <c r="C105" s="1">
        <v>202.02</v>
      </c>
      <c r="D105" s="1">
        <v>4.8745</v>
      </c>
      <c r="E105" s="2">
        <v>0.016907763914079107</v>
      </c>
      <c r="F105" s="1">
        <v>190.71491761360195</v>
      </c>
      <c r="G105" s="1">
        <v>19.102</v>
      </c>
      <c r="H105" s="2">
        <v>0.05178730357817166</v>
      </c>
      <c r="I105" s="1">
        <v>157.23438736667546</v>
      </c>
      <c r="J105" s="2">
        <v>0.004309099662975354</v>
      </c>
    </row>
    <row r="106" ht="15.75" customHeight="1">
      <c r="A106" s="1">
        <v>104.0</v>
      </c>
      <c r="B106" s="3">
        <v>57923.0</v>
      </c>
      <c r="C106" s="1">
        <v>198.62387596899225</v>
      </c>
      <c r="D106" s="1">
        <v>4.8734</v>
      </c>
      <c r="E106" s="2">
        <v>-0.01681083076431917</v>
      </c>
      <c r="F106" s="1">
        <v>196.42702774759346</v>
      </c>
      <c r="G106" s="1">
        <v>19.896</v>
      </c>
      <c r="H106" s="2">
        <v>0.02995104004168423</v>
      </c>
      <c r="I106" s="1">
        <v>157.9127878490936</v>
      </c>
      <c r="J106" s="2">
        <v>0.0043145808864068005</v>
      </c>
    </row>
    <row r="107" ht="15.75" customHeight="1">
      <c r="A107" s="1">
        <v>105.0</v>
      </c>
      <c r="B107" s="3">
        <v>57954.0</v>
      </c>
      <c r="C107" s="1">
        <v>199.4905426356589</v>
      </c>
      <c r="D107" s="1">
        <v>4.7405</v>
      </c>
      <c r="E107" s="2">
        <v>0.004363355928075553</v>
      </c>
      <c r="F107" s="1">
        <v>184.18116524542222</v>
      </c>
      <c r="G107" s="1">
        <v>19.838</v>
      </c>
      <c r="H107" s="2">
        <v>-0.062343062676217004</v>
      </c>
      <c r="I107" s="1">
        <v>158.58365054837373</v>
      </c>
      <c r="J107" s="2">
        <v>0.004248311415546781</v>
      </c>
    </row>
    <row r="108" ht="15.75" customHeight="1">
      <c r="A108" s="1">
        <v>106.0</v>
      </c>
      <c r="B108" s="3">
        <v>57984.0</v>
      </c>
      <c r="C108" s="1">
        <v>204.3429457364341</v>
      </c>
      <c r="D108" s="1">
        <v>4.6514</v>
      </c>
      <c r="E108" s="2">
        <v>0.024323975646491823</v>
      </c>
      <c r="F108" s="1">
        <v>195.63467217121183</v>
      </c>
      <c r="G108" s="1">
        <v>19.213</v>
      </c>
      <c r="H108" s="2">
        <v>0.0621860922126742</v>
      </c>
      <c r="I108" s="1">
        <v>159.27335770549882</v>
      </c>
      <c r="J108" s="2">
        <v>0.004349169379946349</v>
      </c>
    </row>
    <row r="109" ht="15.75" customHeight="1">
      <c r="A109" s="1">
        <v>107.0</v>
      </c>
      <c r="B109" s="3">
        <v>58015.0</v>
      </c>
      <c r="C109" s="1">
        <v>207.38542635658916</v>
      </c>
      <c r="D109" s="1">
        <v>4.5022</v>
      </c>
      <c r="E109" s="2">
        <v>0.014889090539388217</v>
      </c>
      <c r="F109" s="1">
        <v>187.54569728502582</v>
      </c>
      <c r="G109" s="1">
        <v>19.607</v>
      </c>
      <c r="H109" s="2">
        <v>-0.04134734807696487</v>
      </c>
      <c r="I109" s="1">
        <v>159.94422040477897</v>
      </c>
      <c r="J109" s="2">
        <v>0.004212020823473785</v>
      </c>
    </row>
    <row r="110" ht="15.75" customHeight="1">
      <c r="A110" s="1">
        <v>108.0</v>
      </c>
      <c r="B110" s="3">
        <v>58045.0</v>
      </c>
      <c r="C110" s="1">
        <v>204.2331782945736</v>
      </c>
      <c r="D110" s="1">
        <v>4.4088</v>
      </c>
      <c r="E110" s="2">
        <v>-0.015199949762117911</v>
      </c>
      <c r="F110" s="1">
        <v>190.147968313856</v>
      </c>
      <c r="G110" s="1">
        <v>18.261</v>
      </c>
      <c r="H110" s="2">
        <v>0.013875397124549018</v>
      </c>
      <c r="I110" s="1">
        <v>160.64146534504204</v>
      </c>
      <c r="J110" s="2">
        <v>0.004359300626796694</v>
      </c>
    </row>
    <row r="111" ht="15.75" customHeight="1">
      <c r="A111" s="1">
        <v>109.0</v>
      </c>
      <c r="B111" s="3">
        <v>58076.0</v>
      </c>
      <c r="C111" s="1">
        <v>204.63250645994833</v>
      </c>
      <c r="D111" s="1">
        <v>4.2144</v>
      </c>
      <c r="E111" s="2">
        <v>0.0019552560886985718</v>
      </c>
      <c r="F111" s="1">
        <v>189.16979394311522</v>
      </c>
      <c r="G111" s="1">
        <v>18.623</v>
      </c>
      <c r="H111" s="2">
        <v>-0.005144279896413225</v>
      </c>
      <c r="I111" s="1">
        <v>161.35001696001208</v>
      </c>
      <c r="J111" s="2">
        <v>0.004410764141426058</v>
      </c>
    </row>
    <row r="112" ht="15.75" customHeight="1">
      <c r="A112" s="1">
        <v>110.0</v>
      </c>
      <c r="B112" s="3">
        <v>58107.0</v>
      </c>
      <c r="C112" s="1">
        <v>206.66423772609818</v>
      </c>
      <c r="D112" s="1">
        <v>4.2286</v>
      </c>
      <c r="E112" s="2">
        <v>0.009928682892556506</v>
      </c>
      <c r="F112" s="1">
        <v>197.89964169289001</v>
      </c>
      <c r="G112" s="1">
        <v>18.525</v>
      </c>
      <c r="H112" s="2">
        <v>0.04614821197299566</v>
      </c>
      <c r="I112" s="1">
        <v>161.9907285267403</v>
      </c>
      <c r="J112" s="2">
        <v>0.003970942047604518</v>
      </c>
    </row>
    <row r="113" ht="15.75" customHeight="1">
      <c r="A113" s="1">
        <v>111.0</v>
      </c>
      <c r="B113" s="3">
        <v>58135.0</v>
      </c>
      <c r="C113" s="1">
        <v>208.63198966408268</v>
      </c>
      <c r="D113" s="1">
        <v>4.1638</v>
      </c>
      <c r="E113" s="2">
        <v>0.009521492250596625</v>
      </c>
      <c r="F113" s="1">
        <v>208.42445860078448</v>
      </c>
      <c r="G113" s="1">
        <v>20.227</v>
      </c>
      <c r="H113" s="2">
        <v>0.05318259708740336</v>
      </c>
      <c r="I113" s="1">
        <v>162.7105868164173</v>
      </c>
      <c r="J113" s="2">
        <v>0.004443824015262559</v>
      </c>
    </row>
    <row r="114" ht="15.75" customHeight="1">
      <c r="A114" s="1">
        <v>112.0</v>
      </c>
      <c r="B114" s="3">
        <v>58166.0</v>
      </c>
      <c r="C114" s="1">
        <v>206.40470284237725</v>
      </c>
      <c r="D114" s="1">
        <v>4.1516</v>
      </c>
      <c r="E114" s="2">
        <v>-0.010675672629550133</v>
      </c>
      <c r="F114" s="1">
        <v>216.5889728664165</v>
      </c>
      <c r="G114" s="1">
        <v>21.024</v>
      </c>
      <c r="H114" s="2">
        <v>0.039172534358217076</v>
      </c>
      <c r="I114" s="1">
        <v>163.4002939735424</v>
      </c>
      <c r="J114" s="2">
        <v>0.004238858519410787</v>
      </c>
    </row>
    <row r="115" ht="15.75" customHeight="1">
      <c r="A115" s="1">
        <v>113.0</v>
      </c>
      <c r="B115" s="3">
        <v>58196.0</v>
      </c>
      <c r="C115" s="1">
        <v>210.09695090439277</v>
      </c>
      <c r="D115" s="1">
        <v>4.1767</v>
      </c>
      <c r="E115" s="2">
        <v>0.017888391161489863</v>
      </c>
      <c r="F115" s="1">
        <v>218.914131519311</v>
      </c>
      <c r="G115" s="1">
        <v>21.696</v>
      </c>
      <c r="H115" s="2">
        <v>0.010735351029752475</v>
      </c>
      <c r="I115" s="1">
        <v>164.10507669694343</v>
      </c>
      <c r="J115" s="2">
        <v>0.004313228001383779</v>
      </c>
    </row>
    <row r="116" ht="15.75" customHeight="1">
      <c r="A116" s="1">
        <v>114.0</v>
      </c>
      <c r="B116" s="3">
        <v>58227.0</v>
      </c>
      <c r="C116" s="1">
        <v>210.22289405684754</v>
      </c>
      <c r="D116" s="1">
        <v>3.9701</v>
      </c>
      <c r="E116" s="2">
        <v>5.994525475625703E-4</v>
      </c>
      <c r="F116" s="1">
        <v>213.40823985166813</v>
      </c>
      <c r="G116" s="1">
        <v>21.092</v>
      </c>
      <c r="H116" s="2">
        <v>-0.025150919355597632</v>
      </c>
      <c r="I116" s="1">
        <v>164.77970828779257</v>
      </c>
      <c r="J116" s="2">
        <v>0.004110973313123048</v>
      </c>
    </row>
    <row r="117" ht="15.75" customHeight="1">
      <c r="A117" s="1">
        <v>115.0</v>
      </c>
      <c r="B117" s="3">
        <v>58257.0</v>
      </c>
      <c r="C117" s="1">
        <v>209.6057881136951</v>
      </c>
      <c r="D117" s="1">
        <v>4.0445</v>
      </c>
      <c r="E117" s="2">
        <v>-0.002935484005778949</v>
      </c>
      <c r="F117" s="1">
        <v>222.0585086829891</v>
      </c>
      <c r="G117" s="1">
        <v>20.537</v>
      </c>
      <c r="H117" s="2">
        <v>0.04053390270841201</v>
      </c>
      <c r="I117" s="1">
        <v>165.47695322805563</v>
      </c>
      <c r="J117" s="2">
        <v>0.0042313762265272555</v>
      </c>
    </row>
    <row r="118" ht="15.75" customHeight="1">
      <c r="A118" s="1">
        <v>116.0</v>
      </c>
      <c r="B118" s="3">
        <v>58288.0</v>
      </c>
      <c r="C118" s="1">
        <v>210.25757105943154</v>
      </c>
      <c r="D118" s="1">
        <v>3.8794</v>
      </c>
      <c r="E118" s="2">
        <v>0.003109565587868692</v>
      </c>
      <c r="F118" s="1">
        <v>215.81984463932974</v>
      </c>
      <c r="G118" s="1">
        <v>22.017</v>
      </c>
      <c r="H118" s="2">
        <v>-0.02809468585851703</v>
      </c>
      <c r="I118" s="1">
        <v>166.1817359514567</v>
      </c>
      <c r="J118" s="2">
        <v>0.004259098984193533</v>
      </c>
    </row>
    <row r="119" ht="15.75" customHeight="1">
      <c r="A119" s="1">
        <v>117.0</v>
      </c>
      <c r="B119" s="3">
        <v>58319.0</v>
      </c>
      <c r="C119" s="1">
        <v>218.23095607235143</v>
      </c>
      <c r="D119" s="1">
        <v>3.4644</v>
      </c>
      <c r="E119" s="2">
        <v>0.037921987649453676</v>
      </c>
      <c r="F119" s="1">
        <v>192.99766110691448</v>
      </c>
      <c r="G119" s="1">
        <v>20.476</v>
      </c>
      <c r="H119" s="2">
        <v>-0.10574645519996026</v>
      </c>
      <c r="I119" s="1">
        <v>166.8601364338748</v>
      </c>
      <c r="J119" s="2">
        <v>0.004082280634114208</v>
      </c>
    </row>
    <row r="120" ht="15.75" customHeight="1">
      <c r="A120" s="1">
        <v>118.0</v>
      </c>
      <c r="B120" s="3">
        <v>58349.0</v>
      </c>
      <c r="C120" s="1">
        <v>230.32025839793283</v>
      </c>
      <c r="D120" s="1">
        <v>3.3283</v>
      </c>
      <c r="E120" s="2">
        <v>0.05539682611101864</v>
      </c>
      <c r="F120" s="1">
        <v>186.51319111463002</v>
      </c>
      <c r="G120" s="1">
        <v>19.036</v>
      </c>
      <c r="H120" s="2">
        <v>-0.03359869728520841</v>
      </c>
      <c r="I120" s="1">
        <v>167.53099913315495</v>
      </c>
      <c r="J120" s="2">
        <v>0.004020509113906945</v>
      </c>
    </row>
    <row r="121" ht="15.75" customHeight="1">
      <c r="A121" s="1">
        <v>119.0</v>
      </c>
      <c r="B121" s="3">
        <v>58380.0</v>
      </c>
      <c r="C121" s="1">
        <v>234.95679586563307</v>
      </c>
      <c r="D121" s="1">
        <v>3.4119</v>
      </c>
      <c r="E121" s="2">
        <v>0.020130827830565905</v>
      </c>
      <c r="F121" s="1">
        <v>213.61203459461208</v>
      </c>
      <c r="G121" s="1">
        <v>18.386</v>
      </c>
      <c r="H121" s="2">
        <v>0.1452918333445234</v>
      </c>
      <c r="I121" s="1">
        <v>168.14532845890025</v>
      </c>
      <c r="J121" s="2">
        <v>0.0036669591235293036</v>
      </c>
    </row>
    <row r="122" ht="15.75" customHeight="1">
      <c r="A122" s="1">
        <v>120.0</v>
      </c>
      <c r="B122" s="3">
        <v>58410.0</v>
      </c>
      <c r="C122" s="1">
        <v>232.55462532299742</v>
      </c>
      <c r="D122" s="1">
        <v>3.3348</v>
      </c>
      <c r="E122" s="2">
        <v>-0.010223881942999412</v>
      </c>
      <c r="F122" s="1">
        <v>220.43663377135402</v>
      </c>
      <c r="G122" s="1">
        <v>20.992</v>
      </c>
      <c r="H122" s="2">
        <v>0.031948570639727794</v>
      </c>
      <c r="I122" s="1">
        <v>168.7709644593525</v>
      </c>
      <c r="J122" s="2">
        <v>0.0037208051284349816</v>
      </c>
    </row>
    <row r="123" ht="15.75" customHeight="1">
      <c r="A123" s="1">
        <v>121.0</v>
      </c>
      <c r="B123" s="3">
        <v>58441.0</v>
      </c>
      <c r="C123" s="1">
        <v>235.9501291989664</v>
      </c>
      <c r="D123" s="1">
        <v>3.3944</v>
      </c>
      <c r="E123" s="2">
        <v>0.014600887302296977</v>
      </c>
      <c r="F123" s="1">
        <v>232.26379805536592</v>
      </c>
      <c r="G123" s="1">
        <v>21.342</v>
      </c>
      <c r="H123" s="2">
        <v>0.0536533519028399</v>
      </c>
      <c r="I123" s="1">
        <v>169.40036935137377</v>
      </c>
      <c r="J123" s="2">
        <v>0.003729343456900399</v>
      </c>
    </row>
    <row r="124" ht="15.75" customHeight="1">
      <c r="A124" s="1">
        <v>122.0</v>
      </c>
      <c r="B124" s="3">
        <v>58472.0</v>
      </c>
      <c r="C124" s="1">
        <v>233.16149870801033</v>
      </c>
      <c r="D124" s="1">
        <v>3.6862</v>
      </c>
      <c r="E124" s="2">
        <v>-0.011818728391560026</v>
      </c>
      <c r="F124" s="1">
        <v>237.36654373002952</v>
      </c>
      <c r="G124" s="1">
        <v>22.716</v>
      </c>
      <c r="H124" s="2">
        <v>0.02196961264470164</v>
      </c>
      <c r="I124" s="1">
        <v>169.98077865299817</v>
      </c>
      <c r="J124" s="2">
        <v>0.00342625759227539</v>
      </c>
    </row>
    <row r="125" ht="15.75" customHeight="1">
      <c r="A125" s="1">
        <v>123.0</v>
      </c>
      <c r="B125" s="3">
        <v>58501.0</v>
      </c>
      <c r="C125" s="1">
        <v>224.82134366925064</v>
      </c>
      <c r="D125" s="1">
        <v>3.6957</v>
      </c>
      <c r="E125" s="2">
        <v>-0.03576986374240166</v>
      </c>
      <c r="F125" s="1">
        <v>228.7174867604109</v>
      </c>
      <c r="G125" s="1">
        <v>22.323</v>
      </c>
      <c r="H125" s="2">
        <v>-0.036437557010796255</v>
      </c>
      <c r="I125" s="1">
        <v>170.62902800286437</v>
      </c>
      <c r="J125" s="2">
        <v>0.003813662668233525</v>
      </c>
    </row>
    <row r="126" ht="15.75" customHeight="1">
      <c r="A126" s="1">
        <v>124.0</v>
      </c>
      <c r="B126" s="3">
        <v>58532.0</v>
      </c>
      <c r="C126" s="1">
        <v>226.37968992248062</v>
      </c>
      <c r="D126" s="1">
        <v>3.616</v>
      </c>
      <c r="E126" s="2">
        <v>0.006931487143509691</v>
      </c>
      <c r="F126" s="1">
        <v>241.3717466562716</v>
      </c>
      <c r="G126" s="1">
        <v>23.438</v>
      </c>
      <c r="H126" s="2">
        <v>0.055327032817199695</v>
      </c>
      <c r="I126" s="1">
        <v>171.25843289488563</v>
      </c>
      <c r="J126" s="2">
        <v>0.0036887327987983973</v>
      </c>
    </row>
    <row r="127" ht="15.75" customHeight="1">
      <c r="A127" s="1">
        <v>125.0</v>
      </c>
      <c r="B127" s="3">
        <v>58562.0</v>
      </c>
      <c r="C127" s="1">
        <v>226.36025839793282</v>
      </c>
      <c r="D127" s="1">
        <v>3.7613</v>
      </c>
      <c r="E127" s="2">
        <v>-8.58359888842149E-5</v>
      </c>
      <c r="F127" s="1">
        <v>251.05149200373256</v>
      </c>
      <c r="G127" s="1">
        <v>24.094</v>
      </c>
      <c r="H127" s="2">
        <v>0.04010305879438958</v>
      </c>
      <c r="I127" s="1">
        <v>171.9142200278898</v>
      </c>
      <c r="J127" s="2">
        <v>0.0038292253521125842</v>
      </c>
    </row>
    <row r="128" ht="15.75" customHeight="1">
      <c r="A128" s="1">
        <v>126.0</v>
      </c>
      <c r="B128" s="3">
        <v>58593.0</v>
      </c>
      <c r="C128" s="1">
        <v>222.2790180878553</v>
      </c>
      <c r="D128" s="1">
        <v>4.0237</v>
      </c>
      <c r="E128" s="2">
        <v>-0.01802984472169521</v>
      </c>
      <c r="F128" s="1">
        <v>239.67089875703385</v>
      </c>
      <c r="G128" s="1">
        <v>23.484</v>
      </c>
      <c r="H128" s="2">
        <v>-0.04533170926755339</v>
      </c>
      <c r="I128" s="1">
        <v>172.55116270304904</v>
      </c>
      <c r="J128" s="2">
        <v>0.0037050028500022585</v>
      </c>
    </row>
    <row r="129" ht="15.75" customHeight="1">
      <c r="A129" s="1">
        <v>127.0</v>
      </c>
      <c r="B129" s="3">
        <v>58623.0</v>
      </c>
      <c r="C129" s="1">
        <v>218.71229974160207</v>
      </c>
      <c r="D129" s="1">
        <v>4.0944</v>
      </c>
      <c r="E129" s="2">
        <v>-0.016046131465469616</v>
      </c>
      <c r="F129" s="1">
        <v>253.6208407896491</v>
      </c>
      <c r="G129" s="1">
        <v>23.431</v>
      </c>
      <c r="H129" s="2">
        <v>0.05820457178973982</v>
      </c>
      <c r="I129" s="1">
        <v>173.22579429389816</v>
      </c>
      <c r="J129" s="2">
        <v>0.003909748159797222</v>
      </c>
    </row>
    <row r="130" ht="15.75" customHeight="1">
      <c r="A130" s="1">
        <v>128.0</v>
      </c>
      <c r="B130" s="3">
        <v>58654.0</v>
      </c>
      <c r="C130" s="1">
        <v>223.61819121447027</v>
      </c>
      <c r="D130" s="1">
        <v>4.3049</v>
      </c>
      <c r="E130" s="2">
        <v>0.022430798261754266</v>
      </c>
      <c r="F130" s="1">
        <v>248.97698674627253</v>
      </c>
      <c r="G130" s="1">
        <v>24.305</v>
      </c>
      <c r="H130" s="2">
        <v>-0.018310222570502934</v>
      </c>
      <c r="I130" s="1">
        <v>173.91173255945426</v>
      </c>
      <c r="J130" s="2">
        <v>0.00395979287237285</v>
      </c>
    </row>
    <row r="131" ht="15.75" customHeight="1">
      <c r="A131" s="1">
        <v>129.0</v>
      </c>
      <c r="B131" s="3">
        <v>58685.0</v>
      </c>
      <c r="C131" s="1">
        <v>225.72713178294572</v>
      </c>
      <c r="D131" s="1">
        <v>4.3383</v>
      </c>
      <c r="E131" s="2">
        <v>0.009430988404931602</v>
      </c>
      <c r="F131" s="1">
        <v>251.57138067403747</v>
      </c>
      <c r="G131" s="1">
        <v>22.981</v>
      </c>
      <c r="H131" s="2">
        <v>0.01042021578648486</v>
      </c>
      <c r="I131" s="1">
        <v>174.59390193344137</v>
      </c>
      <c r="J131" s="2">
        <v>0.003922503467406366</v>
      </c>
    </row>
    <row r="132" ht="15.75" customHeight="1">
      <c r="A132" s="1">
        <v>130.0</v>
      </c>
      <c r="B132" s="3">
        <v>58715.0</v>
      </c>
      <c r="C132" s="1">
        <v>229.28377260981915</v>
      </c>
      <c r="D132" s="1">
        <v>4.4441</v>
      </c>
      <c r="E132" s="2">
        <v>0.015756372744298287</v>
      </c>
      <c r="F132" s="1">
        <v>246.5035770117914</v>
      </c>
      <c r="G132" s="1">
        <v>22.937</v>
      </c>
      <c r="H132" s="2">
        <v>-0.02014459533778386</v>
      </c>
      <c r="I132" s="1">
        <v>175.30622243998042</v>
      </c>
      <c r="J132" s="2">
        <v>0.0040798704803023085</v>
      </c>
    </row>
    <row r="133" ht="15.75" customHeight="1">
      <c r="A133" s="1">
        <v>131.0</v>
      </c>
      <c r="B133" s="3">
        <v>58746.0</v>
      </c>
      <c r="C133" s="1">
        <v>228.75410852713176</v>
      </c>
      <c r="D133" s="1">
        <v>4.2685</v>
      </c>
      <c r="E133" s="2">
        <v>-0.0023100809824371615</v>
      </c>
      <c r="F133" s="1">
        <v>257.7902509765586</v>
      </c>
      <c r="G133" s="1">
        <v>22.249</v>
      </c>
      <c r="H133" s="2">
        <v>0.045787059569635705</v>
      </c>
      <c r="I133" s="1">
        <v>176.01477405495044</v>
      </c>
      <c r="J133" s="2">
        <v>0.004041793868512605</v>
      </c>
    </row>
    <row r="134" ht="15.75" customHeight="1">
      <c r="A134" s="1">
        <v>132.0</v>
      </c>
      <c r="B134" s="3">
        <v>58776.0</v>
      </c>
      <c r="C134" s="1">
        <v>226.72036175710593</v>
      </c>
      <c r="D134" s="1">
        <v>4.4159</v>
      </c>
      <c r="E134" s="2">
        <v>-0.008890536581486634</v>
      </c>
      <c r="F134" s="1">
        <v>267.48857820345546</v>
      </c>
      <c r="G134" s="1">
        <v>23.768</v>
      </c>
      <c r="H134" s="2">
        <v>0.03762100075607114</v>
      </c>
      <c r="I134" s="1">
        <v>176.76855236874837</v>
      </c>
      <c r="J134" s="2">
        <v>0.004282471842747778</v>
      </c>
    </row>
    <row r="135" ht="15.75" customHeight="1">
      <c r="A135" s="4">
        <v>133.0</v>
      </c>
      <c r="B135" s="3">
        <v>58807.0</v>
      </c>
      <c r="C135" s="4">
        <v>227.38527131782948</v>
      </c>
      <c r="D135" s="4">
        <v>4.7087</v>
      </c>
      <c r="E135" s="2">
        <v>0.002932729797934455</v>
      </c>
      <c r="F135" s="4">
        <v>287.24858919100154</v>
      </c>
      <c r="G135" s="4">
        <v>24.296</v>
      </c>
      <c r="H135" s="2">
        <v>0.07387235417774118</v>
      </c>
      <c r="I135" s="4">
        <v>177.5449440319602</v>
      </c>
      <c r="J135" s="2">
        <v>0.004392136795872107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>
        <v>134.0</v>
      </c>
      <c r="B136" s="3">
        <v>58838.0</v>
      </c>
      <c r="C136" s="4">
        <v>220.616330749354</v>
      </c>
      <c r="D136" s="4">
        <v>4.6891</v>
      </c>
      <c r="E136" s="2">
        <v>-0.02976859727653219</v>
      </c>
      <c r="F136" s="4">
        <v>272.43660953411995</v>
      </c>
      <c r="G136" s="4">
        <v>25.039</v>
      </c>
      <c r="H136" s="2">
        <v>-0.051565021428295305</v>
      </c>
      <c r="I136" s="4">
        <v>178.29872234575814</v>
      </c>
      <c r="J136" s="2">
        <v>0.0042455633862615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>
        <v>135.0</v>
      </c>
      <c r="B137" s="3">
        <v>58866.0</v>
      </c>
      <c r="C137" s="4">
        <v>221.4120930232558</v>
      </c>
      <c r="D137" s="4">
        <v>4.5106</v>
      </c>
      <c r="E137" s="2">
        <v>0.003606996232776076</v>
      </c>
      <c r="F137" s="4">
        <v>274.4931388429952</v>
      </c>
      <c r="G137" s="4">
        <v>24.48</v>
      </c>
      <c r="H137" s="2">
        <v>0.00754865255588093</v>
      </c>
      <c r="I137" s="4">
        <v>179.1391851656428</v>
      </c>
      <c r="J137" s="2">
        <v>0.0047137904794114695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>
        <v>136.0</v>
      </c>
      <c r="B138" s="3">
        <v>58897.0</v>
      </c>
      <c r="C138" s="4">
        <v>225.07710594315245</v>
      </c>
      <c r="D138" s="4">
        <v>4.3484</v>
      </c>
      <c r="E138" s="2">
        <v>0.01655290309509738</v>
      </c>
      <c r="F138" s="4">
        <v>288.208989590108</v>
      </c>
      <c r="G138" s="4">
        <v>24.299</v>
      </c>
      <c r="H138" s="2">
        <v>0.049967918341878734</v>
      </c>
      <c r="I138" s="4">
        <v>179.97964798552746</v>
      </c>
      <c r="J138" s="2">
        <v>0.0046916749069028174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>
        <v>137.0</v>
      </c>
      <c r="B139" s="3">
        <v>58927.0</v>
      </c>
      <c r="C139" s="4">
        <v>218.16723514211887</v>
      </c>
      <c r="D139" s="4">
        <v>4.5494</v>
      </c>
      <c r="E139" s="2">
        <v>-0.030700016210350588</v>
      </c>
      <c r="F139" s="4">
        <v>278.6298287639414</v>
      </c>
      <c r="G139" s="4">
        <v>23.909</v>
      </c>
      <c r="H139" s="2">
        <v>-0.03323685649011189</v>
      </c>
      <c r="I139" s="4">
        <v>180.85779972110203</v>
      </c>
      <c r="J139" s="2">
        <v>0.004879172425346537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>
        <v>138.0</v>
      </c>
      <c r="B140" s="3">
        <v>58958.0</v>
      </c>
      <c r="C140" s="4">
        <v>220.95850129198968</v>
      </c>
      <c r="D140" s="4">
        <v>4.3415</v>
      </c>
      <c r="E140" s="2">
        <v>0.01279415833478623</v>
      </c>
      <c r="F140" s="4">
        <v>273.9055878943095</v>
      </c>
      <c r="G140" s="4">
        <v>24.187</v>
      </c>
      <c r="H140" s="2">
        <v>-0.016955258848593464</v>
      </c>
      <c r="I140" s="4">
        <v>181.70580032412468</v>
      </c>
      <c r="J140" s="2">
        <v>0.004688769875174547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>
        <v>139.0</v>
      </c>
      <c r="B141" s="3">
        <v>58988.0</v>
      </c>
      <c r="C141" s="4">
        <v>225.24289405684755</v>
      </c>
      <c r="D141" s="4">
        <v>4.4279</v>
      </c>
      <c r="E141" s="2">
        <v>0.019390033602717915</v>
      </c>
      <c r="F141" s="4">
        <v>280.5158895266872</v>
      </c>
      <c r="G141" s="4">
        <v>23.958</v>
      </c>
      <c r="H141" s="2">
        <v>0.02413350411430221</v>
      </c>
      <c r="I141" s="4">
        <v>182.58772095126824</v>
      </c>
      <c r="J141" s="2">
        <v>0.004853563428192154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>
        <v>140.0</v>
      </c>
      <c r="B142" s="3">
        <v>59019.0</v>
      </c>
      <c r="C142" s="4">
        <v>222.48253229974156</v>
      </c>
      <c r="D142" s="4">
        <v>4.3634</v>
      </c>
      <c r="E142" s="2">
        <v>-0.012255044798036175</v>
      </c>
      <c r="F142" s="4">
        <v>271.3463379559125</v>
      </c>
      <c r="G142" s="4">
        <v>24.093</v>
      </c>
      <c r="H142" s="2">
        <v>-0.03268817173332483</v>
      </c>
      <c r="I142" s="4">
        <v>183.49225492782574</v>
      </c>
      <c r="J142" s="2">
        <v>0.004953969367956117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>
        <v>141.0</v>
      </c>
      <c r="B143" s="3">
        <v>59050.0</v>
      </c>
      <c r="C143" s="4">
        <v>222.42878552971578</v>
      </c>
      <c r="D143" s="4">
        <v>4.3935</v>
      </c>
      <c r="E143" s="2">
        <v>-2.4157748237677953E-4</v>
      </c>
      <c r="F143" s="4">
        <v>281.78895024499803</v>
      </c>
      <c r="G143" s="4">
        <v>23.497</v>
      </c>
      <c r="H143" s="2">
        <v>0.0384844415729032</v>
      </c>
      <c r="I143" s="4">
        <v>184.4043266875212</v>
      </c>
      <c r="J143" s="2">
        <v>0.004970628106642519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>
        <v>142.0</v>
      </c>
      <c r="B144" s="3">
        <v>59080.0</v>
      </c>
      <c r="C144" s="4">
        <v>219.39550387596898</v>
      </c>
      <c r="D144" s="4">
        <v>4.293</v>
      </c>
      <c r="E144" s="2">
        <v>-0.013637091289794238</v>
      </c>
      <c r="F144" s="4">
        <v>264.03255060532496</v>
      </c>
      <c r="G144" s="4">
        <v>23.88</v>
      </c>
      <c r="H144" s="2">
        <v>-0.06301311539801326</v>
      </c>
      <c r="I144" s="4">
        <v>185.36916292918255</v>
      </c>
      <c r="J144" s="2">
        <v>0.005232177894048494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>
        <v>143.0</v>
      </c>
      <c r="B145" s="3">
        <v>59111.0</v>
      </c>
      <c r="C145" s="4">
        <v>218.5866149870801</v>
      </c>
      <c r="D145" s="4">
        <v>4.2552</v>
      </c>
      <c r="E145" s="2">
        <v>-0.0036868982025546108</v>
      </c>
      <c r="F145" s="4">
        <v>260.18832330854406</v>
      </c>
      <c r="G145" s="4">
        <v>21.868</v>
      </c>
      <c r="H145" s="2">
        <v>-0.014559671858517321</v>
      </c>
      <c r="I145" s="4">
        <v>186.3189236045679</v>
      </c>
      <c r="J145" s="2">
        <v>0.005123617436564703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>
        <v>144.0</v>
      </c>
      <c r="B146" s="3">
        <v>59141.0</v>
      </c>
      <c r="C146" s="4">
        <v>221.53245478036175</v>
      </c>
      <c r="D146" s="4">
        <v>3.9563</v>
      </c>
      <c r="E146" s="2">
        <v>0.013476762030720653</v>
      </c>
      <c r="F146" s="4">
        <v>244.4991577561169</v>
      </c>
      <c r="G146" s="4">
        <v>22.498</v>
      </c>
      <c r="H146" s="2">
        <v>-0.06029926844112135</v>
      </c>
      <c r="I146" s="4">
        <v>187.29883541250518</v>
      </c>
      <c r="J146" s="2">
        <v>0.005259325188121934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>
        <v>145.0</v>
      </c>
      <c r="B147" s="3">
        <v>59172.0</v>
      </c>
      <c r="C147" s="4">
        <v>229.47354005167958</v>
      </c>
      <c r="D147" s="4">
        <v>3.9241</v>
      </c>
      <c r="E147" s="2">
        <v>0.0358461484986072</v>
      </c>
      <c r="F147" s="4">
        <v>246.66495659515334</v>
      </c>
      <c r="G147" s="4">
        <v>22.33</v>
      </c>
      <c r="H147" s="2">
        <v>0.008858103475337109</v>
      </c>
      <c r="I147" s="4">
        <v>188.26367165416653</v>
      </c>
      <c r="J147" s="2">
        <v>0.005151320025756695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>
        <v>146.0</v>
      </c>
      <c r="B148" s="3">
        <v>59203.0</v>
      </c>
      <c r="C148" s="4">
        <v>231.21808785529714</v>
      </c>
      <c r="D148" s="4">
        <v>3.9245</v>
      </c>
      <c r="E148" s="2">
        <v>0.0076023919935373635</v>
      </c>
      <c r="F148" s="4">
        <v>252.3063747965082</v>
      </c>
      <c r="G148" s="4">
        <v>21.56</v>
      </c>
      <c r="H148" s="2">
        <v>0.02287077288653541</v>
      </c>
      <c r="I148" s="4">
        <v>189.07775223306825</v>
      </c>
      <c r="J148" s="2">
        <v>0.004324151185137618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>
        <v>147.0</v>
      </c>
      <c r="B149" s="3">
        <v>59231.0</v>
      </c>
      <c r="C149" s="4">
        <v>230.7753488372093</v>
      </c>
      <c r="D149" s="4">
        <v>3.6601</v>
      </c>
      <c r="E149" s="2">
        <v>-0.0019148113462685828</v>
      </c>
      <c r="F149" s="4">
        <v>229.6869761222849</v>
      </c>
      <c r="G149" s="4">
        <v>21.333</v>
      </c>
      <c r="H149" s="2">
        <v>-0.08965052386197714</v>
      </c>
      <c r="I149" s="4">
        <v>189.91067726981495</v>
      </c>
      <c r="J149" s="2">
        <v>0.004405198532929402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>
        <v>148.0</v>
      </c>
      <c r="B150" s="3">
        <v>59262.0</v>
      </c>
      <c r="C150" s="4">
        <v>221.4181395348837</v>
      </c>
      <c r="D150" s="4">
        <v>3.9034</v>
      </c>
      <c r="E150" s="2">
        <v>-0.0405468320142211</v>
      </c>
      <c r="F150" s="4">
        <v>212.1812298780463</v>
      </c>
      <c r="G150" s="4">
        <v>19.448</v>
      </c>
      <c r="H150" s="2">
        <v>-0.07621566768730748</v>
      </c>
      <c r="I150" s="4">
        <v>190.63807334262995</v>
      </c>
      <c r="J150" s="2">
        <v>0.0038302010359404478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>
        <v>149.0</v>
      </c>
      <c r="B151" s="3">
        <v>59292.0</v>
      </c>
      <c r="C151" s="4">
        <v>223.0516795865633</v>
      </c>
      <c r="D151" s="4">
        <v>4.0421</v>
      </c>
      <c r="E151" s="2">
        <v>0.0073776252257879895</v>
      </c>
      <c r="F151" s="4">
        <v>232.89840963349263</v>
      </c>
      <c r="G151" s="4">
        <v>20.558</v>
      </c>
      <c r="H151" s="2">
        <v>0.09763907847717619</v>
      </c>
      <c r="I151" s="4">
        <v>191.335318282893</v>
      </c>
      <c r="J151" s="2">
        <v>0.0036574275433948465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>
        <v>150.0</v>
      </c>
      <c r="B152" s="3">
        <v>59323.0</v>
      </c>
      <c r="C152" s="4">
        <v>221.4480620155039</v>
      </c>
      <c r="D152" s="4">
        <v>3.9227</v>
      </c>
      <c r="E152" s="2">
        <v>-0.007189444051852837</v>
      </c>
      <c r="F152" s="4">
        <v>226.74699963240192</v>
      </c>
      <c r="G152" s="4">
        <v>21.359</v>
      </c>
      <c r="H152" s="2">
        <v>-0.026412417374472655</v>
      </c>
      <c r="I152" s="4">
        <v>191.9534165002073</v>
      </c>
      <c r="J152" s="2">
        <v>0.003230444974097399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>
        <v>151.0</v>
      </c>
      <c r="B153" s="3">
        <v>59353.0</v>
      </c>
      <c r="C153" s="4">
        <v>219.27514211886304</v>
      </c>
      <c r="D153" s="4">
        <v>3.9646</v>
      </c>
      <c r="E153" s="2">
        <v>-0.009812322929648036</v>
      </c>
      <c r="F153" s="4">
        <v>221.24716727327075</v>
      </c>
      <c r="G153" s="4">
        <v>20.816</v>
      </c>
      <c r="H153" s="2">
        <v>-0.024255369941156457</v>
      </c>
      <c r="I153" s="4">
        <v>192.55267025967663</v>
      </c>
      <c r="J153" s="2">
        <v>0.0031218707663308153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>
        <v>152.0</v>
      </c>
      <c r="B154" s="3">
        <v>59384.0</v>
      </c>
      <c r="C154" s="4">
        <v>224.80847545219635</v>
      </c>
      <c r="D154" s="4">
        <v>3.8357</v>
      </c>
      <c r="E154" s="2">
        <v>0.02523465852017934</v>
      </c>
      <c r="F154" s="4">
        <v>217.26095018036543</v>
      </c>
      <c r="G154" s="4">
        <v>20.444</v>
      </c>
      <c r="H154" s="2">
        <v>-0.018017031097088774</v>
      </c>
      <c r="I154" s="4">
        <v>193.14061734443902</v>
      </c>
      <c r="J154" s="2">
        <v>0.003053435114503917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>
        <v>153.0</v>
      </c>
      <c r="B155" s="3">
        <v>59415.0</v>
      </c>
      <c r="C155" s="4">
        <v>232.9102842377261</v>
      </c>
      <c r="D155" s="4">
        <v>3.6754</v>
      </c>
      <c r="E155" s="2">
        <v>0.03603871593022985</v>
      </c>
      <c r="F155" s="4">
        <v>203.9852072081534</v>
      </c>
      <c r="G155" s="4">
        <v>20.293</v>
      </c>
      <c r="H155" s="2">
        <v>-0.061105058047434546</v>
      </c>
      <c r="I155" s="4">
        <v>193.69464440508045</v>
      </c>
      <c r="J155" s="2">
        <v>0.002868516567146526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>
        <v>154.0</v>
      </c>
      <c r="B156" s="3">
        <v>59445.0</v>
      </c>
      <c r="C156" s="4">
        <v>235.02454780361757</v>
      </c>
      <c r="D156" s="4">
        <v>3.6218</v>
      </c>
      <c r="E156" s="2">
        <v>0.009077587848089538</v>
      </c>
      <c r="F156" s="4">
        <v>186.2185067440104</v>
      </c>
      <c r="G156" s="4">
        <v>17.444</v>
      </c>
      <c r="H156" s="2">
        <v>-0.08709798473775243</v>
      </c>
      <c r="I156" s="4">
        <v>194.19967587532508</v>
      </c>
      <c r="J156" s="2">
        <v>0.0026073589788494166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>
        <v>155.0</v>
      </c>
      <c r="B157" s="3">
        <v>59476.0</v>
      </c>
      <c r="C157" s="4">
        <v>238.29488372093022</v>
      </c>
      <c r="D157" s="4">
        <v>3.6015</v>
      </c>
      <c r="E157" s="2">
        <v>0.013914869522673377</v>
      </c>
      <c r="F157" s="4">
        <v>193.76113397939028</v>
      </c>
      <c r="G157" s="4">
        <v>19.965</v>
      </c>
      <c r="H157" s="2">
        <v>0.04050417634241118</v>
      </c>
      <c r="I157" s="4">
        <v>194.61425394791394</v>
      </c>
      <c r="J157" s="2">
        <v>0.0021348031129310905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>
        <v>156.0</v>
      </c>
      <c r="B158" s="3">
        <v>59506.0</v>
      </c>
      <c r="C158" s="4">
        <v>232.63121447028425</v>
      </c>
      <c r="D158" s="4">
        <v>3.8415</v>
      </c>
      <c r="E158" s="2">
        <v>-0.02376748154307313</v>
      </c>
      <c r="F158" s="4">
        <v>199.40739962755453</v>
      </c>
      <c r="G158" s="4">
        <v>21.449</v>
      </c>
      <c r="H158" s="2">
        <v>0.029140341678454564</v>
      </c>
      <c r="I158" s="4">
        <v>194.953454189123</v>
      </c>
      <c r="J158" s="2">
        <v>0.0017429362666304953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>
        <v>157.0</v>
      </c>
      <c r="B159" s="3">
        <v>59537.0</v>
      </c>
      <c r="C159" s="4">
        <v>227.2018087855297</v>
      </c>
      <c r="D159" s="4">
        <v>3.7708</v>
      </c>
      <c r="E159" s="2">
        <v>-0.02333911077719149</v>
      </c>
      <c r="F159" s="4">
        <v>202.68710134799414</v>
      </c>
      <c r="G159" s="4">
        <v>21.764</v>
      </c>
      <c r="H159" s="2">
        <v>0.016447241810310546</v>
      </c>
      <c r="I159" s="4">
        <v>195.25873440621118</v>
      </c>
      <c r="J159" s="2">
        <v>0.0015659133527946196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>
        <v>158.0</v>
      </c>
      <c r="B160" s="3">
        <v>59568.0</v>
      </c>
      <c r="C160" s="4">
        <v>223.21684754521962</v>
      </c>
      <c r="D160" s="4">
        <v>3.8344</v>
      </c>
      <c r="E160" s="2">
        <v>-0.01753930244486623</v>
      </c>
      <c r="F160" s="4">
        <v>195.40138879351088</v>
      </c>
      <c r="G160" s="4">
        <v>21.081</v>
      </c>
      <c r="H160" s="2">
        <v>-0.03594561521689733</v>
      </c>
      <c r="I160" s="4">
        <v>195.5187879244714</v>
      </c>
      <c r="J160" s="2">
        <v>0.0013318406423716092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>
        <v>159.0</v>
      </c>
      <c r="B161" s="3">
        <v>59596.0</v>
      </c>
      <c r="C161" s="4">
        <v>224.07958656330752</v>
      </c>
      <c r="D161" s="4">
        <v>4.0589</v>
      </c>
      <c r="E161" s="2">
        <v>0.003865026442115299</v>
      </c>
      <c r="F161" s="4">
        <v>198.08485455639803</v>
      </c>
      <c r="G161" s="4">
        <v>20.815</v>
      </c>
      <c r="H161" s="2">
        <v>0.013733094628733102</v>
      </c>
      <c r="I161" s="4">
        <v>195.8089925752836</v>
      </c>
      <c r="J161" s="2">
        <v>0.001484280124139811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>
        <v>160.0</v>
      </c>
      <c r="B162" s="3">
        <v>59627.0</v>
      </c>
      <c r="C162" s="4">
        <v>223.92149870801032</v>
      </c>
      <c r="D162" s="4">
        <v>3.9629</v>
      </c>
      <c r="E162" s="2">
        <v>-7.054986923252527E-4</v>
      </c>
      <c r="F162" s="4">
        <v>202.9967320129427</v>
      </c>
      <c r="G162" s="4">
        <v>21.457</v>
      </c>
      <c r="H162" s="2">
        <v>0.024796835010655324</v>
      </c>
      <c r="I162" s="4">
        <v>196.09165944295785</v>
      </c>
      <c r="J162" s="2">
        <v>0.0014435847095508596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>
        <v>161.0</v>
      </c>
      <c r="B163" s="3">
        <v>59657.0</v>
      </c>
      <c r="C163" s="4">
        <v>232.81416020671836</v>
      </c>
      <c r="D163" s="4">
        <v>4.0088</v>
      </c>
      <c r="E163" s="2">
        <v>0.03971329930362743</v>
      </c>
      <c r="F163" s="4">
        <v>196.9677200437886</v>
      </c>
      <c r="G163" s="4">
        <v>20.854</v>
      </c>
      <c r="H163" s="2">
        <v>-0.029700044475443502</v>
      </c>
      <c r="I163" s="4">
        <v>196.38563298533904</v>
      </c>
      <c r="J163" s="2">
        <v>0.0014991639278095399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>
        <v>162.0</v>
      </c>
      <c r="B164" s="3">
        <v>59688.0</v>
      </c>
      <c r="C164" s="4">
        <v>238.71767441860467</v>
      </c>
      <c r="D164" s="4">
        <v>3.7963</v>
      </c>
      <c r="E164" s="2">
        <v>0.025357195656159917</v>
      </c>
      <c r="F164" s="4">
        <v>192.65833983025857</v>
      </c>
      <c r="G164" s="4">
        <v>20.124</v>
      </c>
      <c r="H164" s="2">
        <v>-0.021878611442382536</v>
      </c>
      <c r="I164" s="4">
        <v>196.66829985301328</v>
      </c>
      <c r="J164" s="2">
        <v>0.0014393459611953354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>
        <v>163.0</v>
      </c>
      <c r="B165" s="3">
        <v>59718.0</v>
      </c>
      <c r="C165" s="4">
        <v>249.2467700258398</v>
      </c>
      <c r="D165" s="4">
        <v>3.6642</v>
      </c>
      <c r="E165" s="2">
        <v>0.04410689586717307</v>
      </c>
      <c r="F165" s="4">
        <v>181.13818051084013</v>
      </c>
      <c r="G165" s="4">
        <v>18.391</v>
      </c>
      <c r="H165" s="2">
        <v>-0.059795798767747425</v>
      </c>
      <c r="I165" s="4">
        <v>196.95473561225648</v>
      </c>
      <c r="J165" s="2">
        <v>0.0014564409183243144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>
        <v>164.0</v>
      </c>
      <c r="B166" s="3">
        <v>59749.0</v>
      </c>
      <c r="C166" s="4">
        <v>252.84816537467697</v>
      </c>
      <c r="D166" s="4">
        <v>3.4058</v>
      </c>
      <c r="E166" s="2">
        <v>0.014449115422694586</v>
      </c>
      <c r="F166" s="4">
        <v>162.8309897274523</v>
      </c>
      <c r="G166" s="4">
        <v>16.409</v>
      </c>
      <c r="H166" s="2">
        <v>-0.10106754264483869</v>
      </c>
      <c r="I166" s="4">
        <v>197.24117137149966</v>
      </c>
      <c r="J166" s="2">
        <v>0.001454322783114391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>
        <v>165.0</v>
      </c>
      <c r="B167" s="3">
        <v>59780.0</v>
      </c>
      <c r="C167" s="4">
        <v>257.61741602067184</v>
      </c>
      <c r="D167" s="4">
        <v>3.194</v>
      </c>
      <c r="E167" s="2">
        <v>0.018862112916372853</v>
      </c>
      <c r="F167" s="4">
        <v>166.96040847818446</v>
      </c>
      <c r="G167" s="4">
        <v>16.632</v>
      </c>
      <c r="H167" s="2">
        <v>0.025360152619866818</v>
      </c>
      <c r="I167" s="4">
        <v>197.51253156446688</v>
      </c>
      <c r="J167" s="2">
        <v>0.0013757786525011096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>
        <v>166.0</v>
      </c>
      <c r="B168" s="3">
        <v>59810.0</v>
      </c>
      <c r="C168" s="4">
        <v>257.94082687338505</v>
      </c>
      <c r="D168" s="4">
        <v>3.27</v>
      </c>
      <c r="E168" s="2">
        <v>0.0012553920371876492</v>
      </c>
      <c r="F168" s="4">
        <v>152.6206509313157</v>
      </c>
      <c r="G168" s="4">
        <v>15.816</v>
      </c>
      <c r="H168" s="2">
        <v>-0.08588717335788279</v>
      </c>
      <c r="I168" s="4">
        <v>197.78766064900313</v>
      </c>
      <c r="J168" s="2">
        <v>0.0013929702705797466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>
        <v>167.0</v>
      </c>
      <c r="B169" s="3">
        <v>59841.0</v>
      </c>
      <c r="C169" s="4">
        <v>258.6313695090439</v>
      </c>
      <c r="D169" s="4">
        <v>3.2619</v>
      </c>
      <c r="E169" s="2">
        <v>0.00267713585332431</v>
      </c>
      <c r="F169" s="4">
        <v>161.35029670414013</v>
      </c>
      <c r="G169" s="4">
        <v>15.913</v>
      </c>
      <c r="H169" s="2">
        <v>0.05719832617378269</v>
      </c>
      <c r="I169" s="4">
        <v>198.04017638412543</v>
      </c>
      <c r="J169" s="2">
        <v>0.0012767011566531424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>
        <v>168.0</v>
      </c>
      <c r="B170" s="3">
        <v>59871.0</v>
      </c>
      <c r="C170" s="4">
        <v>257.08397932816536</v>
      </c>
      <c r="D170" s="4">
        <v>3.2012</v>
      </c>
      <c r="E170" s="2">
        <v>-0.005982994962351006</v>
      </c>
      <c r="F170" s="4">
        <v>167.9971561645385</v>
      </c>
      <c r="G170" s="4">
        <v>16.039</v>
      </c>
      <c r="H170" s="2">
        <v>0.041195210645235875</v>
      </c>
      <c r="I170" s="4">
        <v>198.2738476614028</v>
      </c>
      <c r="J170" s="2">
        <v>0.0011799185475584715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>
        <v>169.0</v>
      </c>
      <c r="B171" s="3">
        <v>59902.0</v>
      </c>
      <c r="C171" s="4">
        <v>271.4941085271318</v>
      </c>
      <c r="D171" s="4">
        <v>3.1296</v>
      </c>
      <c r="E171" s="2">
        <v>0.05605222556700838</v>
      </c>
      <c r="F171" s="4">
        <v>160.00916975354772</v>
      </c>
      <c r="G171" s="4">
        <v>16.145</v>
      </c>
      <c r="H171" s="2">
        <v>-0.04754834303961216</v>
      </c>
      <c r="I171" s="4">
        <v>198.49244337240418</v>
      </c>
      <c r="J171" s="2">
        <v>0.001102493917274817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3"/>
      <c r="E172" s="2"/>
      <c r="H172" s="2"/>
      <c r="J172" s="2"/>
    </row>
    <row r="173" ht="15.75" customHeight="1">
      <c r="B173" s="3"/>
      <c r="E173" s="2"/>
      <c r="H173" s="2"/>
      <c r="J173" s="2"/>
    </row>
    <row r="174" ht="15.75" customHeight="1">
      <c r="B174" s="3"/>
      <c r="E174" s="2"/>
      <c r="H174" s="2"/>
      <c r="J174" s="2"/>
    </row>
    <row r="175" ht="15.75" customHeight="1">
      <c r="B175" s="3"/>
      <c r="E175" s="2"/>
      <c r="H175" s="2"/>
      <c r="J175" s="2"/>
    </row>
    <row r="176" ht="15.75" customHeight="1">
      <c r="B176" s="3"/>
      <c r="E176" s="2"/>
      <c r="H176" s="2"/>
      <c r="J176" s="2"/>
    </row>
    <row r="177" ht="15.75" customHeight="1">
      <c r="B177" s="3"/>
      <c r="E177" s="2"/>
      <c r="H177" s="2"/>
      <c r="J177" s="2"/>
    </row>
    <row r="178" ht="15.75" customHeight="1">
      <c r="B178" s="3"/>
      <c r="E178" s="2"/>
      <c r="H178" s="2"/>
      <c r="J178" s="2"/>
    </row>
    <row r="179" ht="15.75" customHeight="1">
      <c r="B179" s="3"/>
      <c r="E179" s="2"/>
      <c r="H179" s="2"/>
      <c r="J179" s="2"/>
    </row>
    <row r="180" ht="15.75" customHeight="1">
      <c r="B180" s="3"/>
      <c r="E180" s="2"/>
      <c r="H180" s="2"/>
      <c r="J180" s="2"/>
    </row>
    <row r="181" ht="15.75" customHeight="1">
      <c r="B181" s="3"/>
      <c r="E181" s="2"/>
      <c r="H181" s="2"/>
      <c r="J181" s="2"/>
    </row>
    <row r="182" ht="15.75" customHeight="1">
      <c r="B182" s="3"/>
      <c r="E182" s="2"/>
      <c r="H182" s="2"/>
      <c r="J182" s="2"/>
    </row>
    <row r="183" ht="15.75" customHeight="1">
      <c r="B183" s="3"/>
      <c r="E183" s="2"/>
      <c r="H183" s="2"/>
      <c r="J183" s="2"/>
    </row>
    <row r="184" ht="15.75" customHeight="1">
      <c r="B184" s="3"/>
      <c r="E184" s="2"/>
      <c r="H184" s="2"/>
      <c r="J184" s="2"/>
    </row>
    <row r="185" ht="15.75" customHeight="1">
      <c r="B185" s="3"/>
      <c r="E185" s="2"/>
      <c r="H185" s="2"/>
      <c r="J185" s="2"/>
    </row>
    <row r="186" ht="15.75" customHeight="1">
      <c r="B186" s="3"/>
      <c r="E186" s="2"/>
      <c r="H186" s="2"/>
      <c r="J186" s="2"/>
    </row>
    <row r="187" ht="15.75" customHeight="1">
      <c r="B187" s="3"/>
      <c r="E187" s="2"/>
      <c r="H187" s="2"/>
      <c r="J187" s="2"/>
    </row>
    <row r="188" ht="15.75" customHeight="1">
      <c r="B188" s="3"/>
      <c r="E188" s="2"/>
      <c r="H188" s="2"/>
      <c r="J188" s="2"/>
    </row>
    <row r="189" ht="15.75" customHeight="1">
      <c r="B189" s="3"/>
      <c r="E189" s="2"/>
      <c r="H189" s="2"/>
      <c r="J189" s="2"/>
    </row>
    <row r="190" ht="15.75" customHeight="1">
      <c r="B190" s="3"/>
      <c r="E190" s="2"/>
      <c r="H190" s="2"/>
      <c r="J190" s="2"/>
    </row>
    <row r="191" ht="15.75" customHeight="1">
      <c r="B191" s="3"/>
      <c r="E191" s="2"/>
      <c r="H191" s="2"/>
      <c r="J191" s="2"/>
    </row>
    <row r="192" ht="15.75" customHeight="1">
      <c r="B192" s="3"/>
      <c r="E192" s="2"/>
      <c r="H192" s="2"/>
      <c r="J192" s="2"/>
    </row>
    <row r="193" ht="15.75" customHeight="1">
      <c r="B193" s="3"/>
      <c r="E193" s="2"/>
      <c r="H193" s="2"/>
      <c r="J193" s="2"/>
    </row>
    <row r="194" ht="15.75" customHeight="1">
      <c r="B194" s="3"/>
      <c r="E194" s="2"/>
      <c r="H194" s="2"/>
      <c r="J194" s="2"/>
    </row>
    <row r="195" ht="15.75" customHeight="1">
      <c r="B195" s="3"/>
      <c r="E195" s="2"/>
      <c r="H195" s="2"/>
      <c r="J195" s="2"/>
    </row>
    <row r="196" ht="15.75" customHeight="1">
      <c r="B196" s="3"/>
      <c r="E196" s="2"/>
      <c r="H196" s="2"/>
      <c r="J196" s="2"/>
    </row>
    <row r="197" ht="15.75" customHeight="1">
      <c r="B197" s="3"/>
      <c r="E197" s="2"/>
      <c r="H197" s="2"/>
      <c r="J197" s="2"/>
    </row>
    <row r="198" ht="15.75" customHeight="1">
      <c r="B198" s="3"/>
      <c r="E198" s="2"/>
      <c r="H198" s="2"/>
      <c r="J198" s="2"/>
    </row>
    <row r="199" ht="15.75" customHeight="1">
      <c r="B199" s="3"/>
      <c r="E199" s="2"/>
      <c r="H199" s="2"/>
      <c r="J199" s="2"/>
    </row>
    <row r="200" ht="15.75" customHeight="1">
      <c r="B200" s="3"/>
      <c r="E200" s="2"/>
      <c r="H200" s="2"/>
      <c r="J200" s="2"/>
    </row>
    <row r="201" ht="15.75" customHeight="1">
      <c r="B201" s="3"/>
      <c r="E201" s="2"/>
      <c r="H201" s="2"/>
      <c r="J201" s="2"/>
    </row>
    <row r="202" ht="15.75" customHeight="1">
      <c r="B202" s="3"/>
      <c r="E202" s="2"/>
      <c r="H202" s="2"/>
      <c r="J202" s="2"/>
    </row>
    <row r="203" ht="15.75" customHeight="1">
      <c r="B203" s="3"/>
      <c r="E203" s="2"/>
      <c r="H203" s="2"/>
      <c r="J203" s="2"/>
    </row>
    <row r="204" ht="15.75" customHeight="1">
      <c r="B204" s="3"/>
      <c r="E204" s="2"/>
      <c r="H204" s="2"/>
      <c r="J204" s="2"/>
    </row>
    <row r="205" ht="15.75" customHeight="1">
      <c r="B205" s="3"/>
      <c r="E205" s="2"/>
      <c r="H205" s="2"/>
      <c r="J205" s="2"/>
    </row>
    <row r="206" ht="15.75" customHeight="1">
      <c r="B206" s="3"/>
      <c r="E206" s="2"/>
      <c r="H206" s="2"/>
      <c r="J206" s="2"/>
    </row>
    <row r="207" ht="15.75" customHeight="1">
      <c r="B207" s="3"/>
      <c r="E207" s="2"/>
      <c r="H207" s="2"/>
      <c r="J207" s="2"/>
    </row>
    <row r="208" ht="15.75" customHeight="1">
      <c r="B208" s="3"/>
      <c r="E208" s="2"/>
      <c r="H208" s="2"/>
      <c r="J208" s="2"/>
    </row>
    <row r="209" ht="15.75" customHeight="1">
      <c r="B209" s="3"/>
      <c r="E209" s="2"/>
      <c r="H209" s="2"/>
      <c r="J209" s="2"/>
    </row>
    <row r="210" ht="15.75" customHeight="1">
      <c r="B210" s="3"/>
      <c r="E210" s="2"/>
      <c r="H210" s="2"/>
      <c r="J210" s="2"/>
    </row>
    <row r="211" ht="15.75" customHeight="1">
      <c r="B211" s="3"/>
      <c r="E211" s="2"/>
      <c r="H211" s="2"/>
      <c r="J211" s="2"/>
    </row>
    <row r="212" ht="15.75" customHeight="1">
      <c r="B212" s="3"/>
      <c r="E212" s="2"/>
      <c r="H212" s="2"/>
      <c r="J212" s="2"/>
    </row>
    <row r="213" ht="15.75" customHeight="1">
      <c r="B213" s="3"/>
      <c r="E213" s="2"/>
      <c r="H213" s="2"/>
      <c r="J213" s="2"/>
    </row>
    <row r="214" ht="15.75" customHeight="1">
      <c r="B214" s="3"/>
      <c r="E214" s="2"/>
      <c r="H214" s="2"/>
      <c r="J214" s="2"/>
    </row>
    <row r="215" ht="15.75" customHeight="1">
      <c r="B215" s="3"/>
      <c r="E215" s="2"/>
      <c r="H215" s="2"/>
      <c r="J215" s="2"/>
    </row>
    <row r="216" ht="15.75" customHeight="1">
      <c r="B216" s="3"/>
      <c r="E216" s="2"/>
      <c r="H216" s="2"/>
      <c r="J216" s="2"/>
    </row>
    <row r="217" ht="15.75" customHeight="1">
      <c r="B217" s="3"/>
      <c r="E217" s="2"/>
      <c r="H217" s="2"/>
      <c r="J217" s="2"/>
    </row>
    <row r="218" ht="15.75" customHeight="1">
      <c r="B218" s="3"/>
      <c r="E218" s="2"/>
      <c r="H218" s="2"/>
      <c r="J218" s="2"/>
    </row>
    <row r="219" ht="15.75" customHeight="1">
      <c r="B219" s="3"/>
      <c r="E219" s="2"/>
      <c r="H219" s="2"/>
      <c r="J219" s="2"/>
    </row>
    <row r="220" ht="15.75" customHeight="1">
      <c r="B220" s="3"/>
      <c r="E220" s="2"/>
      <c r="H220" s="2"/>
      <c r="J220" s="2"/>
    </row>
    <row r="221" ht="15.75" customHeight="1">
      <c r="B221" s="3"/>
      <c r="E221" s="2"/>
      <c r="H221" s="2"/>
      <c r="J221" s="2"/>
    </row>
    <row r="222" ht="15.75" customHeight="1">
      <c r="B222" s="3"/>
      <c r="E222" s="2"/>
      <c r="H222" s="2"/>
      <c r="J222" s="2"/>
    </row>
    <row r="223" ht="15.75" customHeight="1">
      <c r="B223" s="3"/>
      <c r="E223" s="2"/>
      <c r="H223" s="2"/>
      <c r="J223" s="2"/>
    </row>
    <row r="224" ht="15.75" customHeight="1">
      <c r="B224" s="3"/>
      <c r="E224" s="2"/>
      <c r="H224" s="2"/>
      <c r="J224" s="2"/>
    </row>
    <row r="225" ht="15.75" customHeight="1">
      <c r="B225" s="3"/>
      <c r="E225" s="2"/>
      <c r="H225" s="2"/>
      <c r="J225" s="2"/>
    </row>
    <row r="226" ht="15.75" customHeight="1">
      <c r="B226" s="3"/>
      <c r="E226" s="2"/>
      <c r="H226" s="2"/>
      <c r="J226" s="2"/>
    </row>
    <row r="227" ht="15.75" customHeight="1">
      <c r="B227" s="3"/>
      <c r="E227" s="2"/>
      <c r="H227" s="2"/>
      <c r="J227" s="2"/>
    </row>
    <row r="228" ht="15.75" customHeight="1">
      <c r="B228" s="3"/>
      <c r="E228" s="2"/>
      <c r="H228" s="2"/>
      <c r="J228" s="2"/>
    </row>
    <row r="229" ht="15.75" customHeight="1">
      <c r="B229" s="3"/>
      <c r="E229" s="2"/>
      <c r="H229" s="2"/>
      <c r="J229" s="2"/>
    </row>
    <row r="230" ht="15.75" customHeight="1">
      <c r="B230" s="3"/>
      <c r="E230" s="2"/>
      <c r="H230" s="2"/>
      <c r="J230" s="2"/>
    </row>
    <row r="231" ht="15.75" customHeight="1">
      <c r="B231" s="3"/>
      <c r="E231" s="2"/>
      <c r="H231" s="2"/>
      <c r="J231" s="2"/>
    </row>
    <row r="232" ht="15.75" customHeight="1">
      <c r="B232" s="3"/>
      <c r="E232" s="2"/>
      <c r="H232" s="2"/>
      <c r="J232" s="2"/>
    </row>
    <row r="233" ht="15.75" customHeight="1">
      <c r="B233" s="3"/>
      <c r="E233" s="2"/>
      <c r="H233" s="2"/>
      <c r="J233" s="2"/>
    </row>
    <row r="234" ht="15.75" customHeight="1">
      <c r="B234" s="3"/>
      <c r="E234" s="2"/>
      <c r="H234" s="2"/>
      <c r="J234" s="2"/>
    </row>
    <row r="235" ht="15.75" customHeight="1">
      <c r="B235" s="3"/>
      <c r="E235" s="2"/>
      <c r="H235" s="2"/>
      <c r="J235" s="2"/>
    </row>
    <row r="236" ht="15.75" customHeight="1">
      <c r="B236" s="3"/>
      <c r="E236" s="2"/>
      <c r="H236" s="2"/>
      <c r="J236" s="2"/>
    </row>
    <row r="237" ht="15.75" customHeight="1">
      <c r="B237" s="3"/>
      <c r="E237" s="2"/>
      <c r="H237" s="2"/>
      <c r="J237" s="2"/>
    </row>
    <row r="238" ht="15.75" customHeight="1">
      <c r="B238" s="3"/>
      <c r="E238" s="2"/>
      <c r="H238" s="2"/>
      <c r="J238" s="2"/>
    </row>
    <row r="239" ht="15.75" customHeight="1">
      <c r="B239" s="3"/>
      <c r="E239" s="2"/>
      <c r="H239" s="2"/>
      <c r="J239" s="2"/>
    </row>
    <row r="240" ht="15.75" customHeight="1">
      <c r="B240" s="3"/>
      <c r="E240" s="2"/>
      <c r="H240" s="2"/>
      <c r="J240" s="2"/>
    </row>
    <row r="241" ht="15.75" customHeight="1">
      <c r="B241" s="3"/>
      <c r="E241" s="2"/>
      <c r="H241" s="2"/>
      <c r="J241" s="2"/>
    </row>
    <row r="242" ht="15.75" customHeight="1">
      <c r="B242" s="3"/>
      <c r="E242" s="2"/>
      <c r="H242" s="2"/>
      <c r="J242" s="2"/>
    </row>
    <row r="243" ht="15.75" customHeight="1">
      <c r="B243" s="3"/>
      <c r="E243" s="2"/>
      <c r="H243" s="2"/>
      <c r="J243" s="2"/>
    </row>
    <row r="244" ht="15.75" customHeight="1">
      <c r="B244" s="3"/>
      <c r="E244" s="2"/>
      <c r="H244" s="2"/>
      <c r="J244" s="2"/>
    </row>
    <row r="245" ht="15.75" customHeight="1">
      <c r="B245" s="3"/>
      <c r="E245" s="2"/>
      <c r="H245" s="2"/>
      <c r="J245" s="2"/>
    </row>
    <row r="246" ht="15.75" customHeight="1">
      <c r="B246" s="3"/>
      <c r="E246" s="2"/>
      <c r="H246" s="2"/>
      <c r="J246" s="2"/>
    </row>
    <row r="247" ht="15.75" customHeight="1">
      <c r="B247" s="3"/>
      <c r="E247" s="2"/>
      <c r="H247" s="2"/>
      <c r="J247" s="2"/>
    </row>
    <row r="248" ht="15.75" customHeight="1">
      <c r="B248" s="3"/>
      <c r="E248" s="2"/>
      <c r="H248" s="2"/>
      <c r="J248" s="2"/>
    </row>
    <row r="249" ht="15.75" customHeight="1">
      <c r="B249" s="3"/>
      <c r="E249" s="2"/>
      <c r="H249" s="2"/>
      <c r="J249" s="2"/>
    </row>
    <row r="250" ht="15.75" customHeight="1">
      <c r="B250" s="3"/>
      <c r="E250" s="2"/>
      <c r="H250" s="2"/>
      <c r="J250" s="2"/>
    </row>
    <row r="251" ht="15.75" customHeight="1">
      <c r="B251" s="3"/>
      <c r="E251" s="2"/>
      <c r="H251" s="2"/>
      <c r="J251" s="2"/>
    </row>
    <row r="252" ht="15.75" customHeight="1">
      <c r="B252" s="3"/>
      <c r="E252" s="2"/>
      <c r="H252" s="2"/>
      <c r="J252" s="2"/>
    </row>
    <row r="253" ht="15.75" customHeight="1">
      <c r="B253" s="3"/>
      <c r="E253" s="2"/>
      <c r="H253" s="2"/>
      <c r="J253" s="2"/>
    </row>
    <row r="254" ht="15.75" customHeight="1">
      <c r="B254" s="3"/>
      <c r="E254" s="2"/>
      <c r="H254" s="2"/>
      <c r="J254" s="2"/>
    </row>
    <row r="255" ht="15.75" customHeight="1">
      <c r="B255" s="3"/>
      <c r="E255" s="2"/>
      <c r="H255" s="2"/>
      <c r="J255" s="2"/>
    </row>
    <row r="256" ht="15.75" customHeight="1">
      <c r="B256" s="3"/>
      <c r="E256" s="2"/>
      <c r="H256" s="2"/>
      <c r="J256" s="2"/>
    </row>
    <row r="257" ht="15.75" customHeight="1">
      <c r="B257" s="3"/>
      <c r="E257" s="2"/>
      <c r="H257" s="2"/>
      <c r="J257" s="2"/>
    </row>
    <row r="258" ht="15.75" customHeight="1">
      <c r="B258" s="3"/>
      <c r="E258" s="2"/>
      <c r="H258" s="2"/>
      <c r="J258" s="2"/>
    </row>
    <row r="259" ht="15.75" customHeight="1">
      <c r="B259" s="3"/>
      <c r="E259" s="2"/>
      <c r="H259" s="2"/>
      <c r="J259" s="2"/>
    </row>
    <row r="260" ht="15.75" customHeight="1">
      <c r="B260" s="3"/>
      <c r="E260" s="2"/>
      <c r="H260" s="2"/>
      <c r="J260" s="2"/>
    </row>
    <row r="261" ht="15.75" customHeight="1">
      <c r="B261" s="3"/>
      <c r="E261" s="2"/>
      <c r="H261" s="2"/>
      <c r="J261" s="2"/>
    </row>
    <row r="262" ht="15.75" customHeight="1">
      <c r="B262" s="3"/>
      <c r="E262" s="2"/>
      <c r="H262" s="2"/>
      <c r="J262" s="2"/>
    </row>
    <row r="263" ht="15.75" customHeight="1">
      <c r="B263" s="3"/>
      <c r="E263" s="2"/>
      <c r="H263" s="2"/>
      <c r="J263" s="2"/>
    </row>
    <row r="264" ht="15.75" customHeight="1">
      <c r="B264" s="3"/>
      <c r="E264" s="2"/>
      <c r="H264" s="2"/>
      <c r="J264" s="2"/>
    </row>
    <row r="265" ht="15.75" customHeight="1">
      <c r="B265" s="3"/>
      <c r="E265" s="2"/>
      <c r="H265" s="2"/>
      <c r="J265" s="2"/>
    </row>
    <row r="266" ht="15.75" customHeight="1">
      <c r="B266" s="3"/>
      <c r="E266" s="2"/>
      <c r="H266" s="2"/>
      <c r="J266" s="2"/>
    </row>
    <row r="267" ht="15.75" customHeight="1">
      <c r="B267" s="3"/>
      <c r="E267" s="2"/>
      <c r="H267" s="2"/>
      <c r="J267" s="2"/>
    </row>
    <row r="268" ht="15.75" customHeight="1">
      <c r="B268" s="3"/>
      <c r="E268" s="2"/>
      <c r="H268" s="2"/>
      <c r="J268" s="2"/>
    </row>
    <row r="269" ht="15.75" customHeight="1">
      <c r="B269" s="3"/>
      <c r="E269" s="2"/>
      <c r="H269" s="2"/>
      <c r="J269" s="2"/>
    </row>
    <row r="270" ht="15.75" customHeight="1">
      <c r="B270" s="3"/>
      <c r="E270" s="2"/>
      <c r="H270" s="2"/>
      <c r="J270" s="2"/>
    </row>
    <row r="271" ht="15.75" customHeight="1">
      <c r="B271" s="3"/>
      <c r="E271" s="2"/>
      <c r="H271" s="2"/>
      <c r="J271" s="2"/>
    </row>
    <row r="272" ht="15.75" customHeight="1">
      <c r="B272" s="3"/>
      <c r="E272" s="2"/>
      <c r="H272" s="2"/>
      <c r="J272" s="2"/>
    </row>
    <row r="273" ht="15.75" customHeight="1">
      <c r="B273" s="3"/>
      <c r="E273" s="2"/>
      <c r="H273" s="2"/>
      <c r="J273" s="2"/>
    </row>
    <row r="274" ht="15.75" customHeight="1">
      <c r="B274" s="3"/>
      <c r="E274" s="2"/>
      <c r="H274" s="2"/>
      <c r="J274" s="2"/>
    </row>
    <row r="275" ht="15.75" customHeight="1">
      <c r="B275" s="3"/>
      <c r="E275" s="2"/>
      <c r="H275" s="2"/>
      <c r="J275" s="2"/>
    </row>
    <row r="276" ht="15.75" customHeight="1">
      <c r="B276" s="3"/>
      <c r="E276" s="2"/>
      <c r="H276" s="2"/>
      <c r="J276" s="2"/>
    </row>
    <row r="277" ht="15.75" customHeight="1">
      <c r="B277" s="3"/>
      <c r="E277" s="2"/>
      <c r="H277" s="2"/>
      <c r="J277" s="2"/>
    </row>
    <row r="278" ht="15.75" customHeight="1">
      <c r="B278" s="3"/>
      <c r="E278" s="2"/>
      <c r="H278" s="2"/>
      <c r="J278" s="2"/>
    </row>
    <row r="279" ht="15.75" customHeight="1">
      <c r="B279" s="3"/>
      <c r="E279" s="2"/>
      <c r="H279" s="2"/>
      <c r="J279" s="2"/>
    </row>
    <row r="280" ht="15.75" customHeight="1">
      <c r="B280" s="3"/>
      <c r="E280" s="2"/>
      <c r="H280" s="2"/>
      <c r="J280" s="2"/>
    </row>
    <row r="281" ht="15.75" customHeight="1">
      <c r="B281" s="3"/>
      <c r="E281" s="2"/>
      <c r="H281" s="2"/>
      <c r="J281" s="2"/>
    </row>
    <row r="282" ht="15.75" customHeight="1">
      <c r="B282" s="3"/>
      <c r="E282" s="2"/>
      <c r="H282" s="2"/>
      <c r="J282" s="2"/>
    </row>
    <row r="283" ht="15.75" customHeight="1">
      <c r="B283" s="3"/>
      <c r="E283" s="2"/>
      <c r="H283" s="2"/>
      <c r="J283" s="2"/>
    </row>
    <row r="284" ht="15.75" customHeight="1">
      <c r="B284" s="3"/>
      <c r="E284" s="2"/>
      <c r="H284" s="2"/>
      <c r="J284" s="2"/>
    </row>
    <row r="285" ht="15.75" customHeight="1">
      <c r="B285" s="3"/>
      <c r="E285" s="2"/>
      <c r="H285" s="2"/>
      <c r="J285" s="2"/>
    </row>
    <row r="286" ht="15.75" customHeight="1">
      <c r="B286" s="3"/>
      <c r="E286" s="2"/>
      <c r="H286" s="2"/>
      <c r="J286" s="2"/>
    </row>
    <row r="287" ht="15.75" customHeight="1">
      <c r="B287" s="3"/>
      <c r="E287" s="2"/>
      <c r="H287" s="2"/>
      <c r="J287" s="2"/>
    </row>
    <row r="288" ht="15.75" customHeight="1">
      <c r="B288" s="3"/>
      <c r="E288" s="2"/>
      <c r="H288" s="2"/>
      <c r="J288" s="2"/>
    </row>
    <row r="289" ht="15.75" customHeight="1">
      <c r="B289" s="3"/>
      <c r="E289" s="2"/>
      <c r="H289" s="2"/>
      <c r="J289" s="2"/>
    </row>
    <row r="290" ht="15.75" customHeight="1">
      <c r="B290" s="3"/>
      <c r="E290" s="2"/>
      <c r="H290" s="2"/>
      <c r="J290" s="2"/>
    </row>
    <row r="291" ht="15.75" customHeight="1">
      <c r="B291" s="3"/>
      <c r="E291" s="2"/>
      <c r="H291" s="2"/>
      <c r="J291" s="2"/>
    </row>
    <row r="292" ht="15.75" customHeight="1">
      <c r="B292" s="3"/>
      <c r="E292" s="2"/>
      <c r="H292" s="2"/>
      <c r="J292" s="2"/>
    </row>
    <row r="293" ht="15.75" customHeight="1">
      <c r="B293" s="3"/>
      <c r="E293" s="2"/>
      <c r="H293" s="2"/>
      <c r="J293" s="2"/>
    </row>
    <row r="294" ht="15.75" customHeight="1">
      <c r="B294" s="3"/>
      <c r="E294" s="2"/>
      <c r="H294" s="2"/>
      <c r="J294" s="2"/>
    </row>
    <row r="295" ht="15.75" customHeight="1">
      <c r="B295" s="3"/>
      <c r="E295" s="2"/>
      <c r="H295" s="2"/>
      <c r="J295" s="2"/>
    </row>
    <row r="296" ht="15.75" customHeight="1">
      <c r="B296" s="3"/>
      <c r="E296" s="2"/>
      <c r="H296" s="2"/>
      <c r="J296" s="2"/>
    </row>
    <row r="297" ht="15.75" customHeight="1">
      <c r="B297" s="3"/>
      <c r="E297" s="2"/>
      <c r="H297" s="2"/>
      <c r="J297" s="2"/>
    </row>
    <row r="298" ht="15.75" customHeight="1">
      <c r="B298" s="3"/>
      <c r="E298" s="2"/>
      <c r="H298" s="2"/>
      <c r="J298" s="2"/>
    </row>
    <row r="299" ht="15.75" customHeight="1">
      <c r="B299" s="3"/>
      <c r="E299" s="2"/>
      <c r="H299" s="2"/>
      <c r="J299" s="2"/>
    </row>
    <row r="300" ht="15.75" customHeight="1">
      <c r="B300" s="3"/>
      <c r="E300" s="2"/>
      <c r="H300" s="2"/>
      <c r="J300" s="2"/>
    </row>
    <row r="301" ht="15.75" customHeight="1">
      <c r="B301" s="3"/>
      <c r="E301" s="2"/>
      <c r="H301" s="2"/>
      <c r="J301" s="2"/>
    </row>
    <row r="302" ht="15.75" customHeight="1">
      <c r="B302" s="3"/>
      <c r="E302" s="2"/>
      <c r="H302" s="2"/>
      <c r="J302" s="2"/>
    </row>
    <row r="303" ht="15.75" customHeight="1">
      <c r="B303" s="3"/>
      <c r="E303" s="2"/>
      <c r="H303" s="2"/>
      <c r="J303" s="2"/>
    </row>
    <row r="304" ht="15.75" customHeight="1">
      <c r="B304" s="3"/>
      <c r="E304" s="2"/>
      <c r="H304" s="2"/>
      <c r="J304" s="2"/>
    </row>
    <row r="305" ht="15.75" customHeight="1">
      <c r="B305" s="3"/>
      <c r="E305" s="2"/>
      <c r="H305" s="2"/>
      <c r="J305" s="2"/>
    </row>
    <row r="306" ht="15.75" customHeight="1">
      <c r="B306" s="3"/>
      <c r="E306" s="2"/>
      <c r="H306" s="2"/>
      <c r="J306" s="2"/>
    </row>
    <row r="307" ht="15.75" customHeight="1">
      <c r="B307" s="3"/>
      <c r="E307" s="2"/>
      <c r="H307" s="2"/>
      <c r="J307" s="2"/>
    </row>
    <row r="308" ht="15.75" customHeight="1">
      <c r="B308" s="3"/>
      <c r="E308" s="2"/>
      <c r="H308" s="2"/>
      <c r="J308" s="2"/>
    </row>
    <row r="309" ht="15.75" customHeight="1">
      <c r="B309" s="3"/>
      <c r="E309" s="2"/>
      <c r="H309" s="2"/>
      <c r="J309" s="2"/>
    </row>
    <row r="310" ht="15.75" customHeight="1">
      <c r="B310" s="3"/>
      <c r="E310" s="2"/>
      <c r="H310" s="2"/>
      <c r="J310" s="2"/>
    </row>
    <row r="311" ht="15.75" customHeight="1">
      <c r="B311" s="3"/>
      <c r="E311" s="2"/>
      <c r="H311" s="2"/>
      <c r="J311" s="2"/>
    </row>
    <row r="312" ht="15.75" customHeight="1">
      <c r="B312" s="3"/>
      <c r="E312" s="2"/>
      <c r="H312" s="2"/>
      <c r="J312" s="2"/>
    </row>
    <row r="313" ht="15.75" customHeight="1">
      <c r="B313" s="3"/>
      <c r="E313" s="2"/>
      <c r="H313" s="2"/>
      <c r="J313" s="2"/>
    </row>
    <row r="314" ht="15.75" customHeight="1">
      <c r="B314" s="3"/>
      <c r="E314" s="2"/>
      <c r="H314" s="2"/>
      <c r="J314" s="2"/>
    </row>
    <row r="315" ht="15.75" customHeight="1">
      <c r="B315" s="3"/>
      <c r="E315" s="2"/>
      <c r="H315" s="2"/>
      <c r="J315" s="2"/>
    </row>
    <row r="316" ht="15.75" customHeight="1">
      <c r="B316" s="3"/>
      <c r="E316" s="2"/>
      <c r="H316" s="2"/>
      <c r="J316" s="2"/>
    </row>
    <row r="317" ht="15.75" customHeight="1">
      <c r="B317" s="3"/>
      <c r="E317" s="2"/>
      <c r="H317" s="2"/>
      <c r="J317" s="2"/>
    </row>
    <row r="318" ht="15.75" customHeight="1">
      <c r="B318" s="3"/>
      <c r="E318" s="2"/>
      <c r="H318" s="2"/>
      <c r="J318" s="2"/>
    </row>
    <row r="319" ht="15.75" customHeight="1">
      <c r="B319" s="3"/>
      <c r="E319" s="2"/>
      <c r="H319" s="2"/>
      <c r="J319" s="2"/>
    </row>
    <row r="320" ht="15.75" customHeight="1">
      <c r="B320" s="3"/>
      <c r="E320" s="2"/>
      <c r="H320" s="2"/>
      <c r="J320" s="2"/>
    </row>
    <row r="321" ht="15.75" customHeight="1">
      <c r="B321" s="3"/>
      <c r="E321" s="2"/>
      <c r="H321" s="2"/>
      <c r="J321" s="2"/>
    </row>
    <row r="322" ht="15.75" customHeight="1">
      <c r="B322" s="3"/>
      <c r="E322" s="2"/>
      <c r="H322" s="2"/>
      <c r="J322" s="2"/>
    </row>
    <row r="323" ht="15.75" customHeight="1">
      <c r="B323" s="3"/>
      <c r="E323" s="2"/>
      <c r="H323" s="2"/>
      <c r="J323" s="2"/>
    </row>
    <row r="324" ht="15.75" customHeight="1">
      <c r="B324" s="3"/>
      <c r="E324" s="2"/>
      <c r="H324" s="2"/>
      <c r="J324" s="2"/>
    </row>
    <row r="325" ht="15.75" customHeight="1">
      <c r="B325" s="3"/>
      <c r="E325" s="2"/>
      <c r="H325" s="2"/>
      <c r="J325" s="2"/>
    </row>
    <row r="326" ht="15.75" customHeight="1">
      <c r="B326" s="3"/>
      <c r="E326" s="2"/>
      <c r="H326" s="2"/>
      <c r="J326" s="2"/>
    </row>
    <row r="327" ht="15.75" customHeight="1">
      <c r="B327" s="3"/>
      <c r="E327" s="2"/>
      <c r="H327" s="2"/>
      <c r="J327" s="2"/>
    </row>
    <row r="328" ht="15.75" customHeight="1">
      <c r="B328" s="3"/>
      <c r="E328" s="2"/>
      <c r="H328" s="2"/>
      <c r="J328" s="2"/>
    </row>
    <row r="329" ht="15.75" customHeight="1">
      <c r="B329" s="3"/>
      <c r="E329" s="2"/>
      <c r="H329" s="2"/>
      <c r="J329" s="2"/>
    </row>
    <row r="330" ht="15.75" customHeight="1">
      <c r="B330" s="3"/>
      <c r="E330" s="2"/>
      <c r="H330" s="2"/>
      <c r="J330" s="2"/>
    </row>
    <row r="331" ht="15.75" customHeight="1">
      <c r="B331" s="3"/>
      <c r="E331" s="2"/>
      <c r="H331" s="2"/>
      <c r="J331" s="2"/>
    </row>
    <row r="332" ht="15.75" customHeight="1">
      <c r="B332" s="3"/>
      <c r="E332" s="2"/>
      <c r="H332" s="2"/>
      <c r="J332" s="2"/>
    </row>
    <row r="333" ht="15.75" customHeight="1">
      <c r="B333" s="3"/>
      <c r="E333" s="2"/>
      <c r="H333" s="2"/>
      <c r="J333" s="2"/>
    </row>
    <row r="334" ht="15.75" customHeight="1">
      <c r="B334" s="3"/>
      <c r="E334" s="2"/>
      <c r="H334" s="2"/>
      <c r="J334" s="2"/>
    </row>
    <row r="335" ht="15.75" customHeight="1">
      <c r="B335" s="3"/>
      <c r="E335" s="2"/>
      <c r="H335" s="2"/>
      <c r="J335" s="2"/>
    </row>
    <row r="336" ht="15.75" customHeight="1">
      <c r="B336" s="3"/>
      <c r="E336" s="2"/>
      <c r="H336" s="2"/>
      <c r="J336" s="2"/>
    </row>
    <row r="337" ht="15.75" customHeight="1">
      <c r="E337" s="2"/>
      <c r="H337" s="2"/>
      <c r="J337" s="2"/>
    </row>
    <row r="338" ht="15.75" customHeight="1">
      <c r="E338" s="2"/>
      <c r="H338" s="2"/>
      <c r="J338" s="2"/>
    </row>
    <row r="339" ht="15.75" customHeight="1">
      <c r="E339" s="2"/>
      <c r="H339" s="2"/>
      <c r="J339" s="2"/>
    </row>
    <row r="340" ht="15.75" customHeight="1">
      <c r="E340" s="2"/>
      <c r="H340" s="2"/>
      <c r="J340" s="2"/>
    </row>
    <row r="341" ht="15.75" customHeight="1">
      <c r="E341" s="2"/>
      <c r="H341" s="2"/>
      <c r="J341" s="2"/>
    </row>
    <row r="342" ht="15.75" customHeight="1">
      <c r="E342" s="2"/>
      <c r="H342" s="2"/>
      <c r="J342" s="2"/>
    </row>
    <row r="343" ht="15.75" customHeight="1">
      <c r="E343" s="2"/>
      <c r="H343" s="2"/>
      <c r="J343" s="2"/>
    </row>
    <row r="344" ht="15.75" customHeight="1">
      <c r="E344" s="2"/>
      <c r="H344" s="2"/>
      <c r="J344" s="2"/>
    </row>
    <row r="345" ht="15.75" customHeight="1">
      <c r="E345" s="2"/>
      <c r="H345" s="2"/>
      <c r="J345" s="2"/>
    </row>
    <row r="346" ht="15.75" customHeight="1">
      <c r="E346" s="2"/>
      <c r="H346" s="2"/>
      <c r="J346" s="2"/>
    </row>
    <row r="347" ht="15.75" customHeight="1">
      <c r="E347" s="2"/>
      <c r="H347" s="2"/>
      <c r="J347" s="2"/>
    </row>
    <row r="348" ht="15.75" customHeight="1">
      <c r="E348" s="2"/>
      <c r="H348" s="2"/>
      <c r="J348" s="2"/>
    </row>
    <row r="349" ht="15.75" customHeight="1">
      <c r="E349" s="2"/>
      <c r="H349" s="2"/>
      <c r="J349" s="2"/>
    </row>
    <row r="350" ht="15.75" customHeight="1">
      <c r="E350" s="2"/>
      <c r="H350" s="2"/>
      <c r="J350" s="2"/>
    </row>
    <row r="351" ht="15.75" customHeight="1">
      <c r="E351" s="2"/>
      <c r="H351" s="2"/>
      <c r="J351" s="2"/>
    </row>
    <row r="352" ht="15.75" customHeight="1">
      <c r="E352" s="2"/>
      <c r="H352" s="2"/>
      <c r="J352" s="2"/>
    </row>
    <row r="353" ht="15.75" customHeight="1">
      <c r="E353" s="2"/>
      <c r="H353" s="2"/>
      <c r="J353" s="2"/>
    </row>
    <row r="354" ht="15.75" customHeight="1">
      <c r="E354" s="2"/>
      <c r="H354" s="2"/>
      <c r="J354" s="2"/>
    </row>
    <row r="355" ht="15.75" customHeight="1">
      <c r="E355" s="2"/>
      <c r="H355" s="2"/>
      <c r="J355" s="2"/>
    </row>
    <row r="356" ht="15.75" customHeight="1">
      <c r="E356" s="2"/>
      <c r="H356" s="2"/>
      <c r="J356" s="2"/>
    </row>
    <row r="357" ht="15.75" customHeight="1">
      <c r="E357" s="2"/>
      <c r="H357" s="2"/>
      <c r="J357" s="2"/>
    </row>
    <row r="358" ht="15.75" customHeight="1">
      <c r="E358" s="2"/>
      <c r="H358" s="2"/>
      <c r="J358" s="2"/>
    </row>
    <row r="359" ht="15.75" customHeight="1">
      <c r="E359" s="2"/>
      <c r="H359" s="2"/>
      <c r="J359" s="2"/>
    </row>
    <row r="360" ht="15.75" customHeight="1">
      <c r="E360" s="2"/>
      <c r="H360" s="2"/>
      <c r="J360" s="2"/>
    </row>
    <row r="361" ht="15.75" customHeight="1">
      <c r="E361" s="2"/>
      <c r="H361" s="2"/>
      <c r="J361" s="2"/>
    </row>
    <row r="362" ht="15.75" customHeight="1">
      <c r="E362" s="2"/>
      <c r="H362" s="2"/>
      <c r="J362" s="2"/>
    </row>
    <row r="363" ht="15.75" customHeight="1">
      <c r="E363" s="2"/>
      <c r="H363" s="2"/>
      <c r="J363" s="2"/>
    </row>
    <row r="364" ht="15.75" customHeight="1">
      <c r="E364" s="2"/>
      <c r="H364" s="2"/>
      <c r="J364" s="2"/>
    </row>
    <row r="365" ht="15.75" customHeight="1">
      <c r="E365" s="2"/>
      <c r="H365" s="2"/>
      <c r="J365" s="2"/>
    </row>
    <row r="366" ht="15.75" customHeight="1">
      <c r="E366" s="2"/>
      <c r="H366" s="2"/>
      <c r="J366" s="2"/>
    </row>
    <row r="367" ht="15.75" customHeight="1">
      <c r="E367" s="2"/>
      <c r="H367" s="2"/>
      <c r="J367" s="2"/>
    </row>
    <row r="368" ht="15.75" customHeight="1">
      <c r="E368" s="2"/>
      <c r="H368" s="2"/>
      <c r="J368" s="2"/>
    </row>
    <row r="369" ht="15.75" customHeight="1">
      <c r="E369" s="2"/>
      <c r="H369" s="2"/>
      <c r="J369" s="2"/>
    </row>
    <row r="370" ht="15.75" customHeight="1">
      <c r="E370" s="2"/>
      <c r="H370" s="2"/>
      <c r="J370" s="2"/>
    </row>
    <row r="371" ht="15.75" customHeight="1">
      <c r="E371" s="2"/>
      <c r="H371" s="2"/>
      <c r="J371" s="2"/>
    </row>
    <row r="372" ht="15.75" customHeight="1">
      <c r="E372" s="2"/>
      <c r="H372" s="2"/>
      <c r="J372" s="2"/>
    </row>
    <row r="373" ht="15.75" customHeight="1">
      <c r="E373" s="2"/>
      <c r="H373" s="2"/>
      <c r="J373" s="2"/>
    </row>
    <row r="374" ht="15.75" customHeight="1">
      <c r="E374" s="2"/>
      <c r="H374" s="2"/>
      <c r="J374" s="2"/>
    </row>
    <row r="375" ht="15.75" customHeight="1">
      <c r="E375" s="2"/>
      <c r="H375" s="2"/>
      <c r="J375" s="2"/>
    </row>
    <row r="376" ht="15.75" customHeight="1">
      <c r="E376" s="2"/>
      <c r="H376" s="2"/>
      <c r="J376" s="2"/>
    </row>
    <row r="377" ht="15.75" customHeight="1">
      <c r="E377" s="2"/>
      <c r="H377" s="2"/>
      <c r="J377" s="2"/>
    </row>
    <row r="378" ht="15.75" customHeight="1">
      <c r="E378" s="2"/>
      <c r="H378" s="2"/>
      <c r="J378" s="2"/>
    </row>
    <row r="379" ht="15.75" customHeight="1">
      <c r="E379" s="2"/>
      <c r="H379" s="2"/>
      <c r="J379" s="2"/>
    </row>
    <row r="380" ht="15.75" customHeight="1">
      <c r="E380" s="2"/>
      <c r="H380" s="2"/>
      <c r="J380" s="2"/>
    </row>
    <row r="381" ht="15.75" customHeight="1">
      <c r="E381" s="2"/>
      <c r="H381" s="2"/>
      <c r="J381" s="2"/>
    </row>
    <row r="382" ht="15.75" customHeight="1">
      <c r="E382" s="2"/>
      <c r="H382" s="2"/>
      <c r="J382" s="2"/>
    </row>
    <row r="383" ht="15.75" customHeight="1">
      <c r="E383" s="2"/>
      <c r="H383" s="2"/>
      <c r="J383" s="2"/>
    </row>
    <row r="384" ht="15.75" customHeight="1">
      <c r="E384" s="2"/>
      <c r="H384" s="2"/>
      <c r="J384" s="2"/>
    </row>
    <row r="385" ht="15.75" customHeight="1">
      <c r="E385" s="2"/>
      <c r="H385" s="2"/>
      <c r="J385" s="2"/>
    </row>
    <row r="386" ht="15.75" customHeight="1">
      <c r="E386" s="2"/>
      <c r="H386" s="2"/>
      <c r="J386" s="2"/>
    </row>
    <row r="387" ht="15.75" customHeight="1">
      <c r="E387" s="2"/>
      <c r="H387" s="2"/>
      <c r="J387" s="2"/>
    </row>
    <row r="388" ht="15.75" customHeight="1">
      <c r="E388" s="2"/>
      <c r="H388" s="2"/>
      <c r="J388" s="2"/>
    </row>
    <row r="389" ht="15.75" customHeight="1">
      <c r="E389" s="2"/>
      <c r="H389" s="2"/>
      <c r="J389" s="2"/>
    </row>
    <row r="390" ht="15.75" customHeight="1">
      <c r="E390" s="2"/>
      <c r="H390" s="2"/>
      <c r="J390" s="2"/>
    </row>
    <row r="391" ht="15.75" customHeight="1">
      <c r="E391" s="2"/>
      <c r="H391" s="2"/>
      <c r="J391" s="2"/>
    </row>
    <row r="392" ht="15.75" customHeight="1">
      <c r="E392" s="2"/>
      <c r="H392" s="2"/>
      <c r="J392" s="2"/>
    </row>
    <row r="393" ht="15.75" customHeight="1">
      <c r="E393" s="2"/>
      <c r="H393" s="2"/>
      <c r="J393" s="2"/>
    </row>
    <row r="394" ht="15.75" customHeight="1">
      <c r="E394" s="2"/>
      <c r="H394" s="2"/>
      <c r="J394" s="2"/>
    </row>
    <row r="395" ht="15.75" customHeight="1">
      <c r="E395" s="2"/>
      <c r="H395" s="2"/>
      <c r="J395" s="2"/>
    </row>
    <row r="396" ht="15.75" customHeight="1">
      <c r="E396" s="2"/>
      <c r="H396" s="2"/>
      <c r="J396" s="2"/>
    </row>
    <row r="397" ht="15.75" customHeight="1">
      <c r="E397" s="2"/>
      <c r="H397" s="2"/>
      <c r="J397" s="2"/>
    </row>
    <row r="398" ht="15.75" customHeight="1">
      <c r="E398" s="2"/>
      <c r="H398" s="2"/>
      <c r="J398" s="2"/>
    </row>
    <row r="399" ht="15.75" customHeight="1">
      <c r="E399" s="2"/>
      <c r="H399" s="2"/>
      <c r="J399" s="2"/>
    </row>
    <row r="400" ht="15.75" customHeight="1">
      <c r="E400" s="2"/>
      <c r="H400" s="2"/>
      <c r="J400" s="2"/>
    </row>
    <row r="401" ht="15.75" customHeight="1">
      <c r="E401" s="2"/>
      <c r="H401" s="2"/>
      <c r="J401" s="2"/>
    </row>
    <row r="402" ht="15.75" customHeight="1">
      <c r="E402" s="2"/>
      <c r="H402" s="2"/>
      <c r="J402" s="2"/>
    </row>
    <row r="403" ht="15.75" customHeight="1">
      <c r="E403" s="2"/>
      <c r="H403" s="2"/>
      <c r="J403" s="2"/>
    </row>
    <row r="404" ht="15.75" customHeight="1">
      <c r="E404" s="2"/>
      <c r="H404" s="2"/>
      <c r="J404" s="2"/>
    </row>
    <row r="405" ht="15.75" customHeight="1">
      <c r="E405" s="2"/>
      <c r="H405" s="2"/>
      <c r="J405" s="2"/>
    </row>
    <row r="406" ht="15.75" customHeight="1">
      <c r="E406" s="2"/>
      <c r="H406" s="2"/>
      <c r="J406" s="2"/>
    </row>
    <row r="407" ht="15.75" customHeight="1">
      <c r="E407" s="2"/>
      <c r="H407" s="2"/>
      <c r="J407" s="2"/>
    </row>
    <row r="408" ht="15.75" customHeight="1">
      <c r="E408" s="2"/>
      <c r="H408" s="2"/>
      <c r="J408" s="2"/>
    </row>
    <row r="409" ht="15.75" customHeight="1">
      <c r="E409" s="2"/>
      <c r="H409" s="2"/>
      <c r="J409" s="2"/>
    </row>
    <row r="410" ht="15.75" customHeight="1">
      <c r="E410" s="2"/>
      <c r="H410" s="2"/>
      <c r="J410" s="2"/>
    </row>
    <row r="411" ht="15.75" customHeight="1">
      <c r="E411" s="2"/>
      <c r="H411" s="2"/>
      <c r="J411" s="2"/>
    </row>
    <row r="412" ht="15.75" customHeight="1">
      <c r="E412" s="2"/>
      <c r="H412" s="2"/>
      <c r="J412" s="2"/>
    </row>
    <row r="413" ht="15.75" customHeight="1">
      <c r="E413" s="2"/>
      <c r="H413" s="2"/>
      <c r="J413" s="2"/>
    </row>
    <row r="414" ht="15.75" customHeight="1">
      <c r="E414" s="2"/>
      <c r="H414" s="2"/>
      <c r="J414" s="2"/>
    </row>
    <row r="415" ht="15.75" customHeight="1">
      <c r="E415" s="2"/>
      <c r="H415" s="2"/>
      <c r="J415" s="2"/>
    </row>
    <row r="416" ht="15.75" customHeight="1">
      <c r="E416" s="2"/>
      <c r="H416" s="2"/>
      <c r="J416" s="2"/>
    </row>
    <row r="417" ht="15.75" customHeight="1">
      <c r="E417" s="2"/>
      <c r="H417" s="2"/>
      <c r="J417" s="2"/>
    </row>
    <row r="418" ht="15.75" customHeight="1">
      <c r="E418" s="2"/>
      <c r="H418" s="2"/>
      <c r="J418" s="2"/>
    </row>
    <row r="419" ht="15.75" customHeight="1">
      <c r="E419" s="2"/>
      <c r="H419" s="2"/>
      <c r="J419" s="2"/>
    </row>
    <row r="420" ht="15.75" customHeight="1">
      <c r="E420" s="2"/>
      <c r="H420" s="2"/>
      <c r="J420" s="2"/>
    </row>
    <row r="421" ht="15.75" customHeight="1">
      <c r="E421" s="2"/>
      <c r="H421" s="2"/>
      <c r="J421" s="2"/>
    </row>
    <row r="422" ht="15.75" customHeight="1">
      <c r="E422" s="2"/>
      <c r="H422" s="2"/>
      <c r="J422" s="2"/>
    </row>
    <row r="423" ht="15.75" customHeight="1">
      <c r="E423" s="2"/>
      <c r="H423" s="2"/>
      <c r="J423" s="2"/>
    </row>
    <row r="424" ht="15.75" customHeight="1">
      <c r="E424" s="2"/>
      <c r="H424" s="2"/>
      <c r="J424" s="2"/>
    </row>
    <row r="425" ht="15.75" customHeight="1">
      <c r="E425" s="2"/>
      <c r="H425" s="2"/>
      <c r="J425" s="2"/>
    </row>
    <row r="426" ht="15.75" customHeight="1">
      <c r="E426" s="2"/>
      <c r="H426" s="2"/>
      <c r="J426" s="2"/>
    </row>
    <row r="427" ht="15.75" customHeight="1">
      <c r="E427" s="2"/>
      <c r="H427" s="2"/>
      <c r="J427" s="2"/>
    </row>
    <row r="428" ht="15.75" customHeight="1">
      <c r="E428" s="2"/>
      <c r="H428" s="2"/>
      <c r="J428" s="2"/>
    </row>
    <row r="429" ht="15.75" customHeight="1">
      <c r="E429" s="2"/>
      <c r="H429" s="2"/>
      <c r="J429" s="2"/>
    </row>
    <row r="430" ht="15.75" customHeight="1">
      <c r="E430" s="2"/>
      <c r="H430" s="2"/>
      <c r="J430" s="2"/>
    </row>
    <row r="431" ht="15.75" customHeight="1">
      <c r="E431" s="2"/>
      <c r="H431" s="2"/>
      <c r="J431" s="2"/>
    </row>
    <row r="432" ht="15.75" customHeight="1">
      <c r="E432" s="2"/>
      <c r="H432" s="2"/>
      <c r="J432" s="2"/>
    </row>
    <row r="433" ht="15.75" customHeight="1">
      <c r="E433" s="2"/>
      <c r="H433" s="2"/>
      <c r="J433" s="2"/>
    </row>
    <row r="434" ht="15.75" customHeight="1">
      <c r="E434" s="2"/>
      <c r="H434" s="2"/>
      <c r="J434" s="2"/>
    </row>
    <row r="435" ht="15.75" customHeight="1">
      <c r="E435" s="2"/>
      <c r="H435" s="2"/>
      <c r="J435" s="2"/>
    </row>
    <row r="436" ht="15.75" customHeight="1">
      <c r="E436" s="2"/>
      <c r="H436" s="2"/>
      <c r="J436" s="2"/>
    </row>
    <row r="437" ht="15.75" customHeight="1">
      <c r="E437" s="2"/>
      <c r="H437" s="2"/>
      <c r="J437" s="2"/>
    </row>
    <row r="438" ht="15.75" customHeight="1">
      <c r="E438" s="2"/>
      <c r="H438" s="2"/>
      <c r="J438" s="2"/>
    </row>
    <row r="439" ht="15.75" customHeight="1">
      <c r="E439" s="2"/>
      <c r="H439" s="2"/>
      <c r="J439" s="2"/>
    </row>
    <row r="440" ht="15.75" customHeight="1">
      <c r="E440" s="2"/>
      <c r="H440" s="2"/>
      <c r="J440" s="2"/>
    </row>
    <row r="441" ht="15.75" customHeight="1">
      <c r="E441" s="2"/>
      <c r="H441" s="2"/>
      <c r="J441" s="2"/>
    </row>
    <row r="442" ht="15.75" customHeight="1">
      <c r="E442" s="2"/>
      <c r="H442" s="2"/>
      <c r="J442" s="2"/>
    </row>
    <row r="443" ht="15.75" customHeight="1">
      <c r="E443" s="2"/>
      <c r="H443" s="2"/>
      <c r="J443" s="2"/>
    </row>
    <row r="444" ht="15.75" customHeight="1">
      <c r="E444" s="2"/>
      <c r="H444" s="2"/>
      <c r="J444" s="2"/>
    </row>
    <row r="445" ht="15.75" customHeight="1">
      <c r="E445" s="2"/>
      <c r="H445" s="2"/>
      <c r="J445" s="2"/>
    </row>
    <row r="446" ht="15.75" customHeight="1">
      <c r="E446" s="2"/>
      <c r="H446" s="2"/>
      <c r="J446" s="2"/>
    </row>
    <row r="447" ht="15.75" customHeight="1">
      <c r="E447" s="2"/>
      <c r="H447" s="2"/>
      <c r="J447" s="2"/>
    </row>
    <row r="448" ht="15.75" customHeight="1">
      <c r="E448" s="2"/>
      <c r="H448" s="2"/>
      <c r="J448" s="2"/>
    </row>
    <row r="449" ht="15.75" customHeight="1">
      <c r="E449" s="2"/>
      <c r="H449" s="2"/>
      <c r="J449" s="2"/>
    </row>
    <row r="450" ht="15.75" customHeight="1">
      <c r="E450" s="2"/>
      <c r="H450" s="2"/>
      <c r="J450" s="2"/>
    </row>
    <row r="451" ht="15.75" customHeight="1">
      <c r="E451" s="2"/>
      <c r="H451" s="2"/>
      <c r="J451" s="2"/>
    </row>
    <row r="452" ht="15.75" customHeight="1">
      <c r="E452" s="2"/>
      <c r="H452" s="2"/>
      <c r="J452" s="2"/>
    </row>
    <row r="453" ht="15.75" customHeight="1">
      <c r="E453" s="2"/>
      <c r="H453" s="2"/>
      <c r="J453" s="2"/>
    </row>
    <row r="454" ht="15.75" customHeight="1">
      <c r="E454" s="2"/>
      <c r="H454" s="2"/>
      <c r="J454" s="2"/>
    </row>
    <row r="455" ht="15.75" customHeight="1">
      <c r="E455" s="2"/>
      <c r="H455" s="2"/>
      <c r="J455" s="2"/>
    </row>
    <row r="456" ht="15.75" customHeight="1">
      <c r="E456" s="2"/>
      <c r="H456" s="2"/>
      <c r="J456" s="2"/>
    </row>
    <row r="457" ht="15.75" customHeight="1">
      <c r="E457" s="2"/>
      <c r="H457" s="2"/>
      <c r="J457" s="2"/>
    </row>
    <row r="458" ht="15.75" customHeight="1">
      <c r="E458" s="2"/>
      <c r="H458" s="2"/>
      <c r="J458" s="2"/>
    </row>
    <row r="459" ht="15.75" customHeight="1">
      <c r="E459" s="2"/>
      <c r="H459" s="2"/>
      <c r="J459" s="2"/>
    </row>
    <row r="460" ht="15.75" customHeight="1">
      <c r="E460" s="2"/>
      <c r="H460" s="2"/>
      <c r="J460" s="2"/>
    </row>
    <row r="461" ht="15.75" customHeight="1">
      <c r="E461" s="2"/>
      <c r="H461" s="2"/>
      <c r="J461" s="2"/>
    </row>
    <row r="462" ht="15.75" customHeight="1">
      <c r="E462" s="2"/>
      <c r="H462" s="2"/>
      <c r="J462" s="2"/>
    </row>
    <row r="463" ht="15.75" customHeight="1">
      <c r="E463" s="2"/>
      <c r="H463" s="2"/>
      <c r="J463" s="2"/>
    </row>
    <row r="464" ht="15.75" customHeight="1">
      <c r="E464" s="2"/>
      <c r="H464" s="2"/>
      <c r="J464" s="2"/>
    </row>
    <row r="465" ht="15.75" customHeight="1">
      <c r="E465" s="2"/>
      <c r="H465" s="2"/>
      <c r="J465" s="2"/>
    </row>
    <row r="466" ht="15.75" customHeight="1">
      <c r="E466" s="2"/>
      <c r="H466" s="2"/>
      <c r="J466" s="2"/>
    </row>
    <row r="467" ht="15.75" customHeight="1">
      <c r="E467" s="2"/>
      <c r="H467" s="2"/>
      <c r="J467" s="2"/>
    </row>
    <row r="468" ht="15.75" customHeight="1">
      <c r="E468" s="2"/>
      <c r="H468" s="2"/>
      <c r="J468" s="2"/>
    </row>
    <row r="469" ht="15.75" customHeight="1">
      <c r="E469" s="2"/>
      <c r="H469" s="2"/>
      <c r="J469" s="2"/>
    </row>
    <row r="470" ht="15.75" customHeight="1">
      <c r="E470" s="2"/>
      <c r="H470" s="2"/>
      <c r="J470" s="2"/>
    </row>
    <row r="471" ht="15.75" customHeight="1">
      <c r="E471" s="2"/>
      <c r="H471" s="2"/>
      <c r="J471" s="2"/>
    </row>
    <row r="472" ht="15.75" customHeight="1">
      <c r="E472" s="2"/>
      <c r="H472" s="2"/>
      <c r="J472" s="2"/>
    </row>
    <row r="473" ht="15.75" customHeight="1">
      <c r="E473" s="2"/>
      <c r="H473" s="2"/>
      <c r="J473" s="2"/>
    </row>
    <row r="474" ht="15.75" customHeight="1">
      <c r="E474" s="2"/>
      <c r="H474" s="2"/>
      <c r="J474" s="2"/>
    </row>
    <row r="475" ht="15.75" customHeight="1">
      <c r="E475" s="2"/>
      <c r="H475" s="2"/>
      <c r="J475" s="2"/>
    </row>
    <row r="476" ht="15.75" customHeight="1">
      <c r="E476" s="2"/>
      <c r="H476" s="2"/>
      <c r="J476" s="2"/>
    </row>
    <row r="477" ht="15.75" customHeight="1">
      <c r="E477" s="2"/>
      <c r="H477" s="2"/>
      <c r="J477" s="2"/>
    </row>
    <row r="478" ht="15.75" customHeight="1">
      <c r="E478" s="2"/>
      <c r="H478" s="2"/>
      <c r="J478" s="2"/>
    </row>
    <row r="479" ht="15.75" customHeight="1">
      <c r="E479" s="2"/>
      <c r="H479" s="2"/>
      <c r="J479" s="2"/>
    </row>
    <row r="480" ht="15.75" customHeight="1">
      <c r="E480" s="2"/>
      <c r="H480" s="2"/>
      <c r="J480" s="2"/>
    </row>
    <row r="481" ht="15.75" customHeight="1">
      <c r="E481" s="2"/>
      <c r="H481" s="2"/>
      <c r="J481" s="2"/>
    </row>
    <row r="482" ht="15.75" customHeight="1">
      <c r="E482" s="2"/>
      <c r="H482" s="2"/>
      <c r="J482" s="2"/>
    </row>
    <row r="483" ht="15.75" customHeight="1">
      <c r="E483" s="2"/>
      <c r="H483" s="2"/>
      <c r="J483" s="2"/>
    </row>
    <row r="484" ht="15.75" customHeight="1">
      <c r="E484" s="2"/>
      <c r="H484" s="2"/>
      <c r="J484" s="2"/>
    </row>
    <row r="485" ht="15.75" customHeight="1">
      <c r="E485" s="2"/>
      <c r="H485" s="2"/>
      <c r="J485" s="2"/>
    </row>
    <row r="486" ht="15.75" customHeight="1">
      <c r="E486" s="2"/>
      <c r="H486" s="2"/>
      <c r="J486" s="2"/>
    </row>
    <row r="487" ht="15.75" customHeight="1">
      <c r="E487" s="2"/>
      <c r="H487" s="2"/>
      <c r="J487" s="2"/>
    </row>
    <row r="488" ht="15.75" customHeight="1">
      <c r="E488" s="2"/>
      <c r="H488" s="2"/>
      <c r="J488" s="2"/>
    </row>
    <row r="489" ht="15.75" customHeight="1">
      <c r="E489" s="2"/>
      <c r="H489" s="2"/>
      <c r="J489" s="2"/>
    </row>
    <row r="490" ht="15.75" customHeight="1">
      <c r="E490" s="2"/>
      <c r="H490" s="2"/>
      <c r="J490" s="2"/>
    </row>
    <row r="491" ht="15.75" customHeight="1">
      <c r="E491" s="2"/>
      <c r="H491" s="2"/>
      <c r="J491" s="2"/>
    </row>
    <row r="492" ht="15.75" customHeight="1">
      <c r="E492" s="2"/>
      <c r="H492" s="2"/>
      <c r="J492" s="2"/>
    </row>
    <row r="493" ht="15.75" customHeight="1">
      <c r="E493" s="2"/>
      <c r="H493" s="2"/>
      <c r="J493" s="2"/>
    </row>
    <row r="494" ht="15.75" customHeight="1">
      <c r="E494" s="2"/>
      <c r="H494" s="2"/>
      <c r="J494" s="2"/>
    </row>
    <row r="495" ht="15.75" customHeight="1">
      <c r="E495" s="2"/>
      <c r="H495" s="2"/>
      <c r="J495" s="2"/>
    </row>
    <row r="496" ht="15.75" customHeight="1">
      <c r="E496" s="2"/>
      <c r="H496" s="2"/>
      <c r="J496" s="2"/>
    </row>
    <row r="497" ht="15.75" customHeight="1">
      <c r="E497" s="2"/>
      <c r="H497" s="2"/>
      <c r="J497" s="2"/>
    </row>
    <row r="498" ht="15.75" customHeight="1">
      <c r="E498" s="2"/>
      <c r="H498" s="2"/>
      <c r="J498" s="2"/>
    </row>
    <row r="499" ht="15.75" customHeight="1">
      <c r="E499" s="2"/>
      <c r="H499" s="2"/>
      <c r="J499" s="2"/>
    </row>
    <row r="500" ht="15.75" customHeight="1">
      <c r="E500" s="2"/>
      <c r="H500" s="2"/>
      <c r="J500" s="2"/>
    </row>
    <row r="501" ht="15.75" customHeight="1">
      <c r="E501" s="2"/>
      <c r="H501" s="2"/>
      <c r="J501" s="2"/>
    </row>
    <row r="502" ht="15.75" customHeight="1">
      <c r="E502" s="2"/>
      <c r="H502" s="2"/>
      <c r="J502" s="2"/>
    </row>
    <row r="503" ht="15.75" customHeight="1">
      <c r="E503" s="2"/>
      <c r="H503" s="2"/>
      <c r="J503" s="2"/>
    </row>
    <row r="504" ht="15.75" customHeight="1">
      <c r="E504" s="2"/>
      <c r="H504" s="2"/>
      <c r="J504" s="2"/>
    </row>
    <row r="505" ht="15.75" customHeight="1">
      <c r="E505" s="2"/>
      <c r="H505" s="2"/>
      <c r="J505" s="2"/>
    </row>
    <row r="506" ht="15.75" customHeight="1">
      <c r="E506" s="2"/>
      <c r="H506" s="2"/>
      <c r="J506" s="2"/>
    </row>
    <row r="507" ht="15.75" customHeight="1">
      <c r="E507" s="2"/>
      <c r="H507" s="2"/>
      <c r="J507" s="2"/>
    </row>
    <row r="508" ht="15.75" customHeight="1">
      <c r="E508" s="2"/>
      <c r="H508" s="2"/>
      <c r="J508" s="2"/>
    </row>
    <row r="509" ht="15.75" customHeight="1">
      <c r="E509" s="2"/>
      <c r="H509" s="2"/>
      <c r="J509" s="2"/>
    </row>
    <row r="510" ht="15.75" customHeight="1">
      <c r="E510" s="2"/>
      <c r="H510" s="2"/>
      <c r="J510" s="2"/>
    </row>
    <row r="511" ht="15.75" customHeight="1">
      <c r="E511" s="2"/>
      <c r="H511" s="2"/>
      <c r="J511" s="2"/>
    </row>
    <row r="512" ht="15.75" customHeight="1">
      <c r="E512" s="2"/>
      <c r="H512" s="2"/>
      <c r="J512" s="2"/>
    </row>
    <row r="513" ht="15.75" customHeight="1">
      <c r="E513" s="2"/>
      <c r="H513" s="2"/>
      <c r="J513" s="2"/>
    </row>
    <row r="514" ht="15.75" customHeight="1">
      <c r="E514" s="2"/>
      <c r="H514" s="2"/>
      <c r="J514" s="2"/>
    </row>
    <row r="515" ht="15.75" customHeight="1">
      <c r="E515" s="2"/>
      <c r="H515" s="2"/>
      <c r="J515" s="2"/>
    </row>
    <row r="516" ht="15.75" customHeight="1">
      <c r="E516" s="2"/>
      <c r="H516" s="2"/>
      <c r="J516" s="2"/>
    </row>
    <row r="517" ht="15.75" customHeight="1">
      <c r="E517" s="2"/>
      <c r="H517" s="2"/>
      <c r="J517" s="2"/>
    </row>
    <row r="518" ht="15.75" customHeight="1">
      <c r="E518" s="2"/>
      <c r="H518" s="2"/>
      <c r="J518" s="2"/>
    </row>
    <row r="519" ht="15.75" customHeight="1">
      <c r="E519" s="2"/>
      <c r="H519" s="2"/>
      <c r="J519" s="2"/>
    </row>
    <row r="520" ht="15.75" customHeight="1">
      <c r="E520" s="2"/>
      <c r="H520" s="2"/>
      <c r="J520" s="2"/>
    </row>
    <row r="521" ht="15.75" customHeight="1">
      <c r="E521" s="2"/>
      <c r="H521" s="2"/>
      <c r="J521" s="2"/>
    </row>
    <row r="522" ht="15.75" customHeight="1">
      <c r="E522" s="2"/>
      <c r="H522" s="2"/>
      <c r="J522" s="2"/>
    </row>
    <row r="523" ht="15.75" customHeight="1">
      <c r="E523" s="2"/>
      <c r="H523" s="2"/>
      <c r="J523" s="2"/>
    </row>
    <row r="524" ht="15.75" customHeight="1">
      <c r="E524" s="2"/>
      <c r="H524" s="2"/>
      <c r="J524" s="2"/>
    </row>
    <row r="525" ht="15.75" customHeight="1">
      <c r="E525" s="2"/>
      <c r="H525" s="2"/>
      <c r="J525" s="2"/>
    </row>
    <row r="526" ht="15.75" customHeight="1">
      <c r="E526" s="2"/>
      <c r="H526" s="2"/>
      <c r="J526" s="2"/>
    </row>
    <row r="527" ht="15.75" customHeight="1">
      <c r="E527" s="2"/>
      <c r="H527" s="2"/>
      <c r="J527" s="2"/>
    </row>
    <row r="528" ht="15.75" customHeight="1">
      <c r="E528" s="2"/>
      <c r="H528" s="2"/>
      <c r="J528" s="2"/>
    </row>
    <row r="529" ht="15.75" customHeight="1">
      <c r="E529" s="2"/>
      <c r="H529" s="2"/>
      <c r="J529" s="2"/>
    </row>
    <row r="530" ht="15.75" customHeight="1">
      <c r="E530" s="2"/>
      <c r="H530" s="2"/>
      <c r="J530" s="2"/>
    </row>
    <row r="531" ht="15.75" customHeight="1">
      <c r="E531" s="2"/>
      <c r="H531" s="2"/>
      <c r="J531" s="2"/>
    </row>
    <row r="532" ht="15.75" customHeight="1">
      <c r="E532" s="2"/>
      <c r="H532" s="2"/>
      <c r="J532" s="2"/>
    </row>
    <row r="533" ht="15.75" customHeight="1">
      <c r="E533" s="2"/>
      <c r="H533" s="2"/>
      <c r="J533" s="2"/>
    </row>
    <row r="534" ht="15.75" customHeight="1">
      <c r="E534" s="2"/>
      <c r="H534" s="2"/>
      <c r="J534" s="2"/>
    </row>
    <row r="535" ht="15.75" customHeight="1">
      <c r="E535" s="2"/>
      <c r="H535" s="2"/>
      <c r="J535" s="2"/>
    </row>
    <row r="536" ht="15.75" customHeight="1">
      <c r="E536" s="2"/>
      <c r="H536" s="2"/>
      <c r="J536" s="2"/>
    </row>
    <row r="537" ht="15.75" customHeight="1">
      <c r="E537" s="2"/>
      <c r="H537" s="2"/>
      <c r="J537" s="2"/>
    </row>
    <row r="538" ht="15.75" customHeight="1">
      <c r="E538" s="2"/>
      <c r="H538" s="2"/>
      <c r="J538" s="2"/>
    </row>
    <row r="539" ht="15.75" customHeight="1">
      <c r="E539" s="2"/>
      <c r="H539" s="2"/>
      <c r="J539" s="2"/>
    </row>
    <row r="540" ht="15.75" customHeight="1">
      <c r="E540" s="2"/>
      <c r="H540" s="2"/>
      <c r="J540" s="2"/>
    </row>
    <row r="541" ht="15.75" customHeight="1">
      <c r="E541" s="2"/>
      <c r="H541" s="2"/>
      <c r="J541" s="2"/>
    </row>
    <row r="542" ht="15.75" customHeight="1">
      <c r="E542" s="2"/>
      <c r="H542" s="2"/>
      <c r="J542" s="2"/>
    </row>
    <row r="543" ht="15.75" customHeight="1">
      <c r="E543" s="2"/>
      <c r="H543" s="2"/>
      <c r="J543" s="2"/>
    </row>
    <row r="544" ht="15.75" customHeight="1">
      <c r="E544" s="2"/>
      <c r="H544" s="2"/>
      <c r="J544" s="2"/>
    </row>
    <row r="545" ht="15.75" customHeight="1">
      <c r="E545" s="2"/>
      <c r="H545" s="2"/>
      <c r="J545" s="2"/>
    </row>
    <row r="546" ht="15.75" customHeight="1">
      <c r="E546" s="2"/>
      <c r="H546" s="2"/>
      <c r="J546" s="2"/>
    </row>
    <row r="547" ht="15.75" customHeight="1">
      <c r="E547" s="2"/>
      <c r="H547" s="2"/>
      <c r="J547" s="2"/>
    </row>
    <row r="548" ht="15.75" customHeight="1">
      <c r="E548" s="2"/>
      <c r="H548" s="2"/>
      <c r="J548" s="2"/>
    </row>
    <row r="549" ht="15.75" customHeight="1">
      <c r="E549" s="2"/>
      <c r="H549" s="2"/>
      <c r="J549" s="2"/>
    </row>
    <row r="550" ht="15.75" customHeight="1">
      <c r="E550" s="2"/>
      <c r="H550" s="2"/>
      <c r="J550" s="2"/>
    </row>
    <row r="551" ht="15.75" customHeight="1">
      <c r="E551" s="2"/>
      <c r="H551" s="2"/>
      <c r="J551" s="2"/>
    </row>
    <row r="552" ht="15.75" customHeight="1">
      <c r="E552" s="2"/>
      <c r="H552" s="2"/>
      <c r="J552" s="2"/>
    </row>
    <row r="553" ht="15.75" customHeight="1">
      <c r="E553" s="2"/>
      <c r="H553" s="2"/>
      <c r="J553" s="2"/>
    </row>
    <row r="554" ht="15.75" customHeight="1">
      <c r="E554" s="2"/>
      <c r="H554" s="2"/>
      <c r="J554" s="2"/>
    </row>
    <row r="555" ht="15.75" customHeight="1">
      <c r="E555" s="2"/>
      <c r="H555" s="2"/>
      <c r="J555" s="2"/>
    </row>
    <row r="556" ht="15.75" customHeight="1">
      <c r="E556" s="2"/>
      <c r="H556" s="2"/>
      <c r="J556" s="2"/>
    </row>
    <row r="557" ht="15.75" customHeight="1">
      <c r="E557" s="2"/>
      <c r="H557" s="2"/>
      <c r="J557" s="2"/>
    </row>
    <row r="558" ht="15.75" customHeight="1">
      <c r="E558" s="2"/>
      <c r="H558" s="2"/>
      <c r="J558" s="2"/>
    </row>
    <row r="559" ht="15.75" customHeight="1">
      <c r="E559" s="2"/>
      <c r="H559" s="2"/>
      <c r="J559" s="2"/>
    </row>
    <row r="560" ht="15.75" customHeight="1">
      <c r="E560" s="2"/>
      <c r="H560" s="2"/>
      <c r="J560" s="2"/>
    </row>
    <row r="561" ht="15.75" customHeight="1">
      <c r="E561" s="2"/>
      <c r="H561" s="2"/>
      <c r="J561" s="2"/>
    </row>
    <row r="562" ht="15.75" customHeight="1">
      <c r="E562" s="2"/>
      <c r="H562" s="2"/>
      <c r="J562" s="2"/>
    </row>
    <row r="563" ht="15.75" customHeight="1">
      <c r="E563" s="2"/>
      <c r="H563" s="2"/>
      <c r="J563" s="2"/>
    </row>
    <row r="564" ht="15.75" customHeight="1">
      <c r="E564" s="2"/>
      <c r="H564" s="2"/>
      <c r="J564" s="2"/>
    </row>
    <row r="565" ht="15.75" customHeight="1">
      <c r="E565" s="2"/>
      <c r="H565" s="2"/>
      <c r="J565" s="2"/>
    </row>
    <row r="566" ht="15.75" customHeight="1">
      <c r="E566" s="2"/>
      <c r="H566" s="2"/>
      <c r="J566" s="2"/>
    </row>
    <row r="567" ht="15.75" customHeight="1">
      <c r="E567" s="2"/>
      <c r="H567" s="2"/>
      <c r="J567" s="2"/>
    </row>
    <row r="568" ht="15.75" customHeight="1">
      <c r="E568" s="2"/>
      <c r="H568" s="2"/>
      <c r="J568" s="2"/>
    </row>
    <row r="569" ht="15.75" customHeight="1">
      <c r="E569" s="2"/>
      <c r="H569" s="2"/>
      <c r="J569" s="2"/>
    </row>
    <row r="570" ht="15.75" customHeight="1">
      <c r="E570" s="2"/>
      <c r="H570" s="2"/>
      <c r="J570" s="2"/>
    </row>
    <row r="571" ht="15.75" customHeight="1">
      <c r="E571" s="2"/>
      <c r="H571" s="2"/>
      <c r="J571" s="2"/>
    </row>
    <row r="572" ht="15.75" customHeight="1">
      <c r="E572" s="2"/>
      <c r="H572" s="2"/>
      <c r="J572" s="2"/>
    </row>
    <row r="573" ht="15.75" customHeight="1">
      <c r="E573" s="2"/>
      <c r="H573" s="2"/>
      <c r="J573" s="2"/>
    </row>
    <row r="574" ht="15.75" customHeight="1">
      <c r="E574" s="2"/>
      <c r="H574" s="2"/>
      <c r="J574" s="2"/>
    </row>
    <row r="575" ht="15.75" customHeight="1">
      <c r="E575" s="2"/>
      <c r="H575" s="2"/>
      <c r="J575" s="2"/>
    </row>
    <row r="576" ht="15.75" customHeight="1">
      <c r="E576" s="2"/>
      <c r="H576" s="2"/>
      <c r="J576" s="2"/>
    </row>
    <row r="577" ht="15.75" customHeight="1">
      <c r="E577" s="2"/>
      <c r="H577" s="2"/>
      <c r="J577" s="2"/>
    </row>
    <row r="578" ht="15.75" customHeight="1">
      <c r="E578" s="2"/>
      <c r="H578" s="2"/>
      <c r="J578" s="2"/>
    </row>
    <row r="579" ht="15.75" customHeight="1">
      <c r="E579" s="2"/>
      <c r="H579" s="2"/>
      <c r="J579" s="2"/>
    </row>
    <row r="580" ht="15.75" customHeight="1">
      <c r="E580" s="2"/>
      <c r="H580" s="2"/>
      <c r="J580" s="2"/>
    </row>
    <row r="581" ht="15.75" customHeight="1">
      <c r="E581" s="2"/>
      <c r="H581" s="2"/>
      <c r="J581" s="2"/>
    </row>
    <row r="582" ht="15.75" customHeight="1">
      <c r="E582" s="2"/>
      <c r="H582" s="2"/>
      <c r="J582" s="2"/>
    </row>
    <row r="583" ht="15.75" customHeight="1">
      <c r="E583" s="2"/>
      <c r="H583" s="2"/>
      <c r="J583" s="2"/>
    </row>
    <row r="584" ht="15.75" customHeight="1">
      <c r="E584" s="2"/>
      <c r="H584" s="2"/>
      <c r="J584" s="2"/>
    </row>
    <row r="585" ht="15.75" customHeight="1">
      <c r="E585" s="2"/>
      <c r="H585" s="2"/>
      <c r="J585" s="2"/>
    </row>
    <row r="586" ht="15.75" customHeight="1">
      <c r="E586" s="2"/>
      <c r="H586" s="2"/>
      <c r="J586" s="2"/>
    </row>
    <row r="587" ht="15.75" customHeight="1">
      <c r="E587" s="2"/>
      <c r="H587" s="2"/>
      <c r="J587" s="2"/>
    </row>
    <row r="588" ht="15.75" customHeight="1">
      <c r="E588" s="2"/>
      <c r="H588" s="2"/>
      <c r="J588" s="2"/>
    </row>
    <row r="589" ht="15.75" customHeight="1">
      <c r="E589" s="2"/>
      <c r="H589" s="2"/>
      <c r="J589" s="2"/>
    </row>
    <row r="590" ht="15.75" customHeight="1">
      <c r="E590" s="2"/>
      <c r="H590" s="2"/>
      <c r="J590" s="2"/>
    </row>
    <row r="591" ht="15.75" customHeight="1">
      <c r="E591" s="2"/>
      <c r="H591" s="2"/>
      <c r="J591" s="2"/>
    </row>
    <row r="592" ht="15.75" customHeight="1">
      <c r="E592" s="2"/>
      <c r="H592" s="2"/>
      <c r="J592" s="2"/>
    </row>
    <row r="593" ht="15.75" customHeight="1">
      <c r="E593" s="2"/>
      <c r="H593" s="2"/>
      <c r="J593" s="2"/>
    </row>
    <row r="594" ht="15.75" customHeight="1">
      <c r="E594" s="2"/>
      <c r="H594" s="2"/>
      <c r="J594" s="2"/>
    </row>
    <row r="595" ht="15.75" customHeight="1">
      <c r="E595" s="2"/>
      <c r="H595" s="2"/>
      <c r="J595" s="2"/>
    </row>
    <row r="596" ht="15.75" customHeight="1">
      <c r="E596" s="2"/>
      <c r="H596" s="2"/>
      <c r="J596" s="2"/>
    </row>
    <row r="597" ht="15.75" customHeight="1">
      <c r="E597" s="2"/>
      <c r="H597" s="2"/>
      <c r="J597" s="2"/>
    </row>
    <row r="598" ht="15.75" customHeight="1">
      <c r="E598" s="2"/>
      <c r="H598" s="2"/>
      <c r="J598" s="2"/>
    </row>
    <row r="599" ht="15.75" customHeight="1">
      <c r="E599" s="2"/>
      <c r="H599" s="2"/>
      <c r="J599" s="2"/>
    </row>
    <row r="600" ht="15.75" customHeight="1">
      <c r="E600" s="2"/>
      <c r="H600" s="2"/>
      <c r="J600" s="2"/>
    </row>
    <row r="601" ht="15.75" customHeight="1">
      <c r="E601" s="2"/>
      <c r="H601" s="2"/>
      <c r="J601" s="2"/>
    </row>
    <row r="602" ht="15.75" customHeight="1">
      <c r="E602" s="2"/>
      <c r="H602" s="2"/>
      <c r="J602" s="2"/>
    </row>
    <row r="603" ht="15.75" customHeight="1">
      <c r="E603" s="2"/>
      <c r="H603" s="2"/>
      <c r="J603" s="2"/>
    </row>
    <row r="604" ht="15.75" customHeight="1">
      <c r="E604" s="2"/>
      <c r="H604" s="2"/>
      <c r="J604" s="2"/>
    </row>
    <row r="605" ht="15.75" customHeight="1">
      <c r="E605" s="2"/>
      <c r="H605" s="2"/>
      <c r="J605" s="2"/>
    </row>
    <row r="606" ht="15.75" customHeight="1">
      <c r="E606" s="2"/>
      <c r="H606" s="2"/>
      <c r="J606" s="2"/>
    </row>
    <row r="607" ht="15.75" customHeight="1">
      <c r="E607" s="2"/>
      <c r="H607" s="2"/>
      <c r="J607" s="2"/>
    </row>
    <row r="608" ht="15.75" customHeight="1">
      <c r="E608" s="2"/>
      <c r="H608" s="2"/>
      <c r="J608" s="2"/>
    </row>
    <row r="609" ht="15.75" customHeight="1">
      <c r="E609" s="2"/>
      <c r="H609" s="2"/>
      <c r="J609" s="2"/>
    </row>
    <row r="610" ht="15.75" customHeight="1">
      <c r="E610" s="2"/>
      <c r="H610" s="2"/>
      <c r="J610" s="2"/>
    </row>
    <row r="611" ht="15.75" customHeight="1">
      <c r="E611" s="2"/>
      <c r="H611" s="2"/>
      <c r="J611" s="2"/>
    </row>
    <row r="612" ht="15.75" customHeight="1">
      <c r="E612" s="2"/>
      <c r="H612" s="2"/>
      <c r="J612" s="2"/>
    </row>
    <row r="613" ht="15.75" customHeight="1">
      <c r="E613" s="2"/>
      <c r="H613" s="2"/>
      <c r="J613" s="2"/>
    </row>
    <row r="614" ht="15.75" customHeight="1">
      <c r="E614" s="2"/>
      <c r="H614" s="2"/>
      <c r="J614" s="2"/>
    </row>
    <row r="615" ht="15.75" customHeight="1">
      <c r="E615" s="2"/>
      <c r="H615" s="2"/>
      <c r="J615" s="2"/>
    </row>
    <row r="616" ht="15.75" customHeight="1">
      <c r="E616" s="2"/>
      <c r="H616" s="2"/>
      <c r="J616" s="2"/>
    </row>
    <row r="617" ht="15.75" customHeight="1">
      <c r="E617" s="2"/>
      <c r="H617" s="2"/>
      <c r="J617" s="2"/>
    </row>
    <row r="618" ht="15.75" customHeight="1">
      <c r="E618" s="2"/>
      <c r="H618" s="2"/>
      <c r="J618" s="2"/>
    </row>
    <row r="619" ht="15.75" customHeight="1">
      <c r="E619" s="2"/>
      <c r="H619" s="2"/>
      <c r="J619" s="2"/>
    </row>
    <row r="620" ht="15.75" customHeight="1">
      <c r="E620" s="2"/>
      <c r="H620" s="2"/>
      <c r="J620" s="2"/>
    </row>
    <row r="621" ht="15.75" customHeight="1">
      <c r="E621" s="2"/>
      <c r="H621" s="2"/>
      <c r="J621" s="2"/>
    </row>
    <row r="622" ht="15.75" customHeight="1">
      <c r="E622" s="2"/>
      <c r="H622" s="2"/>
      <c r="J622" s="2"/>
    </row>
    <row r="623" ht="15.75" customHeight="1">
      <c r="E623" s="2"/>
      <c r="H623" s="2"/>
      <c r="J623" s="2"/>
    </row>
    <row r="624" ht="15.75" customHeight="1">
      <c r="E624" s="2"/>
      <c r="H624" s="2"/>
      <c r="J624" s="2"/>
    </row>
    <row r="625" ht="15.75" customHeight="1">
      <c r="E625" s="2"/>
      <c r="H625" s="2"/>
      <c r="J625" s="2"/>
    </row>
    <row r="626" ht="15.75" customHeight="1">
      <c r="E626" s="2"/>
      <c r="H626" s="2"/>
      <c r="J626" s="2"/>
    </row>
    <row r="627" ht="15.75" customHeight="1">
      <c r="E627" s="2"/>
      <c r="H627" s="2"/>
      <c r="J627" s="2"/>
    </row>
    <row r="628" ht="15.75" customHeight="1">
      <c r="E628" s="2"/>
      <c r="H628" s="2"/>
      <c r="J628" s="2"/>
    </row>
    <row r="629" ht="15.75" customHeight="1">
      <c r="E629" s="2"/>
      <c r="H629" s="2"/>
      <c r="J629" s="2"/>
    </row>
    <row r="630" ht="15.75" customHeight="1">
      <c r="E630" s="2"/>
      <c r="H630" s="2"/>
      <c r="J630" s="2"/>
    </row>
    <row r="631" ht="15.75" customHeight="1">
      <c r="E631" s="2"/>
      <c r="H631" s="2"/>
      <c r="J631" s="2"/>
    </row>
    <row r="632" ht="15.75" customHeight="1">
      <c r="E632" s="2"/>
      <c r="H632" s="2"/>
      <c r="J632" s="2"/>
    </row>
    <row r="633" ht="15.75" customHeight="1">
      <c r="E633" s="2"/>
      <c r="H633" s="2"/>
      <c r="J633" s="2"/>
    </row>
    <row r="634" ht="15.75" customHeight="1">
      <c r="E634" s="2"/>
      <c r="H634" s="2"/>
      <c r="J634" s="2"/>
    </row>
    <row r="635" ht="15.75" customHeight="1">
      <c r="E635" s="2"/>
      <c r="H635" s="2"/>
      <c r="J635" s="2"/>
    </row>
    <row r="636" ht="15.75" customHeight="1">
      <c r="E636" s="2"/>
      <c r="H636" s="2"/>
      <c r="J636" s="2"/>
    </row>
    <row r="637" ht="15.75" customHeight="1">
      <c r="E637" s="2"/>
      <c r="H637" s="2"/>
      <c r="J637" s="2"/>
    </row>
    <row r="638" ht="15.75" customHeight="1">
      <c r="E638" s="2"/>
      <c r="H638" s="2"/>
      <c r="J638" s="2"/>
    </row>
    <row r="639" ht="15.75" customHeight="1">
      <c r="E639" s="2"/>
      <c r="H639" s="2"/>
      <c r="J639" s="2"/>
    </row>
    <row r="640" ht="15.75" customHeight="1">
      <c r="E640" s="2"/>
      <c r="H640" s="2"/>
      <c r="J640" s="2"/>
    </row>
    <row r="641" ht="15.75" customHeight="1">
      <c r="E641" s="2"/>
      <c r="H641" s="2"/>
      <c r="J641" s="2"/>
    </row>
    <row r="642" ht="15.75" customHeight="1">
      <c r="E642" s="2"/>
      <c r="H642" s="2"/>
      <c r="J642" s="2"/>
    </row>
    <row r="643" ht="15.75" customHeight="1">
      <c r="E643" s="2"/>
      <c r="H643" s="2"/>
      <c r="J643" s="2"/>
    </row>
    <row r="644" ht="15.75" customHeight="1">
      <c r="E644" s="2"/>
      <c r="H644" s="2"/>
      <c r="J644" s="2"/>
    </row>
    <row r="645" ht="15.75" customHeight="1">
      <c r="E645" s="2"/>
      <c r="H645" s="2"/>
      <c r="J645" s="2"/>
    </row>
    <row r="646" ht="15.75" customHeight="1">
      <c r="E646" s="2"/>
      <c r="H646" s="2"/>
      <c r="J646" s="2"/>
    </row>
    <row r="647" ht="15.75" customHeight="1">
      <c r="E647" s="2"/>
      <c r="H647" s="2"/>
      <c r="J647" s="2"/>
    </row>
    <row r="648" ht="15.75" customHeight="1">
      <c r="E648" s="2"/>
      <c r="H648" s="2"/>
      <c r="J648" s="2"/>
    </row>
    <row r="649" ht="15.75" customHeight="1">
      <c r="E649" s="2"/>
      <c r="H649" s="2"/>
      <c r="J649" s="2"/>
    </row>
    <row r="650" ht="15.75" customHeight="1">
      <c r="E650" s="2"/>
      <c r="H650" s="2"/>
      <c r="J650" s="2"/>
    </row>
    <row r="651" ht="15.75" customHeight="1">
      <c r="E651" s="2"/>
      <c r="H651" s="2"/>
      <c r="J651" s="2"/>
    </row>
    <row r="652" ht="15.75" customHeight="1">
      <c r="E652" s="2"/>
      <c r="H652" s="2"/>
      <c r="J652" s="2"/>
    </row>
    <row r="653" ht="15.75" customHeight="1">
      <c r="E653" s="2"/>
      <c r="H653" s="2"/>
      <c r="J653" s="2"/>
    </row>
    <row r="654" ht="15.75" customHeight="1">
      <c r="E654" s="2"/>
      <c r="H654" s="2"/>
      <c r="J654" s="2"/>
    </row>
    <row r="655" ht="15.75" customHeight="1">
      <c r="E655" s="2"/>
      <c r="H655" s="2"/>
      <c r="J655" s="2"/>
    </row>
    <row r="656" ht="15.75" customHeight="1">
      <c r="E656" s="2"/>
      <c r="H656" s="2"/>
      <c r="J656" s="2"/>
    </row>
    <row r="657" ht="15.75" customHeight="1">
      <c r="E657" s="2"/>
      <c r="H657" s="2"/>
      <c r="J657" s="2"/>
    </row>
    <row r="658" ht="15.75" customHeight="1">
      <c r="E658" s="2"/>
      <c r="H658" s="2"/>
      <c r="J658" s="2"/>
    </row>
    <row r="659" ht="15.75" customHeight="1">
      <c r="E659" s="2"/>
      <c r="H659" s="2"/>
      <c r="J659" s="2"/>
    </row>
    <row r="660" ht="15.75" customHeight="1">
      <c r="E660" s="2"/>
      <c r="H660" s="2"/>
      <c r="J660" s="2"/>
    </row>
    <row r="661" ht="15.75" customHeight="1">
      <c r="E661" s="2"/>
      <c r="H661" s="2"/>
      <c r="J661" s="2"/>
    </row>
    <row r="662" ht="15.75" customHeight="1">
      <c r="E662" s="2"/>
      <c r="H662" s="2"/>
      <c r="J662" s="2"/>
    </row>
    <row r="663" ht="15.75" customHeight="1">
      <c r="E663" s="2"/>
      <c r="H663" s="2"/>
      <c r="J663" s="2"/>
    </row>
    <row r="664" ht="15.75" customHeight="1">
      <c r="E664" s="2"/>
      <c r="H664" s="2"/>
      <c r="J664" s="2"/>
    </row>
    <row r="665" ht="15.75" customHeight="1">
      <c r="E665" s="2"/>
      <c r="H665" s="2"/>
      <c r="J665" s="2"/>
    </row>
    <row r="666" ht="15.75" customHeight="1">
      <c r="E666" s="2"/>
      <c r="H666" s="2"/>
      <c r="J666" s="2"/>
    </row>
    <row r="667" ht="15.75" customHeight="1">
      <c r="E667" s="2"/>
      <c r="H667" s="2"/>
      <c r="J667" s="2"/>
    </row>
    <row r="668" ht="15.75" customHeight="1">
      <c r="E668" s="2"/>
      <c r="H668" s="2"/>
      <c r="J668" s="2"/>
    </row>
    <row r="669" ht="15.75" customHeight="1">
      <c r="E669" s="2"/>
      <c r="H669" s="2"/>
      <c r="J669" s="2"/>
    </row>
    <row r="670" ht="15.75" customHeight="1">
      <c r="E670" s="2"/>
      <c r="H670" s="2"/>
      <c r="J670" s="2"/>
    </row>
    <row r="671" ht="15.75" customHeight="1">
      <c r="E671" s="2"/>
      <c r="H671" s="2"/>
      <c r="J671" s="2"/>
    </row>
    <row r="672" ht="15.75" customHeight="1">
      <c r="E672" s="2"/>
      <c r="H672" s="2"/>
      <c r="J672" s="2"/>
    </row>
    <row r="673" ht="15.75" customHeight="1">
      <c r="E673" s="2"/>
      <c r="H673" s="2"/>
      <c r="J673" s="2"/>
    </row>
    <row r="674" ht="15.75" customHeight="1">
      <c r="E674" s="2"/>
      <c r="H674" s="2"/>
      <c r="J674" s="2"/>
    </row>
    <row r="675" ht="15.75" customHeight="1">
      <c r="E675" s="2"/>
      <c r="H675" s="2"/>
      <c r="J675" s="2"/>
    </row>
    <row r="676" ht="15.75" customHeight="1">
      <c r="E676" s="2"/>
      <c r="H676" s="2"/>
      <c r="J676" s="2"/>
    </row>
    <row r="677" ht="15.75" customHeight="1">
      <c r="E677" s="2"/>
      <c r="H677" s="2"/>
      <c r="J677" s="2"/>
    </row>
    <row r="678" ht="15.75" customHeight="1">
      <c r="E678" s="2"/>
      <c r="H678" s="2"/>
      <c r="J678" s="2"/>
    </row>
    <row r="679" ht="15.75" customHeight="1">
      <c r="E679" s="2"/>
      <c r="H679" s="2"/>
      <c r="J679" s="2"/>
    </row>
    <row r="680" ht="15.75" customHeight="1">
      <c r="E680" s="2"/>
      <c r="H680" s="2"/>
      <c r="J680" s="2"/>
    </row>
    <row r="681" ht="15.75" customHeight="1">
      <c r="E681" s="2"/>
      <c r="H681" s="2"/>
      <c r="J681" s="2"/>
    </row>
    <row r="682" ht="15.75" customHeight="1">
      <c r="E682" s="2"/>
      <c r="H682" s="2"/>
      <c r="J682" s="2"/>
    </row>
    <row r="683" ht="15.75" customHeight="1">
      <c r="E683" s="2"/>
      <c r="H683" s="2"/>
      <c r="J683" s="2"/>
    </row>
    <row r="684" ht="15.75" customHeight="1">
      <c r="E684" s="2"/>
      <c r="H684" s="2"/>
      <c r="J684" s="2"/>
    </row>
    <row r="685" ht="15.75" customHeight="1">
      <c r="E685" s="2"/>
      <c r="H685" s="2"/>
      <c r="J685" s="2"/>
    </row>
    <row r="686" ht="15.75" customHeight="1">
      <c r="E686" s="2"/>
      <c r="H686" s="2"/>
      <c r="J686" s="2"/>
    </row>
    <row r="687" ht="15.75" customHeight="1">
      <c r="E687" s="2"/>
      <c r="H687" s="2"/>
      <c r="J687" s="2"/>
    </row>
    <row r="688" ht="15.75" customHeight="1">
      <c r="E688" s="2"/>
      <c r="H688" s="2"/>
      <c r="J688" s="2"/>
    </row>
    <row r="689" ht="15.75" customHeight="1">
      <c r="E689" s="2"/>
      <c r="H689" s="2"/>
      <c r="J689" s="2"/>
    </row>
    <row r="690" ht="15.75" customHeight="1">
      <c r="E690" s="2"/>
      <c r="H690" s="2"/>
      <c r="J690" s="2"/>
    </row>
    <row r="691" ht="15.75" customHeight="1">
      <c r="E691" s="2"/>
      <c r="H691" s="2"/>
      <c r="J691" s="2"/>
    </row>
    <row r="692" ht="15.75" customHeight="1">
      <c r="E692" s="2"/>
      <c r="H692" s="2"/>
      <c r="J692" s="2"/>
    </row>
    <row r="693" ht="15.75" customHeight="1">
      <c r="E693" s="2"/>
      <c r="H693" s="2"/>
      <c r="J693" s="2"/>
    </row>
    <row r="694" ht="15.75" customHeight="1">
      <c r="E694" s="2"/>
      <c r="H694" s="2"/>
      <c r="J694" s="2"/>
    </row>
    <row r="695" ht="15.75" customHeight="1">
      <c r="E695" s="2"/>
      <c r="H695" s="2"/>
      <c r="J695" s="2"/>
    </row>
    <row r="696" ht="15.75" customHeight="1">
      <c r="E696" s="2"/>
      <c r="H696" s="2"/>
      <c r="J696" s="2"/>
    </row>
    <row r="697" ht="15.75" customHeight="1">
      <c r="E697" s="2"/>
      <c r="H697" s="2"/>
      <c r="J697" s="2"/>
    </row>
    <row r="698" ht="15.75" customHeight="1">
      <c r="E698" s="2"/>
      <c r="H698" s="2"/>
      <c r="J698" s="2"/>
    </row>
    <row r="699" ht="15.75" customHeight="1">
      <c r="E699" s="2"/>
      <c r="H699" s="2"/>
      <c r="J699" s="2"/>
    </row>
    <row r="700" ht="15.75" customHeight="1">
      <c r="E700" s="2"/>
      <c r="H700" s="2"/>
      <c r="J700" s="2"/>
    </row>
    <row r="701" ht="15.75" customHeight="1">
      <c r="E701" s="2"/>
      <c r="H701" s="2"/>
      <c r="J701" s="2"/>
    </row>
    <row r="702" ht="15.75" customHeight="1">
      <c r="E702" s="2"/>
      <c r="H702" s="2"/>
      <c r="J702" s="2"/>
    </row>
    <row r="703" ht="15.75" customHeight="1">
      <c r="E703" s="2"/>
      <c r="H703" s="2"/>
      <c r="J703" s="2"/>
    </row>
    <row r="704" ht="15.75" customHeight="1">
      <c r="E704" s="2"/>
      <c r="H704" s="2"/>
      <c r="J704" s="2"/>
    </row>
    <row r="705" ht="15.75" customHeight="1">
      <c r="E705" s="2"/>
      <c r="H705" s="2"/>
      <c r="J705" s="2"/>
    </row>
    <row r="706" ht="15.75" customHeight="1">
      <c r="E706" s="2"/>
      <c r="H706" s="2"/>
      <c r="J706" s="2"/>
    </row>
    <row r="707" ht="15.75" customHeight="1">
      <c r="E707" s="2"/>
      <c r="H707" s="2"/>
      <c r="J707" s="2"/>
    </row>
    <row r="708" ht="15.75" customHeight="1">
      <c r="E708" s="2"/>
      <c r="H708" s="2"/>
      <c r="J708" s="2"/>
    </row>
    <row r="709" ht="15.75" customHeight="1">
      <c r="E709" s="2"/>
      <c r="H709" s="2"/>
      <c r="J709" s="2"/>
    </row>
    <row r="710" ht="15.75" customHeight="1">
      <c r="E710" s="2"/>
      <c r="H710" s="2"/>
      <c r="J710" s="2"/>
    </row>
    <row r="711" ht="15.75" customHeight="1">
      <c r="E711" s="2"/>
      <c r="H711" s="2"/>
      <c r="J711" s="2"/>
    </row>
    <row r="712" ht="15.75" customHeight="1">
      <c r="E712" s="2"/>
      <c r="H712" s="2"/>
      <c r="J712" s="2"/>
    </row>
    <row r="713" ht="15.75" customHeight="1">
      <c r="E713" s="2"/>
      <c r="H713" s="2"/>
      <c r="J713" s="2"/>
    </row>
    <row r="714" ht="15.75" customHeight="1">
      <c r="E714" s="2"/>
      <c r="H714" s="2"/>
      <c r="J714" s="2"/>
    </row>
    <row r="715" ht="15.75" customHeight="1">
      <c r="E715" s="2"/>
      <c r="H715" s="2"/>
      <c r="J715" s="2"/>
    </row>
    <row r="716" ht="15.75" customHeight="1">
      <c r="E716" s="2"/>
      <c r="H716" s="2"/>
      <c r="J716" s="2"/>
    </row>
    <row r="717" ht="15.75" customHeight="1">
      <c r="E717" s="2"/>
      <c r="H717" s="2"/>
      <c r="J717" s="2"/>
    </row>
    <row r="718" ht="15.75" customHeight="1">
      <c r="E718" s="2"/>
      <c r="H718" s="2"/>
      <c r="J718" s="2"/>
    </row>
    <row r="719" ht="15.75" customHeight="1">
      <c r="E719" s="2"/>
      <c r="H719" s="2"/>
      <c r="J719" s="2"/>
    </row>
    <row r="720" ht="15.75" customHeight="1">
      <c r="E720" s="2"/>
      <c r="H720" s="2"/>
      <c r="J720" s="2"/>
    </row>
    <row r="721" ht="15.75" customHeight="1">
      <c r="E721" s="2"/>
      <c r="H721" s="2"/>
      <c r="J721" s="2"/>
    </row>
    <row r="722" ht="15.75" customHeight="1">
      <c r="E722" s="2"/>
      <c r="H722" s="2"/>
      <c r="J722" s="2"/>
    </row>
    <row r="723" ht="15.75" customHeight="1">
      <c r="E723" s="2"/>
      <c r="H723" s="2"/>
      <c r="J723" s="2"/>
    </row>
    <row r="724" ht="15.75" customHeight="1">
      <c r="E724" s="2"/>
      <c r="H724" s="2"/>
      <c r="J724" s="2"/>
    </row>
    <row r="725" ht="15.75" customHeight="1">
      <c r="E725" s="2"/>
      <c r="H725" s="2"/>
      <c r="J725" s="2"/>
    </row>
    <row r="726" ht="15.75" customHeight="1">
      <c r="E726" s="2"/>
      <c r="H726" s="2"/>
      <c r="J726" s="2"/>
    </row>
    <row r="727" ht="15.75" customHeight="1">
      <c r="E727" s="2"/>
      <c r="H727" s="2"/>
      <c r="J727" s="2"/>
    </row>
    <row r="728" ht="15.75" customHeight="1">
      <c r="E728" s="2"/>
      <c r="H728" s="2"/>
      <c r="J728" s="2"/>
    </row>
    <row r="729" ht="15.75" customHeight="1">
      <c r="E729" s="2"/>
      <c r="H729" s="2"/>
      <c r="J729" s="2"/>
    </row>
    <row r="730" ht="15.75" customHeight="1">
      <c r="E730" s="2"/>
      <c r="H730" s="2"/>
      <c r="J730" s="2"/>
    </row>
    <row r="731" ht="15.75" customHeight="1">
      <c r="E731" s="2"/>
      <c r="H731" s="2"/>
      <c r="J731" s="2"/>
    </row>
    <row r="732" ht="15.75" customHeight="1">
      <c r="E732" s="2"/>
      <c r="H732" s="2"/>
      <c r="J732" s="2"/>
    </row>
    <row r="733" ht="15.75" customHeight="1">
      <c r="E733" s="2"/>
      <c r="H733" s="2"/>
      <c r="J733" s="2"/>
    </row>
    <row r="734" ht="15.75" customHeight="1">
      <c r="E734" s="2"/>
      <c r="H734" s="2"/>
      <c r="J734" s="2"/>
    </row>
    <row r="735" ht="15.75" customHeight="1">
      <c r="E735" s="2"/>
      <c r="H735" s="2"/>
      <c r="J735" s="2"/>
    </row>
    <row r="736" ht="15.75" customHeight="1">
      <c r="E736" s="2"/>
      <c r="H736" s="2"/>
      <c r="J736" s="2"/>
    </row>
    <row r="737" ht="15.75" customHeight="1">
      <c r="E737" s="2"/>
      <c r="H737" s="2"/>
      <c r="J737" s="2"/>
    </row>
    <row r="738" ht="15.75" customHeight="1">
      <c r="E738" s="2"/>
      <c r="H738" s="2"/>
      <c r="J738" s="2"/>
    </row>
    <row r="739" ht="15.75" customHeight="1">
      <c r="E739" s="2"/>
      <c r="H739" s="2"/>
      <c r="J739" s="2"/>
    </row>
    <row r="740" ht="15.75" customHeight="1">
      <c r="E740" s="2"/>
      <c r="H740" s="2"/>
      <c r="J740" s="2"/>
    </row>
    <row r="741" ht="15.75" customHeight="1">
      <c r="E741" s="2"/>
      <c r="H741" s="2"/>
      <c r="J741" s="2"/>
    </row>
    <row r="742" ht="15.75" customHeight="1">
      <c r="E742" s="2"/>
      <c r="H742" s="2"/>
      <c r="J742" s="2"/>
    </row>
    <row r="743" ht="15.75" customHeight="1">
      <c r="E743" s="2"/>
      <c r="H743" s="2"/>
      <c r="J743" s="2"/>
    </row>
    <row r="744" ht="15.75" customHeight="1">
      <c r="E744" s="2"/>
      <c r="H744" s="2"/>
      <c r="J744" s="2"/>
    </row>
    <row r="745" ht="15.75" customHeight="1">
      <c r="E745" s="2"/>
      <c r="H745" s="2"/>
      <c r="J745" s="2"/>
    </row>
    <row r="746" ht="15.75" customHeight="1">
      <c r="E746" s="2"/>
      <c r="H746" s="2"/>
      <c r="J746" s="2"/>
    </row>
    <row r="747" ht="15.75" customHeight="1">
      <c r="E747" s="2"/>
      <c r="H747" s="2"/>
      <c r="J747" s="2"/>
    </row>
    <row r="748" ht="15.75" customHeight="1">
      <c r="E748" s="2"/>
      <c r="H748" s="2"/>
      <c r="J748" s="2"/>
    </row>
    <row r="749" ht="15.75" customHeight="1">
      <c r="E749" s="2"/>
      <c r="H749" s="2"/>
      <c r="J749" s="2"/>
    </row>
    <row r="750" ht="15.75" customHeight="1">
      <c r="E750" s="2"/>
      <c r="H750" s="2"/>
      <c r="J750" s="2"/>
    </row>
    <row r="751" ht="15.75" customHeight="1">
      <c r="E751" s="2"/>
      <c r="H751" s="2"/>
      <c r="J751" s="2"/>
    </row>
    <row r="752" ht="15.75" customHeight="1">
      <c r="E752" s="2"/>
      <c r="H752" s="2"/>
      <c r="J752" s="2"/>
    </row>
    <row r="753" ht="15.75" customHeight="1">
      <c r="E753" s="2"/>
      <c r="H753" s="2"/>
      <c r="J753" s="2"/>
    </row>
    <row r="754" ht="15.75" customHeight="1">
      <c r="E754" s="2"/>
      <c r="H754" s="2"/>
      <c r="J754" s="2"/>
    </row>
    <row r="755" ht="15.75" customHeight="1">
      <c r="E755" s="2"/>
      <c r="H755" s="2"/>
      <c r="J755" s="2"/>
    </row>
    <row r="756" ht="15.75" customHeight="1">
      <c r="E756" s="2"/>
      <c r="H756" s="2"/>
      <c r="J756" s="2"/>
    </row>
    <row r="757" ht="15.75" customHeight="1">
      <c r="E757" s="2"/>
      <c r="H757" s="2"/>
      <c r="J757" s="2"/>
    </row>
    <row r="758" ht="15.75" customHeight="1">
      <c r="E758" s="2"/>
      <c r="H758" s="2"/>
      <c r="J758" s="2"/>
    </row>
    <row r="759" ht="15.75" customHeight="1">
      <c r="E759" s="2"/>
      <c r="H759" s="2"/>
      <c r="J759" s="2"/>
    </row>
    <row r="760" ht="15.75" customHeight="1">
      <c r="E760" s="2"/>
      <c r="H760" s="2"/>
      <c r="J760" s="2"/>
    </row>
    <row r="761" ht="15.75" customHeight="1">
      <c r="E761" s="2"/>
      <c r="H761" s="2"/>
      <c r="J761" s="2"/>
    </row>
    <row r="762" ht="15.75" customHeight="1">
      <c r="E762" s="2"/>
      <c r="H762" s="2"/>
      <c r="J762" s="2"/>
    </row>
    <row r="763" ht="15.75" customHeight="1">
      <c r="E763" s="2"/>
      <c r="H763" s="2"/>
      <c r="J763" s="2"/>
    </row>
    <row r="764" ht="15.75" customHeight="1">
      <c r="E764" s="2"/>
      <c r="H764" s="2"/>
      <c r="J764" s="2"/>
    </row>
    <row r="765" ht="15.75" customHeight="1">
      <c r="E765" s="2"/>
      <c r="H765" s="2"/>
      <c r="J765" s="2"/>
    </row>
    <row r="766" ht="15.75" customHeight="1">
      <c r="E766" s="2"/>
      <c r="H766" s="2"/>
      <c r="J766" s="2"/>
    </row>
    <row r="767" ht="15.75" customHeight="1">
      <c r="E767" s="2"/>
      <c r="H767" s="2"/>
      <c r="J767" s="2"/>
    </row>
    <row r="768" ht="15.75" customHeight="1">
      <c r="E768" s="2"/>
      <c r="H768" s="2"/>
      <c r="J768" s="2"/>
    </row>
    <row r="769" ht="15.75" customHeight="1">
      <c r="E769" s="2"/>
      <c r="H769" s="2"/>
      <c r="J769" s="2"/>
    </row>
    <row r="770" ht="15.75" customHeight="1">
      <c r="E770" s="2"/>
      <c r="H770" s="2"/>
      <c r="J770" s="2"/>
    </row>
    <row r="771" ht="15.75" customHeight="1">
      <c r="E771" s="2"/>
      <c r="H771" s="2"/>
      <c r="J771" s="2"/>
    </row>
    <row r="772" ht="15.75" customHeight="1">
      <c r="E772" s="2"/>
      <c r="H772" s="2"/>
      <c r="J772" s="2"/>
    </row>
    <row r="773" ht="15.75" customHeight="1">
      <c r="E773" s="2"/>
      <c r="H773" s="2"/>
      <c r="J773" s="2"/>
    </row>
    <row r="774" ht="15.75" customHeight="1">
      <c r="E774" s="2"/>
      <c r="H774" s="2"/>
      <c r="J774" s="2"/>
    </row>
    <row r="775" ht="15.75" customHeight="1">
      <c r="E775" s="2"/>
      <c r="H775" s="2"/>
      <c r="J775" s="2"/>
    </row>
    <row r="776" ht="15.75" customHeight="1">
      <c r="E776" s="2"/>
      <c r="H776" s="2"/>
      <c r="J776" s="2"/>
    </row>
    <row r="777" ht="15.75" customHeight="1">
      <c r="E777" s="2"/>
      <c r="H777" s="2"/>
      <c r="J777" s="2"/>
    </row>
    <row r="778" ht="15.75" customHeight="1">
      <c r="E778" s="2"/>
      <c r="H778" s="2"/>
      <c r="J778" s="2"/>
    </row>
    <row r="779" ht="15.75" customHeight="1">
      <c r="E779" s="2"/>
      <c r="H779" s="2"/>
      <c r="J779" s="2"/>
    </row>
    <row r="780" ht="15.75" customHeight="1">
      <c r="E780" s="2"/>
      <c r="H780" s="2"/>
      <c r="J780" s="2"/>
    </row>
    <row r="781" ht="15.75" customHeight="1">
      <c r="E781" s="2"/>
      <c r="H781" s="2"/>
      <c r="J781" s="2"/>
    </row>
    <row r="782" ht="15.75" customHeight="1">
      <c r="E782" s="2"/>
      <c r="H782" s="2"/>
      <c r="J782" s="2"/>
    </row>
    <row r="783" ht="15.75" customHeight="1">
      <c r="E783" s="2"/>
      <c r="H783" s="2"/>
      <c r="J783" s="2"/>
    </row>
    <row r="784" ht="15.75" customHeight="1">
      <c r="E784" s="2"/>
      <c r="H784" s="2"/>
      <c r="J784" s="2"/>
    </row>
    <row r="785" ht="15.75" customHeight="1">
      <c r="E785" s="2"/>
      <c r="H785" s="2"/>
      <c r="J785" s="2"/>
    </row>
    <row r="786" ht="15.75" customHeight="1">
      <c r="E786" s="2"/>
      <c r="H786" s="2"/>
      <c r="J786" s="2"/>
    </row>
    <row r="787" ht="15.75" customHeight="1">
      <c r="E787" s="2"/>
      <c r="H787" s="2"/>
      <c r="J787" s="2"/>
    </row>
    <row r="788" ht="15.75" customHeight="1">
      <c r="E788" s="2"/>
      <c r="H788" s="2"/>
      <c r="J788" s="2"/>
    </row>
    <row r="789" ht="15.75" customHeight="1">
      <c r="E789" s="2"/>
      <c r="H789" s="2"/>
      <c r="J789" s="2"/>
    </row>
    <row r="790" ht="15.75" customHeight="1">
      <c r="E790" s="2"/>
      <c r="H790" s="2"/>
      <c r="J790" s="2"/>
    </row>
    <row r="791" ht="15.75" customHeight="1">
      <c r="E791" s="2"/>
      <c r="H791" s="2"/>
      <c r="J791" s="2"/>
    </row>
    <row r="792" ht="15.75" customHeight="1">
      <c r="E792" s="2"/>
      <c r="H792" s="2"/>
      <c r="J792" s="2"/>
    </row>
    <row r="793" ht="15.75" customHeight="1">
      <c r="E793" s="2"/>
      <c r="H793" s="2"/>
      <c r="J793" s="2"/>
    </row>
    <row r="794" ht="15.75" customHeight="1">
      <c r="E794" s="2"/>
      <c r="H794" s="2"/>
      <c r="J794" s="2"/>
    </row>
    <row r="795" ht="15.75" customHeight="1">
      <c r="E795" s="2"/>
      <c r="H795" s="2"/>
      <c r="J795" s="2"/>
    </row>
    <row r="796" ht="15.75" customHeight="1">
      <c r="E796" s="2"/>
      <c r="H796" s="2"/>
      <c r="J796" s="2"/>
    </row>
    <row r="797" ht="15.75" customHeight="1">
      <c r="E797" s="2"/>
      <c r="H797" s="2"/>
      <c r="J797" s="2"/>
    </row>
    <row r="798" ht="15.75" customHeight="1">
      <c r="E798" s="2"/>
      <c r="H798" s="2"/>
      <c r="J798" s="2"/>
    </row>
    <row r="799" ht="15.75" customHeight="1">
      <c r="E799" s="2"/>
      <c r="H799" s="2"/>
      <c r="J799" s="2"/>
    </row>
    <row r="800" ht="15.75" customHeight="1">
      <c r="E800" s="2"/>
      <c r="H800" s="2"/>
      <c r="J800" s="2"/>
    </row>
    <row r="801" ht="15.75" customHeight="1">
      <c r="E801" s="2"/>
      <c r="H801" s="2"/>
      <c r="J801" s="2"/>
    </row>
    <row r="802" ht="15.75" customHeight="1">
      <c r="E802" s="2"/>
      <c r="H802" s="2"/>
      <c r="J802" s="2"/>
    </row>
    <row r="803" ht="15.75" customHeight="1">
      <c r="E803" s="2"/>
      <c r="H803" s="2"/>
      <c r="J803" s="2"/>
    </row>
    <row r="804" ht="15.75" customHeight="1">
      <c r="E804" s="2"/>
      <c r="H804" s="2"/>
      <c r="J804" s="2"/>
    </row>
    <row r="805" ht="15.75" customHeight="1">
      <c r="E805" s="2"/>
      <c r="H805" s="2"/>
      <c r="J805" s="2"/>
    </row>
    <row r="806" ht="15.75" customHeight="1">
      <c r="E806" s="2"/>
      <c r="H806" s="2"/>
      <c r="J806" s="2"/>
    </row>
    <row r="807" ht="15.75" customHeight="1">
      <c r="E807" s="2"/>
      <c r="H807" s="2"/>
      <c r="J807" s="2"/>
    </row>
    <row r="808" ht="15.75" customHeight="1">
      <c r="E808" s="2"/>
      <c r="H808" s="2"/>
      <c r="J808" s="2"/>
    </row>
    <row r="809" ht="15.75" customHeight="1">
      <c r="E809" s="2"/>
      <c r="H809" s="2"/>
      <c r="J809" s="2"/>
    </row>
    <row r="810" ht="15.75" customHeight="1">
      <c r="E810" s="2"/>
      <c r="H810" s="2"/>
      <c r="J810" s="2"/>
    </row>
    <row r="811" ht="15.75" customHeight="1">
      <c r="E811" s="2"/>
      <c r="H811" s="2"/>
      <c r="J811" s="2"/>
    </row>
    <row r="812" ht="15.75" customHeight="1">
      <c r="E812" s="2"/>
      <c r="H812" s="2"/>
      <c r="J812" s="2"/>
    </row>
    <row r="813" ht="15.75" customHeight="1">
      <c r="E813" s="2"/>
      <c r="H813" s="2"/>
      <c r="J813" s="2"/>
    </row>
    <row r="814" ht="15.75" customHeight="1">
      <c r="E814" s="2"/>
      <c r="H814" s="2"/>
      <c r="J814" s="2"/>
    </row>
    <row r="815" ht="15.75" customHeight="1">
      <c r="E815" s="2"/>
      <c r="H815" s="2"/>
      <c r="J815" s="2"/>
    </row>
    <row r="816" ht="15.75" customHeight="1">
      <c r="E816" s="2"/>
      <c r="H816" s="2"/>
      <c r="J816" s="2"/>
    </row>
    <row r="817" ht="15.75" customHeight="1">
      <c r="E817" s="2"/>
      <c r="H817" s="2"/>
      <c r="J817" s="2"/>
    </row>
    <row r="818" ht="15.75" customHeight="1">
      <c r="E818" s="2"/>
      <c r="H818" s="2"/>
      <c r="J818" s="2"/>
    </row>
    <row r="819" ht="15.75" customHeight="1">
      <c r="E819" s="2"/>
      <c r="H819" s="2"/>
      <c r="J819" s="2"/>
    </row>
    <row r="820" ht="15.75" customHeight="1">
      <c r="E820" s="2"/>
      <c r="H820" s="2"/>
      <c r="J820" s="2"/>
    </row>
    <row r="821" ht="15.75" customHeight="1">
      <c r="E821" s="2"/>
      <c r="H821" s="2"/>
      <c r="J821" s="2"/>
    </row>
    <row r="822" ht="15.75" customHeight="1">
      <c r="E822" s="2"/>
      <c r="H822" s="2"/>
      <c r="J822" s="2"/>
    </row>
    <row r="823" ht="15.75" customHeight="1">
      <c r="E823" s="2"/>
      <c r="H823" s="2"/>
      <c r="J823" s="2"/>
    </row>
    <row r="824" ht="15.75" customHeight="1">
      <c r="E824" s="2"/>
      <c r="H824" s="2"/>
      <c r="J824" s="2"/>
    </row>
    <row r="825" ht="15.75" customHeight="1">
      <c r="E825" s="2"/>
      <c r="H825" s="2"/>
      <c r="J825" s="2"/>
    </row>
    <row r="826" ht="15.75" customHeight="1">
      <c r="E826" s="2"/>
      <c r="H826" s="2"/>
      <c r="J826" s="2"/>
    </row>
    <row r="827" ht="15.75" customHeight="1">
      <c r="E827" s="2"/>
      <c r="H827" s="2"/>
      <c r="J827" s="2"/>
    </row>
    <row r="828" ht="15.75" customHeight="1">
      <c r="E828" s="2"/>
      <c r="H828" s="2"/>
      <c r="J828" s="2"/>
    </row>
    <row r="829" ht="15.75" customHeight="1">
      <c r="E829" s="2"/>
      <c r="H829" s="2"/>
      <c r="J829" s="2"/>
    </row>
    <row r="830" ht="15.75" customHeight="1">
      <c r="E830" s="2"/>
      <c r="H830" s="2"/>
      <c r="J830" s="2"/>
    </row>
    <row r="831" ht="15.75" customHeight="1">
      <c r="E831" s="2"/>
      <c r="H831" s="2"/>
      <c r="J831" s="2"/>
    </row>
    <row r="832" ht="15.75" customHeight="1">
      <c r="E832" s="2"/>
      <c r="H832" s="2"/>
      <c r="J832" s="2"/>
    </row>
    <row r="833" ht="15.75" customHeight="1">
      <c r="E833" s="2"/>
      <c r="H833" s="2"/>
      <c r="J833" s="2"/>
    </row>
    <row r="834" ht="15.75" customHeight="1">
      <c r="E834" s="2"/>
      <c r="H834" s="2"/>
      <c r="J834" s="2"/>
    </row>
    <row r="835" ht="15.75" customHeight="1">
      <c r="E835" s="2"/>
      <c r="H835" s="2"/>
      <c r="J835" s="2"/>
    </row>
    <row r="836" ht="15.75" customHeight="1">
      <c r="E836" s="2"/>
      <c r="H836" s="2"/>
      <c r="J836" s="2"/>
    </row>
    <row r="837" ht="15.75" customHeight="1">
      <c r="E837" s="2"/>
      <c r="H837" s="2"/>
      <c r="J837" s="2"/>
    </row>
    <row r="838" ht="15.75" customHeight="1">
      <c r="E838" s="2"/>
      <c r="H838" s="2"/>
      <c r="J838" s="2"/>
    </row>
    <row r="839" ht="15.75" customHeight="1">
      <c r="E839" s="2"/>
      <c r="H839" s="2"/>
      <c r="J839" s="2"/>
    </row>
    <row r="840" ht="15.75" customHeight="1">
      <c r="E840" s="2"/>
      <c r="H840" s="2"/>
      <c r="J840" s="2"/>
    </row>
    <row r="841" ht="15.75" customHeight="1">
      <c r="E841" s="2"/>
      <c r="H841" s="2"/>
      <c r="J841" s="2"/>
    </row>
    <row r="842" ht="15.75" customHeight="1">
      <c r="E842" s="2"/>
      <c r="H842" s="2"/>
      <c r="J842" s="2"/>
    </row>
    <row r="843" ht="15.75" customHeight="1">
      <c r="E843" s="2"/>
      <c r="H843" s="2"/>
      <c r="J843" s="2"/>
    </row>
    <row r="844" ht="15.75" customHeight="1">
      <c r="E844" s="2"/>
      <c r="H844" s="2"/>
      <c r="J844" s="2"/>
    </row>
    <row r="845" ht="15.75" customHeight="1">
      <c r="E845" s="2"/>
      <c r="H845" s="2"/>
      <c r="J845" s="2"/>
    </row>
    <row r="846" ht="15.75" customHeight="1">
      <c r="E846" s="2"/>
      <c r="H846" s="2"/>
      <c r="J846" s="2"/>
    </row>
    <row r="847" ht="15.75" customHeight="1">
      <c r="E847" s="2"/>
      <c r="H847" s="2"/>
      <c r="J847" s="2"/>
    </row>
    <row r="848" ht="15.75" customHeight="1">
      <c r="E848" s="2"/>
      <c r="H848" s="2"/>
      <c r="J848" s="2"/>
    </row>
    <row r="849" ht="15.75" customHeight="1">
      <c r="E849" s="2"/>
      <c r="H849" s="2"/>
      <c r="J849" s="2"/>
    </row>
    <row r="850" ht="15.75" customHeight="1">
      <c r="E850" s="2"/>
      <c r="H850" s="2"/>
      <c r="J850" s="2"/>
    </row>
    <row r="851" ht="15.75" customHeight="1">
      <c r="E851" s="2"/>
      <c r="H851" s="2"/>
      <c r="J851" s="2"/>
    </row>
    <row r="852" ht="15.75" customHeight="1">
      <c r="E852" s="2"/>
      <c r="H852" s="2"/>
      <c r="J852" s="2"/>
    </row>
    <row r="853" ht="15.75" customHeight="1">
      <c r="E853" s="2"/>
      <c r="H853" s="2"/>
      <c r="J853" s="2"/>
    </row>
    <row r="854" ht="15.75" customHeight="1">
      <c r="E854" s="2"/>
      <c r="H854" s="2"/>
      <c r="J854" s="2"/>
    </row>
    <row r="855" ht="15.75" customHeight="1">
      <c r="E855" s="2"/>
      <c r="H855" s="2"/>
      <c r="J855" s="2"/>
    </row>
    <row r="856" ht="15.75" customHeight="1">
      <c r="E856" s="2"/>
      <c r="H856" s="2"/>
      <c r="J856" s="2"/>
    </row>
    <row r="857" ht="15.75" customHeight="1">
      <c r="E857" s="2"/>
      <c r="H857" s="2"/>
      <c r="J857" s="2"/>
    </row>
    <row r="858" ht="15.75" customHeight="1">
      <c r="E858" s="2"/>
      <c r="H858" s="2"/>
      <c r="J858" s="2"/>
    </row>
    <row r="859" ht="15.75" customHeight="1">
      <c r="E859" s="2"/>
      <c r="H859" s="2"/>
      <c r="J859" s="2"/>
    </row>
    <row r="860" ht="15.75" customHeight="1">
      <c r="E860" s="2"/>
      <c r="H860" s="2"/>
      <c r="J860" s="2"/>
    </row>
    <row r="861" ht="15.75" customHeight="1">
      <c r="E861" s="2"/>
      <c r="H861" s="2"/>
      <c r="J861" s="2"/>
    </row>
    <row r="862" ht="15.75" customHeight="1">
      <c r="E862" s="2"/>
      <c r="H862" s="2"/>
      <c r="J862" s="2"/>
    </row>
    <row r="863" ht="15.75" customHeight="1">
      <c r="E863" s="2"/>
      <c r="H863" s="2"/>
      <c r="J863" s="2"/>
    </row>
    <row r="864" ht="15.75" customHeight="1">
      <c r="E864" s="2"/>
      <c r="H864" s="2"/>
      <c r="J864" s="2"/>
    </row>
    <row r="865" ht="15.75" customHeight="1">
      <c r="E865" s="2"/>
      <c r="H865" s="2"/>
      <c r="J865" s="2"/>
    </row>
    <row r="866" ht="15.75" customHeight="1">
      <c r="E866" s="2"/>
      <c r="H866" s="2"/>
      <c r="J866" s="2"/>
    </row>
    <row r="867" ht="15.75" customHeight="1">
      <c r="E867" s="2"/>
      <c r="H867" s="2"/>
      <c r="J867" s="2"/>
    </row>
    <row r="868" ht="15.75" customHeight="1">
      <c r="E868" s="2"/>
      <c r="H868" s="2"/>
      <c r="J868" s="2"/>
    </row>
    <row r="869" ht="15.75" customHeight="1">
      <c r="E869" s="2"/>
      <c r="H869" s="2"/>
      <c r="J869" s="2"/>
    </row>
    <row r="870" ht="15.75" customHeight="1">
      <c r="E870" s="2"/>
      <c r="H870" s="2"/>
      <c r="J870" s="2"/>
    </row>
    <row r="871" ht="15.75" customHeight="1">
      <c r="E871" s="2"/>
      <c r="H871" s="2"/>
      <c r="J871" s="2"/>
    </row>
    <row r="872" ht="15.75" customHeight="1">
      <c r="E872" s="2"/>
      <c r="H872" s="2"/>
      <c r="J872" s="2"/>
    </row>
    <row r="873" ht="15.75" customHeight="1">
      <c r="E873" s="2"/>
      <c r="H873" s="2"/>
      <c r="J873" s="2"/>
    </row>
    <row r="874" ht="15.75" customHeight="1">
      <c r="E874" s="2"/>
      <c r="H874" s="2"/>
      <c r="J874" s="2"/>
    </row>
    <row r="875" ht="15.75" customHeight="1">
      <c r="E875" s="2"/>
      <c r="H875" s="2"/>
      <c r="J875" s="2"/>
    </row>
    <row r="876" ht="15.75" customHeight="1">
      <c r="E876" s="2"/>
      <c r="H876" s="2"/>
      <c r="J876" s="2"/>
    </row>
    <row r="877" ht="15.75" customHeight="1">
      <c r="E877" s="2"/>
      <c r="H877" s="2"/>
      <c r="J877" s="2"/>
    </row>
    <row r="878" ht="15.75" customHeight="1">
      <c r="E878" s="2"/>
      <c r="H878" s="2"/>
      <c r="J878" s="2"/>
    </row>
    <row r="879" ht="15.75" customHeight="1">
      <c r="E879" s="2"/>
      <c r="H879" s="2"/>
      <c r="J879" s="2"/>
    </row>
    <row r="880" ht="15.75" customHeight="1">
      <c r="E880" s="2"/>
      <c r="H880" s="2"/>
      <c r="J880" s="2"/>
    </row>
    <row r="881" ht="15.75" customHeight="1">
      <c r="E881" s="2"/>
      <c r="H881" s="2"/>
      <c r="J881" s="2"/>
    </row>
    <row r="882" ht="15.75" customHeight="1">
      <c r="E882" s="2"/>
      <c r="H882" s="2"/>
      <c r="J882" s="2"/>
    </row>
    <row r="883" ht="15.75" customHeight="1">
      <c r="E883" s="2"/>
      <c r="H883" s="2"/>
      <c r="J883" s="2"/>
    </row>
    <row r="884" ht="15.75" customHeight="1">
      <c r="E884" s="2"/>
      <c r="H884" s="2"/>
      <c r="J884" s="2"/>
    </row>
    <row r="885" ht="15.75" customHeight="1">
      <c r="E885" s="2"/>
      <c r="H885" s="2"/>
      <c r="J885" s="2"/>
    </row>
    <row r="886" ht="15.75" customHeight="1">
      <c r="E886" s="2"/>
      <c r="H886" s="2"/>
      <c r="J886" s="2"/>
    </row>
    <row r="887" ht="15.75" customHeight="1">
      <c r="E887" s="2"/>
      <c r="H887" s="2"/>
      <c r="J887" s="2"/>
    </row>
    <row r="888" ht="15.75" customHeight="1">
      <c r="E888" s="2"/>
      <c r="H888" s="2"/>
      <c r="J888" s="2"/>
    </row>
    <row r="889" ht="15.75" customHeight="1">
      <c r="E889" s="2"/>
      <c r="H889" s="2"/>
      <c r="J889" s="2"/>
    </row>
    <row r="890" ht="15.75" customHeight="1">
      <c r="E890" s="2"/>
      <c r="H890" s="2"/>
      <c r="J890" s="2"/>
    </row>
    <row r="891" ht="15.75" customHeight="1">
      <c r="E891" s="2"/>
      <c r="H891" s="2"/>
      <c r="J891" s="2"/>
    </row>
    <row r="892" ht="15.75" customHeight="1">
      <c r="E892" s="2"/>
      <c r="H892" s="2"/>
      <c r="J892" s="2"/>
    </row>
    <row r="893" ht="15.75" customHeight="1">
      <c r="E893" s="2"/>
      <c r="H893" s="2"/>
      <c r="J893" s="2"/>
    </row>
    <row r="894" ht="15.75" customHeight="1">
      <c r="E894" s="2"/>
      <c r="H894" s="2"/>
      <c r="J894" s="2"/>
    </row>
    <row r="895" ht="15.75" customHeight="1">
      <c r="E895" s="2"/>
      <c r="H895" s="2"/>
      <c r="J895" s="2"/>
    </row>
    <row r="896" ht="15.75" customHeight="1">
      <c r="E896" s="2"/>
      <c r="H896" s="2"/>
      <c r="J896" s="2"/>
    </row>
    <row r="897" ht="15.75" customHeight="1">
      <c r="E897" s="2"/>
      <c r="H897" s="2"/>
      <c r="J897" s="2"/>
    </row>
    <row r="898" ht="15.75" customHeight="1">
      <c r="E898" s="2"/>
      <c r="H898" s="2"/>
      <c r="J898" s="2"/>
    </row>
    <row r="899" ht="15.75" customHeight="1">
      <c r="E899" s="2"/>
      <c r="H899" s="2"/>
      <c r="J899" s="2"/>
    </row>
    <row r="900" ht="15.75" customHeight="1">
      <c r="E900" s="2"/>
      <c r="H900" s="2"/>
      <c r="J900" s="2"/>
    </row>
    <row r="901" ht="15.75" customHeight="1">
      <c r="E901" s="2"/>
      <c r="H901" s="2"/>
      <c r="J901" s="2"/>
    </row>
    <row r="902" ht="15.75" customHeight="1">
      <c r="E902" s="2"/>
      <c r="H902" s="2"/>
      <c r="J902" s="2"/>
    </row>
    <row r="903" ht="15.75" customHeight="1">
      <c r="E903" s="2"/>
      <c r="H903" s="2"/>
      <c r="J903" s="2"/>
    </row>
    <row r="904" ht="15.75" customHeight="1">
      <c r="E904" s="2"/>
      <c r="H904" s="2"/>
      <c r="J904" s="2"/>
    </row>
    <row r="905" ht="15.75" customHeight="1">
      <c r="E905" s="2"/>
      <c r="H905" s="2"/>
      <c r="J905" s="2"/>
    </row>
    <row r="906" ht="15.75" customHeight="1">
      <c r="E906" s="2"/>
      <c r="H906" s="2"/>
      <c r="J906" s="2"/>
    </row>
    <row r="907" ht="15.75" customHeight="1">
      <c r="E907" s="2"/>
      <c r="H907" s="2"/>
      <c r="J907" s="2"/>
    </row>
    <row r="908" ht="15.75" customHeight="1">
      <c r="E908" s="2"/>
      <c r="H908" s="2"/>
      <c r="J908" s="2"/>
    </row>
    <row r="909" ht="15.75" customHeight="1">
      <c r="E909" s="2"/>
      <c r="H909" s="2"/>
      <c r="J909" s="2"/>
    </row>
    <row r="910" ht="15.75" customHeight="1">
      <c r="E910" s="2"/>
      <c r="H910" s="2"/>
      <c r="J910" s="2"/>
    </row>
    <row r="911" ht="15.75" customHeight="1">
      <c r="E911" s="2"/>
      <c r="H911" s="2"/>
      <c r="J911" s="2"/>
    </row>
    <row r="912" ht="15.75" customHeight="1">
      <c r="E912" s="2"/>
      <c r="H912" s="2"/>
      <c r="J912" s="2"/>
    </row>
    <row r="913" ht="15.75" customHeight="1">
      <c r="E913" s="2"/>
      <c r="H913" s="2"/>
      <c r="J913" s="2"/>
    </row>
    <row r="914" ht="15.75" customHeight="1">
      <c r="E914" s="2"/>
      <c r="H914" s="2"/>
      <c r="J914" s="2"/>
    </row>
    <row r="915" ht="15.75" customHeight="1">
      <c r="E915" s="2"/>
      <c r="H915" s="2"/>
      <c r="J915" s="2"/>
    </row>
    <row r="916" ht="15.75" customHeight="1">
      <c r="E916" s="2"/>
      <c r="H916" s="2"/>
      <c r="J916" s="2"/>
    </row>
    <row r="917" ht="15.75" customHeight="1">
      <c r="E917" s="2"/>
      <c r="H917" s="2"/>
      <c r="J917" s="2"/>
    </row>
    <row r="918" ht="15.75" customHeight="1">
      <c r="E918" s="2"/>
      <c r="H918" s="2"/>
      <c r="J918" s="2"/>
    </row>
    <row r="919" ht="15.75" customHeight="1">
      <c r="E919" s="2"/>
      <c r="H919" s="2"/>
      <c r="J919" s="2"/>
    </row>
    <row r="920" ht="15.75" customHeight="1">
      <c r="E920" s="2"/>
      <c r="H920" s="2"/>
      <c r="J920" s="2"/>
    </row>
    <row r="921" ht="15.75" customHeight="1">
      <c r="E921" s="2"/>
      <c r="H921" s="2"/>
      <c r="J921" s="2"/>
    </row>
    <row r="922" ht="15.75" customHeight="1">
      <c r="E922" s="2"/>
      <c r="H922" s="2"/>
      <c r="J922" s="2"/>
    </row>
    <row r="923" ht="15.75" customHeight="1">
      <c r="E923" s="2"/>
      <c r="H923" s="2"/>
      <c r="J923" s="2"/>
    </row>
    <row r="924" ht="15.75" customHeight="1">
      <c r="E924" s="2"/>
      <c r="H924" s="2"/>
      <c r="J924" s="2"/>
    </row>
    <row r="925" ht="15.75" customHeight="1">
      <c r="E925" s="2"/>
      <c r="H925" s="2"/>
      <c r="J925" s="2"/>
    </row>
    <row r="926" ht="15.75" customHeight="1">
      <c r="E926" s="2"/>
      <c r="H926" s="2"/>
      <c r="J926" s="2"/>
    </row>
    <row r="927" ht="15.75" customHeight="1">
      <c r="E927" s="2"/>
      <c r="H927" s="2"/>
      <c r="J927" s="2"/>
    </row>
    <row r="928" ht="15.75" customHeight="1">
      <c r="E928" s="2"/>
      <c r="H928" s="2"/>
      <c r="J928" s="2"/>
    </row>
    <row r="929" ht="15.75" customHeight="1">
      <c r="E929" s="2"/>
      <c r="H929" s="2"/>
      <c r="J929" s="2"/>
    </row>
    <row r="930" ht="15.75" customHeight="1">
      <c r="E930" s="2"/>
      <c r="H930" s="2"/>
      <c r="J930" s="2"/>
    </row>
    <row r="931" ht="15.75" customHeight="1">
      <c r="E931" s="2"/>
      <c r="H931" s="2"/>
      <c r="J931" s="2"/>
    </row>
    <row r="932" ht="15.75" customHeight="1">
      <c r="E932" s="2"/>
      <c r="H932" s="2"/>
      <c r="J932" s="2"/>
    </row>
    <row r="933" ht="15.75" customHeight="1">
      <c r="E933" s="2"/>
      <c r="H933" s="2"/>
      <c r="J933" s="2"/>
    </row>
    <row r="934" ht="15.75" customHeight="1">
      <c r="E934" s="2"/>
      <c r="H934" s="2"/>
      <c r="J934" s="2"/>
    </row>
    <row r="935" ht="15.75" customHeight="1">
      <c r="E935" s="2"/>
      <c r="H935" s="2"/>
      <c r="J935" s="2"/>
    </row>
    <row r="936" ht="15.75" customHeight="1">
      <c r="E936" s="2"/>
      <c r="H936" s="2"/>
      <c r="J936" s="2"/>
    </row>
    <row r="937" ht="15.75" customHeight="1">
      <c r="E937" s="2"/>
      <c r="H937" s="2"/>
      <c r="J937" s="2"/>
    </row>
    <row r="938" ht="15.75" customHeight="1">
      <c r="E938" s="2"/>
      <c r="H938" s="2"/>
      <c r="J938" s="2"/>
    </row>
    <row r="939" ht="15.75" customHeight="1">
      <c r="E939" s="2"/>
      <c r="H939" s="2"/>
      <c r="J939" s="2"/>
    </row>
    <row r="940" ht="15.75" customHeight="1">
      <c r="E940" s="2"/>
      <c r="H940" s="2"/>
      <c r="J940" s="2"/>
    </row>
    <row r="941" ht="15.75" customHeight="1">
      <c r="E941" s="2"/>
      <c r="H941" s="2"/>
      <c r="J941" s="2"/>
    </row>
    <row r="942" ht="15.75" customHeight="1">
      <c r="E942" s="2"/>
      <c r="H942" s="2"/>
      <c r="J942" s="2"/>
    </row>
    <row r="943" ht="15.75" customHeight="1">
      <c r="E943" s="2"/>
      <c r="H943" s="2"/>
      <c r="J943" s="2"/>
    </row>
    <row r="944" ht="15.75" customHeight="1">
      <c r="E944" s="2"/>
      <c r="H944" s="2"/>
      <c r="J944" s="2"/>
    </row>
    <row r="945" ht="15.75" customHeight="1">
      <c r="E945" s="2"/>
      <c r="H945" s="2"/>
      <c r="J945" s="2"/>
    </row>
    <row r="946" ht="15.75" customHeight="1">
      <c r="E946" s="2"/>
      <c r="H946" s="2"/>
      <c r="J946" s="2"/>
    </row>
    <row r="947" ht="15.75" customHeight="1">
      <c r="E947" s="2"/>
      <c r="H947" s="2"/>
      <c r="J947" s="2"/>
    </row>
    <row r="948" ht="15.75" customHeight="1">
      <c r="E948" s="2"/>
      <c r="H948" s="2"/>
      <c r="J948" s="2"/>
    </row>
    <row r="949" ht="15.75" customHeight="1">
      <c r="E949" s="2"/>
      <c r="H949" s="2"/>
      <c r="J949" s="2"/>
    </row>
    <row r="950" ht="15.75" customHeight="1">
      <c r="E950" s="2"/>
      <c r="H950" s="2"/>
      <c r="J950" s="2"/>
    </row>
    <row r="951" ht="15.75" customHeight="1">
      <c r="E951" s="2"/>
      <c r="H951" s="2"/>
      <c r="J951" s="2"/>
    </row>
    <row r="952" ht="15.75" customHeight="1">
      <c r="E952" s="2"/>
      <c r="H952" s="2"/>
      <c r="J952" s="2"/>
    </row>
    <row r="953" ht="15.75" customHeight="1">
      <c r="E953" s="2"/>
      <c r="H953" s="2"/>
      <c r="J953" s="2"/>
    </row>
    <row r="954" ht="15.75" customHeight="1">
      <c r="E954" s="2"/>
      <c r="H954" s="2"/>
      <c r="J954" s="2"/>
    </row>
    <row r="955" ht="15.75" customHeight="1">
      <c r="E955" s="2"/>
      <c r="H955" s="2"/>
      <c r="J955" s="2"/>
    </row>
    <row r="956" ht="15.75" customHeight="1">
      <c r="E956" s="2"/>
      <c r="H956" s="2"/>
      <c r="J956" s="2"/>
    </row>
    <row r="957" ht="15.75" customHeight="1">
      <c r="E957" s="2"/>
      <c r="H957" s="2"/>
      <c r="J957" s="2"/>
    </row>
    <row r="958" ht="15.75" customHeight="1">
      <c r="E958" s="2"/>
      <c r="H958" s="2"/>
      <c r="J958" s="2"/>
    </row>
    <row r="959" ht="15.75" customHeight="1">
      <c r="E959" s="2"/>
      <c r="H959" s="2"/>
      <c r="J959" s="2"/>
    </row>
    <row r="960" ht="15.75" customHeight="1">
      <c r="E960" s="2"/>
      <c r="H960" s="2"/>
      <c r="J960" s="2"/>
    </row>
    <row r="961" ht="15.75" customHeight="1">
      <c r="E961" s="2"/>
      <c r="H961" s="2"/>
      <c r="J961" s="2"/>
    </row>
    <row r="962" ht="15.75" customHeight="1">
      <c r="E962" s="2"/>
      <c r="H962" s="2"/>
      <c r="J962" s="2"/>
    </row>
    <row r="963" ht="15.75" customHeight="1">
      <c r="E963" s="2"/>
      <c r="H963" s="2"/>
      <c r="J963" s="2"/>
    </row>
    <row r="964" ht="15.75" customHeight="1">
      <c r="E964" s="2"/>
      <c r="H964" s="2"/>
      <c r="J964" s="2"/>
    </row>
    <row r="965" ht="15.75" customHeight="1">
      <c r="E965" s="2"/>
      <c r="H965" s="2"/>
      <c r="J965" s="2"/>
    </row>
    <row r="966" ht="15.75" customHeight="1">
      <c r="E966" s="2"/>
      <c r="H966" s="2"/>
      <c r="J966" s="2"/>
    </row>
    <row r="967" ht="15.75" customHeight="1">
      <c r="E967" s="2"/>
      <c r="H967" s="2"/>
      <c r="J967" s="2"/>
    </row>
    <row r="968" ht="15.75" customHeight="1">
      <c r="E968" s="2"/>
      <c r="H968" s="2"/>
      <c r="J968" s="2"/>
    </row>
    <row r="969" ht="15.75" customHeight="1">
      <c r="E969" s="2"/>
      <c r="H969" s="2"/>
      <c r="J969" s="2"/>
    </row>
    <row r="970" ht="15.75" customHeight="1">
      <c r="E970" s="2"/>
      <c r="H970" s="2"/>
      <c r="J970" s="2"/>
    </row>
    <row r="971" ht="15.75" customHeight="1">
      <c r="E971" s="2"/>
      <c r="H971" s="2"/>
      <c r="J971" s="2"/>
    </row>
    <row r="972" ht="15.75" customHeight="1">
      <c r="E972" s="2"/>
      <c r="H972" s="2"/>
      <c r="J972" s="2"/>
    </row>
    <row r="973" ht="15.75" customHeight="1">
      <c r="E973" s="2"/>
      <c r="H973" s="2"/>
      <c r="J973" s="2"/>
    </row>
    <row r="974" ht="15.75" customHeight="1">
      <c r="E974" s="2"/>
      <c r="H974" s="2"/>
      <c r="J974" s="2"/>
    </row>
    <row r="975" ht="15.75" customHeight="1">
      <c r="E975" s="2"/>
      <c r="H975" s="2"/>
      <c r="J975" s="2"/>
    </row>
    <row r="976" ht="15.75" customHeight="1">
      <c r="E976" s="2"/>
      <c r="H976" s="2"/>
      <c r="J976" s="2"/>
    </row>
    <row r="977" ht="15.75" customHeight="1">
      <c r="E977" s="2"/>
      <c r="H977" s="2"/>
      <c r="J977" s="2"/>
    </row>
    <row r="978" ht="15.75" customHeight="1">
      <c r="E978" s="2"/>
      <c r="H978" s="2"/>
      <c r="J978" s="2"/>
    </row>
    <row r="979" ht="15.75" customHeight="1">
      <c r="E979" s="2"/>
      <c r="H979" s="2"/>
      <c r="J979" s="2"/>
    </row>
    <row r="980" ht="15.75" customHeight="1">
      <c r="E980" s="2"/>
      <c r="H980" s="2"/>
      <c r="J980" s="2"/>
    </row>
    <row r="981" ht="15.75" customHeight="1">
      <c r="E981" s="2"/>
      <c r="H981" s="2"/>
      <c r="J981" s="2"/>
    </row>
    <row r="982" ht="15.75" customHeight="1">
      <c r="E982" s="2"/>
      <c r="H982" s="2"/>
      <c r="J982" s="2"/>
    </row>
    <row r="983" ht="15.75" customHeight="1">
      <c r="E983" s="2"/>
      <c r="H983" s="2"/>
      <c r="J983" s="2"/>
    </row>
    <row r="984" ht="15.75" customHeight="1">
      <c r="E984" s="2"/>
      <c r="H984" s="2"/>
      <c r="J984" s="2"/>
    </row>
    <row r="985" ht="15.75" customHeight="1">
      <c r="E985" s="2"/>
      <c r="H985" s="2"/>
      <c r="J985" s="2"/>
    </row>
    <row r="986" ht="15.75" customHeight="1">
      <c r="E986" s="2"/>
      <c r="H986" s="2"/>
      <c r="J986" s="2"/>
    </row>
    <row r="987" ht="15.75" customHeight="1">
      <c r="E987" s="2"/>
      <c r="H987" s="2"/>
      <c r="J987" s="2"/>
    </row>
    <row r="988" ht="15.75" customHeight="1">
      <c r="E988" s="2"/>
      <c r="H988" s="2"/>
      <c r="J988" s="2"/>
    </row>
    <row r="989" ht="15.75" customHeight="1">
      <c r="E989" s="2"/>
      <c r="H989" s="2"/>
      <c r="J989" s="2"/>
    </row>
    <row r="990" ht="15.75" customHeight="1">
      <c r="E990" s="2"/>
      <c r="H990" s="2"/>
      <c r="J990" s="2"/>
    </row>
    <row r="991" ht="15.75" customHeight="1">
      <c r="E991" s="2"/>
      <c r="H991" s="2"/>
      <c r="J991" s="2"/>
    </row>
    <row r="992" ht="15.75" customHeight="1">
      <c r="E992" s="2"/>
      <c r="H992" s="2"/>
      <c r="J992" s="2"/>
    </row>
    <row r="993" ht="15.75" customHeight="1">
      <c r="E993" s="2"/>
      <c r="H993" s="2"/>
      <c r="J993" s="2"/>
    </row>
    <row r="994" ht="15.75" customHeight="1">
      <c r="E994" s="2"/>
      <c r="H994" s="2"/>
      <c r="J994" s="2"/>
    </row>
    <row r="995" ht="15.75" customHeight="1">
      <c r="E995" s="2"/>
      <c r="H995" s="2"/>
      <c r="J995" s="2"/>
    </row>
    <row r="996" ht="15.75" customHeight="1">
      <c r="E996" s="2"/>
      <c r="H996" s="2"/>
      <c r="J996" s="2"/>
    </row>
    <row r="997" ht="15.75" customHeight="1">
      <c r="E997" s="2"/>
      <c r="H997" s="2"/>
      <c r="J997" s="2"/>
    </row>
    <row r="998" ht="15.75" customHeight="1">
      <c r="E998" s="2"/>
      <c r="H998" s="2"/>
      <c r="J998" s="2"/>
    </row>
    <row r="999" ht="15.75" customHeight="1">
      <c r="E999" s="2"/>
      <c r="H999" s="2"/>
      <c r="J999" s="2"/>
    </row>
    <row r="1000" ht="15.75" customHeight="1">
      <c r="E1000" s="2"/>
      <c r="H1000" s="2"/>
      <c r="J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22.29"/>
    <col customWidth="1" min="3" max="3" width="17.71"/>
    <col customWidth="1" min="4" max="4" width="12.57"/>
    <col customWidth="1" min="5" max="5" width="20.43"/>
    <col customWidth="1" min="6" max="6" width="17.71"/>
    <col customWidth="1" min="7" max="7" width="12.57"/>
    <col customWidth="1" min="8" max="8" width="19.43"/>
    <col customWidth="1" min="9" max="9" width="17.71"/>
    <col customWidth="1" min="10" max="10" width="12.57"/>
    <col customWidth="1" min="11" max="11" width="21.57"/>
    <col customWidth="1" min="12" max="12" width="26.0"/>
    <col customWidth="1" min="13" max="13" width="27.86"/>
    <col customWidth="1" min="14" max="14" width="16.71"/>
    <col customWidth="1" min="15" max="15" width="10.43"/>
    <col customWidth="1" min="16" max="17" width="16.14"/>
    <col customWidth="1" min="18" max="18" width="12.14"/>
    <col customWidth="1" min="19" max="19" width="16.86"/>
    <col customWidth="1" min="20" max="26" width="8.71"/>
  </cols>
  <sheetData>
    <row r="1">
      <c r="B1" s="5" t="s">
        <v>8</v>
      </c>
      <c r="C1" s="5"/>
      <c r="D1" s="5"/>
      <c r="E1" s="6" t="s">
        <v>9</v>
      </c>
      <c r="F1" s="6"/>
      <c r="G1" s="6"/>
      <c r="H1" s="7" t="s">
        <v>10</v>
      </c>
      <c r="I1" s="7"/>
      <c r="J1" s="7"/>
      <c r="K1" s="8" t="s">
        <v>11</v>
      </c>
      <c r="L1" s="9" t="s">
        <v>12</v>
      </c>
      <c r="M1" s="9" t="s">
        <v>13</v>
      </c>
      <c r="N1" s="10"/>
      <c r="O1" s="10"/>
      <c r="P1" s="10"/>
      <c r="Q1" s="10"/>
      <c r="R1" s="10"/>
      <c r="S1" s="10"/>
    </row>
    <row r="2">
      <c r="A2" s="11" t="s">
        <v>14</v>
      </c>
      <c r="B2" s="12">
        <v>0.55</v>
      </c>
      <c r="C2" s="13"/>
      <c r="D2" s="13"/>
      <c r="E2" s="14">
        <v>0.43</v>
      </c>
      <c r="F2" s="13"/>
      <c r="G2" s="13"/>
      <c r="H2" s="15">
        <v>0.23</v>
      </c>
      <c r="I2" s="13"/>
      <c r="J2" s="13"/>
      <c r="K2" s="16">
        <v>0.25</v>
      </c>
      <c r="L2" s="17" t="s">
        <v>15</v>
      </c>
      <c r="M2" s="17" t="s">
        <v>16</v>
      </c>
      <c r="N2" s="18"/>
      <c r="O2" s="19"/>
      <c r="P2" s="18"/>
      <c r="Q2" s="18"/>
      <c r="R2" s="2"/>
      <c r="S2" s="20"/>
    </row>
    <row r="3">
      <c r="A3" s="11" t="s">
        <v>17</v>
      </c>
      <c r="B3" s="12">
        <v>0.3</v>
      </c>
      <c r="C3" s="13"/>
      <c r="D3" s="13"/>
      <c r="E3" s="14">
        <v>0.47</v>
      </c>
      <c r="F3" s="13"/>
      <c r="G3" s="13"/>
      <c r="H3" s="15">
        <v>0.72</v>
      </c>
      <c r="I3" s="13"/>
      <c r="J3" s="13"/>
      <c r="K3" s="16">
        <v>0.7</v>
      </c>
      <c r="L3" s="21" t="s">
        <v>18</v>
      </c>
      <c r="M3" s="17" t="s">
        <v>19</v>
      </c>
      <c r="N3" s="18"/>
      <c r="O3" s="2"/>
      <c r="P3" s="18"/>
      <c r="Q3" s="18"/>
      <c r="R3" s="2"/>
      <c r="S3" s="20"/>
    </row>
    <row r="4">
      <c r="A4" s="11" t="s">
        <v>20</v>
      </c>
      <c r="B4" s="12">
        <v>0.15</v>
      </c>
      <c r="C4" s="13"/>
      <c r="D4" s="13"/>
      <c r="E4" s="14">
        <v>0.1</v>
      </c>
      <c r="F4" s="13"/>
      <c r="G4" s="13"/>
      <c r="H4" s="15">
        <v>0.05</v>
      </c>
      <c r="I4" s="13"/>
      <c r="J4" s="13"/>
      <c r="K4" s="16">
        <v>0.05</v>
      </c>
      <c r="L4" s="21" t="s">
        <v>21</v>
      </c>
      <c r="M4" s="17" t="s">
        <v>22</v>
      </c>
      <c r="N4" s="18"/>
      <c r="O4" s="2"/>
      <c r="P4" s="18"/>
      <c r="Q4" s="18"/>
      <c r="R4" s="2"/>
      <c r="S4" s="20"/>
    </row>
    <row r="5">
      <c r="A5" s="22" t="s">
        <v>23</v>
      </c>
      <c r="B5" s="23">
        <f>SUM(B2:B4)</f>
        <v>1</v>
      </c>
      <c r="C5" s="24"/>
      <c r="D5" s="24"/>
      <c r="E5" s="23">
        <f>SUM(E2:E4)</f>
        <v>1</v>
      </c>
      <c r="F5" s="24"/>
      <c r="G5" s="24"/>
      <c r="H5" s="23">
        <f>SUM(H2:H4)</f>
        <v>1</v>
      </c>
      <c r="I5" s="24"/>
      <c r="J5" s="24"/>
      <c r="K5" s="23">
        <f>SUM(K2:K4)</f>
        <v>1</v>
      </c>
      <c r="L5" s="25"/>
      <c r="M5" s="26"/>
      <c r="N5" s="18"/>
      <c r="O5" s="2"/>
      <c r="P5" s="18"/>
      <c r="Q5" s="18"/>
      <c r="R5" s="2"/>
      <c r="S5" s="20"/>
    </row>
    <row r="6">
      <c r="K6" s="11"/>
      <c r="L6" s="2"/>
      <c r="M6" s="2"/>
      <c r="N6" s="2"/>
      <c r="O6" s="2"/>
      <c r="P6" s="2"/>
      <c r="Q6" s="2"/>
      <c r="R6" s="2"/>
      <c r="S6" s="2"/>
    </row>
    <row r="7">
      <c r="B7" s="5" t="s">
        <v>24</v>
      </c>
      <c r="C7" s="5" t="s">
        <v>25</v>
      </c>
      <c r="D7" s="5"/>
      <c r="E7" s="6" t="s">
        <v>24</v>
      </c>
      <c r="F7" s="6" t="s">
        <v>25</v>
      </c>
      <c r="G7" s="6"/>
      <c r="H7" s="7" t="s">
        <v>24</v>
      </c>
      <c r="I7" s="7" t="s">
        <v>25</v>
      </c>
      <c r="J7" s="27"/>
      <c r="K7" s="9" t="s">
        <v>24</v>
      </c>
      <c r="L7" s="28" t="s">
        <v>25</v>
      </c>
      <c r="M7" s="29"/>
      <c r="N7" s="2"/>
      <c r="O7" s="2"/>
      <c r="P7" s="2"/>
      <c r="Q7" s="2"/>
      <c r="R7" s="2"/>
      <c r="S7" s="2"/>
    </row>
    <row r="8">
      <c r="A8" s="11" t="s">
        <v>26</v>
      </c>
      <c r="B8" s="19">
        <v>0.06302802547133393</v>
      </c>
      <c r="C8" s="18">
        <v>378168.1528280036</v>
      </c>
      <c r="D8" s="18"/>
      <c r="E8" s="19">
        <v>0.05927858002413777</v>
      </c>
      <c r="F8" s="18">
        <v>474228.6401931022</v>
      </c>
      <c r="G8" s="18"/>
      <c r="H8" s="2">
        <v>0.05356165219521914</v>
      </c>
      <c r="I8" s="20">
        <v>1981781.1312231082</v>
      </c>
      <c r="J8" s="4"/>
      <c r="K8" s="30">
        <f>AVERAGE(M37:M193)</f>
        <v>0.05409979614</v>
      </c>
      <c r="L8" s="31">
        <f t="shared" ref="L8:L11" si="1">37000000*K8</f>
        <v>2001692.457</v>
      </c>
      <c r="M8" s="2"/>
      <c r="N8" s="2"/>
      <c r="O8" s="2"/>
      <c r="P8" s="2"/>
      <c r="Q8" s="2"/>
      <c r="R8" s="2"/>
      <c r="S8" s="2"/>
    </row>
    <row r="9">
      <c r="A9" s="11" t="s">
        <v>27</v>
      </c>
      <c r="B9" s="2">
        <v>0.06952258304628085</v>
      </c>
      <c r="C9" s="18">
        <v>417135.49827768514</v>
      </c>
      <c r="D9" s="18"/>
      <c r="E9" s="2">
        <v>0.09006856112211396</v>
      </c>
      <c r="F9" s="18">
        <v>720548.4889769118</v>
      </c>
      <c r="G9" s="18"/>
      <c r="H9" s="2">
        <v>0.12595449450579985</v>
      </c>
      <c r="I9" s="20">
        <v>4660316.296714595</v>
      </c>
      <c r="J9" s="4"/>
      <c r="K9" s="30">
        <f>STDEV(M38:M194)</f>
        <v>0.1266228485</v>
      </c>
      <c r="L9" s="31">
        <f t="shared" si="1"/>
        <v>4685045.396</v>
      </c>
      <c r="M9" s="2"/>
      <c r="N9" s="2"/>
      <c r="O9" s="2"/>
      <c r="P9" s="2"/>
      <c r="Q9" s="2"/>
      <c r="R9" s="2"/>
      <c r="S9" s="2"/>
    </row>
    <row r="10">
      <c r="A10" s="11" t="s">
        <v>28</v>
      </c>
      <c r="B10" s="2">
        <v>-0.006494557574946921</v>
      </c>
      <c r="C10" s="18">
        <v>-38967.34544968153</v>
      </c>
      <c r="D10" s="18"/>
      <c r="E10" s="2">
        <v>-0.03078998109797619</v>
      </c>
      <c r="F10" s="18">
        <v>-246319.84878380952</v>
      </c>
      <c r="G10" s="18"/>
      <c r="H10" s="2">
        <v>-0.07239284231058071</v>
      </c>
      <c r="I10" s="20">
        <v>-2678535.1654914864</v>
      </c>
      <c r="J10" s="4"/>
      <c r="K10" s="32">
        <f>K8-K9</f>
        <v>-0.0725230524</v>
      </c>
      <c r="L10" s="31">
        <f t="shared" si="1"/>
        <v>-2683352.939</v>
      </c>
      <c r="M10" s="2"/>
      <c r="N10" s="2"/>
      <c r="O10" s="2"/>
      <c r="P10" s="2"/>
      <c r="Q10" s="2"/>
      <c r="R10" s="2"/>
      <c r="S10" s="2"/>
    </row>
    <row r="11">
      <c r="A11" s="22" t="s">
        <v>29</v>
      </c>
      <c r="B11" s="25">
        <v>0.1325506085176148</v>
      </c>
      <c r="C11" s="26">
        <v>795303.6511056888</v>
      </c>
      <c r="D11" s="26"/>
      <c r="E11" s="25">
        <v>0.14934714114625175</v>
      </c>
      <c r="F11" s="26">
        <v>1194777.129170014</v>
      </c>
      <c r="G11" s="26"/>
      <c r="H11" s="25">
        <v>0.17951614670101898</v>
      </c>
      <c r="I11" s="33">
        <v>6642097.427937702</v>
      </c>
      <c r="J11" s="24"/>
      <c r="K11" s="34">
        <f>K8+K9</f>
        <v>0.1807226447</v>
      </c>
      <c r="L11" s="35">
        <f t="shared" si="1"/>
        <v>6686737.853</v>
      </c>
      <c r="M11" s="25"/>
      <c r="N11" s="2"/>
      <c r="O11" s="2"/>
      <c r="P11" s="2"/>
      <c r="Q11" s="2"/>
      <c r="R11" s="2"/>
      <c r="S11" s="2"/>
    </row>
    <row r="12">
      <c r="K12" s="11"/>
      <c r="L12" s="2"/>
      <c r="M12" s="2"/>
      <c r="N12" s="2"/>
      <c r="O12" s="2"/>
      <c r="P12" s="2"/>
      <c r="Q12" s="2"/>
      <c r="R12" s="2"/>
      <c r="S12" s="2"/>
    </row>
    <row r="13">
      <c r="A13" s="11" t="s">
        <v>30</v>
      </c>
      <c r="K13" s="11"/>
      <c r="L13" s="2"/>
      <c r="M13" s="2"/>
      <c r="N13" s="2"/>
      <c r="O13" s="2"/>
      <c r="P13" s="2"/>
      <c r="Q13" s="2"/>
      <c r="R13" s="2"/>
      <c r="S13" s="2"/>
    </row>
    <row r="14">
      <c r="A14" s="1" t="s">
        <v>31</v>
      </c>
      <c r="B14" s="2">
        <v>0.005105022836659291</v>
      </c>
      <c r="C14" s="20">
        <v>30630.137019955746</v>
      </c>
      <c r="D14" s="4"/>
      <c r="E14" s="2">
        <v>0.004795203410831424</v>
      </c>
      <c r="F14" s="20">
        <v>38361.62728665139</v>
      </c>
      <c r="G14" s="4"/>
      <c r="H14" s="2">
        <v>0.004291352840893798</v>
      </c>
      <c r="I14" s="20">
        <v>158780.05511307053</v>
      </c>
      <c r="J14" s="4"/>
      <c r="K14" s="30">
        <f>AVERAGE(K26:K193)</f>
        <v>0.004339860627</v>
      </c>
      <c r="L14" s="31">
        <f t="shared" ref="L14:L16" si="2">37000000*K14</f>
        <v>160574.8432</v>
      </c>
      <c r="M14" s="2"/>
      <c r="N14" s="2"/>
      <c r="O14" s="2"/>
      <c r="P14" s="2"/>
      <c r="Q14" s="2"/>
      <c r="R14" s="2"/>
      <c r="S14" s="2"/>
    </row>
    <row r="15">
      <c r="A15" s="1" t="s">
        <v>32</v>
      </c>
      <c r="B15" s="2">
        <v>0.018238001907088536</v>
      </c>
      <c r="C15" s="20">
        <v>109428.01144253122</v>
      </c>
      <c r="D15" s="4"/>
      <c r="E15" s="2">
        <v>0.023311583620582638</v>
      </c>
      <c r="F15" s="20">
        <v>186492.6689646611</v>
      </c>
      <c r="G15" s="4"/>
      <c r="H15" s="2">
        <v>0.03205979149678587</v>
      </c>
      <c r="I15" s="20">
        <v>1186212.285381077</v>
      </c>
      <c r="J15" s="4"/>
      <c r="K15" s="30">
        <f>STDEV(K26:K193)</f>
        <v>0.03134675877</v>
      </c>
      <c r="L15" s="31">
        <f t="shared" si="2"/>
        <v>1159830.075</v>
      </c>
      <c r="M15" s="2"/>
      <c r="N15" s="2"/>
      <c r="O15" s="2"/>
      <c r="P15" s="2"/>
      <c r="Q15" s="2"/>
      <c r="R15" s="2"/>
      <c r="S15" s="2"/>
    </row>
    <row r="16">
      <c r="A16" s="1" t="s">
        <v>33</v>
      </c>
      <c r="B16" s="2">
        <v>-0.024987680310036793</v>
      </c>
      <c r="C16" s="20">
        <v>-149926.08186022076</v>
      </c>
      <c r="D16" s="4"/>
      <c r="E16" s="2">
        <v>-0.03366890956312993</v>
      </c>
      <c r="F16" s="20">
        <v>-269351.2765050394</v>
      </c>
      <c r="G16" s="4"/>
      <c r="H16" s="2">
        <v>-0.04860730312880288</v>
      </c>
      <c r="I16" s="20">
        <v>-1798470.2157657067</v>
      </c>
      <c r="J16" s="4"/>
      <c r="K16" s="30">
        <f>-1 * (-K14 + 1.65 * K15)</f>
        <v>-0.04738229135</v>
      </c>
      <c r="L16" s="31">
        <f t="shared" si="2"/>
        <v>-1753144.78</v>
      </c>
      <c r="M16" s="2"/>
      <c r="N16" s="2"/>
      <c r="O16" s="2"/>
      <c r="P16" s="2"/>
      <c r="Q16" s="2"/>
      <c r="R16" s="2"/>
      <c r="S16" s="2"/>
    </row>
    <row r="17">
      <c r="A17" s="1" t="s">
        <v>34</v>
      </c>
      <c r="B17" s="36">
        <v>0.10226492456397804</v>
      </c>
      <c r="C17" s="20"/>
      <c r="D17" s="4"/>
      <c r="E17" s="36">
        <v>0.10226492456397804</v>
      </c>
      <c r="F17" s="20"/>
      <c r="G17" s="4"/>
      <c r="H17" s="36">
        <v>0.10226492456397804</v>
      </c>
      <c r="I17" s="20"/>
      <c r="J17" s="4"/>
      <c r="K17" s="37">
        <f>PHI(1.65)</f>
        <v>0.1022649246</v>
      </c>
      <c r="L17" s="38"/>
      <c r="M17" s="2"/>
      <c r="N17" s="2"/>
      <c r="O17" s="2"/>
      <c r="P17" s="2"/>
      <c r="Q17" s="2"/>
      <c r="R17" s="2"/>
      <c r="S17" s="2"/>
    </row>
    <row r="18">
      <c r="A18" s="24" t="s">
        <v>35</v>
      </c>
      <c r="B18" s="25">
        <v>-0.03219713494786261</v>
      </c>
      <c r="C18" s="33">
        <v>-193182.80968717567</v>
      </c>
      <c r="D18" s="24"/>
      <c r="E18" s="25">
        <v>-0.042883943397683526</v>
      </c>
      <c r="F18" s="33">
        <v>-343071.5471814682</v>
      </c>
      <c r="G18" s="24"/>
      <c r="H18" s="25">
        <v>-0.06128049033821957</v>
      </c>
      <c r="I18" s="33">
        <v>-2267378.142514124</v>
      </c>
      <c r="J18" s="24"/>
      <c r="K18" s="34">
        <f>-1 * (-K14 + (K15 * K17) / 0.05)</f>
        <v>-0.0597736178</v>
      </c>
      <c r="L18" s="35">
        <f>37000000*K18</f>
        <v>-2211623.859</v>
      </c>
      <c r="M18" s="25"/>
      <c r="N18" s="2"/>
      <c r="O18" s="2"/>
      <c r="P18" s="2"/>
      <c r="Q18" s="2"/>
      <c r="R18" s="2"/>
      <c r="S18" s="2"/>
    </row>
    <row r="19">
      <c r="K19" s="11"/>
      <c r="L19" s="2"/>
      <c r="M19" s="2"/>
      <c r="N19" s="2"/>
      <c r="O19" s="2"/>
      <c r="P19" s="2"/>
      <c r="Q19" s="2"/>
      <c r="R19" s="2"/>
      <c r="S19" s="2"/>
    </row>
    <row r="20">
      <c r="A20" s="11" t="s">
        <v>36</v>
      </c>
      <c r="K20" s="11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1" t="s">
        <v>33</v>
      </c>
      <c r="B21" s="39">
        <f>_xlfn.PERCENTILE.EXC(B26:B193,0.05)</f>
        <v>-0.02589708316</v>
      </c>
      <c r="C21" s="40">
        <f>6000000*B21</f>
        <v>-155382.499</v>
      </c>
      <c r="E21" s="39">
        <f>_xlfn.PERCENTILE.EXC(E26:E193,0.05)</f>
        <v>-0.03600608595</v>
      </c>
      <c r="F21" s="40">
        <f>8000000*E21</f>
        <v>-288048.6876</v>
      </c>
      <c r="H21" s="39">
        <f>_xlfn.PERCENTILE.EXC(H26:H193,0.05)</f>
        <v>-0.05959177293</v>
      </c>
      <c r="I21" s="40">
        <f>37000000*H21</f>
        <v>-2204895.599</v>
      </c>
      <c r="K21" s="39">
        <f>_xlfn.PERCENTILE.EXC(K26:K193,0.05)</f>
        <v>-0.05766606818</v>
      </c>
      <c r="L21" s="40">
        <f>37000000*K21</f>
        <v>-2133644.523</v>
      </c>
      <c r="M21" s="2"/>
      <c r="N21" s="2"/>
      <c r="O21" s="2"/>
      <c r="P21" s="2"/>
      <c r="Q21" s="2"/>
      <c r="R21" s="2"/>
      <c r="S21" s="2"/>
    </row>
    <row r="22" ht="15.75" customHeight="1">
      <c r="A22" s="1" t="s">
        <v>37</v>
      </c>
      <c r="B22" s="39">
        <f>SUMIF(B26:B193, "&lt;" &amp; B21)</f>
        <v>-0.2492726767</v>
      </c>
      <c r="C22" s="20"/>
      <c r="E22" s="39">
        <f>SUMIF(E26:E193, "&lt;" &amp; E21)</f>
        <v>-0.3424586879</v>
      </c>
      <c r="F22" s="20"/>
      <c r="H22" s="39">
        <f>SUMIF(H26:H193, "&lt;" &amp; H21)</f>
        <v>-0.5232936795</v>
      </c>
      <c r="I22" s="20"/>
      <c r="K22" s="39">
        <f>SUMIF(K26:K193, "&lt;" &amp; K21)</f>
        <v>-0.508648339</v>
      </c>
      <c r="L22" s="20"/>
      <c r="M22" s="2"/>
      <c r="N22" s="2"/>
      <c r="O22" s="2"/>
      <c r="P22" s="2"/>
      <c r="Q22" s="2"/>
      <c r="R22" s="2"/>
      <c r="S22" s="2"/>
    </row>
    <row r="23" ht="15.75" customHeight="1">
      <c r="A23" s="24" t="s">
        <v>35</v>
      </c>
      <c r="B23" s="41">
        <f>B22/(COUNT(B26:B193)*(1-0.95))</f>
        <v>-0.02967531866</v>
      </c>
      <c r="C23" s="42">
        <f>6000000*B23</f>
        <v>-178051.912</v>
      </c>
      <c r="D23" s="24"/>
      <c r="E23" s="41">
        <f>E22/(COUNT(E26:E193)*(1-0.95))</f>
        <v>-0.04076889142</v>
      </c>
      <c r="F23" s="42">
        <f>8000000*E23</f>
        <v>-326151.1313</v>
      </c>
      <c r="G23" s="24"/>
      <c r="H23" s="41">
        <f>H22/(COUNT(H26:H193)*(1-0.95))</f>
        <v>-0.06229686661</v>
      </c>
      <c r="I23" s="42">
        <f>37000000*H23</f>
        <v>-2304984.065</v>
      </c>
      <c r="J23" s="24"/>
      <c r="K23" s="41">
        <f>K22/(COUNT(K26:K193)*(1-0.95))</f>
        <v>-0.06055337369</v>
      </c>
      <c r="L23" s="42">
        <f>37000000*K23</f>
        <v>-2240474.826</v>
      </c>
      <c r="M23" s="25"/>
      <c r="N23" s="2"/>
      <c r="O23" s="2"/>
      <c r="P23" s="2"/>
      <c r="Q23" s="2"/>
      <c r="R23" s="2"/>
      <c r="S23" s="2"/>
    </row>
    <row r="24" ht="15.75" customHeight="1">
      <c r="K24" s="11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11" t="s">
        <v>38</v>
      </c>
      <c r="B25" s="11" t="s">
        <v>39</v>
      </c>
      <c r="C25" s="11" t="s">
        <v>40</v>
      </c>
      <c r="D25" s="11" t="s">
        <v>41</v>
      </c>
      <c r="E25" s="11" t="s">
        <v>39</v>
      </c>
      <c r="F25" s="11" t="s">
        <v>40</v>
      </c>
      <c r="G25" s="11" t="s">
        <v>41</v>
      </c>
      <c r="H25" s="11" t="s">
        <v>39</v>
      </c>
      <c r="I25" s="11" t="s">
        <v>40</v>
      </c>
      <c r="J25" s="11" t="s">
        <v>41</v>
      </c>
      <c r="K25" s="11" t="s">
        <v>39</v>
      </c>
      <c r="L25" s="11" t="s">
        <v>40</v>
      </c>
      <c r="M25" s="11" t="s">
        <v>41</v>
      </c>
    </row>
    <row r="26" ht="15.75" customHeight="1">
      <c r="A26" s="1">
        <v>1.0</v>
      </c>
      <c r="B26" s="2">
        <v>0.0013651973293745802</v>
      </c>
      <c r="C26" s="2">
        <v>1.0013651973293747</v>
      </c>
      <c r="D26" s="2"/>
      <c r="E26" s="2">
        <v>0.007505704903598104</v>
      </c>
      <c r="F26" s="2">
        <v>1.007505704903598</v>
      </c>
      <c r="G26" s="2"/>
      <c r="H26" s="2">
        <v>0.017044932779002972</v>
      </c>
      <c r="I26" s="2">
        <v>1.017044932779003</v>
      </c>
      <c r="J26" s="2"/>
      <c r="K26" s="39">
        <f>0.25 * Data!E4 + 0.7 * Data!H4 + 0.05 * Data!J4</f>
        <v>0.0161952527</v>
      </c>
      <c r="L26" s="39">
        <f t="shared" ref="L26:L193" si="3">K26+1</f>
        <v>1.016195253</v>
      </c>
      <c r="M26" s="2"/>
    </row>
    <row r="27" ht="15.75" customHeight="1">
      <c r="A27" s="1">
        <v>2.0</v>
      </c>
      <c r="B27" s="2">
        <v>-0.001665899991837764</v>
      </c>
      <c r="C27" s="2">
        <v>0.9983341000081623</v>
      </c>
      <c r="D27" s="2"/>
      <c r="E27" s="2">
        <v>-0.0038793717942356845</v>
      </c>
      <c r="F27" s="2">
        <v>0.9961206282057643</v>
      </c>
      <c r="G27" s="2"/>
      <c r="H27" s="2">
        <v>-0.006980559316254327</v>
      </c>
      <c r="I27" s="2">
        <v>0.9930194406837457</v>
      </c>
      <c r="J27" s="2"/>
      <c r="K27" s="39">
        <f>0.25 * Data!E5 + 0.7 * Data!H5 + 0.05 * Data!J5</f>
        <v>-0.006758630386</v>
      </c>
      <c r="L27" s="39">
        <f t="shared" si="3"/>
        <v>0.9932413696</v>
      </c>
      <c r="M27" s="2"/>
    </row>
    <row r="28" ht="15.75" customHeight="1">
      <c r="A28" s="1">
        <v>3.0</v>
      </c>
      <c r="B28" s="2">
        <v>-0.005214557105846814</v>
      </c>
      <c r="C28" s="2">
        <v>0.9947854428941532</v>
      </c>
      <c r="D28" s="2"/>
      <c r="E28" s="2">
        <v>-0.0031823886951392</v>
      </c>
      <c r="F28" s="2">
        <v>0.9968176113048608</v>
      </c>
      <c r="G28" s="2"/>
      <c r="H28" s="2">
        <v>3.086278158316141E-4</v>
      </c>
      <c r="I28" s="2">
        <v>1.0003086278158315</v>
      </c>
      <c r="J28" s="2"/>
      <c r="K28" s="39">
        <f>0.25 * Data!E6 + 0.7 * Data!H6 + 0.05 * Data!J6</f>
        <v>-0.00005608420923</v>
      </c>
      <c r="L28" s="39">
        <f t="shared" si="3"/>
        <v>0.9999439158</v>
      </c>
      <c r="M28" s="2"/>
    </row>
    <row r="29" ht="15.75" customHeight="1">
      <c r="A29" s="1">
        <v>4.0</v>
      </c>
      <c r="B29" s="2">
        <v>0.012723223700844073</v>
      </c>
      <c r="C29" s="2">
        <v>1.012723223700844</v>
      </c>
      <c r="D29" s="2"/>
      <c r="E29" s="2">
        <v>0.01321453067907005</v>
      </c>
      <c r="F29" s="2">
        <v>1.01321453067907</v>
      </c>
      <c r="G29" s="2"/>
      <c r="H29" s="2">
        <v>0.013800951032517923</v>
      </c>
      <c r="I29" s="2">
        <v>1.0138009510325179</v>
      </c>
      <c r="J29" s="2"/>
      <c r="K29" s="39">
        <f>0.25 * Data!E7 + 0.7 * Data!H7 + 0.05 * Data!J7</f>
        <v>0.01377717269</v>
      </c>
      <c r="L29" s="39">
        <f t="shared" si="3"/>
        <v>1.013777173</v>
      </c>
      <c r="M29" s="2"/>
      <c r="N29" s="13"/>
    </row>
    <row r="30" ht="15.75" customHeight="1">
      <c r="A30" s="1">
        <v>5.0</v>
      </c>
      <c r="B30" s="2">
        <v>-0.017410009108962378</v>
      </c>
      <c r="C30" s="2">
        <v>0.9825899908910376</v>
      </c>
      <c r="D30" s="2"/>
      <c r="E30" s="2">
        <v>-0.019112228565722107</v>
      </c>
      <c r="F30" s="2">
        <v>0.9808877714342779</v>
      </c>
      <c r="G30" s="2"/>
      <c r="H30" s="2">
        <v>-0.02095566305294071</v>
      </c>
      <c r="I30" s="2">
        <v>0.9790443369470593</v>
      </c>
      <c r="J30" s="2"/>
      <c r="K30" s="39">
        <f>0.25 * Data!E8 + 0.7 * Data!H8 + 0.05 * Data!J8</f>
        <v>-0.0209203593</v>
      </c>
      <c r="L30" s="39">
        <f t="shared" si="3"/>
        <v>0.9790796407</v>
      </c>
      <c r="M30" s="2"/>
      <c r="N30" s="13"/>
    </row>
    <row r="31" ht="15.75" customHeight="1">
      <c r="A31" s="1">
        <v>6.0</v>
      </c>
      <c r="B31" s="2">
        <v>0.011513143516137567</v>
      </c>
      <c r="C31" s="2">
        <v>1.0115131435161375</v>
      </c>
      <c r="D31" s="2"/>
      <c r="E31" s="2">
        <v>0.00842084055060695</v>
      </c>
      <c r="F31" s="2">
        <v>1.008420840550607</v>
      </c>
      <c r="G31" s="2"/>
      <c r="H31" s="2">
        <v>0.003564777123638021</v>
      </c>
      <c r="I31" s="2">
        <v>1.003564777123638</v>
      </c>
      <c r="J31" s="2"/>
      <c r="K31" s="39">
        <f>0.25 * Data!E9 + 0.7 * Data!H9 + 0.05 * Data!J9</f>
        <v>0.004005717239</v>
      </c>
      <c r="L31" s="39">
        <f t="shared" si="3"/>
        <v>1.004005717</v>
      </c>
      <c r="M31" s="2"/>
      <c r="N31" s="13"/>
    </row>
    <row r="32" ht="15.75" customHeight="1">
      <c r="A32" s="1">
        <v>7.0</v>
      </c>
      <c r="B32" s="2">
        <v>0.0546207065016112</v>
      </c>
      <c r="C32" s="2">
        <v>1.054620706501611</v>
      </c>
      <c r="D32" s="2"/>
      <c r="E32" s="2">
        <v>0.06499674786910195</v>
      </c>
      <c r="F32" s="2">
        <v>1.064996747869102</v>
      </c>
      <c r="G32" s="2"/>
      <c r="H32" s="2">
        <v>0.07934374631736492</v>
      </c>
      <c r="I32" s="2">
        <v>1.079343746317365</v>
      </c>
      <c r="J32" s="2"/>
      <c r="K32" s="39">
        <f>0.25 * Data!E10 + 0.7 * Data!H10 + 0.05 * Data!J10</f>
        <v>0.07835100705</v>
      </c>
      <c r="L32" s="39">
        <f t="shared" si="3"/>
        <v>1.078351007</v>
      </c>
      <c r="M32" s="2"/>
    </row>
    <row r="33" ht="15.75" customHeight="1">
      <c r="A33" s="1">
        <v>8.0</v>
      </c>
      <c r="B33" s="2">
        <v>-0.024663256863673516</v>
      </c>
      <c r="C33" s="2">
        <v>0.9753367431363265</v>
      </c>
      <c r="D33" s="2"/>
      <c r="E33" s="2">
        <v>-0.02500648730345293</v>
      </c>
      <c r="F33" s="2">
        <v>0.9749935126965471</v>
      </c>
      <c r="G33" s="2"/>
      <c r="H33" s="2">
        <v>-0.024567654906478466</v>
      </c>
      <c r="I33" s="2">
        <v>0.9754323450935215</v>
      </c>
      <c r="J33" s="2"/>
      <c r="K33" s="39">
        <f>0.25 * Data!E11 + 0.7 * Data!H11 + 0.05 * Data!J11</f>
        <v>-0.02476317062</v>
      </c>
      <c r="L33" s="39">
        <f t="shared" si="3"/>
        <v>0.9752368294</v>
      </c>
      <c r="M33" s="2"/>
    </row>
    <row r="34" ht="15.75" customHeight="1">
      <c r="A34" s="1">
        <v>9.0</v>
      </c>
      <c r="B34" s="2">
        <v>0.019398544990208474</v>
      </c>
      <c r="C34" s="2">
        <v>1.0193985449902085</v>
      </c>
      <c r="D34" s="2"/>
      <c r="E34" s="2">
        <v>0.021281095269853906</v>
      </c>
      <c r="F34" s="2">
        <v>1.021281095269854</v>
      </c>
      <c r="G34" s="2"/>
      <c r="H34" s="2">
        <v>0.023763188315989676</v>
      </c>
      <c r="I34" s="2">
        <v>1.0237631883159897</v>
      </c>
      <c r="J34" s="2"/>
      <c r="K34" s="39">
        <f>0.25 * Data!E12 + 0.7 * Data!H12 + 0.05 * Data!J12</f>
        <v>0.02361330262</v>
      </c>
      <c r="L34" s="39">
        <f t="shared" si="3"/>
        <v>1.023613303</v>
      </c>
      <c r="M34" s="2"/>
    </row>
    <row r="35" ht="15.75" customHeight="1">
      <c r="A35" s="1">
        <v>10.0</v>
      </c>
      <c r="B35" s="2">
        <v>-0.005143633482640015</v>
      </c>
      <c r="C35" s="2">
        <v>0.99485636651736</v>
      </c>
      <c r="D35" s="2"/>
      <c r="E35" s="2">
        <v>-0.012544560519169669</v>
      </c>
      <c r="F35" s="2">
        <v>0.9874554394808304</v>
      </c>
      <c r="G35" s="2"/>
      <c r="H35" s="2">
        <v>-0.023472772645181238</v>
      </c>
      <c r="I35" s="2">
        <v>0.9765272273548188</v>
      </c>
      <c r="J35" s="2"/>
      <c r="K35" s="39">
        <f>0.25 * Data!E13 + 0.7 * Data!H13 + 0.05 * Data!J13</f>
        <v>-0.02259095137</v>
      </c>
      <c r="L35" s="39">
        <f t="shared" si="3"/>
        <v>0.9774090486</v>
      </c>
      <c r="M35" s="2"/>
    </row>
    <row r="36" ht="15.75" customHeight="1">
      <c r="A36" s="1">
        <v>11.0</v>
      </c>
      <c r="B36" s="2">
        <v>0.01900602144821105</v>
      </c>
      <c r="C36" s="2">
        <v>1.019006021448211</v>
      </c>
      <c r="D36" s="2"/>
      <c r="E36" s="2">
        <v>0.02497414585658814</v>
      </c>
      <c r="F36" s="2">
        <v>1.0249741458565882</v>
      </c>
      <c r="G36" s="2"/>
      <c r="H36" s="2">
        <v>0.03369323555826038</v>
      </c>
      <c r="I36" s="2">
        <v>1.0336932355582604</v>
      </c>
      <c r="J36" s="2"/>
      <c r="K36" s="39">
        <f>0.25 * Data!E14 + 0.7 * Data!H14 + 0.05 * Data!J14</f>
        <v>0.03300549423</v>
      </c>
      <c r="L36" s="39">
        <f t="shared" si="3"/>
        <v>1.033005494</v>
      </c>
      <c r="M36" s="2"/>
    </row>
    <row r="37" ht="15.75" customHeight="1">
      <c r="A37" s="1">
        <v>12.0</v>
      </c>
      <c r="B37" s="2">
        <v>0.01578187575446171</v>
      </c>
      <c r="C37" s="2">
        <v>1.0157818757544617</v>
      </c>
      <c r="D37" s="2">
        <v>0.08084878342278112</v>
      </c>
      <c r="E37" s="2">
        <v>0.01855229309600782</v>
      </c>
      <c r="F37" s="2">
        <v>1.0185522930960078</v>
      </c>
      <c r="G37" s="2">
        <v>0.0960913258907865</v>
      </c>
      <c r="H37" s="2">
        <v>0.02249389645250441</v>
      </c>
      <c r="I37" s="2">
        <v>1.0224938964525043</v>
      </c>
      <c r="J37" s="2">
        <v>0.11950378686269159</v>
      </c>
      <c r="K37" s="39">
        <f>0.25 * Data!E15 + 0.7 * Data!H15 + 0.05 * Data!J15</f>
        <v>0.02220109995</v>
      </c>
      <c r="L37" s="39">
        <f t="shared" si="3"/>
        <v>1.0222011</v>
      </c>
      <c r="M37" s="39">
        <f>PRODUCT(L26:L37)-1</f>
        <v>0.1174441126</v>
      </c>
    </row>
    <row r="38" ht="15.75" customHeight="1">
      <c r="A38" s="1">
        <v>13.0</v>
      </c>
      <c r="B38" s="2">
        <v>-0.02000658753078823</v>
      </c>
      <c r="C38" s="2">
        <v>0.9799934124692118</v>
      </c>
      <c r="D38" s="2" t="s">
        <v>42</v>
      </c>
      <c r="E38" s="2">
        <v>-0.02644474548756317</v>
      </c>
      <c r="F38" s="2">
        <v>0.9735552545124369</v>
      </c>
      <c r="G38" s="2" t="s">
        <v>42</v>
      </c>
      <c r="H38" s="2">
        <v>-0.03546016049341943</v>
      </c>
      <c r="I38" s="2">
        <v>0.9645398395065806</v>
      </c>
      <c r="J38" s="2" t="s">
        <v>42</v>
      </c>
      <c r="K38" s="39">
        <f>0.25 * Data!E16 + 0.7 * Data!H16 + 0.05 * Data!J16</f>
        <v>-0.03481584623</v>
      </c>
      <c r="L38" s="39">
        <f t="shared" si="3"/>
        <v>0.9651841538</v>
      </c>
      <c r="M38" s="2"/>
    </row>
    <row r="39" ht="15.75" customHeight="1">
      <c r="A39" s="1">
        <v>14.0</v>
      </c>
      <c r="B39" s="2">
        <v>-0.024548828947338498</v>
      </c>
      <c r="C39" s="2">
        <v>0.9754511710526615</v>
      </c>
      <c r="D39" s="2" t="s">
        <v>42</v>
      </c>
      <c r="E39" s="2">
        <v>-0.03273687966999041</v>
      </c>
      <c r="F39" s="2">
        <v>0.9672631203300096</v>
      </c>
      <c r="G39" s="2" t="s">
        <v>42</v>
      </c>
      <c r="H39" s="2">
        <v>-0.044258415363720015</v>
      </c>
      <c r="I39" s="2">
        <v>0.95574158463628</v>
      </c>
      <c r="J39" s="2" t="s">
        <v>42</v>
      </c>
      <c r="K39" s="39">
        <f>0.25 * Data!E17 + 0.7 * Data!H17 + 0.05 * Data!J17</f>
        <v>-0.04342504412</v>
      </c>
      <c r="L39" s="39">
        <f t="shared" si="3"/>
        <v>0.9565749559</v>
      </c>
      <c r="M39" s="2"/>
    </row>
    <row r="40" ht="15.75" customHeight="1">
      <c r="A40" s="1">
        <v>15.0</v>
      </c>
      <c r="B40" s="2">
        <v>-0.029333633872381127</v>
      </c>
      <c r="C40" s="2">
        <v>0.9706663661276189</v>
      </c>
      <c r="D40" s="2" t="s">
        <v>42</v>
      </c>
      <c r="E40" s="2">
        <v>-0.04256533317984215</v>
      </c>
      <c r="F40" s="2">
        <v>0.9574346668201579</v>
      </c>
      <c r="G40" s="2" t="s">
        <v>42</v>
      </c>
      <c r="H40" s="2">
        <v>-0.06163780656488952</v>
      </c>
      <c r="I40" s="2">
        <v>0.9383621934351105</v>
      </c>
      <c r="J40" s="2" t="s">
        <v>42</v>
      </c>
      <c r="K40" s="39">
        <f>0.25 * Data!E18 + 0.7 * Data!H18 + 0.05 * Data!J18</f>
        <v>-0.06017761305</v>
      </c>
      <c r="L40" s="39">
        <f t="shared" si="3"/>
        <v>0.939822387</v>
      </c>
      <c r="M40" s="2"/>
    </row>
    <row r="41" ht="15.75" customHeight="1">
      <c r="A41" s="1">
        <v>16.0</v>
      </c>
      <c r="B41" s="2">
        <v>0.0054547790074703905</v>
      </c>
      <c r="C41" s="2">
        <v>1.0054547790074704</v>
      </c>
      <c r="D41" s="2" t="s">
        <v>42</v>
      </c>
      <c r="E41" s="2">
        <v>0.008964943875586733</v>
      </c>
      <c r="F41" s="2">
        <v>1.0089649438755868</v>
      </c>
      <c r="G41" s="2" t="s">
        <v>42</v>
      </c>
      <c r="H41" s="2">
        <v>0.014359046715459484</v>
      </c>
      <c r="I41" s="2">
        <v>1.0143590467154595</v>
      </c>
      <c r="J41" s="2" t="s">
        <v>42</v>
      </c>
      <c r="K41" s="39">
        <f>0.25 * Data!E19 + 0.7 * Data!H19 + 0.05 * Data!J19</f>
        <v>0.01388806222</v>
      </c>
      <c r="L41" s="39">
        <f t="shared" si="3"/>
        <v>1.013888062</v>
      </c>
      <c r="M41" s="2"/>
    </row>
    <row r="42" ht="15.75" customHeight="1">
      <c r="A42" s="1">
        <v>17.0</v>
      </c>
      <c r="B42" s="2">
        <v>0.05068411841738056</v>
      </c>
      <c r="C42" s="2">
        <v>1.0506841184173805</v>
      </c>
      <c r="D42" s="2" t="s">
        <v>42</v>
      </c>
      <c r="E42" s="2">
        <v>0.06418724555931146</v>
      </c>
      <c r="F42" s="2">
        <v>1.0641872455593115</v>
      </c>
      <c r="G42" s="2" t="s">
        <v>42</v>
      </c>
      <c r="H42" s="2">
        <v>0.0834168605951503</v>
      </c>
      <c r="I42" s="2">
        <v>1.0834168605951504</v>
      </c>
      <c r="J42" s="2" t="s">
        <v>42</v>
      </c>
      <c r="K42" s="39">
        <f>0.25 * Data!E20 + 0.7 * Data!H20 + 0.05 * Data!J20</f>
        <v>0.08198523862</v>
      </c>
      <c r="L42" s="39">
        <f t="shared" si="3"/>
        <v>1.081985239</v>
      </c>
      <c r="M42" s="2"/>
    </row>
    <row r="43" ht="15.75" customHeight="1">
      <c r="A43" s="1">
        <v>18.0</v>
      </c>
      <c r="B43" s="2">
        <v>0.008217229985187025</v>
      </c>
      <c r="C43" s="2">
        <v>1.008217229985187</v>
      </c>
      <c r="D43" s="2" t="s">
        <v>42</v>
      </c>
      <c r="E43" s="2">
        <v>0.0040603259178595905</v>
      </c>
      <c r="F43" s="2">
        <v>1.0040603259178595</v>
      </c>
      <c r="G43" s="2" t="s">
        <v>42</v>
      </c>
      <c r="H43" s="2">
        <v>-0.002328749026466195</v>
      </c>
      <c r="I43" s="2">
        <v>0.9976712509735338</v>
      </c>
      <c r="J43" s="2" t="s">
        <v>42</v>
      </c>
      <c r="K43" s="39">
        <f>0.25 * Data!E21 + 0.7 * Data!H21 + 0.05 * Data!J21</f>
        <v>-0.001770706307</v>
      </c>
      <c r="L43" s="39">
        <f t="shared" si="3"/>
        <v>0.9982292937</v>
      </c>
      <c r="M43" s="2"/>
    </row>
    <row r="44" ht="15.75" customHeight="1">
      <c r="A44" s="1">
        <v>19.0</v>
      </c>
      <c r="B44" s="2">
        <v>0.018104388592014645</v>
      </c>
      <c r="C44" s="2">
        <v>1.0181043885920147</v>
      </c>
      <c r="D44" s="2" t="s">
        <v>42</v>
      </c>
      <c r="E44" s="2">
        <v>0.013964942043356581</v>
      </c>
      <c r="F44" s="2">
        <v>1.0139649420433565</v>
      </c>
      <c r="G44" s="2" t="s">
        <v>42</v>
      </c>
      <c r="H44" s="2">
        <v>0.007293690999008749</v>
      </c>
      <c r="I44" s="2">
        <v>1.0072936909990087</v>
      </c>
      <c r="J44" s="2" t="s">
        <v>42</v>
      </c>
      <c r="K44" s="39">
        <f>0.25 * Data!E22 + 0.7 * Data!H22 + 0.05 * Data!J22</f>
        <v>0.007926642123</v>
      </c>
      <c r="L44" s="39">
        <f t="shared" si="3"/>
        <v>1.007926642</v>
      </c>
      <c r="M44" s="2"/>
    </row>
    <row r="45" ht="15.75" customHeight="1">
      <c r="A45" s="1">
        <v>20.0</v>
      </c>
      <c r="B45" s="2">
        <v>-0.03372031316832553</v>
      </c>
      <c r="C45" s="2">
        <v>0.9662796868316744</v>
      </c>
      <c r="D45" s="2" t="s">
        <v>42</v>
      </c>
      <c r="E45" s="2">
        <v>-0.05028677427466291</v>
      </c>
      <c r="F45" s="2">
        <v>0.9497132257253371</v>
      </c>
      <c r="G45" s="2" t="s">
        <v>42</v>
      </c>
      <c r="H45" s="2">
        <v>-0.07432120047745265</v>
      </c>
      <c r="I45" s="2">
        <v>0.9256787995225474</v>
      </c>
      <c r="J45" s="2" t="s">
        <v>42</v>
      </c>
      <c r="K45" s="39">
        <f>0.25 * Data!E23 + 0.7 * Data!H23 + 0.05 * Data!J23</f>
        <v>-0.0724542092</v>
      </c>
      <c r="L45" s="39">
        <f t="shared" si="3"/>
        <v>0.9275457908</v>
      </c>
      <c r="M45" s="2"/>
    </row>
    <row r="46" ht="15.75" customHeight="1">
      <c r="A46" s="1">
        <v>21.0</v>
      </c>
      <c r="B46" s="2">
        <v>-0.01848995992236709</v>
      </c>
      <c r="C46" s="2">
        <v>0.9815100400776329</v>
      </c>
      <c r="D46" s="2" t="s">
        <v>42</v>
      </c>
      <c r="E46" s="2">
        <v>-0.03463375148994377</v>
      </c>
      <c r="F46" s="2">
        <v>0.9653662485100563</v>
      </c>
      <c r="G46" s="2" t="s">
        <v>42</v>
      </c>
      <c r="H46" s="2">
        <v>-0.05849108491899356</v>
      </c>
      <c r="I46" s="2">
        <v>0.9415089150810064</v>
      </c>
      <c r="J46" s="2" t="s">
        <v>42</v>
      </c>
      <c r="K46" s="39">
        <f>0.25 * Data!E24 + 0.7 * Data!H24 + 0.05 * Data!J24</f>
        <v>-0.05656269945</v>
      </c>
      <c r="L46" s="39">
        <f t="shared" si="3"/>
        <v>0.9434373005</v>
      </c>
      <c r="M46" s="2"/>
    </row>
    <row r="47" ht="15.75" customHeight="1">
      <c r="A47" s="1">
        <v>22.0</v>
      </c>
      <c r="B47" s="2">
        <v>0.04387467907799394</v>
      </c>
      <c r="C47" s="2">
        <v>1.043874679077994</v>
      </c>
      <c r="D47" s="2" t="s">
        <v>42</v>
      </c>
      <c r="E47" s="2">
        <v>0.048644121737076655</v>
      </c>
      <c r="F47" s="2">
        <v>1.0486441217370766</v>
      </c>
      <c r="G47" s="2" t="s">
        <v>42</v>
      </c>
      <c r="H47" s="2">
        <v>0.0547458843480036</v>
      </c>
      <c r="I47" s="2">
        <v>1.0547458843480035</v>
      </c>
      <c r="J47" s="2" t="s">
        <v>42</v>
      </c>
      <c r="K47" s="39">
        <f>0.25 * Data!E25 + 0.7 * Data!H25 + 0.05 * Data!J25</f>
        <v>0.05441280436</v>
      </c>
      <c r="L47" s="39">
        <f t="shared" si="3"/>
        <v>1.054412804</v>
      </c>
      <c r="M47" s="2"/>
    </row>
    <row r="48" ht="15.75" customHeight="1">
      <c r="A48" s="1">
        <v>23.0</v>
      </c>
      <c r="B48" s="2">
        <v>0.009804752003596774</v>
      </c>
      <c r="C48" s="2">
        <v>1.0098047520035969</v>
      </c>
      <c r="D48" s="2" t="s">
        <v>42</v>
      </c>
      <c r="E48" s="2">
        <v>0.007405254588937812</v>
      </c>
      <c r="F48" s="2">
        <v>1.0074052545889378</v>
      </c>
      <c r="G48" s="2" t="s">
        <v>42</v>
      </c>
      <c r="H48" s="2">
        <v>0.0036259711809120488</v>
      </c>
      <c r="I48" s="2">
        <v>1.0036259711809121</v>
      </c>
      <c r="J48" s="2" t="s">
        <v>42</v>
      </c>
      <c r="K48" s="39">
        <f>0.25 * Data!E26 + 0.7 * Data!H26 + 0.05 * Data!J26</f>
        <v>0.003970917679</v>
      </c>
      <c r="L48" s="39">
        <f t="shared" si="3"/>
        <v>1.003970918</v>
      </c>
      <c r="M48" s="2"/>
    </row>
    <row r="49" ht="15.75" customHeight="1">
      <c r="A49" s="1">
        <v>24.0</v>
      </c>
      <c r="B49" s="2">
        <v>0.009979489534543088</v>
      </c>
      <c r="C49" s="2">
        <v>1.009979489534543</v>
      </c>
      <c r="D49" s="2">
        <v>0.01595794552615959</v>
      </c>
      <c r="E49" s="2">
        <v>0.01060360363447258</v>
      </c>
      <c r="F49" s="2">
        <v>1.0106036036344725</v>
      </c>
      <c r="G49" s="2">
        <v>-0.0353072077643507</v>
      </c>
      <c r="H49" s="2">
        <v>0.011423145702261295</v>
      </c>
      <c r="I49" s="2">
        <v>1.0114231457022613</v>
      </c>
      <c r="J49" s="2">
        <v>-0.10854505999209985</v>
      </c>
      <c r="K49" s="39">
        <f>0.25 * Data!E27 + 0.7 * Data!H27 + 0.05 * Data!J27</f>
        <v>0.01137428871</v>
      </c>
      <c r="L49" s="39">
        <f t="shared" si="3"/>
        <v>1.011374289</v>
      </c>
      <c r="M49" s="39">
        <f>PRODUCT(L38:L49)-1</f>
        <v>-0.1026999944</v>
      </c>
    </row>
    <row r="50" ht="15.75" customHeight="1">
      <c r="A50" s="1">
        <v>25.0</v>
      </c>
      <c r="B50" s="2">
        <v>0.02483976811781982</v>
      </c>
      <c r="C50" s="2">
        <v>1.0248397681178198</v>
      </c>
      <c r="D50" s="2" t="s">
        <v>42</v>
      </c>
      <c r="E50" s="2">
        <v>0.027470300159921933</v>
      </c>
      <c r="F50" s="2">
        <v>1.027470300159922</v>
      </c>
      <c r="G50" s="2" t="s">
        <v>42</v>
      </c>
      <c r="H50" s="2">
        <v>0.030864969880461713</v>
      </c>
      <c r="I50" s="2">
        <v>1.0308649698804617</v>
      </c>
      <c r="J50" s="2" t="s">
        <v>42</v>
      </c>
      <c r="K50" s="39">
        <f>0.25 * Data!E28 + 0.7 * Data!H28 + 0.05 * Data!J28</f>
        <v>0.03067393546</v>
      </c>
      <c r="L50" s="39">
        <f t="shared" si="3"/>
        <v>1.030673935</v>
      </c>
      <c r="M50" s="2"/>
    </row>
    <row r="51" ht="15.75" customHeight="1">
      <c r="A51" s="1">
        <v>26.0</v>
      </c>
      <c r="B51" s="2">
        <v>0.024410572779798568</v>
      </c>
      <c r="C51" s="2">
        <v>1.0244105727797985</v>
      </c>
      <c r="D51" s="2" t="s">
        <v>42</v>
      </c>
      <c r="E51" s="2">
        <v>0.03741237261347996</v>
      </c>
      <c r="F51" s="2">
        <v>1.0374123726134798</v>
      </c>
      <c r="G51" s="2" t="s">
        <v>42</v>
      </c>
      <c r="H51" s="2">
        <v>0.05664763985231861</v>
      </c>
      <c r="I51" s="2">
        <v>1.0566476398523186</v>
      </c>
      <c r="J51" s="2" t="s">
        <v>42</v>
      </c>
      <c r="K51" s="39">
        <f>0.25 * Data!E29 + 0.7 * Data!H29 + 0.05 * Data!J29</f>
        <v>0.055089273</v>
      </c>
      <c r="L51" s="39">
        <f t="shared" si="3"/>
        <v>1.055089273</v>
      </c>
      <c r="M51" s="2"/>
    </row>
    <row r="52" ht="15.75" customHeight="1">
      <c r="A52" s="1">
        <v>27.0</v>
      </c>
      <c r="B52" s="2">
        <v>-0.02697804514530102</v>
      </c>
      <c r="C52" s="2">
        <v>0.973021954854699</v>
      </c>
      <c r="D52" s="2" t="s">
        <v>42</v>
      </c>
      <c r="E52" s="2">
        <v>-0.02723734970982193</v>
      </c>
      <c r="F52" s="2">
        <v>0.972762650290178</v>
      </c>
      <c r="G52" s="2" t="s">
        <v>42</v>
      </c>
      <c r="H52" s="2">
        <v>-0.026649922368492576</v>
      </c>
      <c r="I52" s="2">
        <v>0.9733500776315074</v>
      </c>
      <c r="J52" s="2" t="s">
        <v>42</v>
      </c>
      <c r="K52" s="39">
        <f>0.25 * Data!E30 + 0.7 * Data!H30 + 0.05 * Data!J30</f>
        <v>-0.02686160534</v>
      </c>
      <c r="L52" s="39">
        <f t="shared" si="3"/>
        <v>0.9731383947</v>
      </c>
      <c r="M52" s="2"/>
    </row>
    <row r="53" ht="15.75" customHeight="1">
      <c r="A53" s="1">
        <v>28.0</v>
      </c>
      <c r="B53" s="2">
        <v>0.017675423010402765</v>
      </c>
      <c r="C53" s="2">
        <v>1.0176754230104028</v>
      </c>
      <c r="D53" s="2" t="s">
        <v>42</v>
      </c>
      <c r="E53" s="2">
        <v>0.020392372680335114</v>
      </c>
      <c r="F53" s="2">
        <v>1.0203923726803352</v>
      </c>
      <c r="G53" s="2" t="s">
        <v>42</v>
      </c>
      <c r="H53" s="2">
        <v>0.024138896309407777</v>
      </c>
      <c r="I53" s="2">
        <v>1.0241388963094078</v>
      </c>
      <c r="J53" s="2" t="s">
        <v>42</v>
      </c>
      <c r="K53" s="39">
        <f>0.25 * Data!E31 + 0.7 * Data!H31 + 0.05 * Data!J31</f>
        <v>0.02388150282</v>
      </c>
      <c r="L53" s="39">
        <f t="shared" si="3"/>
        <v>1.023881503</v>
      </c>
      <c r="M53" s="2"/>
    </row>
    <row r="54" ht="15.75" customHeight="1">
      <c r="A54" s="1">
        <v>29.0</v>
      </c>
      <c r="B54" s="2">
        <v>-6.630252713478307E-4</v>
      </c>
      <c r="C54" s="2">
        <v>0.9993369747286521</v>
      </c>
      <c r="D54" s="2" t="s">
        <v>42</v>
      </c>
      <c r="E54" s="2">
        <v>-0.0011130030662981122</v>
      </c>
      <c r="F54" s="2">
        <v>0.9988869969337019</v>
      </c>
      <c r="G54" s="2" t="s">
        <v>42</v>
      </c>
      <c r="H54" s="2">
        <v>-0.001635498655167414</v>
      </c>
      <c r="I54" s="2">
        <v>0.9983645013448326</v>
      </c>
      <c r="J54" s="2" t="s">
        <v>42</v>
      </c>
      <c r="K54" s="39">
        <f>0.25 * Data!E32 + 0.7 * Data!H32 + 0.05 * Data!J32</f>
        <v>-0.001617369207</v>
      </c>
      <c r="L54" s="39">
        <f t="shared" si="3"/>
        <v>0.9983826308</v>
      </c>
      <c r="M54" s="2"/>
    </row>
    <row r="55" ht="15.75" customHeight="1">
      <c r="A55" s="1">
        <v>30.0</v>
      </c>
      <c r="B55" s="2">
        <v>-0.018043394099259612</v>
      </c>
      <c r="C55" s="2">
        <v>0.9819566059007404</v>
      </c>
      <c r="D55" s="2" t="s">
        <v>42</v>
      </c>
      <c r="E55" s="2">
        <v>-0.024395760382743638</v>
      </c>
      <c r="F55" s="2">
        <v>0.9756042396172564</v>
      </c>
      <c r="G55" s="2" t="s">
        <v>42</v>
      </c>
      <c r="H55" s="2">
        <v>-0.03337893326284705</v>
      </c>
      <c r="I55" s="2">
        <v>0.966621066737153</v>
      </c>
      <c r="J55" s="2" t="s">
        <v>42</v>
      </c>
      <c r="K55" s="39">
        <f>0.25 * Data!E33 + 0.7 * Data!H33 + 0.05 * Data!J33</f>
        <v>-0.03272123161</v>
      </c>
      <c r="L55" s="39">
        <f t="shared" si="3"/>
        <v>0.9672787684</v>
      </c>
      <c r="M55" s="2"/>
    </row>
    <row r="56" ht="15.75" customHeight="1">
      <c r="A56" s="1">
        <v>31.0</v>
      </c>
      <c r="B56" s="2">
        <v>0.021007218944736894</v>
      </c>
      <c r="C56" s="2">
        <v>1.021007218944737</v>
      </c>
      <c r="D56" s="2" t="s">
        <v>42</v>
      </c>
      <c r="E56" s="2">
        <v>0.023052884632077313</v>
      </c>
      <c r="F56" s="2">
        <v>1.0230528846320772</v>
      </c>
      <c r="G56" s="2" t="s">
        <v>42</v>
      </c>
      <c r="H56" s="2">
        <v>0.025668692596235554</v>
      </c>
      <c r="I56" s="2">
        <v>1.0256686925962355</v>
      </c>
      <c r="J56" s="2" t="s">
        <v>42</v>
      </c>
      <c r="K56" s="39">
        <f>0.25 * Data!E34 + 0.7 * Data!H34 + 0.05 * Data!J34</f>
        <v>0.02552615703</v>
      </c>
      <c r="L56" s="39">
        <f t="shared" si="3"/>
        <v>1.025526157</v>
      </c>
      <c r="M56" s="2"/>
    </row>
    <row r="57" ht="15.75" customHeight="1">
      <c r="A57" s="1">
        <v>32.0</v>
      </c>
      <c r="B57" s="2">
        <v>0.011297855699552226</v>
      </c>
      <c r="C57" s="2">
        <v>1.0112978556995522</v>
      </c>
      <c r="D57" s="2" t="s">
        <v>42</v>
      </c>
      <c r="E57" s="2">
        <v>0.008745782663170283</v>
      </c>
      <c r="F57" s="2">
        <v>1.0087457826631703</v>
      </c>
      <c r="G57" s="2" t="s">
        <v>42</v>
      </c>
      <c r="H57" s="2">
        <v>0.0046420946136297506</v>
      </c>
      <c r="I57" s="2">
        <v>1.0046420946136299</v>
      </c>
      <c r="J57" s="2" t="s">
        <v>42</v>
      </c>
      <c r="K57" s="39">
        <f>0.25 * Data!E35 + 0.7 * Data!H35 + 0.05 * Data!J35</f>
        <v>0.005029998367</v>
      </c>
      <c r="L57" s="39">
        <f t="shared" si="3"/>
        <v>1.005029998</v>
      </c>
      <c r="M57" s="2"/>
    </row>
    <row r="58" ht="15.75" customHeight="1">
      <c r="A58" s="1">
        <v>33.0</v>
      </c>
      <c r="B58" s="2">
        <v>0.029850273946172987</v>
      </c>
      <c r="C58" s="2">
        <v>1.029850273946173</v>
      </c>
      <c r="D58" s="2" t="s">
        <v>42</v>
      </c>
      <c r="E58" s="2">
        <v>0.029282287786221026</v>
      </c>
      <c r="F58" s="2">
        <v>1.029282287786221</v>
      </c>
      <c r="G58" s="2" t="s">
        <v>42</v>
      </c>
      <c r="H58" s="2">
        <v>0.027629910390326706</v>
      </c>
      <c r="I58" s="2">
        <v>1.0276299103903268</v>
      </c>
      <c r="J58" s="2" t="s">
        <v>42</v>
      </c>
      <c r="K58" s="39">
        <f>0.25 * Data!E36 + 0.7 * Data!H36 + 0.05 * Data!J36</f>
        <v>0.0279010082</v>
      </c>
      <c r="L58" s="39">
        <f t="shared" si="3"/>
        <v>1.027901008</v>
      </c>
      <c r="M58" s="2"/>
    </row>
    <row r="59" ht="15.75" customHeight="1">
      <c r="A59" s="1">
        <v>34.0</v>
      </c>
      <c r="B59" s="2">
        <v>0.009465182521435755</v>
      </c>
      <c r="C59" s="2">
        <v>1.0094651825214358</v>
      </c>
      <c r="D59" s="2" t="s">
        <v>42</v>
      </c>
      <c r="E59" s="2">
        <v>0.009769919740148493</v>
      </c>
      <c r="F59" s="2">
        <v>1.0097699197401484</v>
      </c>
      <c r="G59" s="2" t="s">
        <v>42</v>
      </c>
      <c r="H59" s="2">
        <v>0.010065205447596207</v>
      </c>
      <c r="I59" s="2">
        <v>1.0100652054475963</v>
      </c>
      <c r="J59" s="2" t="s">
        <v>42</v>
      </c>
      <c r="K59" s="39">
        <f>0.25 * Data!E37 + 0.7 * Data!H37 + 0.05 * Data!J37</f>
        <v>0.01006756833</v>
      </c>
      <c r="L59" s="39">
        <f t="shared" si="3"/>
        <v>1.010067568</v>
      </c>
      <c r="M59" s="2"/>
    </row>
    <row r="60" ht="15.75" customHeight="1">
      <c r="A60" s="1">
        <v>35.0</v>
      </c>
      <c r="B60" s="2">
        <v>-0.005280670179756135</v>
      </c>
      <c r="C60" s="2">
        <v>0.9947193298202439</v>
      </c>
      <c r="D60" s="2" t="s">
        <v>42</v>
      </c>
      <c r="E60" s="2">
        <v>-0.015526554061684185</v>
      </c>
      <c r="F60" s="2">
        <v>0.9844734459383158</v>
      </c>
      <c r="G60" s="2" t="s">
        <v>42</v>
      </c>
      <c r="H60" s="2">
        <v>-0.03087364276889489</v>
      </c>
      <c r="I60" s="2">
        <v>0.9691263572311051</v>
      </c>
      <c r="J60" s="2" t="s">
        <v>42</v>
      </c>
      <c r="K60" s="39">
        <f>0.25 * Data!E38 + 0.7 * Data!H38 + 0.05 * Data!J38</f>
        <v>-0.02959834156</v>
      </c>
      <c r="L60" s="39">
        <f t="shared" si="3"/>
        <v>0.9704016584</v>
      </c>
      <c r="M60" s="2"/>
    </row>
    <row r="61" ht="15.75" customHeight="1">
      <c r="A61" s="1">
        <v>36.0</v>
      </c>
      <c r="B61" s="2">
        <v>0.05072864216120423</v>
      </c>
      <c r="C61" s="2">
        <v>1.0507286421612043</v>
      </c>
      <c r="D61" s="2">
        <v>0.14453917105831038</v>
      </c>
      <c r="E61" s="2">
        <v>0.05656201492596526</v>
      </c>
      <c r="F61" s="2">
        <v>1.0565620149259654</v>
      </c>
      <c r="G61" s="2">
        <v>0.15032504238168953</v>
      </c>
      <c r="H61" s="2">
        <v>0.06399838698450402</v>
      </c>
      <c r="I61" s="2">
        <v>1.063998386984504</v>
      </c>
      <c r="J61" s="2">
        <v>0.15566318098348608</v>
      </c>
      <c r="K61" s="39">
        <f>0.25 * Data!E39 + 0.7 * Data!H39 + 0.05 * Data!J39</f>
        <v>0.06359763716</v>
      </c>
      <c r="L61" s="39">
        <f t="shared" si="3"/>
        <v>1.063597637</v>
      </c>
      <c r="M61" s="39">
        <f>PRODUCT(L50:L61)-1</f>
        <v>0.1556860142</v>
      </c>
    </row>
    <row r="62" ht="15.75" customHeight="1">
      <c r="A62" s="1">
        <v>37.0</v>
      </c>
      <c r="B62" s="2">
        <v>-0.01550736692729801</v>
      </c>
      <c r="C62" s="2">
        <v>0.984492633072702</v>
      </c>
      <c r="D62" s="2" t="s">
        <v>42</v>
      </c>
      <c r="E62" s="2">
        <v>-0.017047612243619142</v>
      </c>
      <c r="F62" s="2">
        <v>0.9829523877563808</v>
      </c>
      <c r="G62" s="2" t="s">
        <v>42</v>
      </c>
      <c r="H62" s="2">
        <v>-0.018821550666924772</v>
      </c>
      <c r="I62" s="2">
        <v>0.9811784493330752</v>
      </c>
      <c r="J62" s="2" t="s">
        <v>42</v>
      </c>
      <c r="K62" s="39">
        <f>0.25 * Data!E40 + 0.7 * Data!H40 + 0.05 * Data!J40</f>
        <v>-0.01876312739</v>
      </c>
      <c r="L62" s="39">
        <f t="shared" si="3"/>
        <v>0.9812368726</v>
      </c>
      <c r="M62" s="2"/>
    </row>
    <row r="63" ht="15.75" customHeight="1">
      <c r="A63" s="1">
        <v>38.0</v>
      </c>
      <c r="B63" s="2">
        <v>-0.00775579968442395</v>
      </c>
      <c r="C63" s="2">
        <v>0.992244200315576</v>
      </c>
      <c r="D63" s="2" t="s">
        <v>42</v>
      </c>
      <c r="E63" s="2">
        <v>-0.010210074984929561</v>
      </c>
      <c r="F63" s="2">
        <v>0.9897899250150705</v>
      </c>
      <c r="G63" s="2" t="s">
        <v>42</v>
      </c>
      <c r="H63" s="2">
        <v>-0.013608334425156413</v>
      </c>
      <c r="I63" s="2">
        <v>0.9863916655748436</v>
      </c>
      <c r="J63" s="2" t="s">
        <v>42</v>
      </c>
      <c r="K63" s="39">
        <f>0.25 * Data!E41 + 0.7 * Data!H41 + 0.05 * Data!J41</f>
        <v>-0.01337233839</v>
      </c>
      <c r="L63" s="39">
        <f t="shared" si="3"/>
        <v>0.9866276616</v>
      </c>
      <c r="M63" s="2"/>
    </row>
    <row r="64" ht="15.75" customHeight="1">
      <c r="A64" s="1">
        <v>39.0</v>
      </c>
      <c r="B64" s="2">
        <v>-0.02515097838507105</v>
      </c>
      <c r="C64" s="2">
        <v>0.9748490216149289</v>
      </c>
      <c r="D64" s="2" t="s">
        <v>42</v>
      </c>
      <c r="E64" s="2">
        <v>-0.03526613475792487</v>
      </c>
      <c r="F64" s="2">
        <v>0.9647338652420752</v>
      </c>
      <c r="G64" s="2" t="s">
        <v>42</v>
      </c>
      <c r="H64" s="2">
        <v>-0.04981571133041799</v>
      </c>
      <c r="I64" s="2">
        <v>0.950184288669582</v>
      </c>
      <c r="J64" s="2" t="s">
        <v>42</v>
      </c>
      <c r="K64" s="39">
        <f>0.25 * Data!E42 + 0.7 * Data!H42 + 0.05 * Data!J42</f>
        <v>-0.04870710628</v>
      </c>
      <c r="L64" s="39">
        <f t="shared" si="3"/>
        <v>0.9512928937</v>
      </c>
      <c r="M64" s="2"/>
    </row>
    <row r="65" ht="15.75" customHeight="1">
      <c r="A65" s="1">
        <v>40.0</v>
      </c>
      <c r="B65" s="2">
        <v>0.012699052319343821</v>
      </c>
      <c r="C65" s="2">
        <v>1.0126990523193438</v>
      </c>
      <c r="D65" s="2" t="s">
        <v>42</v>
      </c>
      <c r="E65" s="2">
        <v>0.016362519285824554</v>
      </c>
      <c r="F65" s="2">
        <v>1.0163625192858246</v>
      </c>
      <c r="G65" s="2" t="s">
        <v>42</v>
      </c>
      <c r="H65" s="2">
        <v>0.02165910260007395</v>
      </c>
      <c r="I65" s="2">
        <v>1.0216591026000739</v>
      </c>
      <c r="J65" s="2" t="s">
        <v>42</v>
      </c>
      <c r="K65" s="39">
        <f>0.25 * Data!E43 + 0.7 * Data!H43 + 0.05 * Data!J43</f>
        <v>0.02125082351</v>
      </c>
      <c r="L65" s="39">
        <f t="shared" si="3"/>
        <v>1.021250824</v>
      </c>
      <c r="M65" s="2"/>
    </row>
    <row r="66" ht="15.75" customHeight="1">
      <c r="A66" s="1">
        <v>41.0</v>
      </c>
      <c r="B66" s="2">
        <v>0.028673469758461752</v>
      </c>
      <c r="C66" s="2">
        <v>1.0286734697584619</v>
      </c>
      <c r="D66" s="2" t="s">
        <v>42</v>
      </c>
      <c r="E66" s="2">
        <v>0.031263807536553466</v>
      </c>
      <c r="F66" s="2">
        <v>1.0312638075365534</v>
      </c>
      <c r="G66" s="2" t="s">
        <v>42</v>
      </c>
      <c r="H66" s="2">
        <v>0.03442257417036883</v>
      </c>
      <c r="I66" s="2">
        <v>1.0344225741703688</v>
      </c>
      <c r="J66" s="2" t="s">
        <v>42</v>
      </c>
      <c r="K66" s="39">
        <f>0.25 * Data!E44 + 0.7 * Data!H44 + 0.05 * Data!J44</f>
        <v>0.03428046696</v>
      </c>
      <c r="L66" s="39">
        <f t="shared" si="3"/>
        <v>1.034280467</v>
      </c>
      <c r="M66" s="2"/>
    </row>
    <row r="67" ht="15.75" customHeight="1">
      <c r="A67" s="1">
        <v>42.0</v>
      </c>
      <c r="B67" s="2">
        <v>0.008552748736814886</v>
      </c>
      <c r="C67" s="2">
        <v>1.0085527487368149</v>
      </c>
      <c r="D67" s="2" t="s">
        <v>42</v>
      </c>
      <c r="E67" s="2">
        <v>9.132671538020249E-4</v>
      </c>
      <c r="F67" s="2">
        <v>1.0009132671538021</v>
      </c>
      <c r="G67" s="2" t="s">
        <v>42</v>
      </c>
      <c r="H67" s="2">
        <v>-0.010909150491386634</v>
      </c>
      <c r="I67" s="2">
        <v>0.9890908495086134</v>
      </c>
      <c r="J67" s="2" t="s">
        <v>42</v>
      </c>
      <c r="K67" s="39">
        <f>0.25 * Data!E45 + 0.7 * Data!H45 + 0.05 * Data!J45</f>
        <v>-0.009863416476</v>
      </c>
      <c r="L67" s="39">
        <f t="shared" si="3"/>
        <v>0.9901365835</v>
      </c>
      <c r="M67" s="2"/>
    </row>
    <row r="68" ht="15.75" customHeight="1">
      <c r="A68" s="1">
        <v>43.0</v>
      </c>
      <c r="B68" s="2">
        <v>0.01026841427971966</v>
      </c>
      <c r="C68" s="2">
        <v>1.0102684142797196</v>
      </c>
      <c r="D68" s="2" t="s">
        <v>42</v>
      </c>
      <c r="E68" s="2">
        <v>0.00564674740802247</v>
      </c>
      <c r="F68" s="2">
        <v>1.0056467474080224</v>
      </c>
      <c r="G68" s="2" t="s">
        <v>42</v>
      </c>
      <c r="H68" s="2">
        <v>-0.0016311039195232686</v>
      </c>
      <c r="I68" s="2">
        <v>0.9983688960804767</v>
      </c>
      <c r="J68" s="2" t="s">
        <v>42</v>
      </c>
      <c r="K68" s="39">
        <f>0.25 * Data!E46 + 0.7 * Data!H46 + 0.05 * Data!J46</f>
        <v>-0.0009670578056</v>
      </c>
      <c r="L68" s="39">
        <f t="shared" si="3"/>
        <v>0.9990329422</v>
      </c>
      <c r="M68" s="2"/>
    </row>
    <row r="69" ht="15.75" customHeight="1">
      <c r="A69" s="1">
        <v>44.0</v>
      </c>
      <c r="B69" s="2">
        <v>0.02234757401784228</v>
      </c>
      <c r="C69" s="2">
        <v>1.0223475740178423</v>
      </c>
      <c r="D69" s="2" t="s">
        <v>42</v>
      </c>
      <c r="E69" s="2">
        <v>0.022594522630528587</v>
      </c>
      <c r="F69" s="2">
        <v>1.0225945226305286</v>
      </c>
      <c r="G69" s="2" t="s">
        <v>42</v>
      </c>
      <c r="H69" s="2">
        <v>0.022358291086199408</v>
      </c>
      <c r="I69" s="2">
        <v>1.0223582910861995</v>
      </c>
      <c r="J69" s="2" t="s">
        <v>42</v>
      </c>
      <c r="K69" s="39">
        <f>0.25 * Data!E47 + 0.7 * Data!H47 + 0.05 * Data!J47</f>
        <v>0.02247908613</v>
      </c>
      <c r="L69" s="39">
        <f t="shared" si="3"/>
        <v>1.022479086</v>
      </c>
      <c r="M69" s="2"/>
    </row>
    <row r="70" ht="15.75" customHeight="1">
      <c r="A70" s="1">
        <v>45.0</v>
      </c>
      <c r="B70" s="2">
        <v>0.001428032769708155</v>
      </c>
      <c r="C70" s="2">
        <v>1.0014280327697083</v>
      </c>
      <c r="D70" s="2" t="s">
        <v>42</v>
      </c>
      <c r="E70" s="2">
        <v>-0.002436011215199985</v>
      </c>
      <c r="F70" s="2">
        <v>0.9975639887848</v>
      </c>
      <c r="G70" s="2" t="s">
        <v>42</v>
      </c>
      <c r="H70" s="2">
        <v>-0.008295014048497843</v>
      </c>
      <c r="I70" s="2">
        <v>0.9917049859515021</v>
      </c>
      <c r="J70" s="2" t="s">
        <v>42</v>
      </c>
      <c r="K70" s="39">
        <f>0.25 * Data!E48 + 0.7 * Data!H48 + 0.05 * Data!J48</f>
        <v>-0.007796274336</v>
      </c>
      <c r="L70" s="39">
        <f t="shared" si="3"/>
        <v>0.9922037257</v>
      </c>
      <c r="M70" s="2"/>
    </row>
    <row r="71" ht="15.75" customHeight="1">
      <c r="A71" s="1">
        <v>46.0</v>
      </c>
      <c r="B71" s="2">
        <v>-0.021858126197285967</v>
      </c>
      <c r="C71" s="2">
        <v>0.978141873802714</v>
      </c>
      <c r="D71" s="2" t="s">
        <v>42</v>
      </c>
      <c r="E71" s="2">
        <v>-0.02285782694898464</v>
      </c>
      <c r="F71" s="2">
        <v>0.9771421730510154</v>
      </c>
      <c r="G71" s="2" t="s">
        <v>42</v>
      </c>
      <c r="H71" s="2">
        <v>-0.023630280532142993</v>
      </c>
      <c r="I71" s="2">
        <v>0.976369719467857</v>
      </c>
      <c r="J71" s="2" t="s">
        <v>42</v>
      </c>
      <c r="K71" s="39">
        <f>0.25 * Data!E49 + 0.7 * Data!H49 + 0.05 * Data!J49</f>
        <v>-0.02368709232</v>
      </c>
      <c r="L71" s="39">
        <f t="shared" si="3"/>
        <v>0.9763129077</v>
      </c>
      <c r="M71" s="2"/>
    </row>
    <row r="72" ht="15.75" customHeight="1">
      <c r="A72" s="1">
        <v>47.0</v>
      </c>
      <c r="B72" s="2">
        <v>-0.004847436893258998</v>
      </c>
      <c r="C72" s="2">
        <v>0.995152563106741</v>
      </c>
      <c r="D72" s="2" t="s">
        <v>42</v>
      </c>
      <c r="E72" s="2">
        <v>-0.0011060111027107362</v>
      </c>
      <c r="F72" s="2">
        <v>0.9988939888972893</v>
      </c>
      <c r="G72" s="2" t="s">
        <v>42</v>
      </c>
      <c r="H72" s="2">
        <v>0.004832995969394313</v>
      </c>
      <c r="I72" s="2">
        <v>1.0048329959693942</v>
      </c>
      <c r="J72" s="2" t="s">
        <v>42</v>
      </c>
      <c r="K72" s="39">
        <f>0.25 * Data!E50 + 0.7 * Data!H50 + 0.05 * Data!J50</f>
        <v>0.004283600649</v>
      </c>
      <c r="L72" s="39">
        <f t="shared" si="3"/>
        <v>1.004283601</v>
      </c>
      <c r="M72" s="2"/>
    </row>
    <row r="73" ht="15.75" customHeight="1">
      <c r="A73" s="1">
        <v>48.0</v>
      </c>
      <c r="B73" s="2">
        <v>0.006483574663110715</v>
      </c>
      <c r="C73" s="2">
        <v>1.0064835746631107</v>
      </c>
      <c r="D73" s="2">
        <v>0.013860630762847714</v>
      </c>
      <c r="E73" s="2">
        <v>0.007221122970037807</v>
      </c>
      <c r="F73" s="2">
        <v>1.0072211229700379</v>
      </c>
      <c r="G73" s="2">
        <v>-0.006907827261783517</v>
      </c>
      <c r="H73" s="2">
        <v>0.008227798245889985</v>
      </c>
      <c r="I73" s="2">
        <v>1.00822779824589</v>
      </c>
      <c r="J73" s="2">
        <v>-0.03752614359691664</v>
      </c>
      <c r="K73" s="39">
        <f>0.25 * Data!E51 + 0.7 * Data!H51 + 0.05 * Data!J51</f>
        <v>0.008160516504</v>
      </c>
      <c r="L73" s="39">
        <f t="shared" si="3"/>
        <v>1.008160517</v>
      </c>
      <c r="M73" s="39">
        <f>PRODUCT(L62:L73)-1</f>
        <v>-0.03502195578</v>
      </c>
    </row>
    <row r="74" ht="15.75" customHeight="1">
      <c r="A74" s="1">
        <v>49.0</v>
      </c>
      <c r="B74" s="2">
        <v>0.008022998392164107</v>
      </c>
      <c r="C74" s="2">
        <v>1.008022998392164</v>
      </c>
      <c r="D74" s="2" t="s">
        <v>42</v>
      </c>
      <c r="E74" s="2">
        <v>0.0070630693350293055</v>
      </c>
      <c r="F74" s="2">
        <v>1.0070630693350293</v>
      </c>
      <c r="G74" s="2" t="s">
        <v>42</v>
      </c>
      <c r="H74" s="2">
        <v>0.0054231515420013155</v>
      </c>
      <c r="I74" s="2">
        <v>1.0054231515420013</v>
      </c>
      <c r="J74" s="2" t="s">
        <v>42</v>
      </c>
      <c r="K74" s="39">
        <f>0.25 * Data!E52 + 0.7 * Data!H52 + 0.05 * Data!J52</f>
        <v>0.005593148726</v>
      </c>
      <c r="L74" s="39">
        <f t="shared" si="3"/>
        <v>1.005593149</v>
      </c>
      <c r="M74" s="2"/>
    </row>
    <row r="75" ht="15.75" customHeight="1">
      <c r="A75" s="1">
        <v>50.0</v>
      </c>
      <c r="B75" s="2">
        <v>0.02160477729282792</v>
      </c>
      <c r="C75" s="2">
        <v>1.0216047772928278</v>
      </c>
      <c r="D75" s="2" t="s">
        <v>42</v>
      </c>
      <c r="E75" s="2">
        <v>0.02169627464777955</v>
      </c>
      <c r="F75" s="2">
        <v>1.0216962746477796</v>
      </c>
      <c r="G75" s="2" t="s">
        <v>42</v>
      </c>
      <c r="H75" s="2">
        <v>0.021246556766530627</v>
      </c>
      <c r="I75" s="2">
        <v>1.0212465567665305</v>
      </c>
      <c r="J75" s="2" t="s">
        <v>42</v>
      </c>
      <c r="K75" s="39">
        <f>0.25 * Data!E53 + 0.7 * Data!H53 + 0.05 * Data!J53</f>
        <v>0.02138186058</v>
      </c>
      <c r="L75" s="39">
        <f t="shared" si="3"/>
        <v>1.021381861</v>
      </c>
      <c r="M75" s="2"/>
    </row>
    <row r="76" ht="15.75" customHeight="1">
      <c r="A76" s="1">
        <v>51.0</v>
      </c>
      <c r="B76" s="2">
        <v>0.028717991025857134</v>
      </c>
      <c r="C76" s="2">
        <v>1.028717991025857</v>
      </c>
      <c r="D76" s="2" t="s">
        <v>42</v>
      </c>
      <c r="E76" s="2">
        <v>0.037474113311388696</v>
      </c>
      <c r="F76" s="2">
        <v>1.0374741133113887</v>
      </c>
      <c r="G76" s="2" t="s">
        <v>42</v>
      </c>
      <c r="H76" s="2">
        <v>0.05001615835148468</v>
      </c>
      <c r="I76" s="2">
        <v>1.0500161583514847</v>
      </c>
      <c r="J76" s="2" t="s">
        <v>42</v>
      </c>
      <c r="K76" s="39">
        <f>0.25 * Data!E54 + 0.7 * Data!H54 + 0.05 * Data!J54</f>
        <v>0.04906967766</v>
      </c>
      <c r="L76" s="39">
        <f t="shared" si="3"/>
        <v>1.049069678</v>
      </c>
      <c r="M76" s="2"/>
    </row>
    <row r="77" ht="15.75" customHeight="1">
      <c r="A77" s="1">
        <v>52.0</v>
      </c>
      <c r="B77" s="2">
        <v>0.022996825425245872</v>
      </c>
      <c r="C77" s="2">
        <v>1.022996825425246</v>
      </c>
      <c r="D77" s="2" t="s">
        <v>42</v>
      </c>
      <c r="E77" s="2">
        <v>0.026492830029708668</v>
      </c>
      <c r="F77" s="2">
        <v>1.0264928300297087</v>
      </c>
      <c r="G77" s="2" t="s">
        <v>42</v>
      </c>
      <c r="H77" s="2">
        <v>0.03119283415427742</v>
      </c>
      <c r="I77" s="2">
        <v>1.0311928341542773</v>
      </c>
      <c r="J77" s="2" t="s">
        <v>42</v>
      </c>
      <c r="K77" s="39">
        <f>0.25 * Data!E55 + 0.7 * Data!H55 + 0.05 * Data!J55</f>
        <v>0.03089183427</v>
      </c>
      <c r="L77" s="39">
        <f t="shared" si="3"/>
        <v>1.030891834</v>
      </c>
      <c r="M77" s="2"/>
    </row>
    <row r="78" ht="15.75" customHeight="1">
      <c r="A78" s="1">
        <v>53.0</v>
      </c>
      <c r="B78" s="2">
        <v>0.01105289642598853</v>
      </c>
      <c r="C78" s="2">
        <v>1.0110528964259886</v>
      </c>
      <c r="D78" s="2" t="s">
        <v>42</v>
      </c>
      <c r="E78" s="2">
        <v>0.014132354776650381</v>
      </c>
      <c r="F78" s="2">
        <v>1.0141323547766503</v>
      </c>
      <c r="G78" s="2" t="s">
        <v>42</v>
      </c>
      <c r="H78" s="2">
        <v>0.018564008673487283</v>
      </c>
      <c r="I78" s="2">
        <v>1.0185640086734873</v>
      </c>
      <c r="J78" s="2" t="s">
        <v>42</v>
      </c>
      <c r="K78" s="39">
        <f>0.25 * Data!E56 + 0.7 * Data!H56 + 0.05 * Data!J56</f>
        <v>0.01822595979</v>
      </c>
      <c r="L78" s="39">
        <f t="shared" si="3"/>
        <v>1.01822596</v>
      </c>
      <c r="M78" s="2"/>
    </row>
    <row r="79" ht="15.75" customHeight="1">
      <c r="A79" s="1">
        <v>54.0</v>
      </c>
      <c r="B79" s="2">
        <v>-0.004534752183492295</v>
      </c>
      <c r="C79" s="2">
        <v>0.9954652478165077</v>
      </c>
      <c r="D79" s="2" t="s">
        <v>42</v>
      </c>
      <c r="E79" s="2">
        <v>-0.006831358826324152</v>
      </c>
      <c r="F79" s="2">
        <v>0.9931686411736759</v>
      </c>
      <c r="G79" s="2" t="s">
        <v>42</v>
      </c>
      <c r="H79" s="2">
        <v>-0.010112946765289278</v>
      </c>
      <c r="I79" s="2">
        <v>0.9898870532347107</v>
      </c>
      <c r="J79" s="2" t="s">
        <v>42</v>
      </c>
      <c r="K79" s="39">
        <f>0.25 * Data!E57 + 0.7 * Data!H57 + 0.05 * Data!J57</f>
        <v>-0.009866701441</v>
      </c>
      <c r="L79" s="39">
        <f t="shared" si="3"/>
        <v>0.9901332986</v>
      </c>
      <c r="M79" s="2"/>
    </row>
    <row r="80" ht="15.75" customHeight="1">
      <c r="A80" s="1">
        <v>55.0</v>
      </c>
      <c r="B80" s="2">
        <v>0.01135751964725236</v>
      </c>
      <c r="C80" s="2">
        <v>1.0113575196472524</v>
      </c>
      <c r="D80" s="2" t="s">
        <v>42</v>
      </c>
      <c r="E80" s="2">
        <v>0.014035331534562944</v>
      </c>
      <c r="F80" s="2">
        <v>1.014035331534563</v>
      </c>
      <c r="G80" s="2" t="s">
        <v>42</v>
      </c>
      <c r="H80" s="2">
        <v>0.017849119748190753</v>
      </c>
      <c r="I80" s="2">
        <v>1.0178491197481907</v>
      </c>
      <c r="J80" s="2" t="s">
        <v>42</v>
      </c>
      <c r="K80" s="39">
        <f>0.25 * Data!E58 + 0.7 * Data!H58 + 0.05 * Data!J58</f>
        <v>0.01756512567</v>
      </c>
      <c r="L80" s="39">
        <f t="shared" si="3"/>
        <v>1.017565126</v>
      </c>
      <c r="M80" s="2"/>
    </row>
    <row r="81" ht="15.75" customHeight="1">
      <c r="A81" s="1">
        <v>56.0</v>
      </c>
      <c r="B81" s="2">
        <v>0.025891692699704018</v>
      </c>
      <c r="C81" s="2">
        <v>1.025891692699704</v>
      </c>
      <c r="D81" s="2" t="s">
        <v>42</v>
      </c>
      <c r="E81" s="2">
        <v>0.02946285564927061</v>
      </c>
      <c r="F81" s="2">
        <v>1.0294628556492706</v>
      </c>
      <c r="G81" s="2" t="s">
        <v>42</v>
      </c>
      <c r="H81" s="2">
        <v>0.034186371950526144</v>
      </c>
      <c r="I81" s="2">
        <v>1.0341863719505262</v>
      </c>
      <c r="J81" s="2" t="s">
        <v>42</v>
      </c>
      <c r="K81" s="39">
        <f>0.25 * Data!E59 + 0.7 * Data!H59 + 0.05 * Data!J59</f>
        <v>0.03389828361</v>
      </c>
      <c r="L81" s="39">
        <f t="shared" si="3"/>
        <v>1.033898284</v>
      </c>
      <c r="M81" s="2"/>
    </row>
    <row r="82" ht="15.75" customHeight="1">
      <c r="A82" s="1">
        <v>57.0</v>
      </c>
      <c r="B82" s="2">
        <v>0.002530286069264188</v>
      </c>
      <c r="C82" s="2">
        <v>1.0025302860692642</v>
      </c>
      <c r="D82" s="2" t="s">
        <v>42</v>
      </c>
      <c r="E82" s="2">
        <v>-0.001780644222435023</v>
      </c>
      <c r="F82" s="2">
        <v>0.9982193557775649</v>
      </c>
      <c r="G82" s="2" t="s">
        <v>42</v>
      </c>
      <c r="H82" s="2">
        <v>-0.00835311655170297</v>
      </c>
      <c r="I82" s="2">
        <v>0.991646883448297</v>
      </c>
      <c r="J82" s="2" t="s">
        <v>42</v>
      </c>
      <c r="K82" s="39">
        <f>0.25 * Data!E60 + 0.7 * Data!H60 + 0.05 * Data!J60</f>
        <v>-0.007787731042</v>
      </c>
      <c r="L82" s="39">
        <f t="shared" si="3"/>
        <v>0.992212269</v>
      </c>
      <c r="M82" s="2"/>
    </row>
    <row r="83" ht="15.75" customHeight="1">
      <c r="A83" s="1">
        <v>58.0</v>
      </c>
      <c r="B83" s="2">
        <v>0.0021716833468684625</v>
      </c>
      <c r="C83" s="2">
        <v>1.0021716833468686</v>
      </c>
      <c r="D83" s="2" t="s">
        <v>42</v>
      </c>
      <c r="E83" s="2">
        <v>0.006227215176567458</v>
      </c>
      <c r="F83" s="2">
        <v>1.0062272151765674</v>
      </c>
      <c r="G83" s="2" t="s">
        <v>42</v>
      </c>
      <c r="H83" s="2">
        <v>0.012422604971790204</v>
      </c>
      <c r="I83" s="2">
        <v>1.0124226049717902</v>
      </c>
      <c r="J83" s="2" t="s">
        <v>42</v>
      </c>
      <c r="K83" s="39">
        <f>0.25 * Data!E61 + 0.7 * Data!H61 + 0.05 * Data!J61</f>
        <v>0.01188764048</v>
      </c>
      <c r="L83" s="39">
        <f t="shared" si="3"/>
        <v>1.01188764</v>
      </c>
      <c r="M83" s="2"/>
    </row>
    <row r="84" ht="15.75" customHeight="1">
      <c r="A84" s="1">
        <v>59.0</v>
      </c>
      <c r="B84" s="2">
        <v>-0.012012825175633386</v>
      </c>
      <c r="C84" s="2">
        <v>0.9879871748243666</v>
      </c>
      <c r="D84" s="2" t="s">
        <v>42</v>
      </c>
      <c r="E84" s="2">
        <v>-0.018025355184856387</v>
      </c>
      <c r="F84" s="2">
        <v>0.9819746448151436</v>
      </c>
      <c r="G84" s="2" t="s">
        <v>42</v>
      </c>
      <c r="H84" s="2">
        <v>-0.026742356739396306</v>
      </c>
      <c r="I84" s="2">
        <v>0.9732576432606037</v>
      </c>
      <c r="J84" s="2" t="s">
        <v>42</v>
      </c>
      <c r="K84" s="39">
        <f>0.25 * Data!E62 + 0.7 * Data!H62 + 0.05 * Data!J62</f>
        <v>-0.02606623885</v>
      </c>
      <c r="L84" s="39">
        <f t="shared" si="3"/>
        <v>0.9739337611</v>
      </c>
      <c r="M84" s="2"/>
    </row>
    <row r="85" ht="15.75" customHeight="1">
      <c r="A85" s="1">
        <v>60.0</v>
      </c>
      <c r="B85" s="2">
        <v>0.012655598264821289</v>
      </c>
      <c r="C85" s="2">
        <v>1.0126555982648213</v>
      </c>
      <c r="D85" s="2">
        <v>0.13758244829627064</v>
      </c>
      <c r="E85" s="2">
        <v>0.016679907438167964</v>
      </c>
      <c r="F85" s="2">
        <v>1.016679907438168</v>
      </c>
      <c r="G85" s="2">
        <v>0.15531293497573162</v>
      </c>
      <c r="H85" s="2">
        <v>0.02250788023395505</v>
      </c>
      <c r="I85" s="2">
        <v>1.0225078802339551</v>
      </c>
      <c r="J85" s="2">
        <v>0.1789215678706697</v>
      </c>
      <c r="K85" s="39">
        <f>0.25 * Data!E63 + 0.7 * Data!H63 + 0.05 * Data!J63</f>
        <v>0.02205696433</v>
      </c>
      <c r="L85" s="39">
        <f t="shared" si="3"/>
        <v>1.022056964</v>
      </c>
      <c r="M85" s="39">
        <f>PRODUCT(L74:L85)-1</f>
        <v>0.1774626702</v>
      </c>
    </row>
    <row r="86" ht="15.75" customHeight="1">
      <c r="A86" s="1">
        <v>61.0</v>
      </c>
      <c r="B86" s="2">
        <v>0.029342994642926706</v>
      </c>
      <c r="C86" s="2">
        <v>1.0293429946429267</v>
      </c>
      <c r="D86" s="2" t="s">
        <v>42</v>
      </c>
      <c r="E86" s="2">
        <v>0.03946826079478304</v>
      </c>
      <c r="F86" s="2">
        <v>1.039468260794783</v>
      </c>
      <c r="G86" s="2" t="s">
        <v>42</v>
      </c>
      <c r="H86" s="2">
        <v>0.05407806567830716</v>
      </c>
      <c r="I86" s="2">
        <v>1.054078065678307</v>
      </c>
      <c r="J86" s="2" t="s">
        <v>42</v>
      </c>
      <c r="K86" s="39">
        <f>0.25 * Data!E64 + 0.7 * Data!H64 + 0.05 * Data!J64</f>
        <v>0.052956931</v>
      </c>
      <c r="L86" s="39">
        <f t="shared" si="3"/>
        <v>1.052956931</v>
      </c>
      <c r="M86" s="2"/>
    </row>
    <row r="87" ht="15.75" customHeight="1">
      <c r="A87" s="1">
        <v>62.0</v>
      </c>
      <c r="B87" s="2">
        <v>-0.017884101205016264</v>
      </c>
      <c r="C87" s="2">
        <v>0.9821158987949837</v>
      </c>
      <c r="D87" s="2" t="s">
        <v>42</v>
      </c>
      <c r="E87" s="2">
        <v>-0.02024905550946389</v>
      </c>
      <c r="F87" s="2">
        <v>0.9797509444905361</v>
      </c>
      <c r="G87" s="2" t="s">
        <v>42</v>
      </c>
      <c r="H87" s="2">
        <v>-0.023216259704213985</v>
      </c>
      <c r="I87" s="2">
        <v>0.976783740295786</v>
      </c>
      <c r="J87" s="2" t="s">
        <v>42</v>
      </c>
      <c r="K87" s="39">
        <f>0.25 * Data!E65 + 0.7 * Data!H65 + 0.05 * Data!J65</f>
        <v>-0.02306569723</v>
      </c>
      <c r="L87" s="39">
        <f t="shared" si="3"/>
        <v>0.9769343028</v>
      </c>
      <c r="M87" s="2"/>
    </row>
    <row r="88" ht="15.75" customHeight="1">
      <c r="A88" s="1">
        <v>63.0</v>
      </c>
      <c r="B88" s="2">
        <v>-0.012053863932849835</v>
      </c>
      <c r="C88" s="2">
        <v>0.9879461360671502</v>
      </c>
      <c r="D88" s="2" t="s">
        <v>42</v>
      </c>
      <c r="E88" s="2">
        <v>-0.01936495938769194</v>
      </c>
      <c r="F88" s="2">
        <v>0.9806350406123081</v>
      </c>
      <c r="G88" s="2" t="s">
        <v>42</v>
      </c>
      <c r="H88" s="2">
        <v>-0.03005056770400148</v>
      </c>
      <c r="I88" s="2">
        <v>0.9699494322959985</v>
      </c>
      <c r="J88" s="2" t="s">
        <v>42</v>
      </c>
      <c r="K88" s="39">
        <f>0.25 * Data!E66 + 0.7 * Data!H66 + 0.05 * Data!J66</f>
        <v>-0.02920693949</v>
      </c>
      <c r="L88" s="39">
        <f t="shared" si="3"/>
        <v>0.9707930605</v>
      </c>
      <c r="M88" s="2"/>
    </row>
    <row r="89" ht="15.75" customHeight="1">
      <c r="A89" s="1">
        <v>64.0</v>
      </c>
      <c r="B89" s="2">
        <v>0.015020783910924271</v>
      </c>
      <c r="C89" s="2">
        <v>1.0150207839109242</v>
      </c>
      <c r="D89" s="2" t="s">
        <v>42</v>
      </c>
      <c r="E89" s="2">
        <v>0.019398704562316755</v>
      </c>
      <c r="F89" s="2">
        <v>1.0193987045623167</v>
      </c>
      <c r="G89" s="2" t="s">
        <v>42</v>
      </c>
      <c r="H89" s="2">
        <v>0.02571392268718096</v>
      </c>
      <c r="I89" s="2">
        <v>1.025713922687181</v>
      </c>
      <c r="J89" s="2" t="s">
        <v>42</v>
      </c>
      <c r="K89" s="39">
        <f>0.25 * Data!E67 + 0.7 * Data!H67 + 0.05 * Data!J67</f>
        <v>0.02522959832</v>
      </c>
      <c r="L89" s="39">
        <f t="shared" si="3"/>
        <v>1.025229598</v>
      </c>
      <c r="M89" s="2"/>
    </row>
    <row r="90" ht="15.75" customHeight="1">
      <c r="A90" s="1">
        <v>65.0</v>
      </c>
      <c r="B90" s="2">
        <v>-0.006082433114110903</v>
      </c>
      <c r="C90" s="2">
        <v>0.9939175668858891</v>
      </c>
      <c r="D90" s="2" t="s">
        <v>42</v>
      </c>
      <c r="E90" s="2">
        <v>-0.004437924701285322</v>
      </c>
      <c r="F90" s="2">
        <v>0.9955620752987147</v>
      </c>
      <c r="G90" s="2" t="s">
        <v>42</v>
      </c>
      <c r="H90" s="2">
        <v>-0.0016373081061817664</v>
      </c>
      <c r="I90" s="2">
        <v>0.9983626918938182</v>
      </c>
      <c r="J90" s="2" t="s">
        <v>42</v>
      </c>
      <c r="K90" s="39">
        <f>0.25 * Data!E68 + 0.7 * Data!H68 + 0.05 * Data!J68</f>
        <v>-0.001926335152</v>
      </c>
      <c r="L90" s="39">
        <f t="shared" si="3"/>
        <v>0.9980736648</v>
      </c>
      <c r="M90" s="2"/>
    </row>
    <row r="91" ht="15.75" customHeight="1">
      <c r="A91" s="1">
        <v>66.0</v>
      </c>
      <c r="B91" s="2">
        <v>0.007228738143734897</v>
      </c>
      <c r="C91" s="2">
        <v>1.0072287381437348</v>
      </c>
      <c r="D91" s="2" t="s">
        <v>42</v>
      </c>
      <c r="E91" s="2">
        <v>0.003719892166072655</v>
      </c>
      <c r="F91" s="2">
        <v>1.0037198921660726</v>
      </c>
      <c r="G91" s="2" t="s">
        <v>42</v>
      </c>
      <c r="H91" s="2">
        <v>-0.0017425371554954823</v>
      </c>
      <c r="I91" s="2">
        <v>0.9982574628445046</v>
      </c>
      <c r="J91" s="2" t="s">
        <v>42</v>
      </c>
      <c r="K91" s="39">
        <f>0.25 * Data!E69 + 0.7 * Data!H69 + 0.05 * Data!J69</f>
        <v>-0.00125414132</v>
      </c>
      <c r="L91" s="39">
        <f t="shared" si="3"/>
        <v>0.9987458587</v>
      </c>
      <c r="M91" s="2"/>
    </row>
    <row r="92" ht="15.75" customHeight="1">
      <c r="A92" s="1">
        <v>67.0</v>
      </c>
      <c r="B92" s="2">
        <v>0.017329190412621313</v>
      </c>
      <c r="C92" s="2">
        <v>1.0173291904126214</v>
      </c>
      <c r="D92" s="2" t="s">
        <v>42</v>
      </c>
      <c r="E92" s="2">
        <v>0.020277673992999002</v>
      </c>
      <c r="F92" s="2">
        <v>1.020277673992999</v>
      </c>
      <c r="G92" s="2" t="s">
        <v>42</v>
      </c>
      <c r="H92" s="2">
        <v>0.02435350592813245</v>
      </c>
      <c r="I92" s="2">
        <v>1.0243535059281323</v>
      </c>
      <c r="J92" s="2" t="s">
        <v>42</v>
      </c>
      <c r="K92" s="39">
        <f>0.25 * Data!E70 + 0.7 * Data!H70 + 0.05 * Data!J70</f>
        <v>0.02407166884</v>
      </c>
      <c r="L92" s="39">
        <f t="shared" si="3"/>
        <v>1.024071669</v>
      </c>
      <c r="M92" s="2"/>
    </row>
    <row r="93" ht="15.75" customHeight="1">
      <c r="A93" s="1">
        <v>68.0</v>
      </c>
      <c r="B93" s="2">
        <v>0.0018472662066848459</v>
      </c>
      <c r="C93" s="2">
        <v>1.0018472662066848</v>
      </c>
      <c r="D93" s="2" t="s">
        <v>42</v>
      </c>
      <c r="E93" s="2">
        <v>0.005592093183630438</v>
      </c>
      <c r="F93" s="2">
        <v>1.0055920931836304</v>
      </c>
      <c r="G93" s="2" t="s">
        <v>42</v>
      </c>
      <c r="H93" s="2">
        <v>0.011362799696497389</v>
      </c>
      <c r="I93" s="2">
        <v>1.0113627996964973</v>
      </c>
      <c r="J93" s="2" t="s">
        <v>42</v>
      </c>
      <c r="K93" s="39">
        <f>0.25 * Data!E71 + 0.7 * Data!H71 + 0.05 * Data!J71</f>
        <v>0.01085632981</v>
      </c>
      <c r="L93" s="39">
        <f t="shared" si="3"/>
        <v>1.01085633</v>
      </c>
      <c r="M93" s="2"/>
    </row>
    <row r="94" ht="15.75" customHeight="1">
      <c r="A94" s="1">
        <v>69.0</v>
      </c>
      <c r="B94" s="2">
        <v>-0.008494713747226114</v>
      </c>
      <c r="C94" s="2">
        <v>0.9915052862527739</v>
      </c>
      <c r="D94" s="2" t="s">
        <v>42</v>
      </c>
      <c r="E94" s="2">
        <v>-0.014248660394782921</v>
      </c>
      <c r="F94" s="2">
        <v>0.9857513396052171</v>
      </c>
      <c r="G94" s="2" t="s">
        <v>42</v>
      </c>
      <c r="H94" s="2">
        <v>-0.022635174823231588</v>
      </c>
      <c r="I94" s="2">
        <v>0.9773648251767684</v>
      </c>
      <c r="J94" s="2" t="s">
        <v>42</v>
      </c>
      <c r="K94" s="39">
        <f>0.25 * Data!E72 + 0.7 * Data!H72 + 0.05 * Data!J72</f>
        <v>-0.02197703288</v>
      </c>
      <c r="L94" s="39">
        <f t="shared" si="3"/>
        <v>0.9780229671</v>
      </c>
      <c r="M94" s="2"/>
    </row>
    <row r="95" ht="15.75" customHeight="1">
      <c r="A95" s="1">
        <v>70.0</v>
      </c>
      <c r="B95" s="2">
        <v>0.021412789479472283</v>
      </c>
      <c r="C95" s="2">
        <v>1.0214127894794722</v>
      </c>
      <c r="D95" s="2" t="s">
        <v>42</v>
      </c>
      <c r="E95" s="2">
        <v>0.02346581863077877</v>
      </c>
      <c r="F95" s="2">
        <v>1.0234658186307788</v>
      </c>
      <c r="G95" s="2" t="s">
        <v>42</v>
      </c>
      <c r="H95" s="2">
        <v>0.026066535789261498</v>
      </c>
      <c r="I95" s="2">
        <v>1.0260665357892615</v>
      </c>
      <c r="J95" s="2" t="s">
        <v>42</v>
      </c>
      <c r="K95" s="39">
        <f>0.25 * Data!E73 + 0.7 * Data!H73 + 0.05 * Data!J73</f>
        <v>0.02592961379</v>
      </c>
      <c r="L95" s="39">
        <f t="shared" si="3"/>
        <v>1.025929614</v>
      </c>
      <c r="M95" s="2"/>
    </row>
    <row r="96" ht="15.75" customHeight="1">
      <c r="A96" s="1">
        <v>71.0</v>
      </c>
      <c r="B96" s="2">
        <v>-0.022380405481091683</v>
      </c>
      <c r="C96" s="2">
        <v>0.9776195945189083</v>
      </c>
      <c r="D96" s="2" t="s">
        <v>42</v>
      </c>
      <c r="E96" s="2">
        <v>-0.02900051982423658</v>
      </c>
      <c r="F96" s="2">
        <v>0.9709994801757634</v>
      </c>
      <c r="G96" s="2" t="s">
        <v>42</v>
      </c>
      <c r="H96" s="2">
        <v>-0.03826225815490867</v>
      </c>
      <c r="I96" s="2">
        <v>0.9617377418450913</v>
      </c>
      <c r="J96" s="2" t="s">
        <v>42</v>
      </c>
      <c r="K96" s="39">
        <f>0.25 * Data!E74 + 0.7 * Data!H74 + 0.05 * Data!J74</f>
        <v>-0.03760185216</v>
      </c>
      <c r="L96" s="39">
        <f t="shared" si="3"/>
        <v>0.9623981478</v>
      </c>
      <c r="M96" s="2"/>
    </row>
    <row r="97" ht="15.75" customHeight="1">
      <c r="A97" s="1">
        <v>72.0</v>
      </c>
      <c r="B97" s="2">
        <v>0.0072601479270336805</v>
      </c>
      <c r="C97" s="2">
        <v>1.0072601479270338</v>
      </c>
      <c r="D97" s="2">
        <v>0.03152659619448328</v>
      </c>
      <c r="E97" s="2">
        <v>0.009327606074661696</v>
      </c>
      <c r="F97" s="2">
        <v>1.0093276060746617</v>
      </c>
      <c r="G97" s="2">
        <v>0.03202777534679635</v>
      </c>
      <c r="H97" s="2">
        <v>0.012399054391926012</v>
      </c>
      <c r="I97" s="2">
        <v>1.012399054391926</v>
      </c>
      <c r="J97" s="2">
        <v>0.03270172633428636</v>
      </c>
      <c r="K97" s="39">
        <f>0.25 * Data!E75 + 0.7 * Data!H75 + 0.05 * Data!J75</f>
        <v>0.01214805685</v>
      </c>
      <c r="L97" s="39">
        <f t="shared" si="3"/>
        <v>1.012148057</v>
      </c>
      <c r="M97" s="39">
        <f>PRODUCT(L86:L97)-1</f>
        <v>0.03258683534</v>
      </c>
    </row>
    <row r="98" ht="15.75" customHeight="1">
      <c r="A98" s="1">
        <v>73.0</v>
      </c>
      <c r="B98" s="2">
        <v>0.005871126847406095</v>
      </c>
      <c r="C98" s="2">
        <v>1.005871126847406</v>
      </c>
      <c r="D98" s="2" t="s">
        <v>42</v>
      </c>
      <c r="E98" s="2">
        <v>8.162862077559997E-4</v>
      </c>
      <c r="F98" s="2">
        <v>1.000816286207756</v>
      </c>
      <c r="G98" s="2" t="s">
        <v>42</v>
      </c>
      <c r="H98" s="2">
        <v>-0.006938125504491339</v>
      </c>
      <c r="I98" s="2">
        <v>0.9930618744955086</v>
      </c>
      <c r="J98" s="2" t="s">
        <v>42</v>
      </c>
      <c r="K98" s="39">
        <f>0.25 * Data!E76 + 0.7 * Data!H76 + 0.05 * Data!J76</f>
        <v>-0.006263232736</v>
      </c>
      <c r="L98" s="39">
        <f t="shared" si="3"/>
        <v>0.9937367673</v>
      </c>
      <c r="M98" s="2"/>
    </row>
    <row r="99" ht="15.75" customHeight="1">
      <c r="A99" s="1">
        <v>74.0</v>
      </c>
      <c r="B99" s="2">
        <v>0.01973073881672701</v>
      </c>
      <c r="C99" s="2">
        <v>1.019730738816727</v>
      </c>
      <c r="D99" s="2" t="s">
        <v>42</v>
      </c>
      <c r="E99" s="2">
        <v>0.017157205084678342</v>
      </c>
      <c r="F99" s="2">
        <v>1.0171572050846784</v>
      </c>
      <c r="G99" s="2" t="s">
        <v>42</v>
      </c>
      <c r="H99" s="2">
        <v>0.012775160333963942</v>
      </c>
      <c r="I99" s="2">
        <v>1.0127751603339639</v>
      </c>
      <c r="J99" s="2" t="s">
        <v>42</v>
      </c>
      <c r="K99" s="39">
        <f>0.25 * Data!E77 + 0.7 * Data!H77 + 0.05 * Data!J77</f>
        <v>0.01322728809</v>
      </c>
      <c r="L99" s="39">
        <f t="shared" si="3"/>
        <v>1.013227288</v>
      </c>
      <c r="M99" s="2"/>
    </row>
    <row r="100" ht="15.75" customHeight="1">
      <c r="A100" s="1">
        <v>75.0</v>
      </c>
      <c r="B100" s="2">
        <v>0.04556682627677761</v>
      </c>
      <c r="C100" s="2">
        <v>1.0455668262767777</v>
      </c>
      <c r="D100" s="2" t="s">
        <v>42</v>
      </c>
      <c r="E100" s="2">
        <v>0.04434858215337737</v>
      </c>
      <c r="F100" s="2">
        <v>1.0443485821533773</v>
      </c>
      <c r="G100" s="2" t="s">
        <v>42</v>
      </c>
      <c r="H100" s="2">
        <v>0.04123220018073205</v>
      </c>
      <c r="I100" s="2">
        <v>1.0412322001807321</v>
      </c>
      <c r="J100" s="2" t="s">
        <v>42</v>
      </c>
      <c r="K100" s="39">
        <f>0.25 * Data!E78 + 0.7 * Data!H78 + 0.05 * Data!J78</f>
        <v>0.04170673464</v>
      </c>
      <c r="L100" s="39">
        <f t="shared" si="3"/>
        <v>1.041706735</v>
      </c>
      <c r="M100" s="2"/>
    </row>
    <row r="101" ht="15.75" customHeight="1">
      <c r="A101" s="1">
        <v>76.0</v>
      </c>
      <c r="B101" s="2">
        <v>0.022952210522104926</v>
      </c>
      <c r="C101" s="2">
        <v>1.022952210522105</v>
      </c>
      <c r="D101" s="2" t="s">
        <v>42</v>
      </c>
      <c r="E101" s="2">
        <v>0.028884912902609708</v>
      </c>
      <c r="F101" s="2">
        <v>1.0288849129026096</v>
      </c>
      <c r="G101" s="2" t="s">
        <v>42</v>
      </c>
      <c r="H101" s="2">
        <v>0.03737638603834237</v>
      </c>
      <c r="I101" s="2">
        <v>1.0373763860383423</v>
      </c>
      <c r="J101" s="2" t="s">
        <v>42</v>
      </c>
      <c r="K101" s="39">
        <f>0.25 * Data!E79 + 0.7 * Data!H79 + 0.05 * Data!J79</f>
        <v>0.03673669335</v>
      </c>
      <c r="L101" s="39">
        <f t="shared" si="3"/>
        <v>1.036736693</v>
      </c>
      <c r="M101" s="2"/>
    </row>
    <row r="102" ht="15.75" customHeight="1">
      <c r="A102" s="1">
        <v>77.0</v>
      </c>
      <c r="B102" s="2">
        <v>0.017903134869592042</v>
      </c>
      <c r="C102" s="2">
        <v>1.017903134869592</v>
      </c>
      <c r="D102" s="2" t="s">
        <v>42</v>
      </c>
      <c r="E102" s="2">
        <v>0.01583785021277849</v>
      </c>
      <c r="F102" s="2">
        <v>1.0158378502127785</v>
      </c>
      <c r="G102" s="2" t="s">
        <v>42</v>
      </c>
      <c r="H102" s="2">
        <v>0.01228102427007415</v>
      </c>
      <c r="I102" s="2">
        <v>1.0122810242700742</v>
      </c>
      <c r="J102" s="2" t="s">
        <v>42</v>
      </c>
      <c r="K102" s="39">
        <f>0.25 * Data!E80 + 0.7 * Data!H80 + 0.05 * Data!J80</f>
        <v>0.01265390959</v>
      </c>
      <c r="L102" s="39">
        <f t="shared" si="3"/>
        <v>1.01265391</v>
      </c>
      <c r="M102" s="2"/>
    </row>
    <row r="103" ht="15.75" customHeight="1">
      <c r="A103" s="1">
        <v>78.0</v>
      </c>
      <c r="B103" s="2">
        <v>0.007285018778757285</v>
      </c>
      <c r="C103" s="2">
        <v>1.0072850187787572</v>
      </c>
      <c r="D103" s="2" t="s">
        <v>42</v>
      </c>
      <c r="E103" s="2">
        <v>0.005757615652319036</v>
      </c>
      <c r="F103" s="2">
        <v>1.0057576156523191</v>
      </c>
      <c r="G103" s="2" t="s">
        <v>42</v>
      </c>
      <c r="H103" s="2">
        <v>0.0033516983893064193</v>
      </c>
      <c r="I103" s="2">
        <v>1.0033516983893065</v>
      </c>
      <c r="J103" s="2" t="s">
        <v>42</v>
      </c>
      <c r="K103" s="39">
        <f>0.25 * Data!E81 + 0.7 * Data!H81 + 0.05 * Data!J81</f>
        <v>0.003571326923</v>
      </c>
      <c r="L103" s="39">
        <f t="shared" si="3"/>
        <v>1.003571327</v>
      </c>
      <c r="M103" s="2"/>
    </row>
    <row r="104" ht="15.75" customHeight="1">
      <c r="A104" s="1">
        <v>79.0</v>
      </c>
      <c r="B104" s="2">
        <v>0.009955863438528952</v>
      </c>
      <c r="C104" s="2">
        <v>1.009955863438529</v>
      </c>
      <c r="D104" s="2" t="s">
        <v>42</v>
      </c>
      <c r="E104" s="2">
        <v>0.016323061997448665</v>
      </c>
      <c r="F104" s="2">
        <v>1.0163230619974486</v>
      </c>
      <c r="G104" s="2" t="s">
        <v>42</v>
      </c>
      <c r="H104" s="2">
        <v>0.025873145021863917</v>
      </c>
      <c r="I104" s="2">
        <v>1.0258731450218639</v>
      </c>
      <c r="J104" s="2" t="s">
        <v>42</v>
      </c>
      <c r="K104" s="39">
        <f>0.25 * Data!E82 + 0.7 * Data!H82 + 0.05 * Data!J82</f>
        <v>0.02507742391</v>
      </c>
      <c r="L104" s="39">
        <f t="shared" si="3"/>
        <v>1.025077424</v>
      </c>
      <c r="M104" s="2"/>
    </row>
    <row r="105" ht="15.75" customHeight="1">
      <c r="A105" s="1">
        <v>80.0</v>
      </c>
      <c r="B105" s="2">
        <v>-0.019182284638536058</v>
      </c>
      <c r="C105" s="2">
        <v>0.9808177153614639</v>
      </c>
      <c r="D105" s="2" t="s">
        <v>42</v>
      </c>
      <c r="E105" s="2">
        <v>-0.018349962008038137</v>
      </c>
      <c r="F105" s="2">
        <v>0.9816500379919618</v>
      </c>
      <c r="G105" s="2" t="s">
        <v>42</v>
      </c>
      <c r="H105" s="2">
        <v>-0.016349949176396553</v>
      </c>
      <c r="I105" s="2">
        <v>0.9836500508236035</v>
      </c>
      <c r="J105" s="2" t="s">
        <v>42</v>
      </c>
      <c r="K105" s="39">
        <f>0.25 * Data!E83 + 0.7 * Data!H83 + 0.05 * Data!J83</f>
        <v>-0.01664187173</v>
      </c>
      <c r="L105" s="39">
        <f t="shared" si="3"/>
        <v>0.9833581283</v>
      </c>
      <c r="M105" s="2"/>
    </row>
    <row r="106" ht="15.75" customHeight="1">
      <c r="A106" s="1">
        <v>81.0</v>
      </c>
      <c r="B106" s="2">
        <v>0.013244611368929196</v>
      </c>
      <c r="C106" s="2">
        <v>1.0132446113689293</v>
      </c>
      <c r="D106" s="2" t="s">
        <v>42</v>
      </c>
      <c r="E106" s="2">
        <v>0.01370346640616277</v>
      </c>
      <c r="F106" s="2">
        <v>1.0137034664061628</v>
      </c>
      <c r="G106" s="2" t="s">
        <v>42</v>
      </c>
      <c r="H106" s="2">
        <v>0.01413575582715396</v>
      </c>
      <c r="I106" s="2">
        <v>1.014135755827154</v>
      </c>
      <c r="J106" s="2" t="s">
        <v>42</v>
      </c>
      <c r="K106" s="39">
        <f>0.25 * Data!E84 + 0.7 * Data!H84 + 0.05 * Data!J84</f>
        <v>0.01414239723</v>
      </c>
      <c r="L106" s="39">
        <f t="shared" si="3"/>
        <v>1.014142397</v>
      </c>
      <c r="M106" s="2"/>
    </row>
    <row r="107" ht="15.75" customHeight="1">
      <c r="A107" s="1">
        <v>82.0</v>
      </c>
      <c r="B107" s="2">
        <v>0.002892029276376479</v>
      </c>
      <c r="C107" s="2">
        <v>1.0028920292763766</v>
      </c>
      <c r="D107" s="2" t="s">
        <v>42</v>
      </c>
      <c r="E107" s="2">
        <v>-1.1721607002095199E-4</v>
      </c>
      <c r="F107" s="2">
        <v>0.9998827839299791</v>
      </c>
      <c r="G107" s="2" t="s">
        <v>42</v>
      </c>
      <c r="H107" s="2">
        <v>-0.004659039857166449</v>
      </c>
      <c r="I107" s="2">
        <v>0.9953409601428336</v>
      </c>
      <c r="J107" s="2" t="s">
        <v>42</v>
      </c>
      <c r="K107" s="39">
        <f>0.25 * Data!E85 + 0.7 * Data!H85 + 0.05 * Data!J85</f>
        <v>-0.004275895247</v>
      </c>
      <c r="L107" s="39">
        <f t="shared" si="3"/>
        <v>0.9957241048</v>
      </c>
      <c r="M107" s="2"/>
    </row>
    <row r="108" ht="15.75" customHeight="1">
      <c r="A108" s="1">
        <v>83.0</v>
      </c>
      <c r="B108" s="2">
        <v>0.01991850193439295</v>
      </c>
      <c r="C108" s="2">
        <v>1.019918501934393</v>
      </c>
      <c r="D108" s="2" t="s">
        <v>42</v>
      </c>
      <c r="E108" s="2">
        <v>0.025009074580939476</v>
      </c>
      <c r="F108" s="2">
        <v>1.0250090745809395</v>
      </c>
      <c r="G108" s="2" t="s">
        <v>42</v>
      </c>
      <c r="H108" s="2">
        <v>0.032298575547502054</v>
      </c>
      <c r="I108" s="2">
        <v>1.032298575547502</v>
      </c>
      <c r="J108" s="2" t="s">
        <v>42</v>
      </c>
      <c r="K108" s="39">
        <f>0.25 * Data!E86 + 0.7 * Data!H86 + 0.05 * Data!J86</f>
        <v>0.03174884347</v>
      </c>
      <c r="L108" s="39">
        <f t="shared" si="3"/>
        <v>1.031748843</v>
      </c>
      <c r="M108" s="2"/>
    </row>
    <row r="109" ht="15.75" customHeight="1">
      <c r="A109" s="1">
        <v>84.0</v>
      </c>
      <c r="B109" s="2">
        <v>0.012721661453947736</v>
      </c>
      <c r="C109" s="2">
        <v>1.0127216614539478</v>
      </c>
      <c r="D109" s="2">
        <v>0.169522465329617</v>
      </c>
      <c r="E109" s="2">
        <v>0.015165838330545044</v>
      </c>
      <c r="F109" s="2">
        <v>1.015165838330545</v>
      </c>
      <c r="G109" s="2">
        <v>0.17594129138643422</v>
      </c>
      <c r="H109" s="2">
        <v>0.018639379063076767</v>
      </c>
      <c r="I109" s="2">
        <v>1.0186393790630768</v>
      </c>
      <c r="J109" s="2">
        <v>0.18183167312338067</v>
      </c>
      <c r="K109" s="39">
        <f>0.25 * Data!E87 + 0.7 * Data!H87 + 0.05 * Data!J87</f>
        <v>0.0183820381</v>
      </c>
      <c r="L109" s="39">
        <f t="shared" si="3"/>
        <v>1.018382038</v>
      </c>
      <c r="M109" s="39">
        <f>PRODUCT(L98:L109)-1</f>
        <v>0.1819321019</v>
      </c>
    </row>
    <row r="110" ht="15.75" customHeight="1">
      <c r="A110" s="1">
        <v>85.0</v>
      </c>
      <c r="B110" s="2">
        <v>-6.342373448377102E-4</v>
      </c>
      <c r="C110" s="2">
        <v>0.9993657626551623</v>
      </c>
      <c r="D110" s="2" t="s">
        <v>42</v>
      </c>
      <c r="E110" s="2">
        <v>0.004006147339677716</v>
      </c>
      <c r="F110" s="2">
        <v>1.0040061473396777</v>
      </c>
      <c r="G110" s="2" t="s">
        <v>42</v>
      </c>
      <c r="H110" s="2">
        <v>0.01122904481818221</v>
      </c>
      <c r="I110" s="2">
        <v>1.0112290448181822</v>
      </c>
      <c r="J110" s="2" t="s">
        <v>42</v>
      </c>
      <c r="K110" s="39">
        <f>0.25 * Data!E88 + 0.7 * Data!H88 + 0.05 * Data!J88</f>
        <v>0.01058341662</v>
      </c>
      <c r="L110" s="39">
        <f t="shared" si="3"/>
        <v>1.010583417</v>
      </c>
      <c r="M110" s="2"/>
    </row>
    <row r="111" ht="15.75" customHeight="1">
      <c r="A111" s="1">
        <v>86.0</v>
      </c>
      <c r="B111" s="2">
        <v>0.001703217858984355</v>
      </c>
      <c r="C111" s="2">
        <v>1.0017032178589844</v>
      </c>
      <c r="D111" s="2" t="s">
        <v>42</v>
      </c>
      <c r="E111" s="2">
        <v>0.002567645146784262</v>
      </c>
      <c r="F111" s="2">
        <v>1.0025676451467842</v>
      </c>
      <c r="G111" s="2" t="s">
        <v>42</v>
      </c>
      <c r="H111" s="2">
        <v>0.003964701199805318</v>
      </c>
      <c r="I111" s="2">
        <v>1.0039647011998054</v>
      </c>
      <c r="J111" s="2" t="s">
        <v>42</v>
      </c>
      <c r="K111" s="39">
        <f>0.25 * Data!E89 + 0.7 * Data!H89 + 0.05 * Data!J89</f>
        <v>0.003831544009</v>
      </c>
      <c r="L111" s="39">
        <f t="shared" si="3"/>
        <v>1.003831544</v>
      </c>
      <c r="M111" s="2"/>
    </row>
    <row r="112" ht="15.75" customHeight="1">
      <c r="A112" s="1">
        <v>87.0</v>
      </c>
      <c r="B112" s="2">
        <v>0.002846464766951364</v>
      </c>
      <c r="C112" s="2">
        <v>1.0028464647669513</v>
      </c>
      <c r="D112" s="2" t="s">
        <v>42</v>
      </c>
      <c r="E112" s="2">
        <v>0.006151616509839153</v>
      </c>
      <c r="F112" s="2">
        <v>1.0061516165098392</v>
      </c>
      <c r="G112" s="2" t="s">
        <v>42</v>
      </c>
      <c r="H112" s="2">
        <v>0.011231181426828265</v>
      </c>
      <c r="I112" s="2">
        <v>1.0112311814268282</v>
      </c>
      <c r="J112" s="2" t="s">
        <v>42</v>
      </c>
      <c r="K112" s="39">
        <f>0.25 * Data!E90 + 0.7 * Data!H90 + 0.05 * Data!J90</f>
        <v>0.01078757813</v>
      </c>
      <c r="L112" s="39">
        <f t="shared" si="3"/>
        <v>1.010787578</v>
      </c>
      <c r="M112" s="2"/>
    </row>
    <row r="113" ht="15.75" customHeight="1">
      <c r="A113" s="1">
        <v>88.0</v>
      </c>
      <c r="B113" s="2">
        <v>0.0020126884306665037</v>
      </c>
      <c r="C113" s="2">
        <v>1.0020126884306666</v>
      </c>
      <c r="D113" s="2" t="s">
        <v>42</v>
      </c>
      <c r="E113" s="2">
        <v>0.004474415371240682</v>
      </c>
      <c r="F113" s="2">
        <v>1.0044744153712406</v>
      </c>
      <c r="G113" s="2" t="s">
        <v>42</v>
      </c>
      <c r="H113" s="2">
        <v>0.008299225899952732</v>
      </c>
      <c r="I113" s="2">
        <v>1.0082992258999528</v>
      </c>
      <c r="J113" s="2" t="s">
        <v>42</v>
      </c>
      <c r="K113" s="39">
        <f>0.25 * Data!E91 + 0.7 * Data!H91 + 0.05 * Data!J91</f>
        <v>0.007958455003</v>
      </c>
      <c r="L113" s="39">
        <f t="shared" si="3"/>
        <v>1.007958455</v>
      </c>
      <c r="M113" s="2"/>
    </row>
    <row r="114" ht="15.75" customHeight="1">
      <c r="A114" s="1">
        <v>89.0</v>
      </c>
      <c r="B114" s="2">
        <v>0.0010984187870837624</v>
      </c>
      <c r="C114" s="2">
        <v>1.0010984187870837</v>
      </c>
      <c r="D114" s="2" t="s">
        <v>42</v>
      </c>
      <c r="E114" s="2">
        <v>3.4793005379644173E-4</v>
      </c>
      <c r="F114" s="2">
        <v>1.0003479300537965</v>
      </c>
      <c r="G114" s="2" t="s">
        <v>42</v>
      </c>
      <c r="H114" s="2">
        <v>-7.008831264569191E-4</v>
      </c>
      <c r="I114" s="2">
        <v>0.9992991168735431</v>
      </c>
      <c r="J114" s="2" t="s">
        <v>42</v>
      </c>
      <c r="K114" s="39">
        <f>0.25 * Data!E92 + 0.7 * Data!H92 + 0.05 * Data!J92</f>
        <v>-0.0006263020147</v>
      </c>
      <c r="L114" s="39">
        <f t="shared" si="3"/>
        <v>0.999373698</v>
      </c>
      <c r="M114" s="2"/>
    </row>
    <row r="115" ht="15.75" customHeight="1">
      <c r="A115" s="1">
        <v>90.0</v>
      </c>
      <c r="B115" s="2">
        <v>0.007937688100693277</v>
      </c>
      <c r="C115" s="2">
        <v>1.0079376881006932</v>
      </c>
      <c r="D115" s="2" t="s">
        <v>42</v>
      </c>
      <c r="E115" s="2">
        <v>0.00902292908902355</v>
      </c>
      <c r="F115" s="2">
        <v>1.0090229290890236</v>
      </c>
      <c r="G115" s="2" t="s">
        <v>42</v>
      </c>
      <c r="H115" s="2">
        <v>0.010566683187798187</v>
      </c>
      <c r="I115" s="2">
        <v>1.0105666831877982</v>
      </c>
      <c r="J115" s="2" t="s">
        <v>42</v>
      </c>
      <c r="K115" s="39">
        <f>0.25 * Data!E93 + 0.7 * Data!H93 + 0.05 * Data!J93</f>
        <v>0.01045205491</v>
      </c>
      <c r="L115" s="39">
        <f t="shared" si="3"/>
        <v>1.010452055</v>
      </c>
      <c r="M115" s="2"/>
    </row>
    <row r="116" ht="15.75" customHeight="1">
      <c r="A116" s="1">
        <v>91.0</v>
      </c>
      <c r="B116" s="2">
        <v>0.00419858386174389</v>
      </c>
      <c r="C116" s="2">
        <v>1.004198583861744</v>
      </c>
      <c r="D116" s="2" t="s">
        <v>42</v>
      </c>
      <c r="E116" s="2">
        <v>-0.003948807996401308</v>
      </c>
      <c r="F116" s="2">
        <v>0.9960511920035987</v>
      </c>
      <c r="G116" s="2" t="s">
        <v>42</v>
      </c>
      <c r="H116" s="2">
        <v>-0.016368456130023707</v>
      </c>
      <c r="I116" s="2">
        <v>0.9836315438699763</v>
      </c>
      <c r="J116" s="2" t="s">
        <v>42</v>
      </c>
      <c r="K116" s="39">
        <f>0.25 * Data!E94 + 0.7 * Data!H94 + 0.05 * Data!J94</f>
        <v>-0.01530039206</v>
      </c>
      <c r="L116" s="39">
        <f t="shared" si="3"/>
        <v>0.9846996079</v>
      </c>
      <c r="M116" s="2"/>
    </row>
    <row r="117" ht="15.75" customHeight="1">
      <c r="A117" s="1">
        <v>92.0</v>
      </c>
      <c r="B117" s="2">
        <v>-0.0017529099909115078</v>
      </c>
      <c r="C117" s="2">
        <v>0.9982470900090885</v>
      </c>
      <c r="D117" s="2" t="s">
        <v>42</v>
      </c>
      <c r="E117" s="2">
        <v>-0.002310803026718355</v>
      </c>
      <c r="F117" s="2">
        <v>0.9976891969732816</v>
      </c>
      <c r="G117" s="2" t="s">
        <v>42</v>
      </c>
      <c r="H117" s="2">
        <v>-0.0029755991596534023</v>
      </c>
      <c r="I117" s="2">
        <v>0.9970244008403466</v>
      </c>
      <c r="J117" s="2" t="s">
        <v>42</v>
      </c>
      <c r="K117" s="39">
        <f>0.25 * Data!E95 + 0.7 * Data!H95 + 0.05 * Data!J95</f>
        <v>-0.002948873385</v>
      </c>
      <c r="L117" s="39">
        <f t="shared" si="3"/>
        <v>0.9970511266</v>
      </c>
      <c r="M117" s="2"/>
    </row>
    <row r="118" ht="15.75" customHeight="1">
      <c r="A118" s="1">
        <v>93.0</v>
      </c>
      <c r="B118" s="2">
        <v>0.018391853922720008</v>
      </c>
      <c r="C118" s="2">
        <v>1.01839185392272</v>
      </c>
      <c r="D118" s="2" t="s">
        <v>42</v>
      </c>
      <c r="E118" s="2">
        <v>0.024348207674153317</v>
      </c>
      <c r="F118" s="2">
        <v>1.0243482076741532</v>
      </c>
      <c r="G118" s="2" t="s">
        <v>42</v>
      </c>
      <c r="H118" s="2">
        <v>0.03299933666716017</v>
      </c>
      <c r="I118" s="2">
        <v>1.0329993366671602</v>
      </c>
      <c r="J118" s="2" t="s">
        <v>42</v>
      </c>
      <c r="K118" s="39">
        <f>0.25 * Data!E96 + 0.7 * Data!H96 + 0.05 * Data!J96</f>
        <v>0.03232564286</v>
      </c>
      <c r="L118" s="39">
        <f t="shared" si="3"/>
        <v>1.032325643</v>
      </c>
      <c r="M118" s="2"/>
    </row>
    <row r="119" ht="15.75" customHeight="1">
      <c r="A119" s="1">
        <v>94.0</v>
      </c>
      <c r="B119" s="2">
        <v>0.010242087883270167</v>
      </c>
      <c r="C119" s="2">
        <v>1.01024208788327</v>
      </c>
      <c r="D119" s="2" t="s">
        <v>42</v>
      </c>
      <c r="E119" s="2">
        <v>0.008787459668267389</v>
      </c>
      <c r="F119" s="2">
        <v>1.0087874596682673</v>
      </c>
      <c r="G119" s="2" t="s">
        <v>42</v>
      </c>
      <c r="H119" s="2">
        <v>0.006382651492888185</v>
      </c>
      <c r="I119" s="2">
        <v>1.0063826514928882</v>
      </c>
      <c r="J119" s="2" t="s">
        <v>42</v>
      </c>
      <c r="K119" s="39">
        <f>0.25 * Data!E97 + 0.7 * Data!H97 + 0.05 * Data!J97</f>
        <v>0.006620196483</v>
      </c>
      <c r="L119" s="39">
        <f t="shared" si="3"/>
        <v>1.006620196</v>
      </c>
      <c r="M119" s="2"/>
    </row>
    <row r="120" ht="15.75" customHeight="1">
      <c r="A120" s="1">
        <v>95.0</v>
      </c>
      <c r="B120" s="2">
        <v>0.023724062253198258</v>
      </c>
      <c r="C120" s="2">
        <v>1.0237240622531982</v>
      </c>
      <c r="D120" s="2" t="s">
        <v>42</v>
      </c>
      <c r="E120" s="2">
        <v>0.030334983234140876</v>
      </c>
      <c r="F120" s="2">
        <v>1.0303349832341409</v>
      </c>
      <c r="G120" s="2" t="s">
        <v>42</v>
      </c>
      <c r="H120" s="2">
        <v>0.03981700362530936</v>
      </c>
      <c r="I120" s="2">
        <v>1.0398170036253094</v>
      </c>
      <c r="J120" s="2" t="s">
        <v>42</v>
      </c>
      <c r="K120" s="39">
        <f>0.25 * Data!E98 + 0.7 * Data!H98 + 0.05 * Data!J98</f>
        <v>0.03909922877</v>
      </c>
      <c r="L120" s="39">
        <f t="shared" si="3"/>
        <v>1.039099229</v>
      </c>
      <c r="M120" s="2"/>
    </row>
    <row r="121" ht="15.75" customHeight="1">
      <c r="A121" s="1">
        <v>96.0</v>
      </c>
      <c r="B121" s="2">
        <v>-0.007946812236212086</v>
      </c>
      <c r="C121" s="2">
        <v>0.9920531877637879</v>
      </c>
      <c r="D121" s="2">
        <v>0.06315739572500956</v>
      </c>
      <c r="E121" s="2">
        <v>-0.009479521818678607</v>
      </c>
      <c r="F121" s="2">
        <v>0.9905204781813214</v>
      </c>
      <c r="G121" s="2">
        <v>0.07614452149578121</v>
      </c>
      <c r="H121" s="2">
        <v>-0.011438113807771454</v>
      </c>
      <c r="I121" s="2">
        <v>0.9885618861922285</v>
      </c>
      <c r="J121" s="2">
        <v>0.0955458071328672</v>
      </c>
      <c r="K121" s="39">
        <f>0.25 * Data!E99 + 0.7 * Data!H99 + 0.05 * Data!J99</f>
        <v>-0.01133164321</v>
      </c>
      <c r="L121" s="39">
        <f t="shared" si="3"/>
        <v>0.9886683568</v>
      </c>
      <c r="M121" s="39">
        <f>PRODUCT(L110:L121)-1</f>
        <v>0.09393210022</v>
      </c>
    </row>
    <row r="122" ht="15.75" customHeight="1">
      <c r="A122" s="1">
        <v>97.0</v>
      </c>
      <c r="B122" s="2">
        <v>-0.011453551007982022</v>
      </c>
      <c r="C122" s="2">
        <v>0.9885464489920179</v>
      </c>
      <c r="D122" s="2" t="s">
        <v>42</v>
      </c>
      <c r="E122" s="2">
        <v>-0.006683961991883918</v>
      </c>
      <c r="F122" s="2">
        <v>0.9933160380081161</v>
      </c>
      <c r="G122" s="2" t="s">
        <v>42</v>
      </c>
      <c r="H122" s="2">
        <v>0.00106541002308661</v>
      </c>
      <c r="I122" s="2">
        <v>1.0010654100230867</v>
      </c>
      <c r="J122" s="2" t="s">
        <v>42</v>
      </c>
      <c r="K122" s="39">
        <f>0.25 * Data!E100 + 0.7 * Data!H100 + 0.05 * Data!J100</f>
        <v>0.0003204642734</v>
      </c>
      <c r="L122" s="39">
        <f t="shared" si="3"/>
        <v>1.000320464</v>
      </c>
      <c r="M122" s="2"/>
    </row>
    <row r="123" ht="15.75" customHeight="1">
      <c r="A123" s="1">
        <v>98.0</v>
      </c>
      <c r="B123" s="2">
        <v>-8.940409589957163E-4</v>
      </c>
      <c r="C123" s="2">
        <v>0.9991059590410043</v>
      </c>
      <c r="D123" s="2" t="s">
        <v>42</v>
      </c>
      <c r="E123" s="2">
        <v>0.001751324698727203</v>
      </c>
      <c r="F123" s="2">
        <v>1.0017513246987273</v>
      </c>
      <c r="G123" s="2" t="s">
        <v>42</v>
      </c>
      <c r="H123" s="2">
        <v>0.0059480288324066976</v>
      </c>
      <c r="I123" s="2">
        <v>1.0059480288324067</v>
      </c>
      <c r="J123" s="2" t="s">
        <v>42</v>
      </c>
      <c r="K123" s="39">
        <f>0.25 * Data!E101 + 0.7 * Data!H101 + 0.05 * Data!J101</f>
        <v>0.005560194213</v>
      </c>
      <c r="L123" s="39">
        <f t="shared" si="3"/>
        <v>1.005560194</v>
      </c>
      <c r="M123" s="2"/>
    </row>
    <row r="124" ht="15.75" customHeight="1">
      <c r="A124" s="1">
        <v>99.0</v>
      </c>
      <c r="B124" s="2">
        <v>-0.011157850245515678</v>
      </c>
      <c r="C124" s="2">
        <v>0.9888421497544844</v>
      </c>
      <c r="D124" s="2" t="s">
        <v>42</v>
      </c>
      <c r="E124" s="2">
        <v>-0.015459121978577108</v>
      </c>
      <c r="F124" s="2">
        <v>0.9845408780214229</v>
      </c>
      <c r="G124" s="2" t="s">
        <v>42</v>
      </c>
      <c r="H124" s="2">
        <v>-0.021543278703862745</v>
      </c>
      <c r="I124" s="2">
        <v>0.9784567212961373</v>
      </c>
      <c r="J124" s="2" t="s">
        <v>42</v>
      </c>
      <c r="K124" s="39">
        <f>0.25 * Data!E102 + 0.7 * Data!H102 + 0.05 * Data!J102</f>
        <v>-0.02109755746</v>
      </c>
      <c r="L124" s="39">
        <f t="shared" si="3"/>
        <v>0.9789024425</v>
      </c>
      <c r="M124" s="2"/>
    </row>
    <row r="125" ht="15.75" customHeight="1">
      <c r="A125" s="1">
        <v>100.0</v>
      </c>
      <c r="B125" s="2">
        <v>0.010914992004691834</v>
      </c>
      <c r="C125" s="2">
        <v>1.0109149920046918</v>
      </c>
      <c r="D125" s="2" t="s">
        <v>42</v>
      </c>
      <c r="E125" s="2">
        <v>0.01816386042160168</v>
      </c>
      <c r="F125" s="2">
        <v>1.0181638604216017</v>
      </c>
      <c r="G125" s="2" t="s">
        <v>42</v>
      </c>
      <c r="H125" s="2">
        <v>0.029018441981429444</v>
      </c>
      <c r="I125" s="2">
        <v>1.0290184419814294</v>
      </c>
      <c r="J125" s="2" t="s">
        <v>42</v>
      </c>
      <c r="K125" s="39">
        <f>0.25 * Data!E103 + 0.7 * Data!H103 + 0.05 * Data!J103</f>
        <v>0.0281170137</v>
      </c>
      <c r="L125" s="39">
        <f t="shared" si="3"/>
        <v>1.028117014</v>
      </c>
      <c r="M125" s="2"/>
    </row>
    <row r="126" ht="15.75" customHeight="1">
      <c r="A126" s="1">
        <v>101.0</v>
      </c>
      <c r="B126" s="2">
        <v>0.029065945414230594</v>
      </c>
      <c r="C126" s="2">
        <v>1.0290659454142306</v>
      </c>
      <c r="D126" s="2" t="s">
        <v>42</v>
      </c>
      <c r="E126" s="2">
        <v>0.036686409648290695</v>
      </c>
      <c r="F126" s="2">
        <v>1.0366864096482906</v>
      </c>
      <c r="G126" s="2" t="s">
        <v>42</v>
      </c>
      <c r="H126" s="2">
        <v>0.04754048931426904</v>
      </c>
      <c r="I126" s="2">
        <v>1.047540489314269</v>
      </c>
      <c r="J126" s="2" t="s">
        <v>42</v>
      </c>
      <c r="K126" s="39">
        <f>0.25 * Data!E104 + 0.7 * Data!H104 + 0.05 * Data!J104</f>
        <v>0.04673208546</v>
      </c>
      <c r="L126" s="39">
        <f t="shared" si="3"/>
        <v>1.046732085</v>
      </c>
      <c r="M126" s="2"/>
    </row>
    <row r="127" ht="15.75" customHeight="1">
      <c r="A127" s="1">
        <v>102.0</v>
      </c>
      <c r="B127" s="2">
        <v>0.02548182617564131</v>
      </c>
      <c r="C127" s="2">
        <v>1.0254818261756413</v>
      </c>
      <c r="D127" s="2" t="s">
        <v>42</v>
      </c>
      <c r="E127" s="2">
        <v>0.03204128113109223</v>
      </c>
      <c r="F127" s="2">
        <v>1.0320412811310922</v>
      </c>
      <c r="G127" s="2" t="s">
        <v>42</v>
      </c>
      <c r="H127" s="2">
        <v>0.04139109925967056</v>
      </c>
      <c r="I127" s="2">
        <v>1.0413910992596707</v>
      </c>
      <c r="J127" s="2" t="s">
        <v>42</v>
      </c>
      <c r="K127" s="39">
        <f>0.25 * Data!E105 + 0.7 * Data!H105 + 0.05 * Data!J105</f>
        <v>0.04069350847</v>
      </c>
      <c r="L127" s="39">
        <f t="shared" si="3"/>
        <v>1.040693508</v>
      </c>
      <c r="M127" s="2"/>
    </row>
    <row r="128" ht="15.75" customHeight="1">
      <c r="A128" s="1">
        <v>103.0</v>
      </c>
      <c r="B128" s="2">
        <v>3.865422250907437E-4</v>
      </c>
      <c r="C128" s="2">
        <v>1.0003865422250908</v>
      </c>
      <c r="D128" s="2" t="s">
        <v>42</v>
      </c>
      <c r="E128" s="2">
        <v>0.007279789679575025</v>
      </c>
      <c r="F128" s="2">
        <v>1.007279789679575</v>
      </c>
      <c r="G128" s="2" t="s">
        <v>42</v>
      </c>
      <c r="H128" s="2">
        <v>0.017913986798539575</v>
      </c>
      <c r="I128" s="2">
        <v>1.0179139867985396</v>
      </c>
      <c r="J128" s="2" t="s">
        <v>42</v>
      </c>
      <c r="K128" s="39">
        <f>0.25 * Data!E106 + 0.7 * Data!H106 + 0.05 * Data!J106</f>
        <v>0.01697874938</v>
      </c>
      <c r="L128" s="39">
        <f t="shared" si="3"/>
        <v>1.016978749</v>
      </c>
      <c r="M128" s="2"/>
    </row>
    <row r="129" ht="15.75" customHeight="1">
      <c r="A129" s="1">
        <v>104.0</v>
      </c>
      <c r="B129" s="2">
        <v>-0.015665826330091528</v>
      </c>
      <c r="C129" s="2">
        <v>0.9843341736699085</v>
      </c>
      <c r="D129" s="2" t="s">
        <v>42</v>
      </c>
      <c r="E129" s="2">
        <v>-0.02700016526719482</v>
      </c>
      <c r="F129" s="2">
        <v>0.9729998347328052</v>
      </c>
      <c r="G129" s="2" t="s">
        <v>42</v>
      </c>
      <c r="H129" s="2">
        <v>-0.04367101769264153</v>
      </c>
      <c r="I129" s="2">
        <v>0.9563289823073585</v>
      </c>
      <c r="J129" s="2" t="s">
        <v>42</v>
      </c>
      <c r="K129" s="39">
        <f>0.25 * Data!E107 + 0.7 * Data!H107 + 0.05 * Data!J107</f>
        <v>-0.04233688932</v>
      </c>
      <c r="L129" s="39">
        <f t="shared" si="3"/>
        <v>0.9576631107</v>
      </c>
      <c r="M129" s="2"/>
    </row>
    <row r="130" ht="15.75" customHeight="1">
      <c r="A130" s="1">
        <v>105.0</v>
      </c>
      <c r="B130" s="2">
        <v>0.03268638967636471</v>
      </c>
      <c r="C130" s="2">
        <v>1.0326863896763647</v>
      </c>
      <c r="D130" s="2" t="s">
        <v>42</v>
      </c>
      <c r="E130" s="2">
        <v>0.040121689805942995</v>
      </c>
      <c r="F130" s="2">
        <v>1.040121689805943</v>
      </c>
      <c r="G130" s="2" t="s">
        <v>42</v>
      </c>
      <c r="H130" s="2">
        <v>0.05058595926081586</v>
      </c>
      <c r="I130" s="2">
        <v>1.0505859592608158</v>
      </c>
      <c r="J130" s="2" t="s">
        <v>42</v>
      </c>
      <c r="K130" s="39">
        <f>0.25 * Data!E108 + 0.7 * Data!H108 + 0.05 * Data!J108</f>
        <v>0.04982871693</v>
      </c>
      <c r="L130" s="39">
        <f t="shared" si="3"/>
        <v>1.049828717</v>
      </c>
      <c r="M130" s="2"/>
    </row>
    <row r="131" ht="15.75" customHeight="1">
      <c r="A131" s="1">
        <v>106.0</v>
      </c>
      <c r="B131" s="2">
        <v>-0.003583401502904873</v>
      </c>
      <c r="C131" s="2">
        <v>0.9964165984970951</v>
      </c>
      <c r="D131" s="2" t="s">
        <v>42</v>
      </c>
      <c r="E131" s="2">
        <v>-0.012609742581889176</v>
      </c>
      <c r="F131" s="2">
        <v>0.9873902574181108</v>
      </c>
      <c r="G131" s="2" t="s">
        <v>42</v>
      </c>
      <c r="H131" s="2">
        <v>-0.026134998750181725</v>
      </c>
      <c r="I131" s="2">
        <v>0.9738650012498182</v>
      </c>
      <c r="J131" s="2" t="s">
        <v>42</v>
      </c>
      <c r="K131" s="39">
        <f>0.25 * Data!E109 + 0.7 * Data!H109 + 0.05 * Data!J109</f>
        <v>-0.02501026998</v>
      </c>
      <c r="L131" s="39">
        <f t="shared" si="3"/>
        <v>0.97498973</v>
      </c>
      <c r="M131" s="2"/>
    </row>
    <row r="132" ht="15.75" customHeight="1">
      <c r="A132" s="1">
        <v>107.0</v>
      </c>
      <c r="B132" s="2">
        <v>-0.0035434581377806426</v>
      </c>
      <c r="C132" s="2">
        <v>0.9964565418622193</v>
      </c>
      <c r="D132" s="2" t="s">
        <v>42</v>
      </c>
      <c r="E132" s="2">
        <v>4.213883135070056E-4</v>
      </c>
      <c r="F132" s="2">
        <v>1.000421388313507</v>
      </c>
      <c r="G132" s="2" t="s">
        <v>42</v>
      </c>
      <c r="H132" s="2">
        <v>0.006712262515728008</v>
      </c>
      <c r="I132" s="2">
        <v>1.006712262515728</v>
      </c>
      <c r="J132" s="2" t="s">
        <v>42</v>
      </c>
      <c r="K132" s="39">
        <f>0.25 * Data!E110 + 0.7 * Data!H110 + 0.05 * Data!J110</f>
        <v>0.006130755578</v>
      </c>
      <c r="L132" s="39">
        <f t="shared" si="3"/>
        <v>1.006130756</v>
      </c>
      <c r="M132" s="2"/>
    </row>
    <row r="133" ht="15.75" customHeight="1">
      <c r="A133" s="1">
        <v>108.0</v>
      </c>
      <c r="B133" s="2">
        <v>1.937215010741558E-4</v>
      </c>
      <c r="C133" s="2">
        <v>1.000193721501074</v>
      </c>
      <c r="D133" s="2">
        <v>0.05216465540845672</v>
      </c>
      <c r="E133" s="2">
        <v>-0.0011359750190312239</v>
      </c>
      <c r="F133" s="2">
        <v>0.9988640249809688</v>
      </c>
      <c r="G133" s="2">
        <v>0.07341706466707376</v>
      </c>
      <c r="H133" s="2">
        <v>-0.003033634417945547</v>
      </c>
      <c r="I133" s="2">
        <v>0.9969663655820544</v>
      </c>
      <c r="J133" s="2">
        <v>0.10566121115880622</v>
      </c>
      <c r="K133" s="39">
        <f>0.25 * Data!E111 + 0.7 * Data!H111 + 0.05 * Data!J111</f>
        <v>-0.002891643698</v>
      </c>
      <c r="L133" s="39">
        <f t="shared" si="3"/>
        <v>0.9971083563</v>
      </c>
      <c r="M133" s="39">
        <f>PRODUCT(L122:L133)-1</f>
        <v>0.1028780014</v>
      </c>
    </row>
    <row r="134" ht="15.75" customHeight="1">
      <c r="A134" s="1">
        <v>109.0</v>
      </c>
      <c r="B134" s="2">
        <v>0.01990088048994545</v>
      </c>
      <c r="C134" s="2">
        <v>1.0199008804899454</v>
      </c>
      <c r="D134" s="2" t="s">
        <v>42</v>
      </c>
      <c r="E134" s="2">
        <v>0.026356087475867707</v>
      </c>
      <c r="F134" s="2">
        <v>1.0263560874758677</v>
      </c>
      <c r="G134" s="2" t="s">
        <v>42</v>
      </c>
      <c r="H134" s="2">
        <v>0.03570885678822509</v>
      </c>
      <c r="I134" s="2">
        <v>1.035708856788225</v>
      </c>
      <c r="J134" s="2" t="s">
        <v>42</v>
      </c>
      <c r="K134" s="39">
        <f>0.25 * Data!E112 + 0.7 * Data!H112 + 0.05 * Data!J112</f>
        <v>0.03498446621</v>
      </c>
      <c r="L134" s="39">
        <f t="shared" si="3"/>
        <v>1.034984466</v>
      </c>
      <c r="M134" s="2"/>
    </row>
    <row r="135" ht="15.75" customHeight="1">
      <c r="A135" s="1">
        <v>110.0</v>
      </c>
      <c r="B135" s="2">
        <v>0.021858173466338535</v>
      </c>
      <c r="C135" s="2">
        <v>1.0218581734663386</v>
      </c>
      <c r="D135" s="2" t="s">
        <v>42</v>
      </c>
      <c r="E135" s="2">
        <v>0.029534444700362386</v>
      </c>
      <c r="F135" s="2">
        <v>1.0295344447003625</v>
      </c>
      <c r="G135" s="2" t="s">
        <v>42</v>
      </c>
      <c r="H135" s="2">
        <v>0.040703604321330765</v>
      </c>
      <c r="I135" s="2">
        <v>1.0407036043213307</v>
      </c>
      <c r="J135" s="2" t="s">
        <v>42</v>
      </c>
      <c r="K135" s="39">
        <f>0.25 * Data!E113 + 0.7 * Data!H113 + 0.05 * Data!J113</f>
        <v>0.03983038222</v>
      </c>
      <c r="L135" s="39">
        <f t="shared" si="3"/>
        <v>1.039830382</v>
      </c>
      <c r="M135" s="2"/>
    </row>
    <row r="136" ht="15.75" customHeight="1">
      <c r="A136" s="1">
        <v>111.0</v>
      </c>
      <c r="B136" s="2">
        <v>0.006515969139124167</v>
      </c>
      <c r="C136" s="2">
        <v>1.0065159691391241</v>
      </c>
      <c r="D136" s="2" t="s">
        <v>42</v>
      </c>
      <c r="E136" s="2">
        <v>0.014244437769596547</v>
      </c>
      <c r="F136" s="2">
        <v>1.0142444377695965</v>
      </c>
      <c r="G136" s="2" t="s">
        <v>42</v>
      </c>
      <c r="H136" s="2">
        <v>0.025960762959090302</v>
      </c>
      <c r="I136" s="2">
        <v>1.0259607629590903</v>
      </c>
      <c r="J136" s="2" t="s">
        <v>42</v>
      </c>
      <c r="K136" s="39">
        <f>0.25 * Data!E114 + 0.7 * Data!H114 + 0.05 * Data!J114</f>
        <v>0.02496379882</v>
      </c>
      <c r="L136" s="39">
        <f t="shared" si="3"/>
        <v>1.024963799</v>
      </c>
      <c r="M136" s="2"/>
    </row>
    <row r="137" ht="15.75" customHeight="1">
      <c r="A137" s="1">
        <v>112.0</v>
      </c>
      <c r="B137" s="2">
        <v>0.013706204647952734</v>
      </c>
      <c r="C137" s="2">
        <v>1.0137062046479528</v>
      </c>
      <c r="D137" s="2" t="s">
        <v>42</v>
      </c>
      <c r="E137" s="2">
        <v>0.01316894598356268</v>
      </c>
      <c r="F137" s="2">
        <v>1.0131689459835627</v>
      </c>
      <c r="G137" s="2" t="s">
        <v>42</v>
      </c>
      <c r="H137" s="2">
        <v>0.01205944410863364</v>
      </c>
      <c r="I137" s="2">
        <v>1.0120594441086337</v>
      </c>
      <c r="J137" s="2" t="s">
        <v>42</v>
      </c>
      <c r="K137" s="39">
        <f>0.25 * Data!E115 + 0.7 * Data!H115 + 0.05 * Data!J115</f>
        <v>0.01220250491</v>
      </c>
      <c r="L137" s="39">
        <f t="shared" si="3"/>
        <v>1.012202505</v>
      </c>
      <c r="M137" s="2"/>
    </row>
    <row r="138" ht="15.75" customHeight="1">
      <c r="A138" s="1">
        <v>113.0</v>
      </c>
      <c r="B138" s="2">
        <v>-0.006598930908551418</v>
      </c>
      <c r="C138" s="2">
        <v>0.9934010690914485</v>
      </c>
      <c r="D138" s="2" t="s">
        <v>42</v>
      </c>
      <c r="E138" s="2">
        <v>-0.011152070170366676</v>
      </c>
      <c r="F138" s="2">
        <v>0.9888479298296333</v>
      </c>
      <c r="G138" s="2" t="s">
        <v>42</v>
      </c>
      <c r="H138" s="2">
        <v>-0.01776523918443475</v>
      </c>
      <c r="I138" s="2">
        <v>0.9822347608155653</v>
      </c>
      <c r="J138" s="2" t="s">
        <v>42</v>
      </c>
      <c r="K138" s="39">
        <f>0.25 * Data!E116 + 0.7 * Data!H116 + 0.05 * Data!J116</f>
        <v>-0.01725023175</v>
      </c>
      <c r="L138" s="39">
        <f t="shared" si="3"/>
        <v>0.9827497683</v>
      </c>
      <c r="M138" s="2"/>
    </row>
    <row r="139" ht="15.75" customHeight="1">
      <c r="A139" s="1">
        <v>114.0</v>
      </c>
      <c r="B139" s="2">
        <v>0.01118036104332427</v>
      </c>
      <c r="C139" s="2">
        <v>1.0111803610433243</v>
      </c>
      <c r="D139" s="2" t="s">
        <v>42</v>
      </c>
      <c r="E139" s="2">
        <v>0.01821181377312142</v>
      </c>
      <c r="F139" s="2">
        <v>1.0182118137731213</v>
      </c>
      <c r="G139" s="2" t="s">
        <v>42</v>
      </c>
      <c r="H139" s="2">
        <v>0.028720817440053854</v>
      </c>
      <c r="I139" s="2">
        <v>1.028720817440054</v>
      </c>
      <c r="J139" s="2" t="s">
        <v>42</v>
      </c>
      <c r="K139" s="39">
        <f>0.25 * Data!E117 + 0.7 * Data!H117 + 0.05 * Data!J117</f>
        <v>0.02785142971</v>
      </c>
      <c r="L139" s="39">
        <f t="shared" si="3"/>
        <v>1.02785143</v>
      </c>
      <c r="M139" s="2"/>
    </row>
    <row r="140" ht="15.75" customHeight="1">
      <c r="A140" s="1">
        <v>115.0</v>
      </c>
      <c r="B140" s="2">
        <v>-0.006079279836598298</v>
      </c>
      <c r="C140" s="2">
        <v>0.9939207201634017</v>
      </c>
      <c r="D140" s="2" t="s">
        <v>42</v>
      </c>
      <c r="E140" s="2">
        <v>-0.011441479252300112</v>
      </c>
      <c r="F140" s="2">
        <v>0.9885585207476999</v>
      </c>
      <c r="G140" s="2" t="s">
        <v>42</v>
      </c>
      <c r="H140" s="2">
        <v>-0.019300018783712784</v>
      </c>
      <c r="I140" s="2">
        <v>0.9806999812162872</v>
      </c>
      <c r="J140" s="2" t="s">
        <v>42</v>
      </c>
      <c r="K140" s="39">
        <f>0.25 * Data!E118 + 0.7 * Data!H118 + 0.05 * Data!J118</f>
        <v>-0.01867593375</v>
      </c>
      <c r="L140" s="39">
        <f t="shared" si="3"/>
        <v>0.9813240662</v>
      </c>
      <c r="M140" s="2"/>
    </row>
    <row r="141" ht="15.75" customHeight="1">
      <c r="A141" s="1">
        <v>116.0</v>
      </c>
      <c r="B141" s="2">
        <v>-0.010254501257671425</v>
      </c>
      <c r="C141" s="2">
        <v>0.9897454987423285</v>
      </c>
      <c r="D141" s="2" t="s">
        <v>42</v>
      </c>
      <c r="E141" s="2">
        <v>-0.03298615119130482</v>
      </c>
      <c r="F141" s="2">
        <v>0.9670138488086952</v>
      </c>
      <c r="G141" s="2" t="s">
        <v>42</v>
      </c>
      <c r="H141" s="2">
        <v>-0.06721127655289132</v>
      </c>
      <c r="I141" s="2">
        <v>0.9327887234471087</v>
      </c>
      <c r="J141" s="2" t="s">
        <v>42</v>
      </c>
      <c r="K141" s="39">
        <f>0.25 * Data!E119 + 0.7 * Data!H119 + 0.05 * Data!J119</f>
        <v>-0.0643379077</v>
      </c>
      <c r="L141" s="39">
        <f t="shared" si="3"/>
        <v>0.9356620923</v>
      </c>
      <c r="M141" s="2"/>
    </row>
    <row r="142" ht="15.75" customHeight="1">
      <c r="A142" s="1">
        <v>117.0</v>
      </c>
      <c r="B142" s="2">
        <v>0.020991721542583774</v>
      </c>
      <c r="C142" s="2">
        <v>1.0209917215425839</v>
      </c>
      <c r="D142" s="2" t="s">
        <v>42</v>
      </c>
      <c r="E142" s="2">
        <v>0.00843129841508076</v>
      </c>
      <c r="F142" s="2">
        <v>1.0084312984150807</v>
      </c>
      <c r="G142" s="2" t="s">
        <v>42</v>
      </c>
      <c r="H142" s="2">
        <v>-0.011248766584120417</v>
      </c>
      <c r="I142" s="2">
        <v>0.9887512334158796</v>
      </c>
      <c r="J142" s="2" t="s">
        <v>42</v>
      </c>
      <c r="K142" s="39">
        <f>0.25 * Data!E120 + 0.7 * Data!H120 + 0.05 * Data!J120</f>
        <v>-0.009468856116</v>
      </c>
      <c r="L142" s="39">
        <f t="shared" si="3"/>
        <v>0.9905311439</v>
      </c>
      <c r="M142" s="2"/>
    </row>
    <row r="143" ht="15.75" customHeight="1">
      <c r="A143" s="1">
        <v>118.0</v>
      </c>
      <c r="B143" s="2">
        <v>0.05520954917869766</v>
      </c>
      <c r="C143" s="2">
        <v>1.0552095491786977</v>
      </c>
      <c r="D143" s="2" t="s">
        <v>42</v>
      </c>
      <c r="E143" s="2">
        <v>0.07731011355142225</v>
      </c>
      <c r="F143" s="2">
        <v>1.0773101135514223</v>
      </c>
      <c r="G143" s="2" t="s">
        <v>42</v>
      </c>
      <c r="H143" s="2">
        <v>0.10942355836526346</v>
      </c>
      <c r="I143" s="2">
        <v>1.1094235583652634</v>
      </c>
      <c r="J143" s="2" t="s">
        <v>42</v>
      </c>
      <c r="K143" s="39">
        <f>0.25 * Data!E121 + 0.7 * Data!H121 + 0.05 * Data!J121</f>
        <v>0.1069203383</v>
      </c>
      <c r="L143" s="39">
        <f t="shared" si="3"/>
        <v>1.106920338</v>
      </c>
      <c r="M143" s="2"/>
    </row>
    <row r="144" ht="15.75" customHeight="1">
      <c r="A144" s="1">
        <v>119.0</v>
      </c>
      <c r="B144" s="2">
        <v>0.004519556892533908</v>
      </c>
      <c r="C144" s="2">
        <v>1.0045195568925338</v>
      </c>
      <c r="D144" s="2" t="s">
        <v>42</v>
      </c>
      <c r="E144" s="2">
        <v>0.010991639478025814</v>
      </c>
      <c r="F144" s="2">
        <v>1.0109916394780258</v>
      </c>
      <c r="G144" s="2" t="s">
        <v>42</v>
      </c>
      <c r="H144" s="2">
        <v>0.020837518270135896</v>
      </c>
      <c r="I144" s="2">
        <v>1.020837518270136</v>
      </c>
      <c r="J144" s="2" t="s">
        <v>42</v>
      </c>
      <c r="K144" s="39">
        <f>0.25 * Data!E122 + 0.7 * Data!H122 + 0.05 * Data!J122</f>
        <v>0.01999406922</v>
      </c>
      <c r="L144" s="39">
        <f t="shared" si="3"/>
        <v>1.019994069</v>
      </c>
      <c r="M144" s="2"/>
    </row>
    <row r="145" ht="15.75" customHeight="1">
      <c r="A145" s="1">
        <v>120.0</v>
      </c>
      <c r="B145" s="2">
        <v>0.024685895105650366</v>
      </c>
      <c r="C145" s="2">
        <v>1.0246858951056503</v>
      </c>
      <c r="D145" s="2">
        <v>0.165252333045677</v>
      </c>
      <c r="E145" s="2">
        <v>0.03186839128001249</v>
      </c>
      <c r="F145" s="2">
        <v>1.0318683912800124</v>
      </c>
      <c r="G145" s="2">
        <v>0.18447280177173742</v>
      </c>
      <c r="H145" s="2">
        <v>0.04217508462241805</v>
      </c>
      <c r="I145" s="2">
        <v>1.042175084622418</v>
      </c>
      <c r="J145" s="2">
        <v>0.20730093233378377</v>
      </c>
      <c r="K145" s="39">
        <f>0.25 * Data!E123 + 0.7 * Data!H123 + 0.05 * Data!J123</f>
        <v>0.04139403533</v>
      </c>
      <c r="L145" s="39">
        <f t="shared" si="3"/>
        <v>1.041394035</v>
      </c>
      <c r="M145" s="39">
        <f>PRODUCT(L134:L145)-1</f>
        <v>0.2060749076</v>
      </c>
    </row>
    <row r="146" ht="15.75" customHeight="1">
      <c r="A146" s="1">
        <v>121.0</v>
      </c>
      <c r="B146" s="2">
        <v>6.045218168937848E-4</v>
      </c>
      <c r="C146" s="2">
        <v>1.0006045218168937</v>
      </c>
      <c r="D146" s="2" t="s">
        <v>42</v>
      </c>
      <c r="E146" s="2">
        <v>0.005586290493866497</v>
      </c>
      <c r="F146" s="2">
        <v>1.0055862904938664</v>
      </c>
      <c r="G146" s="2" t="s">
        <v>42</v>
      </c>
      <c r="H146" s="2">
        <v>0.013271126453740142</v>
      </c>
      <c r="I146" s="2">
        <v>1.0132711264537402</v>
      </c>
      <c r="J146" s="2" t="s">
        <v>42</v>
      </c>
      <c r="K146" s="39">
        <f>0.25 * Data!E124 + 0.7 * Data!H124 + 0.05 * Data!J124</f>
        <v>0.01259535963</v>
      </c>
      <c r="L146" s="39">
        <f t="shared" si="3"/>
        <v>1.01259536</v>
      </c>
      <c r="M146" s="2"/>
    </row>
    <row r="147" ht="15.75" customHeight="1">
      <c r="A147" s="1">
        <v>122.0</v>
      </c>
      <c r="B147" s="2">
        <v>-0.030032642761324762</v>
      </c>
      <c r="C147" s="2">
        <v>0.9699673572386752</v>
      </c>
      <c r="D147" s="2" t="s">
        <v>42</v>
      </c>
      <c r="E147" s="2">
        <v>-0.0321253269374836</v>
      </c>
      <c r="F147" s="2">
        <v>0.9678746730625164</v>
      </c>
      <c r="G147" s="2" t="s">
        <v>42</v>
      </c>
      <c r="H147" s="2">
        <v>-0.03427142657511401</v>
      </c>
      <c r="I147" s="2">
        <v>0.9657285734248859</v>
      </c>
      <c r="J147" s="2" t="s">
        <v>42</v>
      </c>
      <c r="K147" s="39">
        <f>0.25 * Data!E125 + 0.7 * Data!H125 + 0.05 * Data!J125</f>
        <v>-0.03425807271</v>
      </c>
      <c r="L147" s="39">
        <f t="shared" si="3"/>
        <v>0.9657419273</v>
      </c>
      <c r="M147" s="2"/>
    </row>
    <row r="148" ht="15.75" customHeight="1">
      <c r="A148" s="1">
        <v>123.0</v>
      </c>
      <c r="B148" s="2">
        <v>0.02096373769391</v>
      </c>
      <c r="C148" s="2">
        <v>1.02096373769391</v>
      </c>
      <c r="D148" s="2" t="s">
        <v>42</v>
      </c>
      <c r="E148" s="2">
        <v>0.029353118175672863</v>
      </c>
      <c r="F148" s="2">
        <v>1.0293531181756728</v>
      </c>
      <c r="G148" s="2" t="s">
        <v>42</v>
      </c>
      <c r="H148" s="2">
        <v>0.041614142311330926</v>
      </c>
      <c r="I148" s="2">
        <v>1.041614142311331</v>
      </c>
      <c r="J148" s="2" t="s">
        <v>42</v>
      </c>
      <c r="K148" s="39">
        <f>0.25 * Data!E126 + 0.7 * Data!H126 + 0.05 * Data!J126</f>
        <v>0.0406462314</v>
      </c>
      <c r="L148" s="39">
        <f t="shared" si="3"/>
        <v>1.040646231</v>
      </c>
      <c r="M148" s="2"/>
    </row>
    <row r="149" ht="15.75" customHeight="1">
      <c r="A149" s="1">
        <v>124.0</v>
      </c>
      <c r="B149" s="2">
        <v>0.012558091647247442</v>
      </c>
      <c r="C149" s="2">
        <v>1.0125580916472474</v>
      </c>
      <c r="D149" s="2" t="s">
        <v>42</v>
      </c>
      <c r="E149" s="2">
        <v>0.019194450693354147</v>
      </c>
      <c r="F149" s="2">
        <v>1.0191944506933541</v>
      </c>
      <c r="G149" s="2" t="s">
        <v>42</v>
      </c>
      <c r="H149" s="2">
        <v>0.029045921322122754</v>
      </c>
      <c r="I149" s="2">
        <v>1.0290459213221228</v>
      </c>
      <c r="J149" s="2" t="s">
        <v>42</v>
      </c>
      <c r="K149" s="39">
        <f>0.25 * Data!E127 + 0.7 * Data!H127 + 0.05 * Data!J127</f>
        <v>0.02824214343</v>
      </c>
      <c r="L149" s="39">
        <f t="shared" si="3"/>
        <v>1.028242143</v>
      </c>
      <c r="M149" s="2"/>
    </row>
    <row r="150" ht="15.75" customHeight="1">
      <c r="A150" s="1">
        <v>125.0</v>
      </c>
      <c r="B150" s="2">
        <v>-0.022960176949698045</v>
      </c>
      <c r="C150" s="2">
        <v>0.9770398230503019</v>
      </c>
      <c r="D150" s="2" t="s">
        <v>42</v>
      </c>
      <c r="E150" s="2">
        <v>-0.028688236301078807</v>
      </c>
      <c r="F150" s="2">
        <v>0.9713117636989212</v>
      </c>
      <c r="G150" s="2" t="s">
        <v>42</v>
      </c>
      <c r="H150" s="2">
        <v>-0.03660044481612822</v>
      </c>
      <c r="I150" s="2">
        <v>0.9633995551838718</v>
      </c>
      <c r="J150" s="2" t="s">
        <v>42</v>
      </c>
      <c r="K150" s="39">
        <f>0.25 * Data!E128 + 0.7 * Data!H128 + 0.05 * Data!J128</f>
        <v>-0.03605440753</v>
      </c>
      <c r="L150" s="39">
        <f t="shared" si="3"/>
        <v>0.9639455925</v>
      </c>
      <c r="M150" s="2"/>
    </row>
    <row r="151" ht="15.75" customHeight="1">
      <c r="A151" s="1">
        <v>126.0</v>
      </c>
      <c r="B151" s="2">
        <v>0.009222461454883238</v>
      </c>
      <c r="C151" s="2">
        <v>1.0092224614548833</v>
      </c>
      <c r="D151" s="2" t="s">
        <v>42</v>
      </c>
      <c r="E151" s="2">
        <v>0.0208472870270055</v>
      </c>
      <c r="F151" s="2">
        <v>1.0208472870270056</v>
      </c>
      <c r="G151" s="2" t="s">
        <v>42</v>
      </c>
      <c r="H151" s="2">
        <v>0.038412168859544515</v>
      </c>
      <c r="I151" s="2">
        <v>1.0384121688595445</v>
      </c>
      <c r="J151" s="2" t="s">
        <v>42</v>
      </c>
      <c r="K151" s="39">
        <f>0.25 * Data!E129 + 0.7 * Data!H129 + 0.05 * Data!J129</f>
        <v>0.03692715479</v>
      </c>
      <c r="L151" s="39">
        <f t="shared" si="3"/>
        <v>1.036927155</v>
      </c>
      <c r="M151" s="2"/>
    </row>
    <row r="152" ht="15.75" customHeight="1">
      <c r="A152" s="1">
        <v>127.0</v>
      </c>
      <c r="B152" s="2">
        <v>0.007437841203669895</v>
      </c>
      <c r="C152" s="2">
        <v>1.00743784120367</v>
      </c>
      <c r="D152" s="2" t="s">
        <v>42</v>
      </c>
      <c r="E152" s="2">
        <v>0.0014354179316552417</v>
      </c>
      <c r="F152" s="2">
        <v>1.0014354179316551</v>
      </c>
      <c r="G152" s="2" t="s">
        <v>42</v>
      </c>
      <c r="H152" s="2">
        <v>-0.00782628700693999</v>
      </c>
      <c r="I152" s="2">
        <v>0.99217371299306</v>
      </c>
      <c r="J152" s="2" t="s">
        <v>42</v>
      </c>
      <c r="K152" s="39">
        <f>0.25 * Data!E130 + 0.7 * Data!H130 + 0.05 * Data!J130</f>
        <v>-0.00701146659</v>
      </c>
      <c r="L152" s="39">
        <f t="shared" si="3"/>
        <v>0.9929885334</v>
      </c>
      <c r="M152" s="2"/>
    </row>
    <row r="153" ht="15.75" customHeight="1">
      <c r="A153" s="1">
        <v>128.0</v>
      </c>
      <c r="B153" s="2">
        <v>0.008901483878768794</v>
      </c>
      <c r="C153" s="2">
        <v>1.0089014838787689</v>
      </c>
      <c r="D153" s="2" t="s">
        <v>42</v>
      </c>
      <c r="E153" s="2">
        <v>0.00934507678050911</v>
      </c>
      <c r="F153" s="2">
        <v>1.0093450767805092</v>
      </c>
      <c r="G153" s="2" t="s">
        <v>42</v>
      </c>
      <c r="H153" s="2">
        <v>0.009867807872773684</v>
      </c>
      <c r="I153" s="2">
        <v>1.0098678078727736</v>
      </c>
      <c r="J153" s="2" t="s">
        <v>42</v>
      </c>
      <c r="K153" s="39">
        <f>0.25 * Data!E131 + 0.7 * Data!H131 + 0.05 * Data!J131</f>
        <v>0.009848023325</v>
      </c>
      <c r="L153" s="39">
        <f t="shared" si="3"/>
        <v>1.009848023</v>
      </c>
      <c r="M153" s="2"/>
    </row>
    <row r="154" ht="15.75" customHeight="1">
      <c r="A154" s="1">
        <v>129.0</v>
      </c>
      <c r="B154" s="2">
        <v>0.003234606980074247</v>
      </c>
      <c r="C154" s="2">
        <v>1.0032346069800742</v>
      </c>
      <c r="D154" s="2" t="s">
        <v>42</v>
      </c>
      <c r="E154" s="2">
        <v>-0.0022847324806799197</v>
      </c>
      <c r="F154" s="2">
        <v>0.99771526751932</v>
      </c>
      <c r="G154" s="2" t="s">
        <v>42</v>
      </c>
      <c r="H154" s="2">
        <v>-0.010676149388000659</v>
      </c>
      <c r="I154" s="2">
        <v>0.9893238506119993</v>
      </c>
      <c r="J154" s="2" t="s">
        <v>42</v>
      </c>
      <c r="K154" s="39">
        <f>0.25 * Data!E132 + 0.7 * Data!H132 + 0.05 * Data!J132</f>
        <v>-0.009958130026</v>
      </c>
      <c r="L154" s="39">
        <f t="shared" si="3"/>
        <v>0.99004187</v>
      </c>
      <c r="M154" s="2"/>
    </row>
    <row r="155" ht="15.75" customHeight="1">
      <c r="A155" s="1">
        <v>130.0</v>
      </c>
      <c r="B155" s="2">
        <v>0.013071842410827162</v>
      </c>
      <c r="C155" s="2">
        <v>1.0130718424108272</v>
      </c>
      <c r="D155" s="2" t="s">
        <v>42</v>
      </c>
      <c r="E155" s="2">
        <v>0.02093076256213206</v>
      </c>
      <c r="F155" s="2">
        <v>1.020930762562132</v>
      </c>
      <c r="G155" s="2" t="s">
        <v>42</v>
      </c>
      <c r="H155" s="2">
        <v>0.032637453957602786</v>
      </c>
      <c r="I155" s="2">
        <v>1.0326374539576029</v>
      </c>
      <c r="J155" s="2" t="s">
        <v>42</v>
      </c>
      <c r="K155" s="39">
        <f>0.25 * Data!E133 + 0.7 * Data!H133 + 0.05 * Data!J133</f>
        <v>0.03167551115</v>
      </c>
      <c r="L155" s="39">
        <f t="shared" si="3"/>
        <v>1.031675511</v>
      </c>
      <c r="M155" s="2"/>
    </row>
    <row r="156" ht="15.75" customHeight="1">
      <c r="A156" s="1">
        <v>131.0</v>
      </c>
      <c r="B156" s="2">
        <v>0.007038875883415858</v>
      </c>
      <c r="C156" s="2">
        <v>1.007038875883416</v>
      </c>
      <c r="D156" s="2" t="s">
        <v>42</v>
      </c>
      <c r="E156" s="2">
        <v>0.014287186809588957</v>
      </c>
      <c r="F156" s="2">
        <v>1.0142871868095888</v>
      </c>
      <c r="G156" s="2" t="s">
        <v>42</v>
      </c>
      <c r="H156" s="2">
        <v>0.025256420722766678</v>
      </c>
      <c r="I156" s="2">
        <v>1.0252564207227666</v>
      </c>
      <c r="J156" s="2" t="s">
        <v>42</v>
      </c>
      <c r="K156" s="39">
        <f>0.25 * Data!E134 + 0.7 * Data!H134 + 0.05 * Data!J134</f>
        <v>0.02432618998</v>
      </c>
      <c r="L156" s="39">
        <f t="shared" si="3"/>
        <v>1.02432619</v>
      </c>
      <c r="M156" s="2"/>
    </row>
    <row r="157" ht="15.75" customHeight="1">
      <c r="A157" s="1">
        <v>132.0</v>
      </c>
      <c r="B157" s="2">
        <v>0.024433528161567124</v>
      </c>
      <c r="C157" s="2">
        <v>1.024433528161567</v>
      </c>
      <c r="D157" s="2">
        <v>0.05435972807124556</v>
      </c>
      <c r="E157" s="2">
        <v>0.03642029395623738</v>
      </c>
      <c r="F157" s="2">
        <v>1.0364202939562375</v>
      </c>
      <c r="G157" s="2">
        <v>0.09582625992634597</v>
      </c>
      <c r="H157" s="2">
        <v>0.05408222970129218</v>
      </c>
      <c r="I157" s="2">
        <v>1.0540822297012922</v>
      </c>
      <c r="J157" s="2">
        <v>0.1607646372587661</v>
      </c>
      <c r="K157" s="39">
        <f>0.25 * Data!E135 + 0.7 * Data!H135 + 0.05 * Data!J135</f>
        <v>0.05266343721</v>
      </c>
      <c r="L157" s="39">
        <f t="shared" si="3"/>
        <v>1.052663437</v>
      </c>
      <c r="M157" s="39">
        <f>PRODUCT(L146:L157)-1</f>
        <v>0.1551039184</v>
      </c>
    </row>
    <row r="158" ht="15.75" customHeight="1">
      <c r="A158" s="1">
        <v>133.0</v>
      </c>
      <c r="B158" s="2">
        <v>-0.031205400422642072</v>
      </c>
      <c r="C158" s="2">
        <v>0.9687945995773579</v>
      </c>
      <c r="D158" s="2" t="s">
        <v>42</v>
      </c>
      <c r="E158" s="2">
        <v>-0.03661150056158149</v>
      </c>
      <c r="F158" s="2">
        <v>0.9633884994384185</v>
      </c>
      <c r="G158" s="2" t="s">
        <v>42</v>
      </c>
      <c r="H158" s="2">
        <v>-0.043761314632661946</v>
      </c>
      <c r="I158" s="2">
        <v>0.956238685367338</v>
      </c>
      <c r="J158" s="2" t="s">
        <v>42</v>
      </c>
      <c r="K158" s="39">
        <f>0.25 * Data!E136 + 0.7 * Data!H136 + 0.05 * Data!J136</f>
        <v>-0.04332538615</v>
      </c>
      <c r="L158" s="39">
        <f t="shared" si="3"/>
        <v>0.9566746139</v>
      </c>
      <c r="M158" s="2"/>
    </row>
    <row r="159" ht="15.75" customHeight="1">
      <c r="A159" s="1">
        <v>134.0</v>
      </c>
      <c r="B159" s="2">
        <v>0.004955512266702842</v>
      </c>
      <c r="C159" s="2">
        <v>1.0049555122667029</v>
      </c>
      <c r="D159" s="2" t="s">
        <v>42</v>
      </c>
      <c r="E159" s="2">
        <v>0.005570254129298896</v>
      </c>
      <c r="F159" s="2">
        <v>1.0055702541292988</v>
      </c>
      <c r="G159" s="2" t="s">
        <v>42</v>
      </c>
      <c r="H159" s="2">
        <v>0.00650032849774334</v>
      </c>
      <c r="I159" s="2">
        <v>1.0065003284977434</v>
      </c>
      <c r="J159" s="2" t="s">
        <v>42</v>
      </c>
      <c r="K159" s="39">
        <f>0.25 * Data!E137 + 0.7 * Data!H137 + 0.05 * Data!J137</f>
        <v>0.006421495371</v>
      </c>
      <c r="L159" s="39">
        <f t="shared" si="3"/>
        <v>1.006421495</v>
      </c>
      <c r="M159" s="2"/>
    </row>
    <row r="160" ht="15.75" customHeight="1">
      <c r="A160" s="1">
        <v>135.0</v>
      </c>
      <c r="B160" s="2">
        <v>0.0247982234409026</v>
      </c>
      <c r="C160" s="2">
        <v>1.0247982234409025</v>
      </c>
      <c r="D160" s="2" t="s">
        <v>42</v>
      </c>
      <c r="E160" s="2">
        <v>0.03107183744226516</v>
      </c>
      <c r="F160" s="2">
        <v>1.0310718374422652</v>
      </c>
      <c r="G160" s="2" t="s">
        <v>42</v>
      </c>
      <c r="H160" s="2">
        <v>0.04001865266337022</v>
      </c>
      <c r="I160" s="2">
        <v>1.0400186526633701</v>
      </c>
      <c r="J160" s="2" t="s">
        <v>42</v>
      </c>
      <c r="K160" s="39">
        <f>0.25 * Data!E138 + 0.7 * Data!H138 + 0.05 * Data!J138</f>
        <v>0.03935035236</v>
      </c>
      <c r="L160" s="39">
        <f t="shared" si="3"/>
        <v>1.039350352</v>
      </c>
      <c r="M160" s="2"/>
    </row>
    <row r="161" ht="15.75" customHeight="1">
      <c r="A161" s="1">
        <v>136.0</v>
      </c>
      <c r="B161" s="2">
        <v>-0.026124189998924408</v>
      </c>
      <c r="C161" s="2">
        <v>0.9738758100010756</v>
      </c>
      <c r="D161" s="2" t="s">
        <v>42</v>
      </c>
      <c r="E161" s="2">
        <v>-0.028334412278268686</v>
      </c>
      <c r="F161" s="2">
        <v>0.9716655877217313</v>
      </c>
      <c r="G161" s="2" t="s">
        <v>42</v>
      </c>
      <c r="H161" s="2">
        <v>-0.030747581779993868</v>
      </c>
      <c r="I161" s="2">
        <v>0.9692524182200062</v>
      </c>
      <c r="J161" s="2" t="s">
        <v>42</v>
      </c>
      <c r="K161" s="39">
        <f>0.25 * Data!E139 + 0.7 * Data!H139 + 0.05 * Data!J139</f>
        <v>-0.03069684497</v>
      </c>
      <c r="L161" s="39">
        <f t="shared" si="3"/>
        <v>0.969303155</v>
      </c>
      <c r="M161" s="2"/>
    </row>
    <row r="162" ht="15.75" customHeight="1">
      <c r="A162" s="1">
        <v>137.0</v>
      </c>
      <c r="B162" s="2">
        <v>0.0026535249108305702</v>
      </c>
      <c r="C162" s="2">
        <v>1.0026535249108306</v>
      </c>
      <c r="D162" s="2" t="s">
        <v>42</v>
      </c>
      <c r="E162" s="2">
        <v>-0.001998606587363394</v>
      </c>
      <c r="F162" s="2">
        <v>0.9980013934126366</v>
      </c>
      <c r="G162" s="2" t="s">
        <v>42</v>
      </c>
      <c r="H162" s="2">
        <v>-0.009030691460227733</v>
      </c>
      <c r="I162" s="2">
        <v>0.9909693085397723</v>
      </c>
      <c r="J162" s="2" t="s">
        <v>42</v>
      </c>
      <c r="K162" s="39">
        <f>0.25 * Data!E140 + 0.7 * Data!H140 + 0.05 * Data!J140</f>
        <v>-0.008435703117</v>
      </c>
      <c r="L162" s="39">
        <f t="shared" si="3"/>
        <v>0.9915642969</v>
      </c>
      <c r="M162" s="2"/>
    </row>
    <row r="163" ht="15.75" customHeight="1">
      <c r="A163" s="1">
        <v>138.0</v>
      </c>
      <c r="B163" s="2">
        <v>0.018632604230014338</v>
      </c>
      <c r="C163" s="2">
        <v>1.0186326042300142</v>
      </c>
      <c r="D163" s="2" t="s">
        <v>42</v>
      </c>
      <c r="E163" s="2">
        <v>0.02016581772570996</v>
      </c>
      <c r="F163" s="2">
        <v>1.02016581772571</v>
      </c>
      <c r="G163" s="2" t="s">
        <v>42</v>
      </c>
      <c r="H163" s="2">
        <v>0.022078508862332317</v>
      </c>
      <c r="I163" s="2">
        <v>1.0220785088623323</v>
      </c>
      <c r="J163" s="2" t="s">
        <v>42</v>
      </c>
      <c r="K163" s="39">
        <f>0.25 * Data!E141 + 0.7 * Data!H141 + 0.05 * Data!J141</f>
        <v>0.02198363945</v>
      </c>
      <c r="L163" s="39">
        <f t="shared" si="3"/>
        <v>1.021983639</v>
      </c>
      <c r="M163" s="2"/>
    </row>
    <row r="164" ht="15.75" customHeight="1">
      <c r="A164" s="1">
        <v>139.0</v>
      </c>
      <c r="B164" s="2">
        <v>-0.015803630753723933</v>
      </c>
      <c r="C164" s="2">
        <v>0.9841963692462761</v>
      </c>
      <c r="D164" s="2" t="s">
        <v>42</v>
      </c>
      <c r="E164" s="2">
        <v>-0.020137713041022614</v>
      </c>
      <c r="F164" s="2">
        <v>0.9798622869589774</v>
      </c>
      <c r="G164" s="2" t="s">
        <v>42</v>
      </c>
      <c r="H164" s="2">
        <v>-0.026106445483144395</v>
      </c>
      <c r="I164" s="2">
        <v>0.9738935545168556</v>
      </c>
      <c r="J164" s="2" t="s">
        <v>42</v>
      </c>
      <c r="K164" s="39">
        <f>0.25 * Data!E142 + 0.7 * Data!H142 + 0.05 * Data!J142</f>
        <v>-0.02569778294</v>
      </c>
      <c r="L164" s="39">
        <f t="shared" si="3"/>
        <v>0.9743022171</v>
      </c>
      <c r="M164" s="2"/>
    </row>
    <row r="165" ht="15.75" customHeight="1">
      <c r="A165" s="1">
        <v>140.0</v>
      </c>
      <c r="B165" s="2">
        <v>0.012158059072560108</v>
      </c>
      <c r="C165" s="2">
        <v>1.01215805907256</v>
      </c>
      <c r="D165" s="2" t="s">
        <v>42</v>
      </c>
      <c r="E165" s="2">
        <v>0.01848087203250674</v>
      </c>
      <c r="F165" s="2">
        <v>1.0184808720325067</v>
      </c>
      <c r="G165" s="2" t="s">
        <v>42</v>
      </c>
      <c r="H165" s="2">
        <v>0.027901766516875766</v>
      </c>
      <c r="I165" s="2">
        <v>1.0279017665168757</v>
      </c>
      <c r="J165" s="2" t="s">
        <v>42</v>
      </c>
      <c r="K165" s="39">
        <f>0.25 * Data!E143 + 0.7 * Data!H143 + 0.05 * Data!J143</f>
        <v>0.02712724614</v>
      </c>
      <c r="L165" s="39">
        <f t="shared" si="3"/>
        <v>1.027127246</v>
      </c>
      <c r="M165" s="2"/>
    </row>
    <row r="166" ht="15.75" customHeight="1">
      <c r="A166" s="1">
        <v>141.0</v>
      </c>
      <c r="B166" s="2">
        <v>-0.025619508144683535</v>
      </c>
      <c r="C166" s="2">
        <v>0.9743804918553165</v>
      </c>
      <c r="D166" s="2" t="s">
        <v>42</v>
      </c>
      <c r="E166" s="2">
        <v>-0.0349568957022729</v>
      </c>
      <c r="F166" s="2">
        <v>0.9650431042977271</v>
      </c>
      <c r="G166" s="2" t="s">
        <v>42</v>
      </c>
      <c r="H166" s="2">
        <v>-0.048244365188519794</v>
      </c>
      <c r="I166" s="2">
        <v>0.9517556348114802</v>
      </c>
      <c r="J166" s="2" t="s">
        <v>42</v>
      </c>
      <c r="K166" s="39">
        <f>0.25 * Data!E144 + 0.7 * Data!H144 + 0.05 * Data!J144</f>
        <v>-0.04725684471</v>
      </c>
      <c r="L166" s="39">
        <f t="shared" si="3"/>
        <v>0.9527431553</v>
      </c>
      <c r="M166" s="2"/>
    </row>
    <row r="167" ht="15.75" customHeight="1">
      <c r="A167" s="1">
        <v>142.0</v>
      </c>
      <c r="B167" s="2">
        <v>-0.005627152953475527</v>
      </c>
      <c r="C167" s="2">
        <v>0.9943728470465245</v>
      </c>
      <c r="D167" s="2" t="s">
        <v>42</v>
      </c>
      <c r="E167" s="2">
        <v>-0.007916050256945152</v>
      </c>
      <c r="F167" s="2">
        <v>0.9920839497430548</v>
      </c>
      <c r="G167" s="2" t="s">
        <v>42</v>
      </c>
      <c r="H167" s="2">
        <v>-0.011074769452891797</v>
      </c>
      <c r="I167" s="2">
        <v>0.9889252305471082</v>
      </c>
      <c r="J167" s="2" t="s">
        <v>42</v>
      </c>
      <c r="K167" s="39">
        <f>0.25 * Data!E145 + 0.7 * Data!H145 + 0.05 * Data!J145</f>
        <v>-0.01085731398</v>
      </c>
      <c r="L167" s="39">
        <f t="shared" si="3"/>
        <v>0.989142686</v>
      </c>
      <c r="M167" s="2"/>
    </row>
    <row r="168" ht="15.75" customHeight="1">
      <c r="A168" s="1">
        <v>143.0</v>
      </c>
      <c r="B168" s="2">
        <v>-0.009888662637221754</v>
      </c>
      <c r="C168" s="2">
        <v>0.9901113373627782</v>
      </c>
      <c r="D168" s="2" t="s">
        <v>42</v>
      </c>
      <c r="E168" s="2">
        <v>-0.022019715975304957</v>
      </c>
      <c r="F168" s="2">
        <v>0.9779802840246951</v>
      </c>
      <c r="G168" s="2" t="s">
        <v>42</v>
      </c>
      <c r="H168" s="2">
        <v>-0.04005285175113552</v>
      </c>
      <c r="I168" s="2">
        <v>0.9599471482488645</v>
      </c>
      <c r="J168" s="2" t="s">
        <v>42</v>
      </c>
      <c r="K168" s="39">
        <f>0.25 * Data!E146 + 0.7 * Data!H146 + 0.05 * Data!J146</f>
        <v>-0.03857733114</v>
      </c>
      <c r="L168" s="39">
        <f t="shared" si="3"/>
        <v>0.9614226689</v>
      </c>
      <c r="M168" s="2"/>
    </row>
    <row r="169" ht="15.75" customHeight="1">
      <c r="A169" s="1">
        <v>144.0</v>
      </c>
      <c r="B169" s="2">
        <v>0.0231455107206986</v>
      </c>
      <c r="C169" s="2">
        <v>1.0231455107206986</v>
      </c>
      <c r="D169" s="2">
        <v>-0.029672554054595568</v>
      </c>
      <c r="E169" s="2">
        <v>0.020092284490385207</v>
      </c>
      <c r="F169" s="2">
        <v>1.0200922844903852</v>
      </c>
      <c r="G169" s="2">
        <v>-0.05810139157069594</v>
      </c>
      <c r="H169" s="2">
        <v>0.014880014658210209</v>
      </c>
      <c r="I169" s="2">
        <v>1.0148800146582102</v>
      </c>
      <c r="J169" s="2">
        <v>-0.09797878155353967</v>
      </c>
      <c r="K169" s="39">
        <f>0.25 * Data!E147 + 0.7 * Data!H147 + 0.05 * Data!J147</f>
        <v>0.01541977556</v>
      </c>
      <c r="L169" s="39">
        <f t="shared" si="3"/>
        <v>1.015419776</v>
      </c>
      <c r="M169" s="39">
        <f>PRODUCT(L158:L169)-1</f>
        <v>-0.0950110658</v>
      </c>
    </row>
    <row r="170" ht="15.75" customHeight="1">
      <c r="A170" s="1">
        <v>145.0</v>
      </c>
      <c r="B170" s="2">
        <v>0.011691170140176815</v>
      </c>
      <c r="C170" s="2">
        <v>1.0116911701401767</v>
      </c>
      <c r="D170" s="2" t="s">
        <v>42</v>
      </c>
      <c r="E170" s="2">
        <v>0.014450706932406469</v>
      </c>
      <c r="F170" s="2">
        <v>1.0144507069324065</v>
      </c>
      <c r="G170" s="2" t="s">
        <v>42</v>
      </c>
      <c r="H170" s="2">
        <v>0.018431714196075966</v>
      </c>
      <c r="I170" s="2">
        <v>1.018431714196076</v>
      </c>
      <c r="J170" s="2" t="s">
        <v>42</v>
      </c>
      <c r="K170" s="39">
        <f>0.25 * Data!E148 + 0.7 * Data!H148 + 0.05 * Data!J148</f>
        <v>0.01812634658</v>
      </c>
      <c r="L170" s="39">
        <f t="shared" si="3"/>
        <v>1.018126347</v>
      </c>
      <c r="M170" s="2"/>
    </row>
    <row r="171" ht="15.75" customHeight="1">
      <c r="A171" s="1">
        <v>146.0</v>
      </c>
      <c r="B171" s="2">
        <v>-0.02728752361910145</v>
      </c>
      <c r="C171" s="2">
        <v>0.9727124763808985</v>
      </c>
      <c r="D171" s="2" t="s">
        <v>42</v>
      </c>
      <c r="E171" s="2">
        <v>-0.042518595240731795</v>
      </c>
      <c r="F171" s="2">
        <v>0.9574814047592682</v>
      </c>
      <c r="G171" s="2" t="s">
        <v>42</v>
      </c>
      <c r="H171" s="2">
        <v>-0.06476852386361884</v>
      </c>
      <c r="I171" s="2">
        <v>0.9352314761363811</v>
      </c>
      <c r="J171" s="2" t="s">
        <v>42</v>
      </c>
      <c r="K171" s="39">
        <f>0.25 * Data!E149 + 0.7 * Data!H149 + 0.05 * Data!J149</f>
        <v>-0.06301380961</v>
      </c>
      <c r="L171" s="39">
        <f t="shared" si="3"/>
        <v>0.9369861904</v>
      </c>
      <c r="M171" s="2"/>
    </row>
    <row r="172" ht="15.75" customHeight="1">
      <c r="A172" s="1">
        <v>147.0</v>
      </c>
      <c r="B172" s="2">
        <v>-0.044590927758622785</v>
      </c>
      <c r="C172" s="2">
        <v>0.9554090722413772</v>
      </c>
      <c r="D172" s="2" t="s">
        <v>42</v>
      </c>
      <c r="E172" s="2">
        <v>-0.05287348147555554</v>
      </c>
      <c r="F172" s="2">
        <v>0.9471265185244444</v>
      </c>
      <c r="G172" s="2" t="s">
        <v>42</v>
      </c>
      <c r="H172" s="2">
        <v>-0.06400954204633522</v>
      </c>
      <c r="I172" s="2">
        <v>0.9359904579536648</v>
      </c>
      <c r="J172" s="2" t="s">
        <v>42</v>
      </c>
      <c r="K172" s="39">
        <f>0.25 * Data!E150 + 0.7 * Data!H150 + 0.05 * Data!J150</f>
        <v>-0.06329616533</v>
      </c>
      <c r="L172" s="39">
        <f t="shared" si="3"/>
        <v>0.9367038347</v>
      </c>
      <c r="M172" s="2"/>
    </row>
    <row r="173" ht="15.75" customHeight="1">
      <c r="A173" s="1">
        <v>148.0</v>
      </c>
      <c r="B173" s="2">
        <v>0.03389803154884548</v>
      </c>
      <c r="C173" s="2">
        <v>1.0338980315488455</v>
      </c>
      <c r="D173" s="2" t="s">
        <v>42</v>
      </c>
      <c r="E173" s="2">
        <v>0.049428488485701125</v>
      </c>
      <c r="F173" s="2">
        <v>1.049428488485701</v>
      </c>
      <c r="G173" s="2" t="s">
        <v>42</v>
      </c>
      <c r="H173" s="2">
        <v>0.07217986168266784</v>
      </c>
      <c r="I173" s="2">
        <v>1.0721798616826679</v>
      </c>
      <c r="J173" s="2" t="s">
        <v>42</v>
      </c>
      <c r="K173" s="39">
        <f>0.25 * Data!E151 + 0.7 * Data!H151 + 0.05 * Data!J151</f>
        <v>0.07037463262</v>
      </c>
      <c r="L173" s="39">
        <f t="shared" si="3"/>
        <v>1.070374633</v>
      </c>
      <c r="M173" s="2"/>
    </row>
    <row r="174" ht="15.75" customHeight="1">
      <c r="A174" s="1">
        <v>149.0</v>
      </c>
      <c r="B174" s="2">
        <v>-0.011393352694746247</v>
      </c>
      <c r="C174" s="2">
        <v>0.9886066473052537</v>
      </c>
      <c r="D174" s="2" t="s">
        <v>42</v>
      </c>
      <c r="E174" s="2">
        <v>-0.015182252610889128</v>
      </c>
      <c r="F174" s="2">
        <v>0.9848177473891109</v>
      </c>
      <c r="G174" s="2" t="s">
        <v>42</v>
      </c>
      <c r="H174" s="2">
        <v>-0.020508990392841594</v>
      </c>
      <c r="I174" s="2">
        <v>0.9794910096071584</v>
      </c>
      <c r="J174" s="2" t="s">
        <v>42</v>
      </c>
      <c r="K174" s="39">
        <f>0.25 * Data!E152 + 0.7 * Data!H152 + 0.05 * Data!J152</f>
        <v>-0.02012453093</v>
      </c>
      <c r="L174" s="39">
        <f t="shared" si="3"/>
        <v>0.9798754691</v>
      </c>
      <c r="M174" s="2"/>
    </row>
    <row r="175" ht="15.75" customHeight="1">
      <c r="A175" s="1">
        <v>150.0</v>
      </c>
      <c r="B175" s="2">
        <v>-0.012205107978703734</v>
      </c>
      <c r="C175" s="2">
        <v>0.9877948920212962</v>
      </c>
      <c r="D175" s="2" t="s">
        <v>42</v>
      </c>
      <c r="E175" s="2">
        <v>-0.015307135655459108</v>
      </c>
      <c r="F175" s="2">
        <v>0.9846928643445408</v>
      </c>
      <c r="G175" s="2" t="s">
        <v>42</v>
      </c>
      <c r="H175" s="2">
        <v>-0.019564607093135157</v>
      </c>
      <c r="I175" s="2">
        <v>0.9804353929068649</v>
      </c>
      <c r="J175" s="2" t="s">
        <v>42</v>
      </c>
      <c r="K175" s="39">
        <f>0.25 * Data!E153 + 0.7 * Data!H153 + 0.05 * Data!J153</f>
        <v>-0.01927574615</v>
      </c>
      <c r="L175" s="39">
        <f t="shared" si="3"/>
        <v>0.9807242538</v>
      </c>
      <c r="M175" s="2"/>
    </row>
    <row r="176" ht="15.75" customHeight="1">
      <c r="A176" s="1">
        <v>151.0</v>
      </c>
      <c r="B176" s="2">
        <v>0.008931968124147595</v>
      </c>
      <c r="C176" s="2">
        <v>1.0089319681241475</v>
      </c>
      <c r="D176" s="2" t="s">
        <v>42</v>
      </c>
      <c r="E176" s="2">
        <v>0.0026882420594957833</v>
      </c>
      <c r="F176" s="2">
        <v>1.0026882420594958</v>
      </c>
      <c r="G176" s="2" t="s">
        <v>42</v>
      </c>
      <c r="H176" s="2">
        <v>-0.007015619174537472</v>
      </c>
      <c r="I176" s="2">
        <v>0.9929843808254625</v>
      </c>
      <c r="J176" s="2" t="s">
        <v>42</v>
      </c>
      <c r="K176" s="39">
        <f>0.25 * Data!E154 + 0.7 * Data!H154 + 0.05 * Data!J154</f>
        <v>-0.006150585382</v>
      </c>
      <c r="L176" s="39">
        <f t="shared" si="3"/>
        <v>0.9938494146</v>
      </c>
      <c r="M176" s="2"/>
    </row>
    <row r="177" ht="15.75" customHeight="1">
      <c r="A177" s="1">
        <v>152.0</v>
      </c>
      <c r="B177" s="2">
        <v>0.0019200538324680334</v>
      </c>
      <c r="C177" s="2">
        <v>1.001920053832468</v>
      </c>
      <c r="D177" s="2" t="s">
        <v>42</v>
      </c>
      <c r="E177" s="2">
        <v>-0.012935877775580746</v>
      </c>
      <c r="F177" s="2">
        <v>0.9870641222244193</v>
      </c>
      <c r="G177" s="2" t="s">
        <v>42</v>
      </c>
      <c r="H177" s="2">
        <v>-0.035563311301842676</v>
      </c>
      <c r="I177" s="2">
        <v>0.9644366886981574</v>
      </c>
      <c r="J177" s="2" t="s">
        <v>42</v>
      </c>
      <c r="K177" s="39">
        <f>0.25 * Data!E155 + 0.7 * Data!H155 + 0.05 * Data!J155</f>
        <v>-0.03362043582</v>
      </c>
      <c r="L177" s="39">
        <f t="shared" si="3"/>
        <v>0.9663795642</v>
      </c>
      <c r="M177" s="2"/>
    </row>
    <row r="178" ht="15.75" customHeight="1">
      <c r="A178" s="1">
        <v>153.0</v>
      </c>
      <c r="B178" s="2">
        <v>-0.02074561825804907</v>
      </c>
      <c r="C178" s="2">
        <v>0.9792543817419509</v>
      </c>
      <c r="D178" s="2" t="s">
        <v>42</v>
      </c>
      <c r="E178" s="2">
        <v>-0.03677195415418019</v>
      </c>
      <c r="F178" s="2">
        <v>0.9632280458458198</v>
      </c>
      <c r="G178" s="2" t="s">
        <v>42</v>
      </c>
      <c r="H178" s="2">
        <v>-0.06049233585717869</v>
      </c>
      <c r="I178" s="2">
        <v>0.9395076641428213</v>
      </c>
      <c r="J178" s="2" t="s">
        <v>42</v>
      </c>
      <c r="K178" s="39">
        <f>0.25 * Data!E156 + 0.7 * Data!H156 + 0.05 * Data!J156</f>
        <v>-0.05856882441</v>
      </c>
      <c r="L178" s="39">
        <f t="shared" si="3"/>
        <v>0.9414311756</v>
      </c>
      <c r="M178" s="2"/>
    </row>
    <row r="179" ht="15.75" customHeight="1">
      <c r="A179" s="1">
        <v>154.0</v>
      </c>
      <c r="B179" s="2">
        <v>0.020124651607133375</v>
      </c>
      <c r="C179" s="2">
        <v>1.0201246516071334</v>
      </c>
      <c r="D179" s="2" t="s">
        <v>42</v>
      </c>
      <c r="E179" s="2">
        <v>0.025233837086975915</v>
      </c>
      <c r="F179" s="2">
        <v>1.025233837086976</v>
      </c>
      <c r="G179" s="2" t="s">
        <v>42</v>
      </c>
      <c r="H179" s="2">
        <v>0.032470167112397474</v>
      </c>
      <c r="I179" s="2">
        <v>1.0324701671123975</v>
      </c>
      <c r="J179" s="2" t="s">
        <v>42</v>
      </c>
      <c r="K179" s="39">
        <f>0.25 * Data!E157 + 0.7 * Data!H157 + 0.05 * Data!J157</f>
        <v>0.03193838098</v>
      </c>
      <c r="L179" s="39">
        <f t="shared" si="3"/>
        <v>1.031938381</v>
      </c>
      <c r="M179" s="2"/>
    </row>
    <row r="180" ht="15.75" customHeight="1">
      <c r="A180" s="1">
        <v>155.0</v>
      </c>
      <c r="B180" s="2">
        <v>-0.00406857190515928</v>
      </c>
      <c r="C180" s="2">
        <v>0.9959314280948407</v>
      </c>
      <c r="D180" s="2" t="s">
        <v>42</v>
      </c>
      <c r="E180" s="2">
        <v>0.0036502371520152474</v>
      </c>
      <c r="F180" s="2">
        <v>1.0036502371520153</v>
      </c>
      <c r="G180" s="2" t="s">
        <v>42</v>
      </c>
      <c r="H180" s="2">
        <v>0.015601672066911989</v>
      </c>
      <c r="I180" s="2">
        <v>1.015601672066912</v>
      </c>
      <c r="J180" s="2" t="s">
        <v>42</v>
      </c>
      <c r="K180" s="39">
        <f>0.25 * Data!E158 + 0.7 * Data!H158 + 0.05 * Data!J158</f>
        <v>0.0145435156</v>
      </c>
      <c r="L180" s="39">
        <f t="shared" si="3"/>
        <v>1.014543516</v>
      </c>
      <c r="M180" s="2"/>
    </row>
    <row r="181" ht="15.75" customHeight="1">
      <c r="A181" s="1">
        <v>156.0</v>
      </c>
      <c r="B181" s="2">
        <v>-0.007667451381442965</v>
      </c>
      <c r="C181" s="2">
        <v>0.992332548618557</v>
      </c>
      <c r="D181" s="2">
        <v>-0.05262873094939269</v>
      </c>
      <c r="E181" s="2">
        <v>-0.002149022648066924</v>
      </c>
      <c r="F181" s="2">
        <v>0.9978509773519331</v>
      </c>
      <c r="G181" s="2">
        <v>-0.08358915789345267</v>
      </c>
      <c r="H181" s="2">
        <v>0.00655231429230928</v>
      </c>
      <c r="I181" s="2">
        <v>1.0065523142923092</v>
      </c>
      <c r="J181" s="2">
        <v>-0.1283075787478304</v>
      </c>
      <c r="K181" s="39">
        <f>0.25 * Data!E159 + 0.7 * Data!H159 + 0.05 * Data!J159</f>
        <v>0.005756587241</v>
      </c>
      <c r="L181" s="39">
        <f t="shared" si="3"/>
        <v>1.005756587</v>
      </c>
      <c r="M181" s="39">
        <f>PRODUCT(L170:L181)-1</f>
        <v>-0.1248852504</v>
      </c>
    </row>
    <row r="182" ht="15.75" customHeight="1">
      <c r="A182" s="1">
        <v>157.0</v>
      </c>
      <c r="B182" s="2">
        <v>-0.020230524813389883</v>
      </c>
      <c r="C182" s="2">
        <v>0.9797694751866102</v>
      </c>
      <c r="D182" s="2" t="s">
        <v>42</v>
      </c>
      <c r="E182" s="2">
        <v>-0.024303155138997057</v>
      </c>
      <c r="F182" s="2">
        <v>0.9756968448610029</v>
      </c>
      <c r="G182" s="2" t="s">
        <v>42</v>
      </c>
      <c r="H182" s="2">
        <v>-0.029848290486366728</v>
      </c>
      <c r="I182" s="2">
        <v>0.9701517095136333</v>
      </c>
      <c r="J182" s="2" t="s">
        <v>42</v>
      </c>
      <c r="K182" s="39">
        <f>0.25 * Data!E160 + 0.7 * Data!H160 + 0.05 * Data!J160</f>
        <v>-0.02948016423</v>
      </c>
      <c r="L182" s="39">
        <f t="shared" si="3"/>
        <v>0.9705198358</v>
      </c>
      <c r="M182" s="2"/>
    </row>
    <row r="183" ht="15.75" customHeight="1">
      <c r="A183" s="1">
        <v>158.0</v>
      </c>
      <c r="B183" s="2">
        <v>0.006468334950404317</v>
      </c>
      <c r="C183" s="2">
        <v>1.0064683349504042</v>
      </c>
      <c r="D183" s="2" t="s">
        <v>42</v>
      </c>
      <c r="E183" s="2">
        <v>0.008264943858028116</v>
      </c>
      <c r="F183" s="2">
        <v>1.008264943858028</v>
      </c>
      <c r="G183" s="2" t="s">
        <v>42</v>
      </c>
      <c r="H183" s="2">
        <v>0.010850998220581342</v>
      </c>
      <c r="I183" s="2">
        <v>1.0108509982205813</v>
      </c>
      <c r="J183" s="2" t="s">
        <v>42</v>
      </c>
      <c r="K183" s="39">
        <f>0.25 * Data!E161 + 0.7 * Data!H161 + 0.05 * Data!J161</f>
        <v>0.01065363686</v>
      </c>
      <c r="L183" s="39">
        <f t="shared" si="3"/>
        <v>1.010653637</v>
      </c>
      <c r="M183" s="2"/>
    </row>
    <row r="184" ht="15.75" customHeight="1">
      <c r="A184" s="1">
        <v>159.0</v>
      </c>
      <c r="B184" s="2">
        <v>0.007267563928850336</v>
      </c>
      <c r="C184" s="2">
        <v>1.0072675639288504</v>
      </c>
      <c r="D184" s="2" t="s">
        <v>42</v>
      </c>
      <c r="E184" s="2">
        <v>0.011495506488263228</v>
      </c>
      <c r="F184" s="2">
        <v>1.0114955064882631</v>
      </c>
      <c r="G184" s="2" t="s">
        <v>42</v>
      </c>
      <c r="H184" s="2">
        <v>0.017763635743914565</v>
      </c>
      <c r="I184" s="2">
        <v>1.0177636357439146</v>
      </c>
      <c r="J184" s="2" t="s">
        <v>42</v>
      </c>
      <c r="K184" s="39">
        <f>0.25 * Data!E162 + 0.7 * Data!H162 + 0.05 * Data!J162</f>
        <v>0.01725358907</v>
      </c>
      <c r="L184" s="39">
        <f t="shared" si="3"/>
        <v>1.017253589</v>
      </c>
      <c r="M184" s="2"/>
    </row>
    <row r="185" ht="15.75" customHeight="1">
      <c r="A185" s="1">
        <v>160.0</v>
      </c>
      <c r="B185" s="2">
        <v>0.013157175863533469</v>
      </c>
      <c r="C185" s="2">
        <v>1.0131571758635334</v>
      </c>
      <c r="D185" s="2" t="s">
        <v>42</v>
      </c>
      <c r="E185" s="2">
        <v>0.0032676141898823033</v>
      </c>
      <c r="F185" s="2">
        <v>1.0032676141898822</v>
      </c>
      <c r="G185" s="2" t="s">
        <v>42</v>
      </c>
      <c r="H185" s="2">
        <v>-0.012175014986094536</v>
      </c>
      <c r="I185" s="2">
        <v>0.9878249850139055</v>
      </c>
      <c r="J185" s="2" t="s">
        <v>42</v>
      </c>
      <c r="K185" s="39">
        <f>0.25 * Data!E163 + 0.7 * Data!H163 + 0.05 * Data!J163</f>
        <v>-0.01078674811</v>
      </c>
      <c r="L185" s="39">
        <f t="shared" si="3"/>
        <v>0.9892132519</v>
      </c>
      <c r="M185" s="2"/>
    </row>
    <row r="186" ht="15.75" customHeight="1">
      <c r="A186" s="1">
        <v>161.0</v>
      </c>
      <c r="B186" s="2">
        <v>0.007598776072352495</v>
      </c>
      <c r="C186" s="2">
        <v>1.0075987760723526</v>
      </c>
      <c r="D186" s="2" t="s">
        <v>42</v>
      </c>
      <c r="E186" s="2">
        <v>7.64581350348507E-4</v>
      </c>
      <c r="F186" s="2">
        <v>1.0007645813503485</v>
      </c>
      <c r="G186" s="2" t="s">
        <v>42</v>
      </c>
      <c r="H186" s="2">
        <v>-0.009848477939538877</v>
      </c>
      <c r="I186" s="2">
        <v>0.9901515220604611</v>
      </c>
      <c r="J186" s="2" t="s">
        <v>42</v>
      </c>
      <c r="K186" s="39">
        <f>0.25 * Data!E164 + 0.7 * Data!H164 + 0.05 * Data!J164</f>
        <v>-0.008903761798</v>
      </c>
      <c r="L186" s="39">
        <f t="shared" si="3"/>
        <v>0.9910962382</v>
      </c>
      <c r="M186" s="2"/>
    </row>
    <row r="187" ht="15.75" customHeight="1">
      <c r="A187" s="1">
        <v>162.0</v>
      </c>
      <c r="B187" s="2">
        <v>0.006538519234369611</v>
      </c>
      <c r="C187" s="2">
        <v>1.0065385192343697</v>
      </c>
      <c r="D187" s="2" t="s">
        <v>42</v>
      </c>
      <c r="E187" s="2">
        <v>-0.008992416106124435</v>
      </c>
      <c r="F187" s="2">
        <v>0.9910075838938756</v>
      </c>
      <c r="G187" s="2" t="s">
        <v>42</v>
      </c>
      <c r="H187" s="2">
        <v>-0.03283556701741212</v>
      </c>
      <c r="I187" s="2">
        <v>0.9671644329825879</v>
      </c>
      <c r="J187" s="2" t="s">
        <v>42</v>
      </c>
      <c r="K187" s="39">
        <f>0.25 * Data!E165 + 0.7 * Data!H165 + 0.05 * Data!J165</f>
        <v>-0.03075751312</v>
      </c>
      <c r="L187" s="39">
        <f t="shared" si="3"/>
        <v>0.9692424869</v>
      </c>
      <c r="M187" s="2"/>
    </row>
    <row r="188" ht="15.75" customHeight="1">
      <c r="A188" s="1">
        <v>163.0</v>
      </c>
      <c r="B188" s="2">
        <v>-0.022155100893502425</v>
      </c>
      <c r="C188" s="2">
        <v>0.9778448991064975</v>
      </c>
      <c r="D188" s="2" t="s">
        <v>42</v>
      </c>
      <c r="E188" s="2">
        <v>-0.041143193133004075</v>
      </c>
      <c r="F188" s="2">
        <v>0.9588568068669959</v>
      </c>
      <c r="G188" s="2" t="s">
        <v>42</v>
      </c>
      <c r="H188" s="2">
        <v>-0.06937261801790838</v>
      </c>
      <c r="I188" s="2">
        <v>0.9306273819820916</v>
      </c>
      <c r="J188" s="2" t="s">
        <v>42</v>
      </c>
      <c r="K188" s="39">
        <f>0.25 * Data!E166 + 0.7 * Data!H166 + 0.05 * Data!J166</f>
        <v>-0.06706228486</v>
      </c>
      <c r="L188" s="39">
        <f t="shared" si="3"/>
        <v>0.9329377151</v>
      </c>
      <c r="M188" s="2"/>
    </row>
    <row r="189" ht="15.75" customHeight="1">
      <c r="A189" s="1">
        <v>164.0</v>
      </c>
      <c r="B189" s="2">
        <v>0.01818857468784028</v>
      </c>
      <c r="C189" s="2">
        <v>1.0181885746878403</v>
      </c>
      <c r="D189" s="2" t="s">
        <v>42</v>
      </c>
      <c r="E189" s="2">
        <v>0.020167558150627842</v>
      </c>
      <c r="F189" s="2">
        <v>1.0201675581506278</v>
      </c>
      <c r="G189" s="2" t="s">
        <v>42</v>
      </c>
      <c r="H189" s="2">
        <v>0.02266638478969492</v>
      </c>
      <c r="I189" s="2">
        <v>1.0226663847896948</v>
      </c>
      <c r="J189" s="2" t="s">
        <v>42</v>
      </c>
      <c r="K189" s="39">
        <f>0.25 * Data!E167 + 0.7 * Data!H167 + 0.05 * Data!J167</f>
        <v>0.022536424</v>
      </c>
      <c r="L189" s="39">
        <f t="shared" si="3"/>
        <v>1.022536424</v>
      </c>
      <c r="M189" s="2"/>
    </row>
    <row r="190" ht="15.75" customHeight="1">
      <c r="A190" s="1">
        <v>165.0</v>
      </c>
      <c r="B190" s="2">
        <v>-0.024866740846324665</v>
      </c>
      <c r="C190" s="2">
        <v>0.9751332591536753</v>
      </c>
      <c r="D190" s="2" t="s">
        <v>42</v>
      </c>
      <c r="E190" s="2">
        <v>-0.03968785587515624</v>
      </c>
      <c r="F190" s="2">
        <v>0.9603121441248438</v>
      </c>
      <c r="G190" s="2" t="s">
        <v>42</v>
      </c>
      <c r="H190" s="2">
        <v>-0.061480376135593456</v>
      </c>
      <c r="I190" s="2">
        <v>0.9385196238644066</v>
      </c>
      <c r="J190" s="2" t="s">
        <v>42</v>
      </c>
      <c r="K190" s="39">
        <f>0.25 * Data!E168 + 0.7 * Data!H168 + 0.05 * Data!J168</f>
        <v>-0.05973752483</v>
      </c>
      <c r="L190" s="39">
        <f t="shared" si="3"/>
        <v>0.9402624752</v>
      </c>
      <c r="M190" s="2"/>
    </row>
    <row r="191" ht="15.75" customHeight="1">
      <c r="A191" s="1">
        <v>166.0</v>
      </c>
      <c r="B191" s="2">
        <v>0.01882342774496115</v>
      </c>
      <c r="C191" s="2">
        <v>1.018823427744961</v>
      </c>
      <c r="D191" s="2" t="s">
        <v>42</v>
      </c>
      <c r="E191" s="2">
        <v>0.02816205183427263</v>
      </c>
      <c r="F191" s="2">
        <v>1.0281620518342727</v>
      </c>
      <c r="G191" s="2" t="s">
        <v>42</v>
      </c>
      <c r="H191" s="2">
        <v>0.041862371149220784</v>
      </c>
      <c r="I191" s="2">
        <v>1.0418623711492208</v>
      </c>
      <c r="J191" s="2" t="s">
        <v>42</v>
      </c>
      <c r="K191" s="39">
        <f>0.25 * Data!E169 + 0.7 * Data!H169 + 0.05 * Data!J169</f>
        <v>0.04077194734</v>
      </c>
      <c r="L191" s="39">
        <f t="shared" si="3"/>
        <v>1.040771947</v>
      </c>
      <c r="M191" s="2"/>
    </row>
    <row r="192" ht="15.75" customHeight="1">
      <c r="A192" s="1">
        <v>167.0</v>
      </c>
      <c r="B192" s="2">
        <v>0.009244903746411478</v>
      </c>
      <c r="C192" s="2">
        <v>1.0092449037464115</v>
      </c>
      <c r="D192" s="2" t="s">
        <v>42</v>
      </c>
      <c r="E192" s="2">
        <v>0.016907053024205775</v>
      </c>
      <c r="F192" s="2">
        <v>1.0169070530242057</v>
      </c>
      <c r="G192" s="2" t="s">
        <v>42</v>
      </c>
      <c r="H192" s="2">
        <v>0.028343458750607023</v>
      </c>
      <c r="I192" s="2">
        <v>1.028343458750607</v>
      </c>
      <c r="J192" s="2" t="s">
        <v>42</v>
      </c>
      <c r="K192" s="39">
        <f>0.25 * Data!E170 + 0.7 * Data!H170 + 0.05 * Data!J170</f>
        <v>0.02739989464</v>
      </c>
      <c r="L192" s="39">
        <f t="shared" si="3"/>
        <v>1.027399895</v>
      </c>
      <c r="M192" s="2"/>
    </row>
    <row r="193" ht="15.75" customHeight="1">
      <c r="A193" s="1">
        <v>168.0</v>
      </c>
      <c r="B193" s="2">
        <v>0.01672959523756219</v>
      </c>
      <c r="C193" s="2">
        <v>1.0167295952375621</v>
      </c>
      <c r="D193" s="2">
        <v>0.035921488761804676</v>
      </c>
      <c r="E193" s="2">
        <v>0.0018649851569233714</v>
      </c>
      <c r="F193" s="2">
        <v>1.0018649851569235</v>
      </c>
      <c r="G193" s="2">
        <v>-0.025753313014164947</v>
      </c>
      <c r="H193" s="2">
        <v>-0.02128767041224508</v>
      </c>
      <c r="I193" s="2">
        <v>0.9787123295877549</v>
      </c>
      <c r="J193" s="2">
        <v>-0.11567382843528307</v>
      </c>
      <c r="K193" s="39">
        <f>0.25 * Data!E171 + 0.7 * Data!H171 + 0.05 * Data!J171</f>
        <v>-0.01921565904</v>
      </c>
      <c r="L193" s="39">
        <f t="shared" si="3"/>
        <v>0.980784341</v>
      </c>
      <c r="M193" s="39">
        <f>PRODUCT(L182:L193)-1</f>
        <v>-0.1080852494</v>
      </c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