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TransplantsUSVI/Data/PhysAnalysisR/"/>
    </mc:Choice>
  </mc:AlternateContent>
  <xr:revisionPtr revIDLastSave="0" documentId="13_ncr:1_{87C7A563-38E7-A740-B3BB-8C35D4163A00}" xr6:coauthVersionLast="47" xr6:coauthVersionMax="47" xr10:uidLastSave="{00000000-0000-0000-0000-000000000000}"/>
  <bookViews>
    <workbookView xWindow="1160" yWindow="500" windowWidth="26840" windowHeight="17500" activeTab="3" xr2:uid="{4E325CC7-29DC-7A46-AA45-ACA4EC5212A7}"/>
  </bookViews>
  <sheets>
    <sheet name="Data 05-10-2018" sheetId="1" r:id="rId1"/>
    <sheet name="FvFm" sheetId="3" r:id="rId2"/>
    <sheet name="dFFm." sheetId="2" r:id="rId3"/>
    <sheet name="Qm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" i="1" l="1"/>
  <c r="R107" i="1" s="1"/>
  <c r="O106" i="1"/>
  <c r="L106" i="1" s="1"/>
  <c r="R105" i="1"/>
  <c r="P105" i="1"/>
  <c r="O105" i="1"/>
  <c r="L105" i="1" s="1"/>
  <c r="K105" i="1"/>
  <c r="R104" i="1"/>
  <c r="O104" i="1"/>
  <c r="L104" i="1"/>
  <c r="K104" i="1"/>
  <c r="P104" i="1" s="1"/>
  <c r="O103" i="1"/>
  <c r="O102" i="1"/>
  <c r="R101" i="1"/>
  <c r="P101" i="1"/>
  <c r="O101" i="1"/>
  <c r="L101" i="1"/>
  <c r="K101" i="1"/>
  <c r="R100" i="1"/>
  <c r="O100" i="1"/>
  <c r="O99" i="1"/>
  <c r="O98" i="1"/>
  <c r="R97" i="1"/>
  <c r="P97" i="1"/>
  <c r="O97" i="1"/>
  <c r="L97" i="1"/>
  <c r="K97" i="1"/>
  <c r="O96" i="1"/>
  <c r="O95" i="1"/>
  <c r="O94" i="1"/>
  <c r="R93" i="1"/>
  <c r="P93" i="1"/>
  <c r="O93" i="1"/>
  <c r="L93" i="1"/>
  <c r="K93" i="1"/>
  <c r="R92" i="1"/>
  <c r="O92" i="1"/>
  <c r="O91" i="1"/>
  <c r="O90" i="1"/>
  <c r="R89" i="1"/>
  <c r="P89" i="1"/>
  <c r="O89" i="1"/>
  <c r="L89" i="1"/>
  <c r="K89" i="1"/>
  <c r="O88" i="1"/>
  <c r="O87" i="1"/>
  <c r="O86" i="1"/>
  <c r="R85" i="1"/>
  <c r="P85" i="1"/>
  <c r="O85" i="1"/>
  <c r="L85" i="1"/>
  <c r="K85" i="1"/>
  <c r="R84" i="1"/>
  <c r="O84" i="1"/>
  <c r="O83" i="1"/>
  <c r="O82" i="1"/>
  <c r="R81" i="1"/>
  <c r="Q81" i="1"/>
  <c r="O81" i="1"/>
  <c r="L81" i="1"/>
  <c r="K81" i="1"/>
  <c r="O80" i="1"/>
  <c r="O79" i="1"/>
  <c r="O78" i="1"/>
  <c r="R77" i="1"/>
  <c r="Q77" i="1"/>
  <c r="O77" i="1"/>
  <c r="L77" i="1"/>
  <c r="K77" i="1"/>
  <c r="R76" i="1"/>
  <c r="O76" i="1"/>
  <c r="O75" i="1"/>
  <c r="O74" i="1"/>
  <c r="R73" i="1"/>
  <c r="Q73" i="1"/>
  <c r="O73" i="1"/>
  <c r="L73" i="1"/>
  <c r="K73" i="1"/>
  <c r="R72" i="1"/>
  <c r="O72" i="1"/>
  <c r="L72" i="1" s="1"/>
  <c r="Q72" i="1" s="1"/>
  <c r="K72" i="1"/>
  <c r="O71" i="1"/>
  <c r="R70" i="1"/>
  <c r="O70" i="1"/>
  <c r="R69" i="1"/>
  <c r="Q69" i="1"/>
  <c r="O69" i="1"/>
  <c r="L69" i="1"/>
  <c r="K69" i="1"/>
  <c r="O68" i="1"/>
  <c r="L68" i="1" s="1"/>
  <c r="Q68" i="1" s="1"/>
  <c r="O67" i="1"/>
  <c r="O66" i="1"/>
  <c r="R66" i="1" s="1"/>
  <c r="R65" i="1"/>
  <c r="Q65" i="1"/>
  <c r="O65" i="1"/>
  <c r="L65" i="1"/>
  <c r="K65" i="1"/>
  <c r="R64" i="1"/>
  <c r="O64" i="1"/>
  <c r="L64" i="1" s="1"/>
  <c r="Q64" i="1" s="1"/>
  <c r="K64" i="1"/>
  <c r="O63" i="1"/>
  <c r="O62" i="1"/>
  <c r="R61" i="1"/>
  <c r="Q61" i="1"/>
  <c r="O61" i="1"/>
  <c r="L61" i="1"/>
  <c r="K61" i="1"/>
  <c r="O60" i="1"/>
  <c r="L60" i="1" s="1"/>
  <c r="Q60" i="1" s="1"/>
  <c r="O59" i="1"/>
  <c r="O58" i="1"/>
  <c r="R57" i="1"/>
  <c r="P57" i="1"/>
  <c r="O57" i="1"/>
  <c r="L57" i="1"/>
  <c r="K57" i="1"/>
  <c r="R56" i="1"/>
  <c r="O56" i="1"/>
  <c r="L56" i="1" s="1"/>
  <c r="K56" i="1"/>
  <c r="P56" i="1" s="1"/>
  <c r="O55" i="1"/>
  <c r="R54" i="1"/>
  <c r="O54" i="1"/>
  <c r="R53" i="1"/>
  <c r="O53" i="1"/>
  <c r="L53" i="1"/>
  <c r="K53" i="1"/>
  <c r="P53" i="1" s="1"/>
  <c r="O52" i="1"/>
  <c r="L52" i="1" s="1"/>
  <c r="O51" i="1"/>
  <c r="O50" i="1"/>
  <c r="R50" i="1" s="1"/>
  <c r="R49" i="1"/>
  <c r="P49" i="1"/>
  <c r="O49" i="1"/>
  <c r="L49" i="1"/>
  <c r="K49" i="1"/>
  <c r="R48" i="1"/>
  <c r="O48" i="1"/>
  <c r="L48" i="1" s="1"/>
  <c r="K48" i="1"/>
  <c r="P48" i="1" s="1"/>
  <c r="O47" i="1"/>
  <c r="O46" i="1"/>
  <c r="R45" i="1"/>
  <c r="O45" i="1"/>
  <c r="L45" i="1"/>
  <c r="K45" i="1"/>
  <c r="P45" i="1" s="1"/>
  <c r="O44" i="1"/>
  <c r="L44" i="1" s="1"/>
  <c r="O43" i="1"/>
  <c r="O42" i="1"/>
  <c r="R41" i="1"/>
  <c r="P41" i="1"/>
  <c r="O41" i="1"/>
  <c r="L41" i="1"/>
  <c r="K41" i="1"/>
  <c r="R40" i="1"/>
  <c r="O40" i="1"/>
  <c r="L40" i="1" s="1"/>
  <c r="K40" i="1"/>
  <c r="P40" i="1" s="1"/>
  <c r="O39" i="1"/>
  <c r="R38" i="1"/>
  <c r="O38" i="1"/>
  <c r="R37" i="1"/>
  <c r="O37" i="1"/>
  <c r="L37" i="1"/>
  <c r="K37" i="1"/>
  <c r="P37" i="1" s="1"/>
  <c r="O36" i="1"/>
  <c r="L36" i="1" s="1"/>
  <c r="O35" i="1"/>
  <c r="O34" i="1"/>
  <c r="R34" i="1" s="1"/>
  <c r="R33" i="1"/>
  <c r="P33" i="1"/>
  <c r="O33" i="1"/>
  <c r="L33" i="1"/>
  <c r="K33" i="1"/>
  <c r="R32" i="1"/>
  <c r="O32" i="1"/>
  <c r="L32" i="1" s="1"/>
  <c r="K32" i="1"/>
  <c r="P32" i="1" s="1"/>
  <c r="O31" i="1"/>
  <c r="O30" i="1"/>
  <c r="R29" i="1"/>
  <c r="Q29" i="1"/>
  <c r="O29" i="1"/>
  <c r="L29" i="1"/>
  <c r="K29" i="1"/>
  <c r="O28" i="1"/>
  <c r="L28" i="1" s="1"/>
  <c r="Q28" i="1" s="1"/>
  <c r="O27" i="1"/>
  <c r="O26" i="1"/>
  <c r="R25" i="1"/>
  <c r="Q25" i="1"/>
  <c r="O25" i="1"/>
  <c r="L25" i="1"/>
  <c r="K25" i="1"/>
  <c r="R24" i="1"/>
  <c r="O24" i="1"/>
  <c r="L24" i="1" s="1"/>
  <c r="Q24" i="1" s="1"/>
  <c r="K24" i="1"/>
  <c r="O23" i="1"/>
  <c r="K23" i="1" s="1"/>
  <c r="R22" i="1"/>
  <c r="O22" i="1"/>
  <c r="L22" i="1"/>
  <c r="Q22" i="1" s="1"/>
  <c r="K22" i="1"/>
  <c r="O21" i="1"/>
  <c r="R21" i="1" s="1"/>
  <c r="O20" i="1"/>
  <c r="L20" i="1" s="1"/>
  <c r="Q20" i="1" s="1"/>
  <c r="O19" i="1"/>
  <c r="L19" i="1" s="1"/>
  <c r="Q19" i="1" s="1"/>
  <c r="R18" i="1"/>
  <c r="O18" i="1"/>
  <c r="L18" i="1"/>
  <c r="Q18" i="1" s="1"/>
  <c r="K18" i="1"/>
  <c r="O17" i="1"/>
  <c r="R17" i="1" s="1"/>
  <c r="K17" i="1"/>
  <c r="O16" i="1"/>
  <c r="L16" i="1" s="1"/>
  <c r="Q16" i="1" s="1"/>
  <c r="O15" i="1"/>
  <c r="L15" i="1" s="1"/>
  <c r="Q15" i="1" s="1"/>
  <c r="R14" i="1"/>
  <c r="O14" i="1"/>
  <c r="L14" i="1"/>
  <c r="Q14" i="1" s="1"/>
  <c r="K14" i="1"/>
  <c r="O13" i="1"/>
  <c r="R13" i="1" s="1"/>
  <c r="K13" i="1"/>
  <c r="O12" i="1"/>
  <c r="L12" i="1" s="1"/>
  <c r="Q12" i="1" s="1"/>
  <c r="R11" i="1"/>
  <c r="O11" i="1"/>
  <c r="L11" i="1" s="1"/>
  <c r="Q11" i="1" s="1"/>
  <c r="R10" i="1"/>
  <c r="O10" i="1"/>
  <c r="L10" i="1"/>
  <c r="Q10" i="1" s="1"/>
  <c r="K10" i="1"/>
  <c r="O9" i="1"/>
  <c r="R9" i="1" s="1"/>
  <c r="K9" i="1"/>
  <c r="O8" i="1"/>
  <c r="L8" i="1" s="1"/>
  <c r="Q8" i="1" s="1"/>
  <c r="R7" i="1"/>
  <c r="O7" i="1"/>
  <c r="L7" i="1" s="1"/>
  <c r="Q7" i="1" s="1"/>
  <c r="R6" i="1"/>
  <c r="O6" i="1"/>
  <c r="L6" i="1"/>
  <c r="Q6" i="1" s="1"/>
  <c r="K6" i="1"/>
  <c r="O5" i="1"/>
  <c r="R5" i="1" s="1"/>
  <c r="K5" i="1"/>
  <c r="O4" i="1"/>
  <c r="L4" i="1" s="1"/>
  <c r="Q4" i="1" s="1"/>
  <c r="R3" i="1"/>
  <c r="O3" i="1"/>
  <c r="L3" i="1" s="1"/>
  <c r="Q3" i="1" s="1"/>
  <c r="R2" i="1"/>
  <c r="O2" i="1"/>
  <c r="L2" i="1"/>
  <c r="Q2" i="1" s="1"/>
  <c r="K2" i="1"/>
  <c r="R15" i="1" l="1"/>
  <c r="R19" i="1"/>
  <c r="K21" i="1"/>
  <c r="L26" i="1"/>
  <c r="Q26" i="1" s="1"/>
  <c r="K26" i="1"/>
  <c r="R31" i="1"/>
  <c r="K31" i="1"/>
  <c r="P31" i="1" s="1"/>
  <c r="L31" i="1"/>
  <c r="L42" i="1"/>
  <c r="K42" i="1"/>
  <c r="P42" i="1" s="1"/>
  <c r="R47" i="1"/>
  <c r="K47" i="1"/>
  <c r="P47" i="1" s="1"/>
  <c r="L47" i="1"/>
  <c r="L58" i="1"/>
  <c r="Q58" i="1" s="1"/>
  <c r="K58" i="1"/>
  <c r="R63" i="1"/>
  <c r="K63" i="1"/>
  <c r="L63" i="1"/>
  <c r="Q63" i="1" s="1"/>
  <c r="L74" i="1"/>
  <c r="Q74" i="1" s="1"/>
  <c r="K74" i="1"/>
  <c r="L78" i="1"/>
  <c r="Q78" i="1" s="1"/>
  <c r="K78" i="1"/>
  <c r="R78" i="1"/>
  <c r="L80" i="1"/>
  <c r="Q80" i="1" s="1"/>
  <c r="K80" i="1"/>
  <c r="R87" i="1"/>
  <c r="K87" i="1"/>
  <c r="P87" i="1" s="1"/>
  <c r="L87" i="1"/>
  <c r="L94" i="1"/>
  <c r="K94" i="1"/>
  <c r="P94" i="1" s="1"/>
  <c r="R94" i="1"/>
  <c r="L96" i="1"/>
  <c r="K96" i="1"/>
  <c r="P96" i="1" s="1"/>
  <c r="R103" i="1"/>
  <c r="K103" i="1"/>
  <c r="P103" i="1" s="1"/>
  <c r="L103" i="1"/>
  <c r="K3" i="1"/>
  <c r="L5" i="1"/>
  <c r="Q5" i="1" s="1"/>
  <c r="K7" i="1"/>
  <c r="L9" i="1"/>
  <c r="Q9" i="1" s="1"/>
  <c r="K11" i="1"/>
  <c r="L13" i="1"/>
  <c r="Q13" i="1" s="1"/>
  <c r="K15" i="1"/>
  <c r="L17" i="1"/>
  <c r="Q17" i="1" s="1"/>
  <c r="K19" i="1"/>
  <c r="L21" i="1"/>
  <c r="Q21" i="1" s="1"/>
  <c r="K28" i="1"/>
  <c r="L30" i="1"/>
  <c r="K30" i="1"/>
  <c r="P30" i="1" s="1"/>
  <c r="R35" i="1"/>
  <c r="K35" i="1"/>
  <c r="P35" i="1" s="1"/>
  <c r="L35" i="1"/>
  <c r="R36" i="1"/>
  <c r="K44" i="1"/>
  <c r="P44" i="1" s="1"/>
  <c r="L46" i="1"/>
  <c r="K46" i="1"/>
  <c r="P46" i="1" s="1"/>
  <c r="R51" i="1"/>
  <c r="K51" i="1"/>
  <c r="P51" i="1" s="1"/>
  <c r="L51" i="1"/>
  <c r="R52" i="1"/>
  <c r="K60" i="1"/>
  <c r="L62" i="1"/>
  <c r="Q62" i="1" s="1"/>
  <c r="K62" i="1"/>
  <c r="R67" i="1"/>
  <c r="K67" i="1"/>
  <c r="L67" i="1"/>
  <c r="Q67" i="1" s="1"/>
  <c r="R68" i="1"/>
  <c r="L76" i="1"/>
  <c r="Q76" i="1" s="1"/>
  <c r="K76" i="1"/>
  <c r="R80" i="1"/>
  <c r="R83" i="1"/>
  <c r="K83" i="1"/>
  <c r="P83" i="1" s="1"/>
  <c r="L83" i="1"/>
  <c r="L90" i="1"/>
  <c r="K90" i="1"/>
  <c r="P90" i="1" s="1"/>
  <c r="R90" i="1"/>
  <c r="L92" i="1"/>
  <c r="K92" i="1"/>
  <c r="P92" i="1" s="1"/>
  <c r="R96" i="1"/>
  <c r="R99" i="1"/>
  <c r="K99" i="1"/>
  <c r="P99" i="1" s="1"/>
  <c r="L99" i="1"/>
  <c r="R4" i="1"/>
  <c r="K4" i="1"/>
  <c r="R8" i="1"/>
  <c r="K8" i="1"/>
  <c r="R12" i="1"/>
  <c r="K12" i="1"/>
  <c r="R16" i="1"/>
  <c r="K16" i="1"/>
  <c r="R20" i="1"/>
  <c r="K20" i="1"/>
  <c r="R23" i="1"/>
  <c r="L23" i="1"/>
  <c r="Q23" i="1" s="1"/>
  <c r="R26" i="1"/>
  <c r="L34" i="1"/>
  <c r="K34" i="1"/>
  <c r="P34" i="1" s="1"/>
  <c r="R39" i="1"/>
  <c r="K39" i="1"/>
  <c r="P39" i="1" s="1"/>
  <c r="L39" i="1"/>
  <c r="R42" i="1"/>
  <c r="L50" i="1"/>
  <c r="K50" i="1"/>
  <c r="P50" i="1" s="1"/>
  <c r="R55" i="1"/>
  <c r="K55" i="1"/>
  <c r="P55" i="1" s="1"/>
  <c r="L55" i="1"/>
  <c r="R58" i="1"/>
  <c r="L66" i="1"/>
  <c r="Q66" i="1" s="1"/>
  <c r="K66" i="1"/>
  <c r="R71" i="1"/>
  <c r="K71" i="1"/>
  <c r="L71" i="1"/>
  <c r="Q71" i="1" s="1"/>
  <c r="R74" i="1"/>
  <c r="R79" i="1"/>
  <c r="K79" i="1"/>
  <c r="L79" i="1"/>
  <c r="Q79" i="1" s="1"/>
  <c r="L86" i="1"/>
  <c r="K86" i="1"/>
  <c r="P86" i="1" s="1"/>
  <c r="R86" i="1"/>
  <c r="L88" i="1"/>
  <c r="K88" i="1"/>
  <c r="P88" i="1" s="1"/>
  <c r="R95" i="1"/>
  <c r="K95" i="1"/>
  <c r="P95" i="1" s="1"/>
  <c r="L95" i="1"/>
  <c r="L102" i="1"/>
  <c r="K102" i="1"/>
  <c r="P102" i="1" s="1"/>
  <c r="R102" i="1"/>
  <c r="R27" i="1"/>
  <c r="K27" i="1"/>
  <c r="L27" i="1"/>
  <c r="Q27" i="1" s="1"/>
  <c r="R28" i="1"/>
  <c r="R30" i="1"/>
  <c r="K36" i="1"/>
  <c r="P36" i="1" s="1"/>
  <c r="L38" i="1"/>
  <c r="K38" i="1"/>
  <c r="P38" i="1" s="1"/>
  <c r="R43" i="1"/>
  <c r="K43" i="1"/>
  <c r="P43" i="1" s="1"/>
  <c r="L43" i="1"/>
  <c r="R44" i="1"/>
  <c r="R46" i="1"/>
  <c r="K52" i="1"/>
  <c r="P52" i="1" s="1"/>
  <c r="L54" i="1"/>
  <c r="K54" i="1"/>
  <c r="P54" i="1" s="1"/>
  <c r="R59" i="1"/>
  <c r="K59" i="1"/>
  <c r="L59" i="1"/>
  <c r="Q59" i="1" s="1"/>
  <c r="R60" i="1"/>
  <c r="R62" i="1"/>
  <c r="K68" i="1"/>
  <c r="L70" i="1"/>
  <c r="Q70" i="1" s="1"/>
  <c r="K70" i="1"/>
  <c r="R75" i="1"/>
  <c r="K75" i="1"/>
  <c r="L75" i="1"/>
  <c r="Q75" i="1" s="1"/>
  <c r="L82" i="1"/>
  <c r="K82" i="1"/>
  <c r="P82" i="1" s="1"/>
  <c r="R82" i="1"/>
  <c r="L84" i="1"/>
  <c r="K84" i="1"/>
  <c r="P84" i="1" s="1"/>
  <c r="R88" i="1"/>
  <c r="R91" i="1"/>
  <c r="K91" i="1"/>
  <c r="P91" i="1" s="1"/>
  <c r="L91" i="1"/>
  <c r="L98" i="1"/>
  <c r="K98" i="1"/>
  <c r="P98" i="1" s="1"/>
  <c r="R98" i="1"/>
  <c r="L100" i="1"/>
  <c r="K100" i="1"/>
  <c r="P100" i="1" s="1"/>
  <c r="L107" i="1"/>
  <c r="K106" i="1"/>
  <c r="P106" i="1" s="1"/>
  <c r="R106" i="1"/>
  <c r="K107" i="1"/>
  <c r="P107" i="1" s="1"/>
</calcChain>
</file>

<file path=xl/sharedStrings.xml><?xml version="1.0" encoding="utf-8"?>
<sst xmlns="http://schemas.openxmlformats.org/spreadsheetml/2006/main" count="664" uniqueCount="31">
  <si>
    <t>Spp</t>
  </si>
  <si>
    <t>Site</t>
  </si>
  <si>
    <t>Datetime</t>
  </si>
  <si>
    <t>Date</t>
  </si>
  <si>
    <t>Time</t>
  </si>
  <si>
    <t>Type</t>
  </si>
  <si>
    <t>1:F</t>
  </si>
  <si>
    <t>1:Fm'</t>
  </si>
  <si>
    <t>1:PAR</t>
  </si>
  <si>
    <t>1:Y (II)</t>
  </si>
  <si>
    <r>
      <t xml:space="preserve">Estimated </t>
    </r>
    <r>
      <rPr>
        <sz val="11"/>
        <color rgb="FFFF0000"/>
        <rFont val="Arial"/>
        <family val="2"/>
      </rPr>
      <t>Δ</t>
    </r>
    <r>
      <rPr>
        <sz val="11"/>
        <color rgb="FFFF0000"/>
        <rFont val="Calibri"/>
        <family val="2"/>
      </rPr>
      <t>F/Fm'</t>
    </r>
  </si>
  <si>
    <t>Estimated Fv/Fm</t>
  </si>
  <si>
    <t>1:ETR</t>
  </si>
  <si>
    <t>1:Depth</t>
  </si>
  <si>
    <t>Depth+</t>
  </si>
  <si>
    <t>Est Qm (ΔF)</t>
  </si>
  <si>
    <t>Est Qm (Fv)</t>
  </si>
  <si>
    <t>Rel light (%)</t>
  </si>
  <si>
    <t>O. franksi</t>
  </si>
  <si>
    <t>Perseverance</t>
  </si>
  <si>
    <r>
      <rPr>
        <sz val="11"/>
        <color theme="1"/>
        <rFont val="Arial"/>
        <family val="2"/>
      </rPr>
      <t>Δ</t>
    </r>
    <r>
      <rPr>
        <sz val="11"/>
        <color theme="1"/>
        <rFont val="Calibri"/>
        <family val="2"/>
      </rPr>
      <t>F/Fm'</t>
    </r>
  </si>
  <si>
    <t>Fv/Fm</t>
  </si>
  <si>
    <t>O. faveolata</t>
  </si>
  <si>
    <t>Black point</t>
  </si>
  <si>
    <t>ΔF/Fm'</t>
  </si>
  <si>
    <t>Depth</t>
  </si>
  <si>
    <t>Yield</t>
  </si>
  <si>
    <t>Parameter</t>
  </si>
  <si>
    <t>Qm</t>
  </si>
  <si>
    <t>Ofra</t>
  </si>
  <si>
    <t>Ofav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</si>
</sst>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03718285214348"/>
          <c:y val="4.6189124057702508E-2"/>
          <c:w val="0.77172572178477694"/>
          <c:h val="0.76463231098670215"/>
        </c:manualLayout>
      </c:layout>
      <c:scatterChart>
        <c:scatterStyle val="lineMarker"/>
        <c:varyColors val="0"/>
        <c:ser>
          <c:idx val="0"/>
          <c:order val="0"/>
          <c:tx>
            <c:v>O. franksi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1.1305045202682999E-2"/>
                  <c:y val="0.36304051837270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05-10-2018'!$O$2:$O$29</c:f>
              <c:numCache>
                <c:formatCode>General</c:formatCode>
                <c:ptCount val="28"/>
                <c:pt idx="0">
                  <c:v>18.3</c:v>
                </c:pt>
                <c:pt idx="1">
                  <c:v>18.100000000000001</c:v>
                </c:pt>
                <c:pt idx="2">
                  <c:v>18</c:v>
                </c:pt>
                <c:pt idx="3">
                  <c:v>18</c:v>
                </c:pt>
                <c:pt idx="4">
                  <c:v>17.399999999999999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15.2</c:v>
                </c:pt>
                <c:pt idx="11">
                  <c:v>14.6</c:v>
                </c:pt>
                <c:pt idx="12">
                  <c:v>14.3</c:v>
                </c:pt>
                <c:pt idx="13">
                  <c:v>14.4</c:v>
                </c:pt>
                <c:pt idx="14">
                  <c:v>13.8</c:v>
                </c:pt>
                <c:pt idx="15">
                  <c:v>13.2</c:v>
                </c:pt>
                <c:pt idx="16">
                  <c:v>12.9</c:v>
                </c:pt>
                <c:pt idx="17">
                  <c:v>11.6</c:v>
                </c:pt>
                <c:pt idx="18">
                  <c:v>11.2</c:v>
                </c:pt>
                <c:pt idx="19">
                  <c:v>9.9</c:v>
                </c:pt>
                <c:pt idx="20">
                  <c:v>9.6999999999999993</c:v>
                </c:pt>
                <c:pt idx="21">
                  <c:v>8.9</c:v>
                </c:pt>
                <c:pt idx="22">
                  <c:v>7.8</c:v>
                </c:pt>
                <c:pt idx="23">
                  <c:v>7.5</c:v>
                </c:pt>
                <c:pt idx="24">
                  <c:v>6.9</c:v>
                </c:pt>
                <c:pt idx="25">
                  <c:v>7.2</c:v>
                </c:pt>
                <c:pt idx="26">
                  <c:v>6</c:v>
                </c:pt>
                <c:pt idx="27">
                  <c:v>5.6</c:v>
                </c:pt>
              </c:numCache>
            </c:numRef>
          </c:xVal>
          <c:yVal>
            <c:numRef>
              <c:f>'Data 05-10-2018'!$J$2:$J$29</c:f>
              <c:numCache>
                <c:formatCode>General</c:formatCode>
                <c:ptCount val="28"/>
                <c:pt idx="0">
                  <c:v>0.48399999999999999</c:v>
                </c:pt>
                <c:pt idx="1">
                  <c:v>0.435</c:v>
                </c:pt>
                <c:pt idx="2">
                  <c:v>0.45</c:v>
                </c:pt>
                <c:pt idx="3">
                  <c:v>0.46400000000000002</c:v>
                </c:pt>
                <c:pt idx="4">
                  <c:v>0.42599999999999999</c:v>
                </c:pt>
                <c:pt idx="5">
                  <c:v>0.48</c:v>
                </c:pt>
                <c:pt idx="6">
                  <c:v>0.38900000000000001</c:v>
                </c:pt>
                <c:pt idx="7">
                  <c:v>0.438</c:v>
                </c:pt>
                <c:pt idx="8">
                  <c:v>0.45200000000000001</c:v>
                </c:pt>
                <c:pt idx="9">
                  <c:v>0.44900000000000001</c:v>
                </c:pt>
                <c:pt idx="10">
                  <c:v>0.44400000000000001</c:v>
                </c:pt>
                <c:pt idx="11">
                  <c:v>0.36499999999999999</c:v>
                </c:pt>
                <c:pt idx="12">
                  <c:v>0.42199999999999999</c:v>
                </c:pt>
                <c:pt idx="13">
                  <c:v>0.42399999999999999</c:v>
                </c:pt>
                <c:pt idx="14">
                  <c:v>0.36699999999999999</c:v>
                </c:pt>
                <c:pt idx="15">
                  <c:v>0.40799999999999997</c:v>
                </c:pt>
                <c:pt idx="16">
                  <c:v>0.374</c:v>
                </c:pt>
                <c:pt idx="17">
                  <c:v>0.38400000000000001</c:v>
                </c:pt>
                <c:pt idx="18">
                  <c:v>0.42099999999999999</c:v>
                </c:pt>
                <c:pt idx="19">
                  <c:v>0.375</c:v>
                </c:pt>
                <c:pt idx="20">
                  <c:v>0.40100000000000002</c:v>
                </c:pt>
                <c:pt idx="21">
                  <c:v>0.23699999999999999</c:v>
                </c:pt>
                <c:pt idx="22">
                  <c:v>0.29399999999999998</c:v>
                </c:pt>
                <c:pt idx="23">
                  <c:v>0.26100000000000001</c:v>
                </c:pt>
                <c:pt idx="24">
                  <c:v>0.35</c:v>
                </c:pt>
                <c:pt idx="25">
                  <c:v>0.316</c:v>
                </c:pt>
                <c:pt idx="26">
                  <c:v>0.23499999999999999</c:v>
                </c:pt>
                <c:pt idx="27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A-4141-9503-987337156098}"/>
            </c:ext>
          </c:extLst>
        </c:ser>
        <c:ser>
          <c:idx val="1"/>
          <c:order val="1"/>
          <c:tx>
            <c:v>O. faveolata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0.1685896762904637"/>
                  <c:y val="-0.131432023682461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05-10-2018'!$O$58:$O$81</c:f>
              <c:numCache>
                <c:formatCode>General</c:formatCode>
                <c:ptCount val="24"/>
                <c:pt idx="0">
                  <c:v>3.6</c:v>
                </c:pt>
                <c:pt idx="1">
                  <c:v>4.5</c:v>
                </c:pt>
                <c:pt idx="2">
                  <c:v>4.9000000000000004</c:v>
                </c:pt>
                <c:pt idx="3">
                  <c:v>6.7</c:v>
                </c:pt>
                <c:pt idx="4">
                  <c:v>6.4</c:v>
                </c:pt>
                <c:pt idx="5">
                  <c:v>6.6</c:v>
                </c:pt>
                <c:pt idx="6">
                  <c:v>6.8</c:v>
                </c:pt>
                <c:pt idx="7">
                  <c:v>6.8</c:v>
                </c:pt>
                <c:pt idx="8">
                  <c:v>8.9</c:v>
                </c:pt>
                <c:pt idx="9">
                  <c:v>9.6</c:v>
                </c:pt>
                <c:pt idx="10">
                  <c:v>11.2</c:v>
                </c:pt>
                <c:pt idx="11">
                  <c:v>11.6</c:v>
                </c:pt>
                <c:pt idx="12">
                  <c:v>11.9</c:v>
                </c:pt>
                <c:pt idx="13">
                  <c:v>13.4</c:v>
                </c:pt>
                <c:pt idx="14">
                  <c:v>14.1</c:v>
                </c:pt>
                <c:pt idx="15">
                  <c:v>15.8</c:v>
                </c:pt>
                <c:pt idx="16">
                  <c:v>15.8</c:v>
                </c:pt>
                <c:pt idx="17">
                  <c:v>16.7</c:v>
                </c:pt>
                <c:pt idx="18">
                  <c:v>15.6</c:v>
                </c:pt>
                <c:pt idx="19">
                  <c:v>15.3</c:v>
                </c:pt>
                <c:pt idx="20">
                  <c:v>16</c:v>
                </c:pt>
                <c:pt idx="21">
                  <c:v>16.899999999999999</c:v>
                </c:pt>
                <c:pt idx="22">
                  <c:v>16.8</c:v>
                </c:pt>
                <c:pt idx="23">
                  <c:v>16.899999999999999</c:v>
                </c:pt>
              </c:numCache>
            </c:numRef>
          </c:xVal>
          <c:yVal>
            <c:numRef>
              <c:f>'Data 05-10-2018'!$J$58:$J$81</c:f>
              <c:numCache>
                <c:formatCode>General</c:formatCode>
                <c:ptCount val="24"/>
                <c:pt idx="0">
                  <c:v>0.27100000000000002</c:v>
                </c:pt>
                <c:pt idx="1">
                  <c:v>0.30399999999999999</c:v>
                </c:pt>
                <c:pt idx="2">
                  <c:v>0.40100000000000002</c:v>
                </c:pt>
                <c:pt idx="3">
                  <c:v>0.372</c:v>
                </c:pt>
                <c:pt idx="4">
                  <c:v>0.39600000000000002</c:v>
                </c:pt>
                <c:pt idx="5">
                  <c:v>0.435</c:v>
                </c:pt>
                <c:pt idx="6">
                  <c:v>0.40600000000000003</c:v>
                </c:pt>
                <c:pt idx="7">
                  <c:v>0.439</c:v>
                </c:pt>
                <c:pt idx="8">
                  <c:v>0.443</c:v>
                </c:pt>
                <c:pt idx="9">
                  <c:v>0.433</c:v>
                </c:pt>
                <c:pt idx="10">
                  <c:v>0.41799999999999998</c:v>
                </c:pt>
                <c:pt idx="11">
                  <c:v>0.38200000000000001</c:v>
                </c:pt>
                <c:pt idx="12">
                  <c:v>0.45800000000000002</c:v>
                </c:pt>
                <c:pt idx="13">
                  <c:v>0.41</c:v>
                </c:pt>
                <c:pt idx="14">
                  <c:v>0.35599999999999998</c:v>
                </c:pt>
                <c:pt idx="15">
                  <c:v>0.41799999999999998</c:v>
                </c:pt>
                <c:pt idx="16">
                  <c:v>0.42399999999999999</c:v>
                </c:pt>
                <c:pt idx="17">
                  <c:v>0.39700000000000002</c:v>
                </c:pt>
                <c:pt idx="18">
                  <c:v>0.42</c:v>
                </c:pt>
                <c:pt idx="19">
                  <c:v>0.46200000000000002</c:v>
                </c:pt>
                <c:pt idx="20">
                  <c:v>0.33800000000000002</c:v>
                </c:pt>
                <c:pt idx="21">
                  <c:v>0.46500000000000002</c:v>
                </c:pt>
                <c:pt idx="22">
                  <c:v>0.41099999999999998</c:v>
                </c:pt>
                <c:pt idx="23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A-4141-9503-98733715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9616"/>
        <c:axId val="148401536"/>
      </c:scatterChart>
      <c:valAx>
        <c:axId val="1483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Depth (m)</a:t>
                </a:r>
              </a:p>
            </c:rich>
          </c:tx>
          <c:layout>
            <c:manualLayout>
              <c:xMode val="edge"/>
              <c:yMode val="edge"/>
              <c:x val="0.4756778215223097"/>
              <c:y val="0.924978687127024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8401536"/>
        <c:crosses val="autoZero"/>
        <c:crossBetween val="midCat"/>
      </c:valAx>
      <c:valAx>
        <c:axId val="148401536"/>
        <c:scaling>
          <c:orientation val="minMax"/>
          <c:max val="0.55000000000000004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l-GR" sz="1400" b="0"/>
                  <a:t>Δ</a:t>
                </a:r>
                <a:r>
                  <a:rPr lang="en-US" sz="1400" b="0"/>
                  <a:t>F/Fm'</a:t>
                </a:r>
              </a:p>
            </c:rich>
          </c:tx>
          <c:layout>
            <c:manualLayout>
              <c:xMode val="edge"/>
              <c:yMode val="edge"/>
              <c:x val="2.2082239720034994E-3"/>
              <c:y val="0.36189835605587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8399616"/>
        <c:crosses val="autoZero"/>
        <c:crossBetween val="midCat"/>
        <c:majorUnit val="0.1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118110236219"/>
          <c:y val="4.6189124057702508E-2"/>
          <c:w val="0.75418503937007875"/>
          <c:h val="0.77796564432003545"/>
        </c:manualLayout>
      </c:layout>
      <c:scatterChart>
        <c:scatterStyle val="lineMarker"/>
        <c:varyColors val="0"/>
        <c:ser>
          <c:idx val="0"/>
          <c:order val="0"/>
          <c:tx>
            <c:v>O. franksi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-0.36021434820647419"/>
                  <c:y val="4.8753113021997568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05-10-2018'!$O$30:$O$57</c:f>
              <c:numCache>
                <c:formatCode>General</c:formatCode>
                <c:ptCount val="28"/>
                <c:pt idx="0">
                  <c:v>18.899999999999999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17.5</c:v>
                </c:pt>
                <c:pt idx="5">
                  <c:v>17.2</c:v>
                </c:pt>
                <c:pt idx="6">
                  <c:v>17.2</c:v>
                </c:pt>
                <c:pt idx="7">
                  <c:v>16.5</c:v>
                </c:pt>
                <c:pt idx="8">
                  <c:v>16.3</c:v>
                </c:pt>
                <c:pt idx="9">
                  <c:v>15.5</c:v>
                </c:pt>
                <c:pt idx="10">
                  <c:v>15.2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13.9</c:v>
                </c:pt>
                <c:pt idx="15">
                  <c:v>13.3</c:v>
                </c:pt>
                <c:pt idx="16">
                  <c:v>13</c:v>
                </c:pt>
                <c:pt idx="17">
                  <c:v>12.7</c:v>
                </c:pt>
                <c:pt idx="18">
                  <c:v>12.2</c:v>
                </c:pt>
                <c:pt idx="19">
                  <c:v>11.7</c:v>
                </c:pt>
                <c:pt idx="20">
                  <c:v>11.1</c:v>
                </c:pt>
                <c:pt idx="21">
                  <c:v>10.6</c:v>
                </c:pt>
                <c:pt idx="22">
                  <c:v>9.8000000000000007</c:v>
                </c:pt>
                <c:pt idx="23">
                  <c:v>8.9</c:v>
                </c:pt>
                <c:pt idx="24">
                  <c:v>7.8</c:v>
                </c:pt>
                <c:pt idx="25">
                  <c:v>7.3</c:v>
                </c:pt>
                <c:pt idx="26">
                  <c:v>7.1</c:v>
                </c:pt>
                <c:pt idx="27">
                  <c:v>5.4</c:v>
                </c:pt>
              </c:numCache>
            </c:numRef>
          </c:xVal>
          <c:yVal>
            <c:numRef>
              <c:f>'Data 05-10-2018'!$J$30:$J$57</c:f>
              <c:numCache>
                <c:formatCode>General</c:formatCode>
                <c:ptCount val="28"/>
                <c:pt idx="0">
                  <c:v>0.61799999999999999</c:v>
                </c:pt>
                <c:pt idx="1">
                  <c:v>0.623</c:v>
                </c:pt>
                <c:pt idx="2">
                  <c:v>0.64300000000000002</c:v>
                </c:pt>
                <c:pt idx="3">
                  <c:v>0.60299999999999998</c:v>
                </c:pt>
                <c:pt idx="4">
                  <c:v>0.621</c:v>
                </c:pt>
                <c:pt idx="5">
                  <c:v>0.63200000000000001</c:v>
                </c:pt>
                <c:pt idx="6">
                  <c:v>0.66500000000000004</c:v>
                </c:pt>
                <c:pt idx="7">
                  <c:v>0.66700000000000004</c:v>
                </c:pt>
                <c:pt idx="8">
                  <c:v>0.65500000000000003</c:v>
                </c:pt>
                <c:pt idx="9">
                  <c:v>0.63700000000000001</c:v>
                </c:pt>
                <c:pt idx="10">
                  <c:v>0.627</c:v>
                </c:pt>
                <c:pt idx="11">
                  <c:v>0.64900000000000002</c:v>
                </c:pt>
                <c:pt idx="12">
                  <c:v>0.64200000000000002</c:v>
                </c:pt>
                <c:pt idx="13">
                  <c:v>0.64400000000000002</c:v>
                </c:pt>
                <c:pt idx="14">
                  <c:v>0.628</c:v>
                </c:pt>
                <c:pt idx="15">
                  <c:v>0.63</c:v>
                </c:pt>
                <c:pt idx="16">
                  <c:v>0.63700000000000001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0.63200000000000001</c:v>
                </c:pt>
                <c:pt idx="20">
                  <c:v>0.61599999999999999</c:v>
                </c:pt>
                <c:pt idx="21">
                  <c:v>0.64</c:v>
                </c:pt>
                <c:pt idx="22">
                  <c:v>0.64100000000000001</c:v>
                </c:pt>
                <c:pt idx="23">
                  <c:v>0.60899999999999999</c:v>
                </c:pt>
                <c:pt idx="24">
                  <c:v>0.60199999999999998</c:v>
                </c:pt>
                <c:pt idx="25">
                  <c:v>0.62</c:v>
                </c:pt>
                <c:pt idx="26">
                  <c:v>0.61699999999999999</c:v>
                </c:pt>
                <c:pt idx="27">
                  <c:v>0.60099999999999998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A-1C4A-911B-5B241BB3D137}"/>
            </c:ext>
          </c:extLst>
        </c:ser>
        <c:ser>
          <c:idx val="1"/>
          <c:order val="1"/>
          <c:tx>
            <c:v>O. faveolata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0031714785651797E-2"/>
                  <c:y val="0.2597923085701243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05-10-2018'!$O$82:$O$107</c:f>
              <c:numCache>
                <c:formatCode>General</c:formatCode>
                <c:ptCount val="26"/>
                <c:pt idx="0">
                  <c:v>4.5</c:v>
                </c:pt>
                <c:pt idx="1">
                  <c:v>4.9000000000000004</c:v>
                </c:pt>
                <c:pt idx="2">
                  <c:v>3.5</c:v>
                </c:pt>
                <c:pt idx="3">
                  <c:v>5.3</c:v>
                </c:pt>
                <c:pt idx="4">
                  <c:v>5.0999999999999996</c:v>
                </c:pt>
                <c:pt idx="5">
                  <c:v>5.2</c:v>
                </c:pt>
                <c:pt idx="6">
                  <c:v>5</c:v>
                </c:pt>
                <c:pt idx="7">
                  <c:v>6.7</c:v>
                </c:pt>
                <c:pt idx="8">
                  <c:v>6.5</c:v>
                </c:pt>
                <c:pt idx="9">
                  <c:v>6.8</c:v>
                </c:pt>
                <c:pt idx="10">
                  <c:v>7.3</c:v>
                </c:pt>
                <c:pt idx="11">
                  <c:v>9.4</c:v>
                </c:pt>
                <c:pt idx="12">
                  <c:v>9.9</c:v>
                </c:pt>
                <c:pt idx="13">
                  <c:v>10.8</c:v>
                </c:pt>
                <c:pt idx="14">
                  <c:v>11.8</c:v>
                </c:pt>
                <c:pt idx="15">
                  <c:v>11.9</c:v>
                </c:pt>
                <c:pt idx="16">
                  <c:v>11.5</c:v>
                </c:pt>
                <c:pt idx="17">
                  <c:v>11.3</c:v>
                </c:pt>
                <c:pt idx="18">
                  <c:v>12.6</c:v>
                </c:pt>
                <c:pt idx="19">
                  <c:v>12.6</c:v>
                </c:pt>
                <c:pt idx="20">
                  <c:v>13.1</c:v>
                </c:pt>
                <c:pt idx="21">
                  <c:v>14.6</c:v>
                </c:pt>
                <c:pt idx="22">
                  <c:v>14.7</c:v>
                </c:pt>
                <c:pt idx="23">
                  <c:v>14.6</c:v>
                </c:pt>
                <c:pt idx="24">
                  <c:v>16</c:v>
                </c:pt>
                <c:pt idx="25">
                  <c:v>16.7</c:v>
                </c:pt>
              </c:numCache>
            </c:numRef>
          </c:xVal>
          <c:yVal>
            <c:numRef>
              <c:f>'Data 05-10-2018'!$J$82:$J$107</c:f>
              <c:numCache>
                <c:formatCode>General</c:formatCode>
                <c:ptCount val="26"/>
                <c:pt idx="0">
                  <c:v>0.59199999999999997</c:v>
                </c:pt>
                <c:pt idx="1">
                  <c:v>0.55000000000000004</c:v>
                </c:pt>
                <c:pt idx="2">
                  <c:v>0.58199999999999996</c:v>
                </c:pt>
                <c:pt idx="3">
                  <c:v>0.56599999999999995</c:v>
                </c:pt>
                <c:pt idx="4">
                  <c:v>0.59199999999999997</c:v>
                </c:pt>
                <c:pt idx="5">
                  <c:v>0.57599999999999996</c:v>
                </c:pt>
                <c:pt idx="6">
                  <c:v>0.59799999999999998</c:v>
                </c:pt>
                <c:pt idx="7">
                  <c:v>0.61</c:v>
                </c:pt>
                <c:pt idx="8">
                  <c:v>0.61499999999999999</c:v>
                </c:pt>
                <c:pt idx="9">
                  <c:v>0.58599999999999997</c:v>
                </c:pt>
                <c:pt idx="10">
                  <c:v>0.59099999999999997</c:v>
                </c:pt>
                <c:pt idx="11">
                  <c:v>0.60199999999999998</c:v>
                </c:pt>
                <c:pt idx="12">
                  <c:v>0.60799999999999998</c:v>
                </c:pt>
                <c:pt idx="13">
                  <c:v>0.58599999999999997</c:v>
                </c:pt>
                <c:pt idx="14">
                  <c:v>0.59199999999999997</c:v>
                </c:pt>
                <c:pt idx="15">
                  <c:v>0.63300000000000001</c:v>
                </c:pt>
                <c:pt idx="16">
                  <c:v>0.60299999999999998</c:v>
                </c:pt>
                <c:pt idx="17">
                  <c:v>0.61399999999999999</c:v>
                </c:pt>
                <c:pt idx="18">
                  <c:v>0.60299999999999998</c:v>
                </c:pt>
                <c:pt idx="19">
                  <c:v>0.61199999999999999</c:v>
                </c:pt>
                <c:pt idx="20">
                  <c:v>0.61</c:v>
                </c:pt>
                <c:pt idx="21">
                  <c:v>0.628</c:v>
                </c:pt>
                <c:pt idx="22">
                  <c:v>0.60799999999999998</c:v>
                </c:pt>
                <c:pt idx="23">
                  <c:v>0.624</c:v>
                </c:pt>
                <c:pt idx="24">
                  <c:v>0.60199999999999998</c:v>
                </c:pt>
                <c:pt idx="25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4A-1C4A-911B-5B241BB3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9728"/>
        <c:axId val="148988288"/>
      </c:scatterChart>
      <c:valAx>
        <c:axId val="1489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Depth (m)</a:t>
                </a:r>
              </a:p>
            </c:rich>
          </c:tx>
          <c:layout>
            <c:manualLayout>
              <c:xMode val="edge"/>
              <c:yMode val="edge"/>
              <c:x val="0.50562970253718287"/>
              <c:y val="0.93149190110826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8988288"/>
        <c:crosses val="autoZero"/>
        <c:crossBetween val="midCat"/>
      </c:valAx>
      <c:valAx>
        <c:axId val="148988288"/>
        <c:scaling>
          <c:orientation val="minMax"/>
          <c:max val="0.68000000000000016"/>
          <c:min val="0.5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Fv/Fm</a:t>
                </a:r>
              </a:p>
            </c:rich>
          </c:tx>
          <c:layout>
            <c:manualLayout>
              <c:xMode val="edge"/>
              <c:yMode val="edge"/>
              <c:x val="0"/>
              <c:y val="0.36468601271388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8969728"/>
        <c:crosses val="autoZero"/>
        <c:crossBetween val="midCat"/>
        <c:majorUnit val="4.0000000000000008E-2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2156119373968"/>
          <c:y val="4.7031113298337708E-2"/>
          <c:w val="0.75802979488675026"/>
          <c:h val="0.76697369860017495"/>
        </c:manualLayout>
      </c:layout>
      <c:scatterChart>
        <c:scatterStyle val="lineMarker"/>
        <c:varyColors val="0"/>
        <c:ser>
          <c:idx val="0"/>
          <c:order val="0"/>
          <c:tx>
            <c:v>O. franksi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2.3126761932536211E-2"/>
                  <c:y val="-0.398833114610673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05-10-2018'!$O$30:$O$57</c:f>
              <c:numCache>
                <c:formatCode>General</c:formatCode>
                <c:ptCount val="28"/>
                <c:pt idx="0">
                  <c:v>18.899999999999999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17.5</c:v>
                </c:pt>
                <c:pt idx="5">
                  <c:v>17.2</c:v>
                </c:pt>
                <c:pt idx="6">
                  <c:v>17.2</c:v>
                </c:pt>
                <c:pt idx="7">
                  <c:v>16.5</c:v>
                </c:pt>
                <c:pt idx="8">
                  <c:v>16.3</c:v>
                </c:pt>
                <c:pt idx="9">
                  <c:v>15.5</c:v>
                </c:pt>
                <c:pt idx="10">
                  <c:v>15.2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13.9</c:v>
                </c:pt>
                <c:pt idx="15">
                  <c:v>13.3</c:v>
                </c:pt>
                <c:pt idx="16">
                  <c:v>13</c:v>
                </c:pt>
                <c:pt idx="17">
                  <c:v>12.7</c:v>
                </c:pt>
                <c:pt idx="18">
                  <c:v>12.2</c:v>
                </c:pt>
                <c:pt idx="19">
                  <c:v>11.7</c:v>
                </c:pt>
                <c:pt idx="20">
                  <c:v>11.1</c:v>
                </c:pt>
                <c:pt idx="21">
                  <c:v>10.6</c:v>
                </c:pt>
                <c:pt idx="22">
                  <c:v>9.8000000000000007</c:v>
                </c:pt>
                <c:pt idx="23">
                  <c:v>8.9</c:v>
                </c:pt>
                <c:pt idx="24">
                  <c:v>7.8</c:v>
                </c:pt>
                <c:pt idx="25">
                  <c:v>7.3</c:v>
                </c:pt>
                <c:pt idx="26">
                  <c:v>7.1</c:v>
                </c:pt>
                <c:pt idx="27">
                  <c:v>5.4</c:v>
                </c:pt>
              </c:numCache>
            </c:numRef>
          </c:xVal>
          <c:yVal>
            <c:numRef>
              <c:f>'Data 05-10-2018'!$P$30:$P$57</c:f>
              <c:numCache>
                <c:formatCode>General</c:formatCode>
                <c:ptCount val="28"/>
                <c:pt idx="0">
                  <c:v>0.23419093851132677</c:v>
                </c:pt>
                <c:pt idx="1">
                  <c:v>0.2403370786516853</c:v>
                </c:pt>
                <c:pt idx="2">
                  <c:v>0.27508553654743395</c:v>
                </c:pt>
                <c:pt idx="3">
                  <c:v>0.24359867330016582</c:v>
                </c:pt>
                <c:pt idx="4">
                  <c:v>0.27012882447665054</c:v>
                </c:pt>
                <c:pt idx="5">
                  <c:v>0.28962025316455697</c:v>
                </c:pt>
                <c:pt idx="6">
                  <c:v>0.32487218045112787</c:v>
                </c:pt>
                <c:pt idx="7">
                  <c:v>0.34190404797601204</c:v>
                </c:pt>
                <c:pt idx="8">
                  <c:v>0.33421374045801522</c:v>
                </c:pt>
                <c:pt idx="9">
                  <c:v>0.33335949764521189</c:v>
                </c:pt>
                <c:pt idx="10">
                  <c:v>0.32956937799043062</c:v>
                </c:pt>
                <c:pt idx="11">
                  <c:v>0.35449922958397528</c:v>
                </c:pt>
                <c:pt idx="12">
                  <c:v>0.35414330218068535</c:v>
                </c:pt>
                <c:pt idx="13">
                  <c:v>0.36725155279503108</c:v>
                </c:pt>
                <c:pt idx="14">
                  <c:v>0.36023885350318474</c:v>
                </c:pt>
                <c:pt idx="15">
                  <c:v>0.37588888888888883</c:v>
                </c:pt>
                <c:pt idx="16">
                  <c:v>0.38948194662480373</c:v>
                </c:pt>
                <c:pt idx="17">
                  <c:v>0.39240126382306473</c:v>
                </c:pt>
                <c:pt idx="18">
                  <c:v>0.403696682464455</c:v>
                </c:pt>
                <c:pt idx="19">
                  <c:v>0.41406645569620248</c:v>
                </c:pt>
                <c:pt idx="20">
                  <c:v>0.41277597402597399</c:v>
                </c:pt>
                <c:pt idx="21">
                  <c:v>0.44596875000000002</c:v>
                </c:pt>
                <c:pt idx="22">
                  <c:v>0.46468018720748827</c:v>
                </c:pt>
                <c:pt idx="23">
                  <c:v>0.45768472906403934</c:v>
                </c:pt>
                <c:pt idx="24">
                  <c:v>0.47750830564784041</c:v>
                </c:pt>
                <c:pt idx="25">
                  <c:v>0.50420967741935485</c:v>
                </c:pt>
                <c:pt idx="26">
                  <c:v>0.50643435980551055</c:v>
                </c:pt>
                <c:pt idx="27">
                  <c:v>0.53374376039933447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1-DA4B-83AA-219734B79CAB}"/>
            </c:ext>
          </c:extLst>
        </c:ser>
        <c:ser>
          <c:idx val="1"/>
          <c:order val="1"/>
          <c:tx>
            <c:v>O. faveolata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lgDash"/>
              </a:ln>
            </c:spPr>
            <c:trendlineType val="linear"/>
            <c:dispRSqr val="1"/>
            <c:dispEq val="1"/>
            <c:trendlineLbl>
              <c:layout>
                <c:manualLayout>
                  <c:x val="-8.7934529017206178E-2"/>
                  <c:y val="8.772008967629046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'Data 05-10-2018'!$O$82:$O$107</c:f>
              <c:numCache>
                <c:formatCode>General</c:formatCode>
                <c:ptCount val="26"/>
                <c:pt idx="0">
                  <c:v>4.5</c:v>
                </c:pt>
                <c:pt idx="1">
                  <c:v>4.9000000000000004</c:v>
                </c:pt>
                <c:pt idx="2">
                  <c:v>3.5</c:v>
                </c:pt>
                <c:pt idx="3">
                  <c:v>5.3</c:v>
                </c:pt>
                <c:pt idx="4">
                  <c:v>5.0999999999999996</c:v>
                </c:pt>
                <c:pt idx="5">
                  <c:v>5.2</c:v>
                </c:pt>
                <c:pt idx="6">
                  <c:v>5</c:v>
                </c:pt>
                <c:pt idx="7">
                  <c:v>6.7</c:v>
                </c:pt>
                <c:pt idx="8">
                  <c:v>6.5</c:v>
                </c:pt>
                <c:pt idx="9">
                  <c:v>6.8</c:v>
                </c:pt>
                <c:pt idx="10">
                  <c:v>7.3</c:v>
                </c:pt>
                <c:pt idx="11">
                  <c:v>9.4</c:v>
                </c:pt>
                <c:pt idx="12">
                  <c:v>9.9</c:v>
                </c:pt>
                <c:pt idx="13">
                  <c:v>10.8</c:v>
                </c:pt>
                <c:pt idx="14">
                  <c:v>11.8</c:v>
                </c:pt>
                <c:pt idx="15">
                  <c:v>11.9</c:v>
                </c:pt>
                <c:pt idx="16">
                  <c:v>11.5</c:v>
                </c:pt>
                <c:pt idx="17">
                  <c:v>11.3</c:v>
                </c:pt>
                <c:pt idx="18">
                  <c:v>12.6</c:v>
                </c:pt>
                <c:pt idx="19">
                  <c:v>12.6</c:v>
                </c:pt>
                <c:pt idx="20">
                  <c:v>13.1</c:v>
                </c:pt>
                <c:pt idx="21">
                  <c:v>14.6</c:v>
                </c:pt>
                <c:pt idx="22">
                  <c:v>14.7</c:v>
                </c:pt>
                <c:pt idx="23">
                  <c:v>14.6</c:v>
                </c:pt>
                <c:pt idx="24">
                  <c:v>16</c:v>
                </c:pt>
                <c:pt idx="25">
                  <c:v>16.7</c:v>
                </c:pt>
              </c:numCache>
            </c:numRef>
          </c:xVal>
          <c:yVal>
            <c:numRef>
              <c:f>'Data 05-10-2018'!$P$82:$P$107</c:f>
              <c:numCache>
                <c:formatCode>General</c:formatCode>
                <c:ptCount val="26"/>
                <c:pt idx="0">
                  <c:v>0.36672297297297296</c:v>
                </c:pt>
                <c:pt idx="1">
                  <c:v>0.31516363636363631</c:v>
                </c:pt>
                <c:pt idx="2">
                  <c:v>0.36340206185566992</c:v>
                </c:pt>
                <c:pt idx="3">
                  <c:v>0.33141342756183734</c:v>
                </c:pt>
                <c:pt idx="4">
                  <c:v>0.36226351351351338</c:v>
                </c:pt>
                <c:pt idx="5">
                  <c:v>0.34378472222222212</c:v>
                </c:pt>
                <c:pt idx="6">
                  <c:v>0.36939799331103673</c:v>
                </c:pt>
                <c:pt idx="7">
                  <c:v>0.36954098360655729</c:v>
                </c:pt>
                <c:pt idx="8">
                  <c:v>0.37609756097560965</c:v>
                </c:pt>
                <c:pt idx="9">
                  <c:v>0.34296928327645038</c:v>
                </c:pt>
                <c:pt idx="10">
                  <c:v>0.3448054145516074</c:v>
                </c:pt>
                <c:pt idx="11">
                  <c:v>0.3414285714285713</c:v>
                </c:pt>
                <c:pt idx="12">
                  <c:v>0.3443092105263158</c:v>
                </c:pt>
                <c:pt idx="13">
                  <c:v>0.31293515358361768</c:v>
                </c:pt>
                <c:pt idx="14">
                  <c:v>0.31246621621621606</c:v>
                </c:pt>
                <c:pt idx="15">
                  <c:v>0.35630331753554501</c:v>
                </c:pt>
                <c:pt idx="16">
                  <c:v>0.32719734660033151</c:v>
                </c:pt>
                <c:pt idx="17">
                  <c:v>0.34068403908794787</c:v>
                </c:pt>
                <c:pt idx="18">
                  <c:v>0.31917081260364832</c:v>
                </c:pt>
                <c:pt idx="19">
                  <c:v>0.32918300653594768</c:v>
                </c:pt>
                <c:pt idx="20">
                  <c:v>0.32337704918032772</c:v>
                </c:pt>
                <c:pt idx="21">
                  <c:v>0.33226114649681526</c:v>
                </c:pt>
                <c:pt idx="22">
                  <c:v>0.30957236842105251</c:v>
                </c:pt>
                <c:pt idx="23">
                  <c:v>0.32798076923076913</c:v>
                </c:pt>
                <c:pt idx="24">
                  <c:v>0.29318936877076407</c:v>
                </c:pt>
                <c:pt idx="25">
                  <c:v>0.30650485436893204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1-DA4B-83AA-219734B7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2976"/>
        <c:axId val="25842048"/>
      </c:scatterChart>
      <c:valAx>
        <c:axId val="1490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/>
                </a:pPr>
                <a:r>
                  <a:rPr lang="en-US" sz="1400" b="0" i="0"/>
                  <a:t>Depth (m)</a:t>
                </a:r>
              </a:p>
            </c:rich>
          </c:tx>
          <c:layout>
            <c:manualLayout>
              <c:xMode val="edge"/>
              <c:yMode val="edge"/>
              <c:x val="0.46752843394575677"/>
              <c:y val="0.930243055555555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5842048"/>
        <c:crosses val="autoZero"/>
        <c:crossBetween val="midCat"/>
      </c:valAx>
      <c:valAx>
        <c:axId val="25842048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Qm</a:t>
                </a:r>
              </a:p>
            </c:rich>
          </c:tx>
          <c:layout>
            <c:manualLayout>
              <c:xMode val="edge"/>
              <c:yMode val="edge"/>
              <c:x val="3.0864197530864196E-3"/>
              <c:y val="0.38885990813648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9022976"/>
        <c:crosses val="autoZero"/>
        <c:crossBetween val="midCat"/>
        <c:majorUnit val="0.1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76445557941624"/>
          <c:y val="3.2300306211723535E-2"/>
          <c:w val="0.77172572178477694"/>
          <c:h val="0.8090767716535433"/>
        </c:manualLayout>
      </c:layout>
      <c:scatterChart>
        <c:scatterStyle val="lineMarker"/>
        <c:varyColors val="0"/>
        <c:ser>
          <c:idx val="0"/>
          <c:order val="0"/>
          <c:tx>
            <c:v>O. franksi</c:v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0070C0"/>
                </a:solidFill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0461325856995149"/>
                  <c:y val="0.37941666666666668"/>
                </c:manualLayout>
              </c:layout>
              <c:numFmt formatCode="General" sourceLinked="0"/>
            </c:trendlineLbl>
          </c:trendline>
          <c:xVal>
            <c:numRef>
              <c:f>'Data 05-10-2018'!$O$2:$O$29</c:f>
              <c:numCache>
                <c:formatCode>General</c:formatCode>
                <c:ptCount val="28"/>
                <c:pt idx="0">
                  <c:v>18.3</c:v>
                </c:pt>
                <c:pt idx="1">
                  <c:v>18.100000000000001</c:v>
                </c:pt>
                <c:pt idx="2">
                  <c:v>18</c:v>
                </c:pt>
                <c:pt idx="3">
                  <c:v>18</c:v>
                </c:pt>
                <c:pt idx="4">
                  <c:v>17.399999999999999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15.2</c:v>
                </c:pt>
                <c:pt idx="11">
                  <c:v>14.6</c:v>
                </c:pt>
                <c:pt idx="12">
                  <c:v>14.3</c:v>
                </c:pt>
                <c:pt idx="13">
                  <c:v>14.4</c:v>
                </c:pt>
                <c:pt idx="14">
                  <c:v>13.8</c:v>
                </c:pt>
                <c:pt idx="15">
                  <c:v>13.2</c:v>
                </c:pt>
                <c:pt idx="16">
                  <c:v>12.9</c:v>
                </c:pt>
                <c:pt idx="17">
                  <c:v>11.6</c:v>
                </c:pt>
                <c:pt idx="18">
                  <c:v>11.2</c:v>
                </c:pt>
                <c:pt idx="19">
                  <c:v>9.9</c:v>
                </c:pt>
                <c:pt idx="20">
                  <c:v>9.6999999999999993</c:v>
                </c:pt>
                <c:pt idx="21">
                  <c:v>8.9</c:v>
                </c:pt>
                <c:pt idx="22">
                  <c:v>7.8</c:v>
                </c:pt>
                <c:pt idx="23">
                  <c:v>7.5</c:v>
                </c:pt>
                <c:pt idx="24">
                  <c:v>6.9</c:v>
                </c:pt>
                <c:pt idx="25">
                  <c:v>7.2</c:v>
                </c:pt>
                <c:pt idx="26">
                  <c:v>6</c:v>
                </c:pt>
                <c:pt idx="27">
                  <c:v>5.6</c:v>
                </c:pt>
              </c:numCache>
            </c:numRef>
          </c:xVal>
          <c:yVal>
            <c:numRef>
              <c:f>'Data 05-10-2018'!$J$2:$J$29</c:f>
              <c:numCache>
                <c:formatCode>General</c:formatCode>
                <c:ptCount val="28"/>
                <c:pt idx="0">
                  <c:v>0.48399999999999999</c:v>
                </c:pt>
                <c:pt idx="1">
                  <c:v>0.435</c:v>
                </c:pt>
                <c:pt idx="2">
                  <c:v>0.45</c:v>
                </c:pt>
                <c:pt idx="3">
                  <c:v>0.46400000000000002</c:v>
                </c:pt>
                <c:pt idx="4">
                  <c:v>0.42599999999999999</c:v>
                </c:pt>
                <c:pt idx="5">
                  <c:v>0.48</c:v>
                </c:pt>
                <c:pt idx="6">
                  <c:v>0.38900000000000001</c:v>
                </c:pt>
                <c:pt idx="7">
                  <c:v>0.438</c:v>
                </c:pt>
                <c:pt idx="8">
                  <c:v>0.45200000000000001</c:v>
                </c:pt>
                <c:pt idx="9">
                  <c:v>0.44900000000000001</c:v>
                </c:pt>
                <c:pt idx="10">
                  <c:v>0.44400000000000001</c:v>
                </c:pt>
                <c:pt idx="11">
                  <c:v>0.36499999999999999</c:v>
                </c:pt>
                <c:pt idx="12">
                  <c:v>0.42199999999999999</c:v>
                </c:pt>
                <c:pt idx="13">
                  <c:v>0.42399999999999999</c:v>
                </c:pt>
                <c:pt idx="14">
                  <c:v>0.36699999999999999</c:v>
                </c:pt>
                <c:pt idx="15">
                  <c:v>0.40799999999999997</c:v>
                </c:pt>
                <c:pt idx="16">
                  <c:v>0.374</c:v>
                </c:pt>
                <c:pt idx="17">
                  <c:v>0.38400000000000001</c:v>
                </c:pt>
                <c:pt idx="18">
                  <c:v>0.42099999999999999</c:v>
                </c:pt>
                <c:pt idx="19">
                  <c:v>0.375</c:v>
                </c:pt>
                <c:pt idx="20">
                  <c:v>0.40100000000000002</c:v>
                </c:pt>
                <c:pt idx="21">
                  <c:v>0.23699999999999999</c:v>
                </c:pt>
                <c:pt idx="22">
                  <c:v>0.29399999999999998</c:v>
                </c:pt>
                <c:pt idx="23">
                  <c:v>0.26100000000000001</c:v>
                </c:pt>
                <c:pt idx="24">
                  <c:v>0.35</c:v>
                </c:pt>
                <c:pt idx="25">
                  <c:v>0.316</c:v>
                </c:pt>
                <c:pt idx="26">
                  <c:v>0.23499999999999999</c:v>
                </c:pt>
                <c:pt idx="27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B-684C-9374-E0A8F7DDF6FC}"/>
            </c:ext>
          </c:extLst>
        </c:ser>
        <c:ser>
          <c:idx val="1"/>
          <c:order val="1"/>
          <c:tx>
            <c:v>O. faveolata</c:v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4081961345740874"/>
                  <c:y val="-0.14783552055993002"/>
                </c:manualLayout>
              </c:layout>
              <c:numFmt formatCode="General" sourceLinked="0"/>
            </c:trendlineLbl>
          </c:trendline>
          <c:xVal>
            <c:numRef>
              <c:f>'Data 05-10-2018'!$O$58:$O$81</c:f>
              <c:numCache>
                <c:formatCode>General</c:formatCode>
                <c:ptCount val="24"/>
                <c:pt idx="0">
                  <c:v>3.6</c:v>
                </c:pt>
                <c:pt idx="1">
                  <c:v>4.5</c:v>
                </c:pt>
                <c:pt idx="2">
                  <c:v>4.9000000000000004</c:v>
                </c:pt>
                <c:pt idx="3">
                  <c:v>6.7</c:v>
                </c:pt>
                <c:pt idx="4">
                  <c:v>6.4</c:v>
                </c:pt>
                <c:pt idx="5">
                  <c:v>6.6</c:v>
                </c:pt>
                <c:pt idx="6">
                  <c:v>6.8</c:v>
                </c:pt>
                <c:pt idx="7">
                  <c:v>6.8</c:v>
                </c:pt>
                <c:pt idx="8">
                  <c:v>8.9</c:v>
                </c:pt>
                <c:pt idx="9">
                  <c:v>9.6</c:v>
                </c:pt>
                <c:pt idx="10">
                  <c:v>11.2</c:v>
                </c:pt>
                <c:pt idx="11">
                  <c:v>11.6</c:v>
                </c:pt>
                <c:pt idx="12">
                  <c:v>11.9</c:v>
                </c:pt>
                <c:pt idx="13">
                  <c:v>13.4</c:v>
                </c:pt>
                <c:pt idx="14">
                  <c:v>14.1</c:v>
                </c:pt>
                <c:pt idx="15">
                  <c:v>15.8</c:v>
                </c:pt>
                <c:pt idx="16">
                  <c:v>15.8</c:v>
                </c:pt>
                <c:pt idx="17">
                  <c:v>16.7</c:v>
                </c:pt>
                <c:pt idx="18">
                  <c:v>15.6</c:v>
                </c:pt>
                <c:pt idx="19">
                  <c:v>15.3</c:v>
                </c:pt>
                <c:pt idx="20">
                  <c:v>16</c:v>
                </c:pt>
                <c:pt idx="21">
                  <c:v>16.899999999999999</c:v>
                </c:pt>
                <c:pt idx="22">
                  <c:v>16.8</c:v>
                </c:pt>
                <c:pt idx="23">
                  <c:v>16.899999999999999</c:v>
                </c:pt>
              </c:numCache>
            </c:numRef>
          </c:xVal>
          <c:yVal>
            <c:numRef>
              <c:f>'Data 05-10-2018'!$J$58:$J$81</c:f>
              <c:numCache>
                <c:formatCode>General</c:formatCode>
                <c:ptCount val="24"/>
                <c:pt idx="0">
                  <c:v>0.27100000000000002</c:v>
                </c:pt>
                <c:pt idx="1">
                  <c:v>0.30399999999999999</c:v>
                </c:pt>
                <c:pt idx="2">
                  <c:v>0.40100000000000002</c:v>
                </c:pt>
                <c:pt idx="3">
                  <c:v>0.372</c:v>
                </c:pt>
                <c:pt idx="4">
                  <c:v>0.39600000000000002</c:v>
                </c:pt>
                <c:pt idx="5">
                  <c:v>0.435</c:v>
                </c:pt>
                <c:pt idx="6">
                  <c:v>0.40600000000000003</c:v>
                </c:pt>
                <c:pt idx="7">
                  <c:v>0.439</c:v>
                </c:pt>
                <c:pt idx="8">
                  <c:v>0.443</c:v>
                </c:pt>
                <c:pt idx="9">
                  <c:v>0.433</c:v>
                </c:pt>
                <c:pt idx="10">
                  <c:v>0.41799999999999998</c:v>
                </c:pt>
                <c:pt idx="11">
                  <c:v>0.38200000000000001</c:v>
                </c:pt>
                <c:pt idx="12">
                  <c:v>0.45800000000000002</c:v>
                </c:pt>
                <c:pt idx="13">
                  <c:v>0.41</c:v>
                </c:pt>
                <c:pt idx="14">
                  <c:v>0.35599999999999998</c:v>
                </c:pt>
                <c:pt idx="15">
                  <c:v>0.41799999999999998</c:v>
                </c:pt>
                <c:pt idx="16">
                  <c:v>0.42399999999999999</c:v>
                </c:pt>
                <c:pt idx="17">
                  <c:v>0.39700000000000002</c:v>
                </c:pt>
                <c:pt idx="18">
                  <c:v>0.42</c:v>
                </c:pt>
                <c:pt idx="19">
                  <c:v>0.46200000000000002</c:v>
                </c:pt>
                <c:pt idx="20">
                  <c:v>0.33800000000000002</c:v>
                </c:pt>
                <c:pt idx="21">
                  <c:v>0.46500000000000002</c:v>
                </c:pt>
                <c:pt idx="22">
                  <c:v>0.41099999999999998</c:v>
                </c:pt>
                <c:pt idx="23">
                  <c:v>0.46400000000000002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B-684C-9374-E0A8F7DD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9616"/>
        <c:axId val="148401536"/>
      </c:scatterChart>
      <c:valAx>
        <c:axId val="14839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.48577885150719785"/>
              <c:y val="0.908312117235345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401536"/>
        <c:crosses val="autoZero"/>
        <c:crossBetween val="midCat"/>
      </c:valAx>
      <c:valAx>
        <c:axId val="148401536"/>
        <c:scaling>
          <c:orientation val="minMax"/>
          <c:max val="0.55000000000000004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Effective quantum yield of PSII at noon,</a:t>
                </a:r>
                <a:r>
                  <a:rPr lang="en-US" sz="1400" b="0" baseline="0">
                    <a:latin typeface="Helvetica" pitchFamily="2" charset="0"/>
                  </a:rPr>
                  <a:t> </a:t>
                </a:r>
                <a:r>
                  <a:rPr lang="el-GR" sz="1400" b="0">
                    <a:latin typeface="Helvetica" pitchFamily="2" charset="0"/>
                  </a:rPr>
                  <a:t>Δ</a:t>
                </a:r>
                <a:r>
                  <a:rPr lang="en-US" sz="1400" b="0" i="1">
                    <a:latin typeface="Helvetica" pitchFamily="2" charset="0"/>
                  </a:rPr>
                  <a:t>F</a:t>
                </a:r>
                <a:r>
                  <a:rPr lang="en-US" sz="1400" b="0">
                    <a:latin typeface="Helvetica" pitchFamily="2" charset="0"/>
                  </a:rPr>
                  <a:t>/</a:t>
                </a:r>
                <a:r>
                  <a:rPr lang="en-US" sz="1400" b="0" i="1">
                    <a:latin typeface="Helvetica" pitchFamily="2" charset="0"/>
                  </a:rPr>
                  <a:t>F</a:t>
                </a:r>
                <a:r>
                  <a:rPr lang="en-US" sz="1400" b="0" baseline="-25000">
                    <a:latin typeface="Helvetica" pitchFamily="2" charset="0"/>
                  </a:rPr>
                  <a:t>m</a:t>
                </a:r>
                <a:r>
                  <a:rPr lang="en-US" sz="1400" b="0">
                    <a:latin typeface="Helvetica" pitchFamily="2" charset="0"/>
                  </a:rPr>
                  <a:t>'</a:t>
                </a:r>
              </a:p>
            </c:rich>
          </c:tx>
          <c:layout>
            <c:manualLayout>
              <c:xMode val="edge"/>
              <c:yMode val="edge"/>
              <c:x val="2.208303507516106E-3"/>
              <c:y val="8.4069335083114607E-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399616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118110236222"/>
          <c:y val="2.6744750656167975E-2"/>
          <c:w val="0.76933647498608126"/>
          <c:h val="0.81129899387576554"/>
        </c:manualLayout>
      </c:layout>
      <c:scatterChart>
        <c:scatterStyle val="lineMarker"/>
        <c:varyColors val="0"/>
        <c:ser>
          <c:idx val="0"/>
          <c:order val="0"/>
          <c:tx>
            <c:v>O. franksi</c:v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0070C0"/>
                </a:solidFill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8821820567883558"/>
                  <c:y val="-6.5443788276465437E-2"/>
                </c:manualLayout>
              </c:layout>
              <c:numFmt formatCode="General" sourceLinked="0"/>
            </c:trendlineLbl>
          </c:trendline>
          <c:xVal>
            <c:numRef>
              <c:f>'Data 05-10-2018'!$O$30:$O$57</c:f>
              <c:numCache>
                <c:formatCode>General</c:formatCode>
                <c:ptCount val="28"/>
                <c:pt idx="0">
                  <c:v>18.899999999999999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17.5</c:v>
                </c:pt>
                <c:pt idx="5">
                  <c:v>17.2</c:v>
                </c:pt>
                <c:pt idx="6">
                  <c:v>17.2</c:v>
                </c:pt>
                <c:pt idx="7">
                  <c:v>16.5</c:v>
                </c:pt>
                <c:pt idx="8">
                  <c:v>16.3</c:v>
                </c:pt>
                <c:pt idx="9">
                  <c:v>15.5</c:v>
                </c:pt>
                <c:pt idx="10">
                  <c:v>15.2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13.9</c:v>
                </c:pt>
                <c:pt idx="15">
                  <c:v>13.3</c:v>
                </c:pt>
                <c:pt idx="16">
                  <c:v>13</c:v>
                </c:pt>
                <c:pt idx="17">
                  <c:v>12.7</c:v>
                </c:pt>
                <c:pt idx="18">
                  <c:v>12.2</c:v>
                </c:pt>
                <c:pt idx="19">
                  <c:v>11.7</c:v>
                </c:pt>
                <c:pt idx="20">
                  <c:v>11.1</c:v>
                </c:pt>
                <c:pt idx="21">
                  <c:v>10.6</c:v>
                </c:pt>
                <c:pt idx="22">
                  <c:v>9.8000000000000007</c:v>
                </c:pt>
                <c:pt idx="23">
                  <c:v>8.9</c:v>
                </c:pt>
                <c:pt idx="24">
                  <c:v>7.8</c:v>
                </c:pt>
                <c:pt idx="25">
                  <c:v>7.3</c:v>
                </c:pt>
                <c:pt idx="26">
                  <c:v>7.1</c:v>
                </c:pt>
                <c:pt idx="27">
                  <c:v>5.4</c:v>
                </c:pt>
              </c:numCache>
            </c:numRef>
          </c:xVal>
          <c:yVal>
            <c:numRef>
              <c:f>'Data 05-10-2018'!$J$30:$J$57</c:f>
              <c:numCache>
                <c:formatCode>General</c:formatCode>
                <c:ptCount val="28"/>
                <c:pt idx="0">
                  <c:v>0.61799999999999999</c:v>
                </c:pt>
                <c:pt idx="1">
                  <c:v>0.623</c:v>
                </c:pt>
                <c:pt idx="2">
                  <c:v>0.64300000000000002</c:v>
                </c:pt>
                <c:pt idx="3">
                  <c:v>0.60299999999999998</c:v>
                </c:pt>
                <c:pt idx="4">
                  <c:v>0.621</c:v>
                </c:pt>
                <c:pt idx="5">
                  <c:v>0.63200000000000001</c:v>
                </c:pt>
                <c:pt idx="6">
                  <c:v>0.66500000000000004</c:v>
                </c:pt>
                <c:pt idx="7">
                  <c:v>0.66700000000000004</c:v>
                </c:pt>
                <c:pt idx="8">
                  <c:v>0.65500000000000003</c:v>
                </c:pt>
                <c:pt idx="9">
                  <c:v>0.63700000000000001</c:v>
                </c:pt>
                <c:pt idx="10">
                  <c:v>0.627</c:v>
                </c:pt>
                <c:pt idx="11">
                  <c:v>0.64900000000000002</c:v>
                </c:pt>
                <c:pt idx="12">
                  <c:v>0.64200000000000002</c:v>
                </c:pt>
                <c:pt idx="13">
                  <c:v>0.64400000000000002</c:v>
                </c:pt>
                <c:pt idx="14">
                  <c:v>0.628</c:v>
                </c:pt>
                <c:pt idx="15">
                  <c:v>0.63</c:v>
                </c:pt>
                <c:pt idx="16">
                  <c:v>0.63700000000000001</c:v>
                </c:pt>
                <c:pt idx="17">
                  <c:v>0.63300000000000001</c:v>
                </c:pt>
                <c:pt idx="18">
                  <c:v>0.63300000000000001</c:v>
                </c:pt>
                <c:pt idx="19">
                  <c:v>0.63200000000000001</c:v>
                </c:pt>
                <c:pt idx="20">
                  <c:v>0.61599999999999999</c:v>
                </c:pt>
                <c:pt idx="21">
                  <c:v>0.64</c:v>
                </c:pt>
                <c:pt idx="22">
                  <c:v>0.64100000000000001</c:v>
                </c:pt>
                <c:pt idx="23">
                  <c:v>0.60899999999999999</c:v>
                </c:pt>
                <c:pt idx="24">
                  <c:v>0.60199999999999998</c:v>
                </c:pt>
                <c:pt idx="25">
                  <c:v>0.62</c:v>
                </c:pt>
                <c:pt idx="26">
                  <c:v>0.61699999999999999</c:v>
                </c:pt>
                <c:pt idx="27">
                  <c:v>0.60099999999999998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B-0644-A285-6D91749DFFFB}"/>
            </c:ext>
          </c:extLst>
        </c:ser>
        <c:ser>
          <c:idx val="1"/>
          <c:order val="1"/>
          <c:tx>
            <c:v>O. faveolata</c:v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2429829794003022"/>
                  <c:y val="0.30077668416447945"/>
                </c:manualLayout>
              </c:layout>
              <c:numFmt formatCode="General" sourceLinked="0"/>
            </c:trendlineLbl>
          </c:trendline>
          <c:xVal>
            <c:numRef>
              <c:f>'Data 05-10-2018'!$O$82:$O$107</c:f>
              <c:numCache>
                <c:formatCode>General</c:formatCode>
                <c:ptCount val="26"/>
                <c:pt idx="0">
                  <c:v>4.5</c:v>
                </c:pt>
                <c:pt idx="1">
                  <c:v>4.9000000000000004</c:v>
                </c:pt>
                <c:pt idx="2">
                  <c:v>3.5</c:v>
                </c:pt>
                <c:pt idx="3">
                  <c:v>5.3</c:v>
                </c:pt>
                <c:pt idx="4">
                  <c:v>5.0999999999999996</c:v>
                </c:pt>
                <c:pt idx="5">
                  <c:v>5.2</c:v>
                </c:pt>
                <c:pt idx="6">
                  <c:v>5</c:v>
                </c:pt>
                <c:pt idx="7">
                  <c:v>6.7</c:v>
                </c:pt>
                <c:pt idx="8">
                  <c:v>6.5</c:v>
                </c:pt>
                <c:pt idx="9">
                  <c:v>6.8</c:v>
                </c:pt>
                <c:pt idx="10">
                  <c:v>7.3</c:v>
                </c:pt>
                <c:pt idx="11">
                  <c:v>9.4</c:v>
                </c:pt>
                <c:pt idx="12">
                  <c:v>9.9</c:v>
                </c:pt>
                <c:pt idx="13">
                  <c:v>10.8</c:v>
                </c:pt>
                <c:pt idx="14">
                  <c:v>11.8</c:v>
                </c:pt>
                <c:pt idx="15">
                  <c:v>11.9</c:v>
                </c:pt>
                <c:pt idx="16">
                  <c:v>11.5</c:v>
                </c:pt>
                <c:pt idx="17">
                  <c:v>11.3</c:v>
                </c:pt>
                <c:pt idx="18">
                  <c:v>12.6</c:v>
                </c:pt>
                <c:pt idx="19">
                  <c:v>12.6</c:v>
                </c:pt>
                <c:pt idx="20">
                  <c:v>13.1</c:v>
                </c:pt>
                <c:pt idx="21">
                  <c:v>14.6</c:v>
                </c:pt>
                <c:pt idx="22">
                  <c:v>14.7</c:v>
                </c:pt>
                <c:pt idx="23">
                  <c:v>14.6</c:v>
                </c:pt>
                <c:pt idx="24">
                  <c:v>16</c:v>
                </c:pt>
                <c:pt idx="25">
                  <c:v>16.7</c:v>
                </c:pt>
              </c:numCache>
            </c:numRef>
          </c:xVal>
          <c:yVal>
            <c:numRef>
              <c:f>'Data 05-10-2018'!$J$82:$J$107</c:f>
              <c:numCache>
                <c:formatCode>General</c:formatCode>
                <c:ptCount val="26"/>
                <c:pt idx="0">
                  <c:v>0.59199999999999997</c:v>
                </c:pt>
                <c:pt idx="1">
                  <c:v>0.55000000000000004</c:v>
                </c:pt>
                <c:pt idx="2">
                  <c:v>0.58199999999999996</c:v>
                </c:pt>
                <c:pt idx="3">
                  <c:v>0.56599999999999995</c:v>
                </c:pt>
                <c:pt idx="4">
                  <c:v>0.59199999999999997</c:v>
                </c:pt>
                <c:pt idx="5">
                  <c:v>0.57599999999999996</c:v>
                </c:pt>
                <c:pt idx="6">
                  <c:v>0.59799999999999998</c:v>
                </c:pt>
                <c:pt idx="7">
                  <c:v>0.61</c:v>
                </c:pt>
                <c:pt idx="8">
                  <c:v>0.61499999999999999</c:v>
                </c:pt>
                <c:pt idx="9">
                  <c:v>0.58599999999999997</c:v>
                </c:pt>
                <c:pt idx="10">
                  <c:v>0.59099999999999997</c:v>
                </c:pt>
                <c:pt idx="11">
                  <c:v>0.60199999999999998</c:v>
                </c:pt>
                <c:pt idx="12">
                  <c:v>0.60799999999999998</c:v>
                </c:pt>
                <c:pt idx="13">
                  <c:v>0.58599999999999997</c:v>
                </c:pt>
                <c:pt idx="14">
                  <c:v>0.59199999999999997</c:v>
                </c:pt>
                <c:pt idx="15">
                  <c:v>0.63300000000000001</c:v>
                </c:pt>
                <c:pt idx="16">
                  <c:v>0.60299999999999998</c:v>
                </c:pt>
                <c:pt idx="17">
                  <c:v>0.61399999999999999</c:v>
                </c:pt>
                <c:pt idx="18">
                  <c:v>0.60299999999999998</c:v>
                </c:pt>
                <c:pt idx="19">
                  <c:v>0.61199999999999999</c:v>
                </c:pt>
                <c:pt idx="20">
                  <c:v>0.61</c:v>
                </c:pt>
                <c:pt idx="21">
                  <c:v>0.628</c:v>
                </c:pt>
                <c:pt idx="22">
                  <c:v>0.60799999999999998</c:v>
                </c:pt>
                <c:pt idx="23">
                  <c:v>0.624</c:v>
                </c:pt>
                <c:pt idx="24">
                  <c:v>0.60199999999999998</c:v>
                </c:pt>
                <c:pt idx="25">
                  <c:v>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B-0644-A285-6D91749DF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9728"/>
        <c:axId val="148988288"/>
      </c:scatterChart>
      <c:valAx>
        <c:axId val="1489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.49047820726954583"/>
              <c:y val="0.90649190726159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88288"/>
        <c:crosses val="autoZero"/>
        <c:crossBetween val="midCat"/>
      </c:valAx>
      <c:valAx>
        <c:axId val="148988288"/>
        <c:scaling>
          <c:orientation val="minMax"/>
          <c:max val="0.68000000000000016"/>
          <c:min val="0.5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Maximum quantum yield of PSII at dusk, </a:t>
                </a:r>
              </a:p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 i="1">
                    <a:latin typeface="Helvetica" pitchFamily="2" charset="0"/>
                  </a:rPr>
                  <a:t>F</a:t>
                </a:r>
                <a:r>
                  <a:rPr lang="en-US" sz="1400" b="0" baseline="-25000">
                    <a:latin typeface="Helvetica" pitchFamily="2" charset="0"/>
                  </a:rPr>
                  <a:t>v </a:t>
                </a:r>
                <a:r>
                  <a:rPr lang="en-US" sz="1400" b="0">
                    <a:latin typeface="Helvetica" pitchFamily="2" charset="0"/>
                  </a:rPr>
                  <a:t>/</a:t>
                </a:r>
                <a:r>
                  <a:rPr lang="en-US" sz="1400" b="0" i="1">
                    <a:latin typeface="Helvetica" pitchFamily="2" charset="0"/>
                  </a:rPr>
                  <a:t>F</a:t>
                </a:r>
                <a:r>
                  <a:rPr lang="en-US" sz="1400" b="0" baseline="-25000">
                    <a:latin typeface="Helvetica" pitchFamily="2" charset="0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"/>
              <c:y val="7.6291557305336835E-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69728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1759723216416"/>
          <c:y val="2.7125109361329832E-2"/>
          <c:w val="0.76518392587290229"/>
          <c:h val="0.80930151921411142"/>
        </c:manualLayout>
      </c:layout>
      <c:scatterChart>
        <c:scatterStyle val="lineMarker"/>
        <c:varyColors val="0"/>
        <c:ser>
          <c:idx val="0"/>
          <c:order val="0"/>
          <c:tx>
            <c:v>Ofav-SH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12700">
                <a:solidFill>
                  <a:srgbClr val="FF2600"/>
                </a:solidFill>
              </a:ln>
              <a:effectLst/>
            </c:spPr>
          </c:marker>
          <c:xVal>
            <c:numRef>
              <c:f>[2]AllDataT1!$J$2:$J$13</c:f>
              <c:numCache>
                <c:formatCode>General</c:formatCode>
                <c:ptCount val="12"/>
                <c:pt idx="0">
                  <c:v>73.590745051284557</c:v>
                </c:pt>
                <c:pt idx="1">
                  <c:v>134.86117558850833</c:v>
                </c:pt>
                <c:pt idx="2">
                  <c:v>113.73106822497859</c:v>
                </c:pt>
                <c:pt idx="3">
                  <c:v>61.431587799821813</c:v>
                </c:pt>
                <c:pt idx="4">
                  <c:v>118.78250613329547</c:v>
                </c:pt>
                <c:pt idx="5">
                  <c:v>74.499776850857074</c:v>
                </c:pt>
                <c:pt idx="6">
                  <c:v>90.298544817123272</c:v>
                </c:pt>
                <c:pt idx="7">
                  <c:v>125.47614559128053</c:v>
                </c:pt>
                <c:pt idx="8">
                  <c:v>78.694566360797339</c:v>
                </c:pt>
                <c:pt idx="9">
                  <c:v>94.895251254250624</c:v>
                </c:pt>
                <c:pt idx="10">
                  <c:v>94.953087551857251</c:v>
                </c:pt>
                <c:pt idx="11">
                  <c:v>142.91722280107712</c:v>
                </c:pt>
              </c:numCache>
            </c:numRef>
          </c:xVal>
          <c:yVal>
            <c:numRef>
              <c:f>[2]AllDataT1!$S$2:$S$13</c:f>
              <c:numCache>
                <c:formatCode>General</c:formatCode>
                <c:ptCount val="12"/>
                <c:pt idx="0">
                  <c:v>2.9684619603433118E-2</c:v>
                </c:pt>
                <c:pt idx="1">
                  <c:v>1.6450595808657889E-2</c:v>
                </c:pt>
                <c:pt idx="2">
                  <c:v>1.0696014996387457E-2</c:v>
                </c:pt>
                <c:pt idx="3">
                  <c:v>3.88986558089503E-2</c:v>
                </c:pt>
                <c:pt idx="4">
                  <c:v>1.6479529180312657E-2</c:v>
                </c:pt>
                <c:pt idx="5">
                  <c:v>2.7240826280125651E-2</c:v>
                </c:pt>
                <c:pt idx="6">
                  <c:v>2.5008221959314465E-2</c:v>
                </c:pt>
                <c:pt idx="7">
                  <c:v>1.6053472111736043E-2</c:v>
                </c:pt>
                <c:pt idx="8">
                  <c:v>1.9346328982371333E-2</c:v>
                </c:pt>
                <c:pt idx="9">
                  <c:v>1.8751704172118244E-2</c:v>
                </c:pt>
                <c:pt idx="10">
                  <c:v>1.6885792351345873E-2</c:v>
                </c:pt>
                <c:pt idx="11">
                  <c:v>1.8701493317421457E-2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5-8F4F-9EEB-30FEE8EF52DE}"/>
            </c:ext>
          </c:extLst>
        </c:ser>
        <c:ser>
          <c:idx val="1"/>
          <c:order val="1"/>
          <c:tx>
            <c:v>Ofrk-DP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12700">
                <a:solidFill>
                  <a:srgbClr val="0432FF"/>
                </a:solidFill>
              </a:ln>
              <a:effectLst/>
            </c:spPr>
          </c:marker>
          <c:xVal>
            <c:numRef>
              <c:f>[2]AllDataT1!$J$14:$J$25</c:f>
              <c:numCache>
                <c:formatCode>General</c:formatCode>
                <c:ptCount val="12"/>
                <c:pt idx="0">
                  <c:v>42.332164680217346</c:v>
                </c:pt>
                <c:pt idx="1">
                  <c:v>59.258631588656236</c:v>
                </c:pt>
                <c:pt idx="2">
                  <c:v>34.918032072996198</c:v>
                </c:pt>
                <c:pt idx="3">
                  <c:v>77.179174782382503</c:v>
                </c:pt>
                <c:pt idx="4">
                  <c:v>87.373925265286672</c:v>
                </c:pt>
                <c:pt idx="5">
                  <c:v>39.18886378939041</c:v>
                </c:pt>
                <c:pt idx="7">
                  <c:v>84.105243346245373</c:v>
                </c:pt>
                <c:pt idx="8">
                  <c:v>65.499693265108746</c:v>
                </c:pt>
                <c:pt idx="9">
                  <c:v>56.156498451782653</c:v>
                </c:pt>
                <c:pt idx="10">
                  <c:v>69.730637839486903</c:v>
                </c:pt>
                <c:pt idx="11">
                  <c:v>72.067808569235169</c:v>
                </c:pt>
              </c:numCache>
            </c:numRef>
          </c:xVal>
          <c:yVal>
            <c:numRef>
              <c:f>[2]AllDataT1!$S$14:$S$25</c:f>
              <c:numCache>
                <c:formatCode>General</c:formatCode>
                <c:ptCount val="12"/>
                <c:pt idx="0">
                  <c:v>4.7691983463896671E-2</c:v>
                </c:pt>
                <c:pt idx="1">
                  <c:v>3.63787978601487E-2</c:v>
                </c:pt>
                <c:pt idx="2">
                  <c:v>5.8804731808626047E-2</c:v>
                </c:pt>
                <c:pt idx="3">
                  <c:v>3.1882508017093344E-2</c:v>
                </c:pt>
                <c:pt idx="4">
                  <c:v>3.0653018637607884E-2</c:v>
                </c:pt>
                <c:pt idx="5">
                  <c:v>3.4776439506658728E-2</c:v>
                </c:pt>
                <c:pt idx="7">
                  <c:v>1.3538192776832939E-2</c:v>
                </c:pt>
                <c:pt idx="8">
                  <c:v>3.6289739190635835E-2</c:v>
                </c:pt>
                <c:pt idx="9">
                  <c:v>4.4268638067885585E-2</c:v>
                </c:pt>
                <c:pt idx="10">
                  <c:v>3.3734896273670358E-2</c:v>
                </c:pt>
                <c:pt idx="11">
                  <c:v>2.1345172273291458E-2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5-8F4F-9EEB-30FEE8EF52DE}"/>
            </c:ext>
          </c:extLst>
        </c:ser>
        <c:ser>
          <c:idx val="2"/>
          <c:order val="2"/>
          <c:tx>
            <c:v>Ofav-DP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12700">
                <a:solidFill>
                  <a:srgbClr val="FF2600"/>
                </a:solidFill>
              </a:ln>
              <a:effectLst/>
            </c:spPr>
          </c:marker>
          <c:dPt>
            <c:idx val="0"/>
            <c:marker>
              <c:symbol val="triangle"/>
              <c:size val="12"/>
              <c:spPr>
                <a:noFill/>
                <a:ln w="12700">
                  <a:solidFill>
                    <a:srgbClr val="FF26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5C5-8F4F-9EEB-30FEE8EF52DE}"/>
              </c:ext>
            </c:extLst>
          </c:dPt>
          <c:dPt>
            <c:idx val="1"/>
            <c:marker>
              <c:symbol val="triangle"/>
              <c:size val="12"/>
              <c:spPr>
                <a:noFill/>
                <a:ln w="12700">
                  <a:solidFill>
                    <a:srgbClr val="FF26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5C5-8F4F-9EEB-30FEE8EF52DE}"/>
              </c:ext>
            </c:extLst>
          </c:dPt>
          <c:dPt>
            <c:idx val="2"/>
            <c:marker>
              <c:symbol val="triangle"/>
              <c:size val="12"/>
              <c:spPr>
                <a:noFill/>
                <a:ln w="12700">
                  <a:solidFill>
                    <a:srgbClr val="FF26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5C5-8F4F-9EEB-30FEE8EF52DE}"/>
              </c:ext>
            </c:extLst>
          </c:dPt>
          <c:xVal>
            <c:numRef>
              <c:f>[2]AllDataT1!$J$26:$J$37</c:f>
              <c:numCache>
                <c:formatCode>General</c:formatCode>
                <c:ptCount val="12"/>
                <c:pt idx="0">
                  <c:v>168.8136615656091</c:v>
                </c:pt>
                <c:pt idx="2">
                  <c:v>131.29106565709645</c:v>
                </c:pt>
                <c:pt idx="3">
                  <c:v>187.49832654108496</c:v>
                </c:pt>
                <c:pt idx="4">
                  <c:v>152.94797456993263</c:v>
                </c:pt>
                <c:pt idx="5">
                  <c:v>103.21444564367491</c:v>
                </c:pt>
                <c:pt idx="6">
                  <c:v>119.27941442279217</c:v>
                </c:pt>
                <c:pt idx="7">
                  <c:v>131.50665032976818</c:v>
                </c:pt>
                <c:pt idx="8">
                  <c:v>106.77002457643233</c:v>
                </c:pt>
                <c:pt idx="9">
                  <c:v>103.8615457457759</c:v>
                </c:pt>
                <c:pt idx="10">
                  <c:v>156.69172406060756</c:v>
                </c:pt>
                <c:pt idx="11">
                  <c:v>133.9816695000668</c:v>
                </c:pt>
              </c:numCache>
            </c:numRef>
          </c:xVal>
          <c:yVal>
            <c:numRef>
              <c:f>[2]AllDataT1!$S$26:$S$37</c:f>
              <c:numCache>
                <c:formatCode>General</c:formatCode>
                <c:ptCount val="12"/>
                <c:pt idx="0">
                  <c:v>9.6213464006514385E-3</c:v>
                </c:pt>
                <c:pt idx="2">
                  <c:v>1.8557950065887608E-2</c:v>
                </c:pt>
                <c:pt idx="3">
                  <c:v>1.1613812499661863E-2</c:v>
                </c:pt>
                <c:pt idx="4">
                  <c:v>1.655865635754385E-2</c:v>
                </c:pt>
                <c:pt idx="5">
                  <c:v>2.2045896613423828E-2</c:v>
                </c:pt>
                <c:pt idx="6">
                  <c:v>2.2414780420827021E-2</c:v>
                </c:pt>
                <c:pt idx="7">
                  <c:v>1.6312558862488367E-2</c:v>
                </c:pt>
                <c:pt idx="8">
                  <c:v>2.6022450796669632E-2</c:v>
                </c:pt>
                <c:pt idx="9">
                  <c:v>2.4082777490391283E-2</c:v>
                </c:pt>
                <c:pt idx="10">
                  <c:v>1.7296887330564746E-2</c:v>
                </c:pt>
                <c:pt idx="11">
                  <c:v>1.5828668922309799E-2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C5-8F4F-9EEB-30FEE8EF52DE}"/>
            </c:ext>
          </c:extLst>
        </c:ser>
        <c:ser>
          <c:idx val="3"/>
          <c:order val="3"/>
          <c:tx>
            <c:v>Ofrk-DP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noFill/>
              <a:ln w="12700">
                <a:solidFill>
                  <a:srgbClr val="0432FF"/>
                </a:solidFill>
              </a:ln>
              <a:effectLst/>
            </c:spPr>
          </c:marker>
          <c:xVal>
            <c:numRef>
              <c:f>[2]AllDataT1!$J$38:$J$48</c:f>
              <c:numCache>
                <c:formatCode>General</c:formatCode>
                <c:ptCount val="11"/>
                <c:pt idx="0">
                  <c:v>58.325473617687472</c:v>
                </c:pt>
                <c:pt idx="1">
                  <c:v>44.286532902093171</c:v>
                </c:pt>
                <c:pt idx="2">
                  <c:v>77.224885468342165</c:v>
                </c:pt>
                <c:pt idx="3">
                  <c:v>66.607630972494363</c:v>
                </c:pt>
                <c:pt idx="4">
                  <c:v>51.081826558602913</c:v>
                </c:pt>
                <c:pt idx="5">
                  <c:v>63.505569845917769</c:v>
                </c:pt>
                <c:pt idx="6">
                  <c:v>81.801173657596337</c:v>
                </c:pt>
                <c:pt idx="7">
                  <c:v>144.58305053935851</c:v>
                </c:pt>
                <c:pt idx="8">
                  <c:v>138.18695684536323</c:v>
                </c:pt>
                <c:pt idx="9">
                  <c:v>103.8615457457759</c:v>
                </c:pt>
                <c:pt idx="10">
                  <c:v>69.802077021844255</c:v>
                </c:pt>
              </c:numCache>
            </c:numRef>
          </c:xVal>
          <c:yVal>
            <c:numRef>
              <c:f>[2]AllDataT1!$S$38:$S$48</c:f>
              <c:numCache>
                <c:formatCode>General</c:formatCode>
                <c:ptCount val="11"/>
                <c:pt idx="0">
                  <c:v>4.3377905547867267E-2</c:v>
                </c:pt>
                <c:pt idx="1">
                  <c:v>3.9401501876786184E-2</c:v>
                </c:pt>
                <c:pt idx="2">
                  <c:v>3.1001311965699066E-2</c:v>
                </c:pt>
                <c:pt idx="3">
                  <c:v>4.1472855774623792E-2</c:v>
                </c:pt>
                <c:pt idx="4">
                  <c:v>3.383124041305044E-2</c:v>
                </c:pt>
                <c:pt idx="5">
                  <c:v>3.4320416617696699E-2</c:v>
                </c:pt>
                <c:pt idx="6">
                  <c:v>3.2213619530531555E-2</c:v>
                </c:pt>
                <c:pt idx="7">
                  <c:v>1.7385901219380103E-2</c:v>
                </c:pt>
                <c:pt idx="8">
                  <c:v>1.3799060323664411E-2</c:v>
                </c:pt>
                <c:pt idx="9">
                  <c:v>2.042504643765396E-2</c:v>
                </c:pt>
                <c:pt idx="10">
                  <c:v>3.6782864307466509E-2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C5-8F4F-9EEB-30FEE8EF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65392"/>
        <c:axId val="1939574208"/>
      </c:scatterChart>
      <c:valAx>
        <c:axId val="1853065392"/>
        <c:scaling>
          <c:orientation val="minMax"/>
          <c:max val="21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Chlorophyll </a:t>
                </a:r>
                <a:r>
                  <a:rPr lang="en-US" sz="1400" i="1">
                    <a:solidFill>
                      <a:schemeClr val="tx1"/>
                    </a:solidFill>
                    <a:latin typeface="Helvetica" pitchFamily="2" charset="0"/>
                  </a:rPr>
                  <a:t>a</a:t>
                </a: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 content</a:t>
                </a:r>
              </a:p>
              <a:p>
                <a:pPr>
                  <a:defRPr sz="1400">
                    <a:solidFill>
                      <a:schemeClr val="tx1"/>
                    </a:solidFill>
                    <a:latin typeface="Helvetica" pitchFamily="2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(mg Chl</a:t>
                </a:r>
                <a:r>
                  <a:rPr lang="en-US" sz="1400" i="1">
                    <a:solidFill>
                      <a:schemeClr val="tx1"/>
                    </a:solidFill>
                    <a:latin typeface="Helvetica" pitchFamily="2" charset="0"/>
                  </a:rPr>
                  <a:t>a</a:t>
                </a: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 m</a:t>
                </a:r>
                <a:r>
                  <a:rPr lang="en-US" sz="1400" baseline="30000">
                    <a:solidFill>
                      <a:schemeClr val="tx1"/>
                    </a:solidFill>
                    <a:latin typeface="Helvetica" pitchFamily="2" charset="0"/>
                  </a:rPr>
                  <a:t>-2</a:t>
                </a: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0550087489063874"/>
              <c:y val="0.91388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39574208"/>
        <c:crosses val="autoZero"/>
        <c:crossBetween val="midCat"/>
        <c:majorUnit val="60"/>
      </c:valAx>
      <c:valAx>
        <c:axId val="1939574208"/>
        <c:scaling>
          <c:orientation val="minMax"/>
          <c:max val="7.0000000000000007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Pigment specific absorption</a:t>
                </a:r>
              </a:p>
              <a:p>
                <a:pPr>
                  <a:defRPr sz="1400">
                    <a:solidFill>
                      <a:schemeClr val="tx1"/>
                    </a:solidFill>
                    <a:latin typeface="Helvetica" pitchFamily="2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 a*</a:t>
                </a:r>
                <a:r>
                  <a:rPr lang="en-US" sz="1400" baseline="-25000">
                    <a:solidFill>
                      <a:schemeClr val="tx1"/>
                    </a:solidFill>
                    <a:latin typeface="Helvetica" pitchFamily="2" charset="0"/>
                  </a:rPr>
                  <a:t>Chl</a:t>
                </a:r>
                <a:r>
                  <a:rPr lang="en-US" sz="1400" i="1" baseline="-25000">
                    <a:solidFill>
                      <a:schemeClr val="tx1"/>
                    </a:solidFill>
                    <a:latin typeface="Helvetica" pitchFamily="2" charset="0"/>
                  </a:rPr>
                  <a:t>a</a:t>
                </a:r>
                <a:r>
                  <a:rPr lang="en-US" sz="1400" baseline="0">
                    <a:solidFill>
                      <a:schemeClr val="tx1"/>
                    </a:solidFill>
                    <a:latin typeface="Helvetica" pitchFamily="2" charset="0"/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  <a:latin typeface="Helvetica" pitchFamily="2" charset="0"/>
                  </a:rPr>
                  <a:t>(m</a:t>
                </a:r>
                <a:r>
                  <a:rPr lang="en-US" sz="1400" baseline="30000">
                    <a:solidFill>
                      <a:schemeClr val="tx1"/>
                    </a:solidFill>
                    <a:latin typeface="Helvetica" pitchFamily="2" charset="0"/>
                  </a:rPr>
                  <a:t>2</a:t>
                </a:r>
                <a:r>
                  <a:rPr lang="en-US" sz="1400" baseline="0">
                    <a:solidFill>
                      <a:schemeClr val="tx1"/>
                    </a:solidFill>
                    <a:latin typeface="Helvetica" pitchFamily="2" charset="0"/>
                  </a:rPr>
                  <a:t> mg Chl</a:t>
                </a:r>
                <a:r>
                  <a:rPr lang="en-US" sz="1400" i="1" baseline="0">
                    <a:solidFill>
                      <a:schemeClr val="tx1"/>
                    </a:solidFill>
                    <a:latin typeface="Helvetica" pitchFamily="2" charset="0"/>
                  </a:rPr>
                  <a:t>a</a:t>
                </a:r>
                <a:r>
                  <a:rPr lang="en-US" sz="1400" baseline="30000">
                    <a:solidFill>
                      <a:schemeClr val="tx1"/>
                    </a:solidFill>
                    <a:latin typeface="Helvetica" pitchFamily="2" charset="0"/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  <a:latin typeface="Helvetica" pitchFamily="2" charset="0"/>
                  </a:rPr>
                  <a:t>)</a:t>
                </a:r>
                <a:endParaRPr lang="en-US" sz="14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0686351706036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53065392"/>
        <c:crosses val="autoZero"/>
        <c:crossBetween val="midCat"/>
        <c:maj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118110236222"/>
          <c:y val="2.6744750656167975E-2"/>
          <c:w val="0.76933647498608126"/>
          <c:h val="0.811298993875765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0070C0"/>
                </a:solidFill>
              </a:ln>
            </c:spPr>
          </c:marker>
          <c:trendline>
            <c:spPr>
              <a:ln w="19050">
                <a:solidFill>
                  <a:srgbClr val="0070C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8796230016702457E-3"/>
                  <c:y val="-0.44201246719160103"/>
                </c:manualLayout>
              </c:layout>
              <c:numFmt formatCode="General" sourceLinked="0"/>
            </c:trendlineLbl>
          </c:trendline>
          <c:xVal>
            <c:numRef>
              <c:f>'Data 05-10-2018'!$O$30:$O$57</c:f>
              <c:numCache>
                <c:formatCode>General</c:formatCode>
                <c:ptCount val="28"/>
                <c:pt idx="0">
                  <c:v>18.899999999999999</c:v>
                </c:pt>
                <c:pt idx="1">
                  <c:v>18.899999999999999</c:v>
                </c:pt>
                <c:pt idx="2">
                  <c:v>18.399999999999999</c:v>
                </c:pt>
                <c:pt idx="3">
                  <c:v>17.7</c:v>
                </c:pt>
                <c:pt idx="4">
                  <c:v>17.5</c:v>
                </c:pt>
                <c:pt idx="5">
                  <c:v>17.2</c:v>
                </c:pt>
                <c:pt idx="6">
                  <c:v>17.2</c:v>
                </c:pt>
                <c:pt idx="7">
                  <c:v>16.5</c:v>
                </c:pt>
                <c:pt idx="8">
                  <c:v>16.3</c:v>
                </c:pt>
                <c:pt idx="9">
                  <c:v>15.5</c:v>
                </c:pt>
                <c:pt idx="10">
                  <c:v>15.2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13.9</c:v>
                </c:pt>
                <c:pt idx="15">
                  <c:v>13.3</c:v>
                </c:pt>
                <c:pt idx="16">
                  <c:v>13</c:v>
                </c:pt>
                <c:pt idx="17">
                  <c:v>12.7</c:v>
                </c:pt>
                <c:pt idx="18">
                  <c:v>12.2</c:v>
                </c:pt>
                <c:pt idx="19">
                  <c:v>11.7</c:v>
                </c:pt>
                <c:pt idx="20">
                  <c:v>11.1</c:v>
                </c:pt>
                <c:pt idx="21">
                  <c:v>10.6</c:v>
                </c:pt>
                <c:pt idx="22">
                  <c:v>9.8000000000000007</c:v>
                </c:pt>
                <c:pt idx="23">
                  <c:v>8.9</c:v>
                </c:pt>
                <c:pt idx="24">
                  <c:v>7.8</c:v>
                </c:pt>
                <c:pt idx="25">
                  <c:v>7.3</c:v>
                </c:pt>
                <c:pt idx="26">
                  <c:v>7.1</c:v>
                </c:pt>
                <c:pt idx="27">
                  <c:v>5.4</c:v>
                </c:pt>
              </c:numCache>
            </c:numRef>
          </c:xVal>
          <c:yVal>
            <c:numRef>
              <c:f>'Data 05-10-2018'!$P$30:$P$57</c:f>
              <c:numCache>
                <c:formatCode>General</c:formatCode>
                <c:ptCount val="28"/>
                <c:pt idx="0">
                  <c:v>0.23419093851132677</c:v>
                </c:pt>
                <c:pt idx="1">
                  <c:v>0.2403370786516853</c:v>
                </c:pt>
                <c:pt idx="2">
                  <c:v>0.27508553654743395</c:v>
                </c:pt>
                <c:pt idx="3">
                  <c:v>0.24359867330016582</c:v>
                </c:pt>
                <c:pt idx="4">
                  <c:v>0.27012882447665054</c:v>
                </c:pt>
                <c:pt idx="5">
                  <c:v>0.28962025316455697</c:v>
                </c:pt>
                <c:pt idx="6">
                  <c:v>0.32487218045112787</c:v>
                </c:pt>
                <c:pt idx="7">
                  <c:v>0.34190404797601204</c:v>
                </c:pt>
                <c:pt idx="8">
                  <c:v>0.33421374045801522</c:v>
                </c:pt>
                <c:pt idx="9">
                  <c:v>0.33335949764521189</c:v>
                </c:pt>
                <c:pt idx="10">
                  <c:v>0.32956937799043062</c:v>
                </c:pt>
                <c:pt idx="11">
                  <c:v>0.35449922958397528</c:v>
                </c:pt>
                <c:pt idx="12">
                  <c:v>0.35414330218068535</c:v>
                </c:pt>
                <c:pt idx="13">
                  <c:v>0.36725155279503108</c:v>
                </c:pt>
                <c:pt idx="14">
                  <c:v>0.36023885350318474</c:v>
                </c:pt>
                <c:pt idx="15">
                  <c:v>0.37588888888888883</c:v>
                </c:pt>
                <c:pt idx="16">
                  <c:v>0.38948194662480373</c:v>
                </c:pt>
                <c:pt idx="17">
                  <c:v>0.39240126382306473</c:v>
                </c:pt>
                <c:pt idx="18">
                  <c:v>0.403696682464455</c:v>
                </c:pt>
                <c:pt idx="19">
                  <c:v>0.41406645569620248</c:v>
                </c:pt>
                <c:pt idx="20">
                  <c:v>0.41277597402597399</c:v>
                </c:pt>
                <c:pt idx="21">
                  <c:v>0.44596875000000002</c:v>
                </c:pt>
                <c:pt idx="22">
                  <c:v>0.46468018720748827</c:v>
                </c:pt>
                <c:pt idx="23">
                  <c:v>0.45768472906403934</c:v>
                </c:pt>
                <c:pt idx="24">
                  <c:v>0.47750830564784041</c:v>
                </c:pt>
                <c:pt idx="25">
                  <c:v>0.50420967741935485</c:v>
                </c:pt>
                <c:pt idx="26">
                  <c:v>0.50643435980551055</c:v>
                </c:pt>
                <c:pt idx="27">
                  <c:v>0.53374376039933447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A-6F41-A98B-53C29367E6E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12"/>
            <c:spPr>
              <a:noFill/>
              <a:ln w="15875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0513143243458209"/>
                  <c:y val="8.3518372703412072E-2"/>
                </c:manualLayout>
              </c:layout>
              <c:numFmt formatCode="General" sourceLinked="0"/>
            </c:trendlineLbl>
          </c:trendline>
          <c:xVal>
            <c:numRef>
              <c:f>'Data 05-10-2018'!$O$82:$O$107</c:f>
              <c:numCache>
                <c:formatCode>General</c:formatCode>
                <c:ptCount val="26"/>
                <c:pt idx="0">
                  <c:v>4.5</c:v>
                </c:pt>
                <c:pt idx="1">
                  <c:v>4.9000000000000004</c:v>
                </c:pt>
                <c:pt idx="2">
                  <c:v>3.5</c:v>
                </c:pt>
                <c:pt idx="3">
                  <c:v>5.3</c:v>
                </c:pt>
                <c:pt idx="4">
                  <c:v>5.0999999999999996</c:v>
                </c:pt>
                <c:pt idx="5">
                  <c:v>5.2</c:v>
                </c:pt>
                <c:pt idx="6">
                  <c:v>5</c:v>
                </c:pt>
                <c:pt idx="7">
                  <c:v>6.7</c:v>
                </c:pt>
                <c:pt idx="8">
                  <c:v>6.5</c:v>
                </c:pt>
                <c:pt idx="9">
                  <c:v>6.8</c:v>
                </c:pt>
                <c:pt idx="10">
                  <c:v>7.3</c:v>
                </c:pt>
                <c:pt idx="11">
                  <c:v>9.4</c:v>
                </c:pt>
                <c:pt idx="12">
                  <c:v>9.9</c:v>
                </c:pt>
                <c:pt idx="13">
                  <c:v>10.8</c:v>
                </c:pt>
                <c:pt idx="14">
                  <c:v>11.8</c:v>
                </c:pt>
                <c:pt idx="15">
                  <c:v>11.9</c:v>
                </c:pt>
                <c:pt idx="16">
                  <c:v>11.5</c:v>
                </c:pt>
                <c:pt idx="17">
                  <c:v>11.3</c:v>
                </c:pt>
                <c:pt idx="18">
                  <c:v>12.6</c:v>
                </c:pt>
                <c:pt idx="19">
                  <c:v>12.6</c:v>
                </c:pt>
                <c:pt idx="20">
                  <c:v>13.1</c:v>
                </c:pt>
                <c:pt idx="21">
                  <c:v>14.6</c:v>
                </c:pt>
                <c:pt idx="22">
                  <c:v>14.7</c:v>
                </c:pt>
                <c:pt idx="23">
                  <c:v>14.6</c:v>
                </c:pt>
                <c:pt idx="24">
                  <c:v>16</c:v>
                </c:pt>
                <c:pt idx="25">
                  <c:v>16.7</c:v>
                </c:pt>
              </c:numCache>
            </c:numRef>
          </c:xVal>
          <c:yVal>
            <c:numRef>
              <c:f>'Data 05-10-2018'!$P$82:$P$107</c:f>
              <c:numCache>
                <c:formatCode>General</c:formatCode>
                <c:ptCount val="26"/>
                <c:pt idx="0">
                  <c:v>0.36672297297297296</c:v>
                </c:pt>
                <c:pt idx="1">
                  <c:v>0.31516363636363631</c:v>
                </c:pt>
                <c:pt idx="2">
                  <c:v>0.36340206185566992</c:v>
                </c:pt>
                <c:pt idx="3">
                  <c:v>0.33141342756183734</c:v>
                </c:pt>
                <c:pt idx="4">
                  <c:v>0.36226351351351338</c:v>
                </c:pt>
                <c:pt idx="5">
                  <c:v>0.34378472222222212</c:v>
                </c:pt>
                <c:pt idx="6">
                  <c:v>0.36939799331103673</c:v>
                </c:pt>
                <c:pt idx="7">
                  <c:v>0.36954098360655729</c:v>
                </c:pt>
                <c:pt idx="8">
                  <c:v>0.37609756097560965</c:v>
                </c:pt>
                <c:pt idx="9">
                  <c:v>0.34296928327645038</c:v>
                </c:pt>
                <c:pt idx="10">
                  <c:v>0.3448054145516074</c:v>
                </c:pt>
                <c:pt idx="11">
                  <c:v>0.3414285714285713</c:v>
                </c:pt>
                <c:pt idx="12">
                  <c:v>0.3443092105263158</c:v>
                </c:pt>
                <c:pt idx="13">
                  <c:v>0.31293515358361768</c:v>
                </c:pt>
                <c:pt idx="14">
                  <c:v>0.31246621621621606</c:v>
                </c:pt>
                <c:pt idx="15">
                  <c:v>0.35630331753554501</c:v>
                </c:pt>
                <c:pt idx="16">
                  <c:v>0.32719734660033151</c:v>
                </c:pt>
                <c:pt idx="17">
                  <c:v>0.34068403908794787</c:v>
                </c:pt>
                <c:pt idx="18">
                  <c:v>0.31917081260364832</c:v>
                </c:pt>
                <c:pt idx="19">
                  <c:v>0.32918300653594768</c:v>
                </c:pt>
                <c:pt idx="20">
                  <c:v>0.32337704918032772</c:v>
                </c:pt>
                <c:pt idx="21">
                  <c:v>0.33226114649681526</c:v>
                </c:pt>
                <c:pt idx="22">
                  <c:v>0.30957236842105251</c:v>
                </c:pt>
                <c:pt idx="23">
                  <c:v>0.32798076923076913</c:v>
                </c:pt>
                <c:pt idx="24">
                  <c:v>0.29318936877076407</c:v>
                </c:pt>
                <c:pt idx="25">
                  <c:v>0.30650485436893204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AA-6F41-A98B-53C29367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9728"/>
        <c:axId val="148988288"/>
      </c:scatterChart>
      <c:valAx>
        <c:axId val="1489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Depth (m)</a:t>
                </a:r>
              </a:p>
            </c:rich>
          </c:tx>
          <c:layout>
            <c:manualLayout>
              <c:xMode val="edge"/>
              <c:yMode val="edge"/>
              <c:x val="0.49047820726954583"/>
              <c:y val="0.90649190726159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88288"/>
        <c:crosses val="autoZero"/>
        <c:crossBetween val="midCat"/>
      </c:valAx>
      <c:valAx>
        <c:axId val="148988288"/>
        <c:scaling>
          <c:orientation val="minMax"/>
          <c:min val="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>
                    <a:latin typeface="Helvetica" pitchFamily="2" charset="0"/>
                  </a:rPr>
                  <a:t>Maximum excitation</a:t>
                </a:r>
                <a:r>
                  <a:rPr lang="en-US" sz="1400" b="0" baseline="0">
                    <a:latin typeface="Helvetica" pitchFamily="2" charset="0"/>
                  </a:rPr>
                  <a:t> pressure </a:t>
                </a:r>
                <a:r>
                  <a:rPr lang="en-US" sz="1400" b="0">
                    <a:latin typeface="Helvetica" pitchFamily="2" charset="0"/>
                  </a:rPr>
                  <a:t>PSII at noon, </a:t>
                </a:r>
              </a:p>
              <a:p>
                <a:pPr>
                  <a:defRPr sz="1400" b="0">
                    <a:latin typeface="Helvetica" pitchFamily="2" charset="0"/>
                  </a:defRPr>
                </a:pPr>
                <a:r>
                  <a:rPr lang="en-US" sz="1400" b="0" i="1">
                    <a:latin typeface="Helvetica" pitchFamily="2" charset="0"/>
                  </a:rPr>
                  <a:t>Q</a:t>
                </a:r>
                <a:r>
                  <a:rPr lang="en-US" sz="1400" b="0" baseline="-25000">
                    <a:latin typeface="Helvetica" pitchFamily="2" charset="0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"/>
              <c:y val="7.6291557305336835E-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69728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55118110236222"/>
          <c:y val="2.6744750656167975E-2"/>
          <c:w val="0.76933647498608126"/>
          <c:h val="0.811298993875765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2"/>
            <c:spPr>
              <a:noFill/>
              <a:ln w="9525">
                <a:solidFill>
                  <a:srgbClr val="0070C0"/>
                </a:solidFill>
              </a:ln>
            </c:spPr>
          </c:marker>
          <c:trendline>
            <c:spPr>
              <a:ln w="12700">
                <a:solidFill>
                  <a:srgbClr val="007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'Data 05-10-2018'!$O$2:$O$29</c:f>
              <c:numCache>
                <c:formatCode>General</c:formatCode>
                <c:ptCount val="28"/>
                <c:pt idx="0">
                  <c:v>18.3</c:v>
                </c:pt>
                <c:pt idx="1">
                  <c:v>18.100000000000001</c:v>
                </c:pt>
                <c:pt idx="2">
                  <c:v>18</c:v>
                </c:pt>
                <c:pt idx="3">
                  <c:v>18</c:v>
                </c:pt>
                <c:pt idx="4">
                  <c:v>17.399999999999999</c:v>
                </c:pt>
                <c:pt idx="5">
                  <c:v>16.899999999999999</c:v>
                </c:pt>
                <c:pt idx="6">
                  <c:v>16.600000000000001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15.2</c:v>
                </c:pt>
                <c:pt idx="11">
                  <c:v>14.6</c:v>
                </c:pt>
                <c:pt idx="12">
                  <c:v>14.3</c:v>
                </c:pt>
                <c:pt idx="13">
                  <c:v>14.4</c:v>
                </c:pt>
                <c:pt idx="14">
                  <c:v>13.8</c:v>
                </c:pt>
                <c:pt idx="15">
                  <c:v>13.2</c:v>
                </c:pt>
                <c:pt idx="16">
                  <c:v>12.9</c:v>
                </c:pt>
                <c:pt idx="17">
                  <c:v>11.6</c:v>
                </c:pt>
                <c:pt idx="18">
                  <c:v>11.2</c:v>
                </c:pt>
                <c:pt idx="19">
                  <c:v>9.9</c:v>
                </c:pt>
                <c:pt idx="20">
                  <c:v>9.6999999999999993</c:v>
                </c:pt>
                <c:pt idx="21">
                  <c:v>8.9</c:v>
                </c:pt>
                <c:pt idx="22">
                  <c:v>7.8</c:v>
                </c:pt>
                <c:pt idx="23">
                  <c:v>7.5</c:v>
                </c:pt>
                <c:pt idx="24">
                  <c:v>6.9</c:v>
                </c:pt>
                <c:pt idx="25">
                  <c:v>7.2</c:v>
                </c:pt>
                <c:pt idx="26">
                  <c:v>6</c:v>
                </c:pt>
                <c:pt idx="27">
                  <c:v>5.6</c:v>
                </c:pt>
              </c:numCache>
            </c:numRef>
          </c:xVal>
          <c:yVal>
            <c:numRef>
              <c:f>'Data 05-10-2018'!$Q$2:$Q$29</c:f>
              <c:numCache>
                <c:formatCode>General</c:formatCode>
                <c:ptCount val="28"/>
                <c:pt idx="0">
                  <c:v>0.24324155291836702</c:v>
                </c:pt>
                <c:pt idx="1">
                  <c:v>0.31945118040019405</c:v>
                </c:pt>
                <c:pt idx="2">
                  <c:v>0.29577464788732399</c:v>
                </c:pt>
                <c:pt idx="3">
                  <c:v>0.27386541471048509</c:v>
                </c:pt>
                <c:pt idx="4">
                  <c:v>0.33214184930862567</c:v>
                </c:pt>
                <c:pt idx="5">
                  <c:v>0.24636133833665663</c:v>
                </c:pt>
                <c:pt idx="6">
                  <c:v>0.38869157997297044</c:v>
                </c:pt>
                <c:pt idx="7">
                  <c:v>0.31004064144166854</c:v>
                </c:pt>
                <c:pt idx="8">
                  <c:v>0.28798714596263508</c:v>
                </c:pt>
                <c:pt idx="9">
                  <c:v>0.29271289499385655</c:v>
                </c:pt>
                <c:pt idx="10">
                  <c:v>0.29933089256407019</c:v>
                </c:pt>
                <c:pt idx="11">
                  <c:v>0.42296139374585007</c:v>
                </c:pt>
                <c:pt idx="12">
                  <c:v>0.33224678386632278</c:v>
                </c:pt>
                <c:pt idx="13">
                  <c:v>0.32928372563907882</c:v>
                </c:pt>
                <c:pt idx="14">
                  <c:v>0.41840195239453581</c:v>
                </c:pt>
                <c:pt idx="15">
                  <c:v>0.35225757287102311</c:v>
                </c:pt>
                <c:pt idx="16">
                  <c:v>0.40569830449222166</c:v>
                </c:pt>
                <c:pt idx="17">
                  <c:v>0.38740348414268388</c:v>
                </c:pt>
                <c:pt idx="18">
                  <c:v>0.32756197291081013</c:v>
                </c:pt>
                <c:pt idx="19">
                  <c:v>0.39866262567951127</c:v>
                </c:pt>
                <c:pt idx="20">
                  <c:v>0.35657782841005714</c:v>
                </c:pt>
                <c:pt idx="21">
                  <c:v>0.61879332807900789</c:v>
                </c:pt>
                <c:pt idx="22">
                  <c:v>0.52551563861721706</c:v>
                </c:pt>
                <c:pt idx="23">
                  <c:v>0.57838623697601155</c:v>
                </c:pt>
                <c:pt idx="24">
                  <c:v>0.43357446877376959</c:v>
                </c:pt>
                <c:pt idx="25">
                  <c:v>0.4890699780106067</c:v>
                </c:pt>
                <c:pt idx="26">
                  <c:v>0.61863031483284647</c:v>
                </c:pt>
                <c:pt idx="27">
                  <c:v>0.48167164955154029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5-7440-89B3-A72EDFE43F1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12"/>
            <c:spPr>
              <a:noFill/>
              <a:ln w="9525"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'Data 05-10-2018'!$O$58:$O$81</c:f>
              <c:numCache>
                <c:formatCode>General</c:formatCode>
                <c:ptCount val="24"/>
                <c:pt idx="0">
                  <c:v>3.6</c:v>
                </c:pt>
                <c:pt idx="1">
                  <c:v>4.5</c:v>
                </c:pt>
                <c:pt idx="2">
                  <c:v>4.9000000000000004</c:v>
                </c:pt>
                <c:pt idx="3">
                  <c:v>6.7</c:v>
                </c:pt>
                <c:pt idx="4">
                  <c:v>6.4</c:v>
                </c:pt>
                <c:pt idx="5">
                  <c:v>6.6</c:v>
                </c:pt>
                <c:pt idx="6">
                  <c:v>6.8</c:v>
                </c:pt>
                <c:pt idx="7">
                  <c:v>6.8</c:v>
                </c:pt>
                <c:pt idx="8">
                  <c:v>8.9</c:v>
                </c:pt>
                <c:pt idx="9">
                  <c:v>9.6</c:v>
                </c:pt>
                <c:pt idx="10">
                  <c:v>11.2</c:v>
                </c:pt>
                <c:pt idx="11">
                  <c:v>11.6</c:v>
                </c:pt>
                <c:pt idx="12">
                  <c:v>11.9</c:v>
                </c:pt>
                <c:pt idx="13">
                  <c:v>13.4</c:v>
                </c:pt>
                <c:pt idx="14">
                  <c:v>14.1</c:v>
                </c:pt>
                <c:pt idx="15">
                  <c:v>15.8</c:v>
                </c:pt>
                <c:pt idx="16">
                  <c:v>15.8</c:v>
                </c:pt>
                <c:pt idx="17">
                  <c:v>16.7</c:v>
                </c:pt>
                <c:pt idx="18">
                  <c:v>15.6</c:v>
                </c:pt>
                <c:pt idx="19">
                  <c:v>15.3</c:v>
                </c:pt>
                <c:pt idx="20">
                  <c:v>16</c:v>
                </c:pt>
                <c:pt idx="21">
                  <c:v>16.899999999999999</c:v>
                </c:pt>
                <c:pt idx="22">
                  <c:v>16.8</c:v>
                </c:pt>
                <c:pt idx="23">
                  <c:v>16.899999999999999</c:v>
                </c:pt>
              </c:numCache>
            </c:numRef>
          </c:xVal>
          <c:yVal>
            <c:numRef>
              <c:f>'Data 05-10-2018'!$Q$58:$Q$81</c:f>
              <c:numCache>
                <c:formatCode>General</c:formatCode>
                <c:ptCount val="24"/>
                <c:pt idx="0">
                  <c:v>0.53393182678086193</c:v>
                </c:pt>
                <c:pt idx="1">
                  <c:v>0.47967479674796754</c:v>
                </c:pt>
                <c:pt idx="2">
                  <c:v>0.31510358844728348</c:v>
                </c:pt>
                <c:pt idx="3">
                  <c:v>0.37063291995871894</c:v>
                </c:pt>
                <c:pt idx="4">
                  <c:v>0.32897278611854808</c:v>
                </c:pt>
                <c:pt idx="5">
                  <c:v>0.26366036969327655</c:v>
                </c:pt>
                <c:pt idx="6">
                  <c:v>0.31347018837295815</c:v>
                </c:pt>
                <c:pt idx="7">
                  <c:v>0.25766850417667153</c:v>
                </c:pt>
                <c:pt idx="8">
                  <c:v>0.25906103129338176</c:v>
                </c:pt>
                <c:pt idx="9">
                  <c:v>0.27840549278405502</c:v>
                </c:pt>
                <c:pt idx="10">
                  <c:v>0.30911374830584115</c:v>
                </c:pt>
                <c:pt idx="11">
                  <c:v>0.36990730049813614</c:v>
                </c:pt>
                <c:pt idx="12">
                  <c:v>0.24570562756303627</c:v>
                </c:pt>
                <c:pt idx="13">
                  <c:v>0.32989016736401688</c:v>
                </c:pt>
                <c:pt idx="14">
                  <c:v>0.42020488265663436</c:v>
                </c:pt>
                <c:pt idx="15">
                  <c:v>0.32502260689833362</c:v>
                </c:pt>
                <c:pt idx="16">
                  <c:v>0.31533393618395567</c:v>
                </c:pt>
                <c:pt idx="17">
                  <c:v>0.36180815663832044</c:v>
                </c:pt>
                <c:pt idx="18">
                  <c:v>0.32111337406653095</c:v>
                </c:pt>
                <c:pt idx="19">
                  <c:v>0.2521004322276722</c:v>
                </c:pt>
                <c:pt idx="20">
                  <c:v>0.45475076625262134</c:v>
                </c:pt>
                <c:pt idx="21">
                  <c:v>0.25323997494740558</c:v>
                </c:pt>
                <c:pt idx="22">
                  <c:v>0.33963173623831111</c:v>
                </c:pt>
                <c:pt idx="23">
                  <c:v>0.25484591048515304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5-7440-89B3-A72EDFE4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9728"/>
        <c:axId val="148988288"/>
      </c:scatterChart>
      <c:valAx>
        <c:axId val="1489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88288"/>
        <c:crosses val="autoZero"/>
        <c:crossBetween val="midCat"/>
      </c:valAx>
      <c:valAx>
        <c:axId val="148988288"/>
        <c:scaling>
          <c:orientation val="minMax"/>
          <c:min val="0.2"/>
        </c:scaling>
        <c:delete val="0"/>
        <c:axPos val="l"/>
        <c:numFmt formatCode="#,##0.0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Helvetica" pitchFamily="2" charset="0"/>
              </a:defRPr>
            </a:pPr>
            <a:endParaRPr lang="en-US"/>
          </a:p>
        </c:txPr>
        <c:crossAx val="148969728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28574</xdr:rowOff>
    </xdr:from>
    <xdr:to>
      <xdr:col>24</xdr:col>
      <xdr:colOff>304800</xdr:colOff>
      <xdr:row>20</xdr:row>
      <xdr:rowOff>66674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E6BB16D-7D69-D24F-98FF-07017CC5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21</xdr:row>
      <xdr:rowOff>180975</xdr:rowOff>
    </xdr:from>
    <xdr:to>
      <xdr:col>24</xdr:col>
      <xdr:colOff>323850</xdr:colOff>
      <xdr:row>41</xdr:row>
      <xdr:rowOff>28575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8BF05FA4-B731-944E-A382-0C619215E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24</xdr:col>
      <xdr:colOff>304800</xdr:colOff>
      <xdr:row>61</xdr:row>
      <xdr:rowOff>38100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9EF187EC-AAEE-6D49-BB26-950FC6B72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38100</xdr:colOff>
      <xdr:row>0</xdr:row>
      <xdr:rowOff>152400</xdr:rowOff>
    </xdr:from>
    <xdr:to>
      <xdr:col>31</xdr:col>
      <xdr:colOff>114300</xdr:colOff>
      <xdr:row>24</xdr:row>
      <xdr:rowOff>152400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F32853B8-3703-2843-BD76-74683F4F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</xdr:colOff>
      <xdr:row>25</xdr:row>
      <xdr:rowOff>88900</xdr:rowOff>
    </xdr:from>
    <xdr:to>
      <xdr:col>31</xdr:col>
      <xdr:colOff>114300</xdr:colOff>
      <xdr:row>49</xdr:row>
      <xdr:rowOff>88900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3BC00BE3-B5B8-6146-BFFF-E44A17A16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203200</xdr:colOff>
      <xdr:row>1</xdr:row>
      <xdr:rowOff>50800</xdr:rowOff>
    </xdr:from>
    <xdr:to>
      <xdr:col>38</xdr:col>
      <xdr:colOff>279400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C6CC5-4497-BC46-A1CD-980015092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76200</xdr:colOff>
      <xdr:row>74</xdr:row>
      <xdr:rowOff>0</xdr:rowOff>
    </xdr:to>
    <xdr:graphicFrame macro="">
      <xdr:nvGraphicFramePr>
        <xdr:cNvPr id="8" name="2 Gráfico">
          <a:extLst>
            <a:ext uri="{FF2B5EF4-FFF2-40B4-BE49-F238E27FC236}">
              <a16:creationId xmlns:a16="http://schemas.microsoft.com/office/drawing/2014/main" id="{7557BEC9-5F8F-CF41-8DF1-524C333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31</xdr:col>
      <xdr:colOff>76200</xdr:colOff>
      <xdr:row>99</xdr:row>
      <xdr:rowOff>0</xdr:rowOff>
    </xdr:to>
    <xdr:graphicFrame macro="">
      <xdr:nvGraphicFramePr>
        <xdr:cNvPr id="9" name="2 Gráfico">
          <a:extLst>
            <a:ext uri="{FF2B5EF4-FFF2-40B4-BE49-F238E27FC236}">
              <a16:creationId xmlns:a16="http://schemas.microsoft.com/office/drawing/2014/main" id="{E05C9878-00A3-DD4F-9B97-07A9ED6F8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maslopez/Dropbox/My%20Mac%20(TOMASs-MacBook-Pro.local)/Desktop/PhD_PennState/Projects/TransplantsUSVI/Data/PAM/Fv-Fm/Data%2005-10-2018_PSII%20gradient.xlsx" TargetMode="External"/><Relationship Id="rId1" Type="http://schemas.openxmlformats.org/officeDocument/2006/relationships/externalLinkPath" Target="/Users/tomaslopez/Dropbox/My%20Mac%20(TOMASs-MacBook-Pro.local)/Desktop/PhD_PennState/Projects/TransplantsUSVI/Data/PAM/Fv-Fm/Data%2005-10-2018_PSII%20gradien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maslopez/Dropbox/My%20Mac%20(TOMASs-MacBook-Pro.local)/Desktop/PhD_PennState/Projects/TransplantsUSVI/Data/All_Physiology_USVI-Transp_V2.xlsx" TargetMode="External"/><Relationship Id="rId1" Type="http://schemas.openxmlformats.org/officeDocument/2006/relationships/externalLinkPath" Target="/Users/tomaslopez/Dropbox/My%20Mac%20(TOMASs-MacBook-Pro.local)/Desktop/PhD_PennState/Projects/TransplantsUSVI/Data/All_Physiology_USVI-Trans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Data 05-10-2018"/>
    </sheetNames>
    <sheetDataSet>
      <sheetData sheetId="0"/>
      <sheetData sheetId="1">
        <row r="2">
          <cell r="J2">
            <v>0.48399999999999999</v>
          </cell>
          <cell r="O2">
            <v>18.3</v>
          </cell>
          <cell r="Q2">
            <v>0.24324155291836702</v>
          </cell>
        </row>
        <row r="3">
          <cell r="J3">
            <v>0.435</v>
          </cell>
          <cell r="O3">
            <v>18.100000000000001</v>
          </cell>
          <cell r="Q3">
            <v>0.31945118040019405</v>
          </cell>
        </row>
        <row r="4">
          <cell r="J4">
            <v>0.45</v>
          </cell>
          <cell r="O4">
            <v>18</v>
          </cell>
          <cell r="Q4">
            <v>0.29577464788732399</v>
          </cell>
        </row>
        <row r="5">
          <cell r="J5">
            <v>0.46400000000000002</v>
          </cell>
          <cell r="O5">
            <v>18</v>
          </cell>
          <cell r="Q5">
            <v>0.27386541471048509</v>
          </cell>
        </row>
        <row r="6">
          <cell r="J6">
            <v>0.42599999999999999</v>
          </cell>
          <cell r="O6">
            <v>17.399999999999999</v>
          </cell>
          <cell r="Q6">
            <v>0.33214184930862567</v>
          </cell>
        </row>
        <row r="7">
          <cell r="J7">
            <v>0.48</v>
          </cell>
          <cell r="O7">
            <v>16.899999999999999</v>
          </cell>
          <cell r="Q7">
            <v>0.24636133833665663</v>
          </cell>
        </row>
        <row r="8">
          <cell r="J8">
            <v>0.38900000000000001</v>
          </cell>
          <cell r="O8">
            <v>16.600000000000001</v>
          </cell>
          <cell r="Q8">
            <v>0.38869157997297044</v>
          </cell>
        </row>
        <row r="9">
          <cell r="J9">
            <v>0.438</v>
          </cell>
          <cell r="O9">
            <v>15.8</v>
          </cell>
          <cell r="Q9">
            <v>0.31004064144166854</v>
          </cell>
        </row>
        <row r="10">
          <cell r="J10">
            <v>0.45200000000000001</v>
          </cell>
          <cell r="O10">
            <v>15.8</v>
          </cell>
          <cell r="Q10">
            <v>0.28798714596263508</v>
          </cell>
        </row>
        <row r="11">
          <cell r="J11">
            <v>0.44900000000000001</v>
          </cell>
          <cell r="O11">
            <v>15.8</v>
          </cell>
          <cell r="Q11">
            <v>0.29271289499385655</v>
          </cell>
        </row>
        <row r="12">
          <cell r="J12">
            <v>0.44400000000000001</v>
          </cell>
          <cell r="O12">
            <v>15.2</v>
          </cell>
          <cell r="Q12">
            <v>0.29933089256407019</v>
          </cell>
        </row>
        <row r="13">
          <cell r="J13">
            <v>0.36499999999999999</v>
          </cell>
          <cell r="O13">
            <v>14.6</v>
          </cell>
          <cell r="Q13">
            <v>0.42296139374585007</v>
          </cell>
        </row>
        <row r="14">
          <cell r="J14">
            <v>0.42199999999999999</v>
          </cell>
          <cell r="O14">
            <v>14.3</v>
          </cell>
          <cell r="Q14">
            <v>0.33224678386632278</v>
          </cell>
        </row>
        <row r="15">
          <cell r="J15">
            <v>0.42399999999999999</v>
          </cell>
          <cell r="O15">
            <v>14.4</v>
          </cell>
          <cell r="Q15">
            <v>0.32928372563907882</v>
          </cell>
        </row>
        <row r="16">
          <cell r="J16">
            <v>0.36699999999999999</v>
          </cell>
          <cell r="O16">
            <v>13.8</v>
          </cell>
          <cell r="Q16">
            <v>0.41840195239453581</v>
          </cell>
        </row>
        <row r="17">
          <cell r="J17">
            <v>0.40799999999999997</v>
          </cell>
          <cell r="O17">
            <v>13.2</v>
          </cell>
          <cell r="Q17">
            <v>0.35225757287102311</v>
          </cell>
        </row>
        <row r="18">
          <cell r="J18">
            <v>0.374</v>
          </cell>
          <cell r="O18">
            <v>12.9</v>
          </cell>
          <cell r="Q18">
            <v>0.40569830449222166</v>
          </cell>
        </row>
        <row r="19">
          <cell r="J19">
            <v>0.38400000000000001</v>
          </cell>
          <cell r="O19">
            <v>11.6</v>
          </cell>
          <cell r="Q19">
            <v>0.38740348414268388</v>
          </cell>
        </row>
        <row r="20">
          <cell r="J20">
            <v>0.42099999999999999</v>
          </cell>
          <cell r="O20">
            <v>11.2</v>
          </cell>
          <cell r="Q20">
            <v>0.32756197291081013</v>
          </cell>
        </row>
        <row r="21">
          <cell r="J21">
            <v>0.375</v>
          </cell>
          <cell r="O21">
            <v>9.9</v>
          </cell>
          <cell r="Q21">
            <v>0.39866262567951127</v>
          </cell>
        </row>
        <row r="22">
          <cell r="J22">
            <v>0.40100000000000002</v>
          </cell>
          <cell r="O22">
            <v>9.6999999999999993</v>
          </cell>
          <cell r="Q22">
            <v>0.35657782841005714</v>
          </cell>
        </row>
        <row r="23">
          <cell r="J23">
            <v>0.23699999999999999</v>
          </cell>
          <cell r="O23">
            <v>8.9</v>
          </cell>
          <cell r="Q23">
            <v>0.61879332807900789</v>
          </cell>
        </row>
        <row r="24">
          <cell r="J24">
            <v>0.29399999999999998</v>
          </cell>
          <cell r="O24">
            <v>7.8</v>
          </cell>
          <cell r="Q24">
            <v>0.52551563861721706</v>
          </cell>
        </row>
        <row r="25">
          <cell r="J25">
            <v>0.26100000000000001</v>
          </cell>
          <cell r="O25">
            <v>7.5</v>
          </cell>
          <cell r="Q25">
            <v>0.57838623697601155</v>
          </cell>
        </row>
        <row r="26">
          <cell r="J26">
            <v>0.35</v>
          </cell>
          <cell r="O26">
            <v>6.9</v>
          </cell>
          <cell r="Q26">
            <v>0.43357446877376959</v>
          </cell>
        </row>
        <row r="27">
          <cell r="J27">
            <v>0.316</v>
          </cell>
          <cell r="O27">
            <v>7.2</v>
          </cell>
          <cell r="Q27">
            <v>0.4890699780106067</v>
          </cell>
        </row>
        <row r="28">
          <cell r="J28">
            <v>0.23499999999999999</v>
          </cell>
          <cell r="O28">
            <v>6</v>
          </cell>
          <cell r="Q28">
            <v>0.61863031483284647</v>
          </cell>
        </row>
        <row r="29">
          <cell r="J29">
            <v>0.31900000000000001</v>
          </cell>
          <cell r="O29">
            <v>5.6</v>
          </cell>
          <cell r="Q29">
            <v>0.48167164955154029</v>
          </cell>
        </row>
        <row r="30">
          <cell r="J30">
            <v>0.61799999999999999</v>
          </cell>
          <cell r="O30">
            <v>18.899999999999999</v>
          </cell>
          <cell r="P30">
            <v>0.23419093851132677</v>
          </cell>
        </row>
        <row r="31">
          <cell r="J31">
            <v>0.623</v>
          </cell>
          <cell r="O31">
            <v>18.899999999999999</v>
          </cell>
          <cell r="P31">
            <v>0.2403370786516853</v>
          </cell>
        </row>
        <row r="32">
          <cell r="J32">
            <v>0.64300000000000002</v>
          </cell>
          <cell r="O32">
            <v>18.399999999999999</v>
          </cell>
          <cell r="P32">
            <v>0.27508553654743395</v>
          </cell>
        </row>
        <row r="33">
          <cell r="J33">
            <v>0.60299999999999998</v>
          </cell>
          <cell r="O33">
            <v>17.7</v>
          </cell>
          <cell r="P33">
            <v>0.24359867330016582</v>
          </cell>
        </row>
        <row r="34">
          <cell r="J34">
            <v>0.621</v>
          </cell>
          <cell r="O34">
            <v>17.5</v>
          </cell>
          <cell r="P34">
            <v>0.27012882447665054</v>
          </cell>
        </row>
        <row r="35">
          <cell r="J35">
            <v>0.63200000000000001</v>
          </cell>
          <cell r="O35">
            <v>17.2</v>
          </cell>
          <cell r="P35">
            <v>0.28962025316455697</v>
          </cell>
        </row>
        <row r="36">
          <cell r="J36">
            <v>0.66500000000000004</v>
          </cell>
          <cell r="O36">
            <v>17.2</v>
          </cell>
          <cell r="P36">
            <v>0.32487218045112787</v>
          </cell>
        </row>
        <row r="37">
          <cell r="J37">
            <v>0.66700000000000004</v>
          </cell>
          <cell r="O37">
            <v>16.5</v>
          </cell>
          <cell r="P37">
            <v>0.34190404797601204</v>
          </cell>
        </row>
        <row r="38">
          <cell r="J38">
            <v>0.65500000000000003</v>
          </cell>
          <cell r="O38">
            <v>16.3</v>
          </cell>
          <cell r="P38">
            <v>0.33421374045801522</v>
          </cell>
        </row>
        <row r="39">
          <cell r="J39">
            <v>0.63700000000000001</v>
          </cell>
          <cell r="O39">
            <v>15.5</v>
          </cell>
          <cell r="P39">
            <v>0.33335949764521189</v>
          </cell>
        </row>
        <row r="40">
          <cell r="J40">
            <v>0.627</v>
          </cell>
          <cell r="O40">
            <v>15.2</v>
          </cell>
          <cell r="P40">
            <v>0.32956937799043062</v>
          </cell>
        </row>
        <row r="41">
          <cell r="J41">
            <v>0.64900000000000002</v>
          </cell>
          <cell r="O41">
            <v>15.1</v>
          </cell>
          <cell r="P41">
            <v>0.35449922958397528</v>
          </cell>
        </row>
        <row r="42">
          <cell r="J42">
            <v>0.64200000000000002</v>
          </cell>
          <cell r="O42">
            <v>14.8</v>
          </cell>
          <cell r="P42">
            <v>0.35414330218068535</v>
          </cell>
        </row>
        <row r="43">
          <cell r="J43">
            <v>0.64400000000000002</v>
          </cell>
          <cell r="O43">
            <v>14.3</v>
          </cell>
          <cell r="P43">
            <v>0.36725155279503108</v>
          </cell>
        </row>
        <row r="44">
          <cell r="J44">
            <v>0.628</v>
          </cell>
          <cell r="O44">
            <v>13.9</v>
          </cell>
          <cell r="P44">
            <v>0.36023885350318474</v>
          </cell>
        </row>
        <row r="45">
          <cell r="J45">
            <v>0.63</v>
          </cell>
          <cell r="O45">
            <v>13.3</v>
          </cell>
          <cell r="P45">
            <v>0.37588888888888883</v>
          </cell>
        </row>
        <row r="46">
          <cell r="J46">
            <v>0.63700000000000001</v>
          </cell>
          <cell r="O46">
            <v>13</v>
          </cell>
          <cell r="P46">
            <v>0.38948194662480373</v>
          </cell>
        </row>
        <row r="47">
          <cell r="J47">
            <v>0.63300000000000001</v>
          </cell>
          <cell r="O47">
            <v>12.7</v>
          </cell>
          <cell r="P47">
            <v>0.39240126382306473</v>
          </cell>
        </row>
        <row r="48">
          <cell r="J48">
            <v>0.63300000000000001</v>
          </cell>
          <cell r="O48">
            <v>12.2</v>
          </cell>
          <cell r="P48">
            <v>0.403696682464455</v>
          </cell>
        </row>
        <row r="49">
          <cell r="J49">
            <v>0.63200000000000001</v>
          </cell>
          <cell r="O49">
            <v>11.7</v>
          </cell>
          <cell r="P49">
            <v>0.41406645569620248</v>
          </cell>
        </row>
        <row r="50">
          <cell r="J50">
            <v>0.61599999999999999</v>
          </cell>
          <cell r="O50">
            <v>11.1</v>
          </cell>
          <cell r="P50">
            <v>0.41277597402597399</v>
          </cell>
        </row>
        <row r="51">
          <cell r="J51">
            <v>0.64</v>
          </cell>
          <cell r="O51">
            <v>10.6</v>
          </cell>
          <cell r="P51">
            <v>0.44596875000000002</v>
          </cell>
        </row>
        <row r="52">
          <cell r="J52">
            <v>0.64100000000000001</v>
          </cell>
          <cell r="O52">
            <v>9.8000000000000007</v>
          </cell>
          <cell r="P52">
            <v>0.46468018720748827</v>
          </cell>
        </row>
        <row r="53">
          <cell r="J53">
            <v>0.60899999999999999</v>
          </cell>
          <cell r="O53">
            <v>8.9</v>
          </cell>
          <cell r="P53">
            <v>0.45768472906403934</v>
          </cell>
        </row>
        <row r="54">
          <cell r="J54">
            <v>0.60199999999999998</v>
          </cell>
          <cell r="O54">
            <v>7.8</v>
          </cell>
          <cell r="P54">
            <v>0.47750830564784041</v>
          </cell>
        </row>
        <row r="55">
          <cell r="J55">
            <v>0.62</v>
          </cell>
          <cell r="O55">
            <v>7.3</v>
          </cell>
          <cell r="P55">
            <v>0.50420967741935485</v>
          </cell>
        </row>
        <row r="56">
          <cell r="J56">
            <v>0.61699999999999999</v>
          </cell>
          <cell r="O56">
            <v>7.1</v>
          </cell>
          <cell r="P56">
            <v>0.50643435980551055</v>
          </cell>
        </row>
        <row r="57">
          <cell r="J57">
            <v>0.60099999999999998</v>
          </cell>
          <cell r="O57">
            <v>5.4</v>
          </cell>
          <cell r="P57">
            <v>0.53374376039933447</v>
          </cell>
        </row>
        <row r="58">
          <cell r="J58">
            <v>0.27100000000000002</v>
          </cell>
          <cell r="O58">
            <v>3.6</v>
          </cell>
          <cell r="Q58">
            <v>0.53393182678086193</v>
          </cell>
        </row>
        <row r="59">
          <cell r="J59">
            <v>0.30399999999999999</v>
          </cell>
          <cell r="O59">
            <v>4.5</v>
          </cell>
          <cell r="Q59">
            <v>0.47967479674796754</v>
          </cell>
        </row>
        <row r="60">
          <cell r="J60">
            <v>0.40100000000000002</v>
          </cell>
          <cell r="O60">
            <v>4.9000000000000004</v>
          </cell>
          <cell r="Q60">
            <v>0.31510358844728348</v>
          </cell>
        </row>
        <row r="61">
          <cell r="J61">
            <v>0.372</v>
          </cell>
          <cell r="O61">
            <v>6.7</v>
          </cell>
          <cell r="Q61">
            <v>0.37063291995871894</v>
          </cell>
        </row>
        <row r="62">
          <cell r="J62">
            <v>0.39600000000000002</v>
          </cell>
          <cell r="O62">
            <v>6.4</v>
          </cell>
          <cell r="Q62">
            <v>0.32897278611854808</v>
          </cell>
        </row>
        <row r="63">
          <cell r="J63">
            <v>0.435</v>
          </cell>
          <cell r="O63">
            <v>6.6</v>
          </cell>
          <cell r="Q63">
            <v>0.26366036969327655</v>
          </cell>
        </row>
        <row r="64">
          <cell r="J64">
            <v>0.40600000000000003</v>
          </cell>
          <cell r="O64">
            <v>6.8</v>
          </cell>
          <cell r="Q64">
            <v>0.31347018837295815</v>
          </cell>
        </row>
        <row r="65">
          <cell r="J65">
            <v>0.439</v>
          </cell>
          <cell r="O65">
            <v>6.8</v>
          </cell>
          <cell r="Q65">
            <v>0.25766850417667153</v>
          </cell>
        </row>
        <row r="66">
          <cell r="J66">
            <v>0.443</v>
          </cell>
          <cell r="O66">
            <v>8.9</v>
          </cell>
          <cell r="Q66">
            <v>0.25906103129338176</v>
          </cell>
        </row>
        <row r="67">
          <cell r="J67">
            <v>0.433</v>
          </cell>
          <cell r="O67">
            <v>9.6</v>
          </cell>
          <cell r="Q67">
            <v>0.27840549278405502</v>
          </cell>
        </row>
        <row r="68">
          <cell r="J68">
            <v>0.41799999999999998</v>
          </cell>
          <cell r="O68">
            <v>11.2</v>
          </cell>
          <cell r="Q68">
            <v>0.30911374830584115</v>
          </cell>
        </row>
        <row r="69">
          <cell r="J69">
            <v>0.38200000000000001</v>
          </cell>
          <cell r="O69">
            <v>11.6</v>
          </cell>
          <cell r="Q69">
            <v>0.36990730049813614</v>
          </cell>
        </row>
        <row r="70">
          <cell r="J70">
            <v>0.45800000000000002</v>
          </cell>
          <cell r="O70">
            <v>11.9</v>
          </cell>
          <cell r="Q70">
            <v>0.24570562756303627</v>
          </cell>
        </row>
        <row r="71">
          <cell r="J71">
            <v>0.41</v>
          </cell>
          <cell r="O71">
            <v>13.4</v>
          </cell>
          <cell r="Q71">
            <v>0.32989016736401688</v>
          </cell>
        </row>
        <row r="72">
          <cell r="J72">
            <v>0.35599999999999998</v>
          </cell>
          <cell r="O72">
            <v>14.1</v>
          </cell>
          <cell r="Q72">
            <v>0.42020488265663436</v>
          </cell>
        </row>
        <row r="73">
          <cell r="J73">
            <v>0.41799999999999998</v>
          </cell>
          <cell r="O73">
            <v>15.8</v>
          </cell>
          <cell r="Q73">
            <v>0.32502260689833362</v>
          </cell>
        </row>
        <row r="74">
          <cell r="J74">
            <v>0.42399999999999999</v>
          </cell>
          <cell r="O74">
            <v>15.8</v>
          </cell>
          <cell r="Q74">
            <v>0.31533393618395567</v>
          </cell>
        </row>
        <row r="75">
          <cell r="J75">
            <v>0.39700000000000002</v>
          </cell>
          <cell r="O75">
            <v>16.7</v>
          </cell>
          <cell r="Q75">
            <v>0.36180815663832044</v>
          </cell>
        </row>
        <row r="76">
          <cell r="J76">
            <v>0.42</v>
          </cell>
          <cell r="O76">
            <v>15.6</v>
          </cell>
          <cell r="Q76">
            <v>0.32111337406653095</v>
          </cell>
        </row>
        <row r="77">
          <cell r="J77">
            <v>0.46200000000000002</v>
          </cell>
          <cell r="O77">
            <v>15.3</v>
          </cell>
          <cell r="Q77">
            <v>0.2521004322276722</v>
          </cell>
        </row>
        <row r="78">
          <cell r="J78">
            <v>0.33800000000000002</v>
          </cell>
          <cell r="O78">
            <v>16</v>
          </cell>
          <cell r="Q78">
            <v>0.45475076625262134</v>
          </cell>
        </row>
        <row r="79">
          <cell r="J79">
            <v>0.46500000000000002</v>
          </cell>
          <cell r="O79">
            <v>16.899999999999999</v>
          </cell>
          <cell r="Q79">
            <v>0.25323997494740558</v>
          </cell>
        </row>
        <row r="80">
          <cell r="J80">
            <v>0.41099999999999998</v>
          </cell>
          <cell r="O80">
            <v>16.8</v>
          </cell>
          <cell r="Q80">
            <v>0.33963173623831111</v>
          </cell>
        </row>
        <row r="81">
          <cell r="J81">
            <v>0.46400000000000002</v>
          </cell>
          <cell r="O81">
            <v>16.899999999999999</v>
          </cell>
          <cell r="Q81">
            <v>0.25484591048515304</v>
          </cell>
        </row>
        <row r="82">
          <cell r="J82">
            <v>0.59199999999999997</v>
          </cell>
          <cell r="O82">
            <v>4.5</v>
          </cell>
          <cell r="P82">
            <v>0.36672297297297296</v>
          </cell>
        </row>
        <row r="83">
          <cell r="J83">
            <v>0.55000000000000004</v>
          </cell>
          <cell r="O83">
            <v>4.9000000000000004</v>
          </cell>
          <cell r="P83">
            <v>0.31516363636363631</v>
          </cell>
        </row>
        <row r="84">
          <cell r="J84">
            <v>0.58199999999999996</v>
          </cell>
          <cell r="O84">
            <v>3.5</v>
          </cell>
          <cell r="P84">
            <v>0.36340206185566992</v>
          </cell>
        </row>
        <row r="85">
          <cell r="J85">
            <v>0.56599999999999995</v>
          </cell>
          <cell r="O85">
            <v>5.3</v>
          </cell>
          <cell r="P85">
            <v>0.33141342756183734</v>
          </cell>
        </row>
        <row r="86">
          <cell r="J86">
            <v>0.59199999999999997</v>
          </cell>
          <cell r="O86">
            <v>5.0999999999999996</v>
          </cell>
          <cell r="P86">
            <v>0.36226351351351338</v>
          </cell>
        </row>
        <row r="87">
          <cell r="J87">
            <v>0.57599999999999996</v>
          </cell>
          <cell r="O87">
            <v>5.2</v>
          </cell>
          <cell r="P87">
            <v>0.34378472222222212</v>
          </cell>
        </row>
        <row r="88">
          <cell r="J88">
            <v>0.59799999999999998</v>
          </cell>
          <cell r="O88">
            <v>5</v>
          </cell>
          <cell r="P88">
            <v>0.36939799331103673</v>
          </cell>
        </row>
        <row r="89">
          <cell r="J89">
            <v>0.61</v>
          </cell>
          <cell r="O89">
            <v>6.7</v>
          </cell>
          <cell r="P89">
            <v>0.36954098360655729</v>
          </cell>
        </row>
        <row r="90">
          <cell r="J90">
            <v>0.61499999999999999</v>
          </cell>
          <cell r="O90">
            <v>6.5</v>
          </cell>
          <cell r="P90">
            <v>0.37609756097560965</v>
          </cell>
        </row>
        <row r="91">
          <cell r="J91">
            <v>0.58599999999999997</v>
          </cell>
          <cell r="O91">
            <v>6.8</v>
          </cell>
          <cell r="P91">
            <v>0.34296928327645038</v>
          </cell>
        </row>
        <row r="92">
          <cell r="J92">
            <v>0.59099999999999997</v>
          </cell>
          <cell r="O92">
            <v>7.3</v>
          </cell>
          <cell r="P92">
            <v>0.3448054145516074</v>
          </cell>
        </row>
        <row r="93">
          <cell r="J93">
            <v>0.60199999999999998</v>
          </cell>
          <cell r="O93">
            <v>9.4</v>
          </cell>
          <cell r="P93">
            <v>0.3414285714285713</v>
          </cell>
        </row>
        <row r="94">
          <cell r="J94">
            <v>0.60799999999999998</v>
          </cell>
          <cell r="O94">
            <v>9.9</v>
          </cell>
          <cell r="P94">
            <v>0.3443092105263158</v>
          </cell>
        </row>
        <row r="95">
          <cell r="J95">
            <v>0.58599999999999997</v>
          </cell>
          <cell r="O95">
            <v>10.8</v>
          </cell>
          <cell r="P95">
            <v>0.31293515358361768</v>
          </cell>
        </row>
        <row r="96">
          <cell r="J96">
            <v>0.59199999999999997</v>
          </cell>
          <cell r="O96">
            <v>11.8</v>
          </cell>
          <cell r="P96">
            <v>0.31246621621621606</v>
          </cell>
        </row>
        <row r="97">
          <cell r="J97">
            <v>0.63300000000000001</v>
          </cell>
          <cell r="O97">
            <v>11.9</v>
          </cell>
          <cell r="P97">
            <v>0.35630331753554501</v>
          </cell>
        </row>
        <row r="98">
          <cell r="J98">
            <v>0.60299999999999998</v>
          </cell>
          <cell r="O98">
            <v>11.5</v>
          </cell>
          <cell r="P98">
            <v>0.32719734660033151</v>
          </cell>
        </row>
        <row r="99">
          <cell r="J99">
            <v>0.61399999999999999</v>
          </cell>
          <cell r="O99">
            <v>11.3</v>
          </cell>
          <cell r="P99">
            <v>0.34068403908794787</v>
          </cell>
        </row>
        <row r="100">
          <cell r="J100">
            <v>0.60299999999999998</v>
          </cell>
          <cell r="O100">
            <v>12.6</v>
          </cell>
          <cell r="P100">
            <v>0.31917081260364832</v>
          </cell>
        </row>
        <row r="101">
          <cell r="J101">
            <v>0.61199999999999999</v>
          </cell>
          <cell r="O101">
            <v>12.6</v>
          </cell>
          <cell r="P101">
            <v>0.32918300653594768</v>
          </cell>
        </row>
        <row r="102">
          <cell r="J102">
            <v>0.61</v>
          </cell>
          <cell r="O102">
            <v>13.1</v>
          </cell>
          <cell r="P102">
            <v>0.32337704918032772</v>
          </cell>
        </row>
        <row r="103">
          <cell r="J103">
            <v>0.628</v>
          </cell>
          <cell r="O103">
            <v>14.6</v>
          </cell>
          <cell r="P103">
            <v>0.33226114649681526</v>
          </cell>
        </row>
        <row r="104">
          <cell r="J104">
            <v>0.60799999999999998</v>
          </cell>
          <cell r="O104">
            <v>14.7</v>
          </cell>
          <cell r="P104">
            <v>0.30957236842105251</v>
          </cell>
        </row>
        <row r="105">
          <cell r="J105">
            <v>0.624</v>
          </cell>
          <cell r="O105">
            <v>14.6</v>
          </cell>
          <cell r="P105">
            <v>0.32798076923076913</v>
          </cell>
        </row>
        <row r="106">
          <cell r="J106">
            <v>0.60199999999999998</v>
          </cell>
          <cell r="O106">
            <v>16</v>
          </cell>
          <cell r="P106">
            <v>0.29318936877076407</v>
          </cell>
        </row>
        <row r="107">
          <cell r="J107">
            <v>0.61799999999999999</v>
          </cell>
          <cell r="O107">
            <v>16.7</v>
          </cell>
          <cell r="P107">
            <v>0.30650485436893204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DataT0"/>
      <sheetName val="AllDataT1"/>
      <sheetName val="FvFm-Qm T0+T1"/>
      <sheetName val="Statistics"/>
    </sheetNames>
    <sheetDataSet>
      <sheetData sheetId="0" refreshError="1"/>
      <sheetData sheetId="1">
        <row r="2">
          <cell r="J2">
            <v>73.590745051284557</v>
          </cell>
          <cell r="S2">
            <v>2.9684619603433118E-2</v>
          </cell>
        </row>
        <row r="3">
          <cell r="J3">
            <v>134.86117558850833</v>
          </cell>
          <cell r="S3">
            <v>1.6450595808657889E-2</v>
          </cell>
        </row>
        <row r="4">
          <cell r="J4">
            <v>113.73106822497859</v>
          </cell>
          <cell r="S4">
            <v>1.0696014996387457E-2</v>
          </cell>
        </row>
        <row r="5">
          <cell r="J5">
            <v>61.431587799821813</v>
          </cell>
          <cell r="S5">
            <v>3.88986558089503E-2</v>
          </cell>
        </row>
        <row r="6">
          <cell r="J6">
            <v>118.78250613329547</v>
          </cell>
          <cell r="S6">
            <v>1.6479529180312657E-2</v>
          </cell>
        </row>
        <row r="7">
          <cell r="J7">
            <v>74.499776850857074</v>
          </cell>
          <cell r="S7">
            <v>2.7240826280125651E-2</v>
          </cell>
        </row>
        <row r="8">
          <cell r="J8">
            <v>90.298544817123272</v>
          </cell>
          <cell r="S8">
            <v>2.5008221959314465E-2</v>
          </cell>
        </row>
        <row r="9">
          <cell r="J9">
            <v>125.47614559128053</v>
          </cell>
          <cell r="S9">
            <v>1.6053472111736043E-2</v>
          </cell>
        </row>
        <row r="10">
          <cell r="J10">
            <v>78.694566360797339</v>
          </cell>
          <cell r="S10">
            <v>1.9346328982371333E-2</v>
          </cell>
        </row>
        <row r="11">
          <cell r="J11">
            <v>94.895251254250624</v>
          </cell>
          <cell r="S11">
            <v>1.8751704172118244E-2</v>
          </cell>
        </row>
        <row r="12">
          <cell r="J12">
            <v>94.953087551857251</v>
          </cell>
          <cell r="S12">
            <v>1.6885792351345873E-2</v>
          </cell>
        </row>
        <row r="13">
          <cell r="J13">
            <v>142.91722280107712</v>
          </cell>
          <cell r="S13">
            <v>1.8701493317421457E-2</v>
          </cell>
        </row>
        <row r="14">
          <cell r="J14">
            <v>42.332164680217346</v>
          </cell>
          <cell r="S14">
            <v>4.7691983463896671E-2</v>
          </cell>
        </row>
        <row r="15">
          <cell r="J15">
            <v>59.258631588656236</v>
          </cell>
          <cell r="S15">
            <v>3.63787978601487E-2</v>
          </cell>
        </row>
        <row r="16">
          <cell r="J16">
            <v>34.918032072996198</v>
          </cell>
          <cell r="S16">
            <v>5.8804731808626047E-2</v>
          </cell>
        </row>
        <row r="17">
          <cell r="J17">
            <v>77.179174782382503</v>
          </cell>
          <cell r="S17">
            <v>3.1882508017093344E-2</v>
          </cell>
        </row>
        <row r="18">
          <cell r="J18">
            <v>87.373925265286672</v>
          </cell>
          <cell r="S18">
            <v>3.0653018637607884E-2</v>
          </cell>
        </row>
        <row r="19">
          <cell r="J19">
            <v>39.18886378939041</v>
          </cell>
          <cell r="S19">
            <v>3.4776439506658728E-2</v>
          </cell>
        </row>
        <row r="21">
          <cell r="J21">
            <v>84.105243346245373</v>
          </cell>
          <cell r="S21">
            <v>1.3538192776832939E-2</v>
          </cell>
        </row>
        <row r="22">
          <cell r="J22">
            <v>65.499693265108746</v>
          </cell>
          <cell r="S22">
            <v>3.6289739190635835E-2</v>
          </cell>
        </row>
        <row r="23">
          <cell r="J23">
            <v>56.156498451782653</v>
          </cell>
          <cell r="S23">
            <v>4.4268638067885585E-2</v>
          </cell>
        </row>
        <row r="24">
          <cell r="J24">
            <v>69.730637839486903</v>
          </cell>
          <cell r="S24">
            <v>3.3734896273670358E-2</v>
          </cell>
        </row>
        <row r="25">
          <cell r="J25">
            <v>72.067808569235169</v>
          </cell>
          <cell r="S25">
            <v>2.1345172273291458E-2</v>
          </cell>
        </row>
        <row r="26">
          <cell r="J26">
            <v>168.8136615656091</v>
          </cell>
          <cell r="S26">
            <v>9.6213464006514385E-3</v>
          </cell>
        </row>
        <row r="28">
          <cell r="J28">
            <v>131.29106565709645</v>
          </cell>
          <cell r="S28">
            <v>1.8557950065887608E-2</v>
          </cell>
        </row>
        <row r="29">
          <cell r="J29">
            <v>187.49832654108496</v>
          </cell>
          <cell r="S29">
            <v>1.1613812499661863E-2</v>
          </cell>
        </row>
        <row r="30">
          <cell r="J30">
            <v>152.94797456993263</v>
          </cell>
          <cell r="S30">
            <v>1.655865635754385E-2</v>
          </cell>
        </row>
        <row r="31">
          <cell r="J31">
            <v>103.21444564367491</v>
          </cell>
          <cell r="S31">
            <v>2.2045896613423828E-2</v>
          </cell>
        </row>
        <row r="32">
          <cell r="J32">
            <v>119.27941442279217</v>
          </cell>
          <cell r="S32">
            <v>2.2414780420827021E-2</v>
          </cell>
        </row>
        <row r="33">
          <cell r="J33">
            <v>131.50665032976818</v>
          </cell>
          <cell r="S33">
            <v>1.6312558862488367E-2</v>
          </cell>
        </row>
        <row r="34">
          <cell r="J34">
            <v>106.77002457643233</v>
          </cell>
          <cell r="S34">
            <v>2.6022450796669632E-2</v>
          </cell>
        </row>
        <row r="35">
          <cell r="J35">
            <v>103.8615457457759</v>
          </cell>
          <cell r="S35">
            <v>2.4082777490391283E-2</v>
          </cell>
        </row>
        <row r="36">
          <cell r="J36">
            <v>156.69172406060756</v>
          </cell>
          <cell r="S36">
            <v>1.7296887330564746E-2</v>
          </cell>
        </row>
        <row r="37">
          <cell r="J37">
            <v>133.9816695000668</v>
          </cell>
          <cell r="S37">
            <v>1.5828668922309799E-2</v>
          </cell>
        </row>
        <row r="38">
          <cell r="J38">
            <v>58.325473617687472</v>
          </cell>
          <cell r="S38">
            <v>4.3377905547867267E-2</v>
          </cell>
        </row>
        <row r="39">
          <cell r="J39">
            <v>44.286532902093171</v>
          </cell>
          <cell r="S39">
            <v>3.9401501876786184E-2</v>
          </cell>
        </row>
        <row r="40">
          <cell r="J40">
            <v>77.224885468342165</v>
          </cell>
          <cell r="S40">
            <v>3.1001311965699066E-2</v>
          </cell>
        </row>
        <row r="41">
          <cell r="J41">
            <v>66.607630972494363</v>
          </cell>
          <cell r="S41">
            <v>4.1472855774623792E-2</v>
          </cell>
        </row>
        <row r="42">
          <cell r="J42">
            <v>51.081826558602913</v>
          </cell>
          <cell r="S42">
            <v>3.383124041305044E-2</v>
          </cell>
        </row>
        <row r="43">
          <cell r="J43">
            <v>63.505569845917769</v>
          </cell>
          <cell r="S43">
            <v>3.4320416617696699E-2</v>
          </cell>
        </row>
        <row r="44">
          <cell r="J44">
            <v>81.801173657596337</v>
          </cell>
          <cell r="S44">
            <v>3.2213619530531555E-2</v>
          </cell>
        </row>
        <row r="45">
          <cell r="J45">
            <v>144.58305053935851</v>
          </cell>
          <cell r="S45">
            <v>1.7385901219380103E-2</v>
          </cell>
        </row>
        <row r="46">
          <cell r="J46">
            <v>138.18695684536323</v>
          </cell>
          <cell r="S46">
            <v>1.3799060323664411E-2</v>
          </cell>
        </row>
        <row r="47">
          <cell r="J47">
            <v>103.8615457457759</v>
          </cell>
          <cell r="S47">
            <v>2.042504643765396E-2</v>
          </cell>
        </row>
        <row r="48">
          <cell r="J48">
            <v>69.802077021844255</v>
          </cell>
          <cell r="S48">
            <v>3.6782864307466509E-2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F7D9-A25C-1447-865D-ACD953362E06}">
  <dimension ref="A1:R10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81" activeCellId="2" sqref="Q58:Q81 O58:O81 A58:A81"/>
    </sheetView>
  </sheetViews>
  <sheetFormatPr baseColWidth="10" defaultRowHeight="15" x14ac:dyDescent="0.2"/>
  <cols>
    <col min="1" max="1" width="12.33203125" customWidth="1"/>
    <col min="2" max="2" width="13" bestFit="1" customWidth="1"/>
    <col min="11" max="11" width="16.83203125" bestFit="1" customWidth="1"/>
    <col min="12" max="12" width="16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s="2">
        <v>43230.46607638889</v>
      </c>
      <c r="D2" s="3">
        <v>43230</v>
      </c>
      <c r="E2" s="4">
        <v>0.46607638888888886</v>
      </c>
      <c r="F2" s="5" t="s">
        <v>20</v>
      </c>
      <c r="G2">
        <v>271</v>
      </c>
      <c r="H2">
        <v>525</v>
      </c>
      <c r="I2">
        <v>501</v>
      </c>
      <c r="J2">
        <v>0.48399999999999999</v>
      </c>
      <c r="K2" s="1">
        <f>(0.0143*O2)+0.203</f>
        <v>0.46469000000000005</v>
      </c>
      <c r="L2" s="1">
        <f>(0.0019*O2)+0.6048</f>
        <v>0.63956999999999997</v>
      </c>
      <c r="M2">
        <v>101.8</v>
      </c>
      <c r="N2">
        <v>-18.3</v>
      </c>
      <c r="O2">
        <f>N2*-1</f>
        <v>18.3</v>
      </c>
      <c r="Q2">
        <f>1-(J2/L2)</f>
        <v>0.24324155291836702</v>
      </c>
      <c r="R2">
        <f t="shared" ref="R2:R57" si="0">100*(EXP(-0.058*O2))</f>
        <v>34.597111156389907</v>
      </c>
    </row>
    <row r="3" spans="1:18" x14ac:dyDescent="0.2">
      <c r="A3" t="s">
        <v>18</v>
      </c>
      <c r="B3" t="s">
        <v>19</v>
      </c>
      <c r="C3" s="2">
        <v>43230.466215277775</v>
      </c>
      <c r="D3" s="3">
        <v>43230</v>
      </c>
      <c r="E3" s="4">
        <v>0.46621527777777777</v>
      </c>
      <c r="F3" s="5" t="s">
        <v>20</v>
      </c>
      <c r="G3">
        <v>210</v>
      </c>
      <c r="H3">
        <v>372</v>
      </c>
      <c r="I3">
        <v>495</v>
      </c>
      <c r="J3">
        <v>0.435</v>
      </c>
      <c r="K3" s="1">
        <f t="shared" ref="K3:K57" si="1">(0.0143*O3)+0.203</f>
        <v>0.46183000000000002</v>
      </c>
      <c r="L3" s="1">
        <f t="shared" ref="L3:L57" si="2">(0.0019*O3)+0.6048</f>
        <v>0.63919000000000004</v>
      </c>
      <c r="M3">
        <v>90.4</v>
      </c>
      <c r="N3">
        <v>-18.100000000000001</v>
      </c>
      <c r="O3">
        <f t="shared" ref="O3:O66" si="3">N3*-1</f>
        <v>18.100000000000001</v>
      </c>
      <c r="Q3">
        <f t="shared" ref="Q3:Q29" si="4">1-(J3/L3)</f>
        <v>0.31945118040019405</v>
      </c>
      <c r="R3">
        <f t="shared" si="0"/>
        <v>35.000774366019918</v>
      </c>
    </row>
    <row r="4" spans="1:18" x14ac:dyDescent="0.2">
      <c r="A4" t="s">
        <v>18</v>
      </c>
      <c r="B4" t="s">
        <v>19</v>
      </c>
      <c r="C4" s="2">
        <v>43230.466412037036</v>
      </c>
      <c r="D4" s="3">
        <v>43230</v>
      </c>
      <c r="E4" s="4">
        <v>0.46641203703703704</v>
      </c>
      <c r="F4" s="5" t="s">
        <v>20</v>
      </c>
      <c r="G4">
        <v>233</v>
      </c>
      <c r="H4">
        <v>424</v>
      </c>
      <c r="I4">
        <v>518</v>
      </c>
      <c r="J4">
        <v>0.45</v>
      </c>
      <c r="K4" s="1">
        <f t="shared" si="1"/>
        <v>0.46040000000000003</v>
      </c>
      <c r="L4" s="1">
        <f t="shared" si="2"/>
        <v>0.63900000000000001</v>
      </c>
      <c r="M4">
        <v>97.9</v>
      </c>
      <c r="N4">
        <v>-18</v>
      </c>
      <c r="O4">
        <f t="shared" si="3"/>
        <v>18</v>
      </c>
      <c r="Q4">
        <f t="shared" si="4"/>
        <v>0.29577464788732399</v>
      </c>
      <c r="R4">
        <f t="shared" si="0"/>
        <v>35.204368710198459</v>
      </c>
    </row>
    <row r="5" spans="1:18" x14ac:dyDescent="0.2">
      <c r="A5" t="s">
        <v>18</v>
      </c>
      <c r="B5" t="s">
        <v>19</v>
      </c>
      <c r="C5" s="2">
        <v>43230.46665509259</v>
      </c>
      <c r="D5" s="3">
        <v>43230</v>
      </c>
      <c r="E5" s="4">
        <v>0.46665509259259258</v>
      </c>
      <c r="F5" s="5" t="s">
        <v>20</v>
      </c>
      <c r="G5">
        <v>275</v>
      </c>
      <c r="H5">
        <v>513</v>
      </c>
      <c r="I5">
        <v>537</v>
      </c>
      <c r="J5">
        <v>0.46400000000000002</v>
      </c>
      <c r="K5" s="1">
        <f t="shared" si="1"/>
        <v>0.46040000000000003</v>
      </c>
      <c r="L5" s="1">
        <f t="shared" si="2"/>
        <v>0.63900000000000001</v>
      </c>
      <c r="M5">
        <v>104.7</v>
      </c>
      <c r="N5">
        <v>-18</v>
      </c>
      <c r="O5">
        <f t="shared" si="3"/>
        <v>18</v>
      </c>
      <c r="Q5">
        <f t="shared" si="4"/>
        <v>0.27386541471048509</v>
      </c>
      <c r="R5">
        <f t="shared" si="0"/>
        <v>35.204368710198459</v>
      </c>
    </row>
    <row r="6" spans="1:18" x14ac:dyDescent="0.2">
      <c r="A6" t="s">
        <v>18</v>
      </c>
      <c r="B6" t="s">
        <v>19</v>
      </c>
      <c r="C6" s="2">
        <v>43230.466817129629</v>
      </c>
      <c r="D6" s="3">
        <v>43230</v>
      </c>
      <c r="E6" s="4">
        <v>0.46681712962962968</v>
      </c>
      <c r="F6" s="5" t="s">
        <v>20</v>
      </c>
      <c r="G6">
        <v>230</v>
      </c>
      <c r="H6">
        <v>401</v>
      </c>
      <c r="I6">
        <v>571</v>
      </c>
      <c r="J6">
        <v>0.42599999999999999</v>
      </c>
      <c r="K6" s="1">
        <f t="shared" si="1"/>
        <v>0.45182</v>
      </c>
      <c r="L6" s="1">
        <f t="shared" si="2"/>
        <v>0.63785999999999998</v>
      </c>
      <c r="M6">
        <v>102.2</v>
      </c>
      <c r="N6">
        <v>-17.399999999999999</v>
      </c>
      <c r="O6">
        <f t="shared" si="3"/>
        <v>17.399999999999999</v>
      </c>
      <c r="Q6">
        <f t="shared" si="4"/>
        <v>0.33214184930862567</v>
      </c>
      <c r="R6">
        <f t="shared" si="0"/>
        <v>36.451047133634027</v>
      </c>
    </row>
    <row r="7" spans="1:18" x14ac:dyDescent="0.2">
      <c r="A7" t="s">
        <v>18</v>
      </c>
      <c r="B7" t="s">
        <v>19</v>
      </c>
      <c r="C7" s="2">
        <v>43230.467488425929</v>
      </c>
      <c r="D7" s="3">
        <v>43230</v>
      </c>
      <c r="E7" s="4">
        <v>0.46748842592592593</v>
      </c>
      <c r="F7" s="5" t="s">
        <v>20</v>
      </c>
      <c r="G7">
        <v>242</v>
      </c>
      <c r="H7">
        <v>465</v>
      </c>
      <c r="I7">
        <v>592</v>
      </c>
      <c r="J7">
        <v>0.48</v>
      </c>
      <c r="K7" s="1">
        <f t="shared" si="1"/>
        <v>0.44467000000000001</v>
      </c>
      <c r="L7" s="1">
        <f t="shared" si="2"/>
        <v>0.63690999999999998</v>
      </c>
      <c r="M7">
        <v>119.3</v>
      </c>
      <c r="N7">
        <v>-16.899999999999999</v>
      </c>
      <c r="O7">
        <f t="shared" si="3"/>
        <v>16.899999999999999</v>
      </c>
      <c r="Q7">
        <f t="shared" si="4"/>
        <v>0.24636133833665663</v>
      </c>
      <c r="R7">
        <f t="shared" si="0"/>
        <v>37.523604413735086</v>
      </c>
    </row>
    <row r="8" spans="1:18" x14ac:dyDescent="0.2">
      <c r="A8" t="s">
        <v>18</v>
      </c>
      <c r="B8" t="s">
        <v>19</v>
      </c>
      <c r="C8" s="2">
        <v>43230.467604166668</v>
      </c>
      <c r="D8" s="3">
        <v>43230</v>
      </c>
      <c r="E8" s="4">
        <v>0.46760416666666665</v>
      </c>
      <c r="F8" s="5" t="s">
        <v>20</v>
      </c>
      <c r="G8">
        <v>181</v>
      </c>
      <c r="H8">
        <v>296</v>
      </c>
      <c r="I8">
        <v>641</v>
      </c>
      <c r="J8">
        <v>0.38900000000000001</v>
      </c>
      <c r="K8" s="1">
        <f t="shared" si="1"/>
        <v>0.44038000000000005</v>
      </c>
      <c r="L8" s="1">
        <f t="shared" si="2"/>
        <v>0.63634000000000002</v>
      </c>
      <c r="M8">
        <v>104.7</v>
      </c>
      <c r="N8">
        <v>-16.600000000000001</v>
      </c>
      <c r="O8">
        <f t="shared" si="3"/>
        <v>16.600000000000001</v>
      </c>
      <c r="Q8">
        <f t="shared" si="4"/>
        <v>0.38869157997297044</v>
      </c>
      <c r="R8">
        <f t="shared" si="0"/>
        <v>38.182228543459736</v>
      </c>
    </row>
    <row r="9" spans="1:18" x14ac:dyDescent="0.2">
      <c r="A9" t="s">
        <v>18</v>
      </c>
      <c r="B9" t="s">
        <v>19</v>
      </c>
      <c r="C9" s="2">
        <v>43230.467743055553</v>
      </c>
      <c r="D9" s="3">
        <v>43230</v>
      </c>
      <c r="E9" s="4">
        <v>0.46774305555555556</v>
      </c>
      <c r="F9" s="5" t="s">
        <v>20</v>
      </c>
      <c r="G9">
        <v>221</v>
      </c>
      <c r="H9">
        <v>393</v>
      </c>
      <c r="I9">
        <v>660</v>
      </c>
      <c r="J9">
        <v>0.438</v>
      </c>
      <c r="K9" s="1">
        <f t="shared" si="1"/>
        <v>0.42893999999999999</v>
      </c>
      <c r="L9" s="1">
        <f t="shared" si="2"/>
        <v>0.63482000000000005</v>
      </c>
      <c r="M9">
        <v>121.4</v>
      </c>
      <c r="N9">
        <v>-15.8</v>
      </c>
      <c r="O9">
        <f t="shared" si="3"/>
        <v>15.8</v>
      </c>
      <c r="Q9">
        <f t="shared" si="4"/>
        <v>0.31004064144166854</v>
      </c>
      <c r="R9">
        <f t="shared" si="0"/>
        <v>39.995629513747964</v>
      </c>
    </row>
    <row r="10" spans="1:18" x14ac:dyDescent="0.2">
      <c r="A10" t="s">
        <v>18</v>
      </c>
      <c r="B10" t="s">
        <v>19</v>
      </c>
      <c r="C10" s="2">
        <v>43230.467870370368</v>
      </c>
      <c r="D10" s="3">
        <v>43230</v>
      </c>
      <c r="E10" s="4">
        <v>0.46787037037037038</v>
      </c>
      <c r="F10" s="5" t="s">
        <v>20</v>
      </c>
      <c r="G10">
        <v>206</v>
      </c>
      <c r="H10">
        <v>376</v>
      </c>
      <c r="I10">
        <v>643</v>
      </c>
      <c r="J10">
        <v>0.45200000000000001</v>
      </c>
      <c r="K10" s="1">
        <f t="shared" si="1"/>
        <v>0.42893999999999999</v>
      </c>
      <c r="L10" s="1">
        <f t="shared" si="2"/>
        <v>0.63482000000000005</v>
      </c>
      <c r="M10">
        <v>122.1</v>
      </c>
      <c r="N10">
        <v>-15.8</v>
      </c>
      <c r="O10">
        <f t="shared" si="3"/>
        <v>15.8</v>
      </c>
      <c r="Q10">
        <f t="shared" si="4"/>
        <v>0.28798714596263508</v>
      </c>
      <c r="R10">
        <f t="shared" si="0"/>
        <v>39.995629513747964</v>
      </c>
    </row>
    <row r="11" spans="1:18" x14ac:dyDescent="0.2">
      <c r="A11" t="s">
        <v>18</v>
      </c>
      <c r="B11" t="s">
        <v>19</v>
      </c>
      <c r="C11" s="2">
        <v>43230.46802083333</v>
      </c>
      <c r="D11" s="3">
        <v>43230</v>
      </c>
      <c r="E11" s="4">
        <v>0.46802083333333333</v>
      </c>
      <c r="F11" s="5" t="s">
        <v>20</v>
      </c>
      <c r="G11">
        <v>228</v>
      </c>
      <c r="H11">
        <v>414</v>
      </c>
      <c r="I11">
        <v>654</v>
      </c>
      <c r="J11">
        <v>0.44900000000000001</v>
      </c>
      <c r="K11" s="1">
        <f t="shared" si="1"/>
        <v>0.42893999999999999</v>
      </c>
      <c r="L11" s="1">
        <f t="shared" si="2"/>
        <v>0.63482000000000005</v>
      </c>
      <c r="M11">
        <v>123.3</v>
      </c>
      <c r="N11">
        <v>-15.8</v>
      </c>
      <c r="O11">
        <f t="shared" si="3"/>
        <v>15.8</v>
      </c>
      <c r="Q11">
        <f t="shared" si="4"/>
        <v>0.29271289499385655</v>
      </c>
      <c r="R11">
        <f t="shared" si="0"/>
        <v>39.995629513747964</v>
      </c>
    </row>
    <row r="12" spans="1:18" x14ac:dyDescent="0.2">
      <c r="A12" t="s">
        <v>18</v>
      </c>
      <c r="B12" t="s">
        <v>19</v>
      </c>
      <c r="C12" s="2">
        <v>43230.468148148146</v>
      </c>
      <c r="D12" s="3">
        <v>43230</v>
      </c>
      <c r="E12" s="4">
        <v>0.46814814814814815</v>
      </c>
      <c r="F12" s="5" t="s">
        <v>20</v>
      </c>
      <c r="G12">
        <v>233</v>
      </c>
      <c r="H12">
        <v>419</v>
      </c>
      <c r="I12">
        <v>697</v>
      </c>
      <c r="J12">
        <v>0.44400000000000001</v>
      </c>
      <c r="K12" s="1">
        <f t="shared" si="1"/>
        <v>0.42036000000000001</v>
      </c>
      <c r="L12" s="1">
        <f t="shared" si="2"/>
        <v>0.63368000000000002</v>
      </c>
      <c r="M12">
        <v>130</v>
      </c>
      <c r="N12">
        <v>-15.2</v>
      </c>
      <c r="O12">
        <f t="shared" si="3"/>
        <v>15.2</v>
      </c>
      <c r="Q12">
        <f t="shared" si="4"/>
        <v>0.29933089256407019</v>
      </c>
      <c r="R12">
        <f t="shared" si="0"/>
        <v>41.411978966197253</v>
      </c>
    </row>
    <row r="13" spans="1:18" x14ac:dyDescent="0.2">
      <c r="A13" t="s">
        <v>18</v>
      </c>
      <c r="B13" t="s">
        <v>19</v>
      </c>
      <c r="C13" s="2">
        <v>43230.468287037038</v>
      </c>
      <c r="D13" s="3">
        <v>43230</v>
      </c>
      <c r="E13" s="4">
        <v>0.46828703703703706</v>
      </c>
      <c r="F13" s="5" t="s">
        <v>20</v>
      </c>
      <c r="G13">
        <v>176</v>
      </c>
      <c r="H13">
        <v>277</v>
      </c>
      <c r="I13">
        <v>705</v>
      </c>
      <c r="J13">
        <v>0.36499999999999999</v>
      </c>
      <c r="K13" s="1">
        <f t="shared" si="1"/>
        <v>0.41178000000000003</v>
      </c>
      <c r="L13" s="1">
        <f t="shared" si="2"/>
        <v>0.63253999999999999</v>
      </c>
      <c r="M13">
        <v>108.1</v>
      </c>
      <c r="N13">
        <v>-14.6</v>
      </c>
      <c r="O13">
        <f t="shared" si="3"/>
        <v>14.6</v>
      </c>
      <c r="Q13">
        <f t="shared" si="4"/>
        <v>0.42296139374585007</v>
      </c>
      <c r="R13">
        <f t="shared" si="0"/>
        <v>42.878485043153816</v>
      </c>
    </row>
    <row r="14" spans="1:18" x14ac:dyDescent="0.2">
      <c r="A14" t="s">
        <v>18</v>
      </c>
      <c r="B14" t="s">
        <v>19</v>
      </c>
      <c r="C14" s="2">
        <v>43230.468449074076</v>
      </c>
      <c r="D14" s="3">
        <v>43230</v>
      </c>
      <c r="E14" s="4">
        <v>0.4684490740740741</v>
      </c>
      <c r="F14" s="5" t="s">
        <v>20</v>
      </c>
      <c r="G14">
        <v>196</v>
      </c>
      <c r="H14">
        <v>339</v>
      </c>
      <c r="I14">
        <v>732</v>
      </c>
      <c r="J14">
        <v>0.42199999999999999</v>
      </c>
      <c r="K14" s="1">
        <f t="shared" si="1"/>
        <v>0.40749000000000002</v>
      </c>
      <c r="L14" s="1">
        <f t="shared" si="2"/>
        <v>0.63197000000000003</v>
      </c>
      <c r="M14">
        <v>129.69999999999999</v>
      </c>
      <c r="N14">
        <v>-14.3</v>
      </c>
      <c r="O14">
        <f t="shared" si="3"/>
        <v>14.3</v>
      </c>
      <c r="Q14">
        <f t="shared" si="4"/>
        <v>0.33224678386632278</v>
      </c>
      <c r="R14">
        <f t="shared" si="0"/>
        <v>43.631099439790013</v>
      </c>
    </row>
    <row r="15" spans="1:18" x14ac:dyDescent="0.2">
      <c r="A15" t="s">
        <v>18</v>
      </c>
      <c r="B15" t="s">
        <v>19</v>
      </c>
      <c r="C15" s="2">
        <v>43230.468587962961</v>
      </c>
      <c r="D15" s="3">
        <v>43230</v>
      </c>
      <c r="E15" s="4">
        <v>0.46858796296296296</v>
      </c>
      <c r="F15" s="5" t="s">
        <v>20</v>
      </c>
      <c r="G15">
        <v>236</v>
      </c>
      <c r="H15">
        <v>410</v>
      </c>
      <c r="I15">
        <v>734</v>
      </c>
      <c r="J15">
        <v>0.42399999999999999</v>
      </c>
      <c r="K15" s="1">
        <f t="shared" si="1"/>
        <v>0.40892000000000006</v>
      </c>
      <c r="L15" s="1">
        <f t="shared" si="2"/>
        <v>0.63216000000000006</v>
      </c>
      <c r="M15">
        <v>130.69999999999999</v>
      </c>
      <c r="N15">
        <v>-14.4</v>
      </c>
      <c r="O15">
        <f t="shared" si="3"/>
        <v>14.4</v>
      </c>
      <c r="Q15">
        <f t="shared" si="4"/>
        <v>0.32928372563907882</v>
      </c>
      <c r="R15">
        <f t="shared" si="0"/>
        <v>43.378771521361543</v>
      </c>
    </row>
    <row r="16" spans="1:18" x14ac:dyDescent="0.2">
      <c r="A16" t="s">
        <v>18</v>
      </c>
      <c r="B16" t="s">
        <v>19</v>
      </c>
      <c r="C16" s="2">
        <v>43230.468854166669</v>
      </c>
      <c r="D16" s="3">
        <v>43230</v>
      </c>
      <c r="E16" s="4">
        <v>0.46885416666666663</v>
      </c>
      <c r="F16" s="5" t="s">
        <v>20</v>
      </c>
      <c r="G16">
        <v>179</v>
      </c>
      <c r="H16">
        <v>283</v>
      </c>
      <c r="I16">
        <v>730</v>
      </c>
      <c r="J16">
        <v>0.36699999999999999</v>
      </c>
      <c r="K16" s="1">
        <f t="shared" si="1"/>
        <v>0.40034000000000003</v>
      </c>
      <c r="L16" s="1">
        <f t="shared" si="2"/>
        <v>0.63102000000000003</v>
      </c>
      <c r="M16">
        <v>112.5</v>
      </c>
      <c r="N16">
        <v>-13.8</v>
      </c>
      <c r="O16">
        <f t="shared" si="3"/>
        <v>13.8</v>
      </c>
      <c r="Q16">
        <f t="shared" si="4"/>
        <v>0.41840195239453581</v>
      </c>
      <c r="R16">
        <f t="shared" si="0"/>
        <v>44.914926847309943</v>
      </c>
    </row>
    <row r="17" spans="1:18" x14ac:dyDescent="0.2">
      <c r="A17" t="s">
        <v>18</v>
      </c>
      <c r="B17" t="s">
        <v>19</v>
      </c>
      <c r="C17" s="2">
        <v>43230.4690162037</v>
      </c>
      <c r="D17" s="3">
        <v>43230</v>
      </c>
      <c r="E17" s="4">
        <v>0.46901620370370373</v>
      </c>
      <c r="F17" s="5" t="s">
        <v>20</v>
      </c>
      <c r="G17">
        <v>186</v>
      </c>
      <c r="H17">
        <v>314</v>
      </c>
      <c r="I17">
        <v>773</v>
      </c>
      <c r="J17">
        <v>0.40799999999999997</v>
      </c>
      <c r="K17" s="1">
        <f t="shared" si="1"/>
        <v>0.39176</v>
      </c>
      <c r="L17" s="1">
        <f t="shared" si="2"/>
        <v>0.62988</v>
      </c>
      <c r="M17">
        <v>132.5</v>
      </c>
      <c r="N17">
        <v>-13.2</v>
      </c>
      <c r="O17">
        <f t="shared" si="3"/>
        <v>13.2</v>
      </c>
      <c r="Q17">
        <f t="shared" si="4"/>
        <v>0.35225757287102311</v>
      </c>
      <c r="R17">
        <f t="shared" si="0"/>
        <v>46.505481435908692</v>
      </c>
    </row>
    <row r="18" spans="1:18" x14ac:dyDescent="0.2">
      <c r="A18" t="s">
        <v>18</v>
      </c>
      <c r="B18" t="s">
        <v>19</v>
      </c>
      <c r="C18" s="2">
        <v>43230.46943287037</v>
      </c>
      <c r="D18" s="3">
        <v>43230</v>
      </c>
      <c r="E18" s="4">
        <v>0.46943287037037035</v>
      </c>
      <c r="F18" s="5" t="s">
        <v>20</v>
      </c>
      <c r="G18">
        <v>152</v>
      </c>
      <c r="H18">
        <v>243</v>
      </c>
      <c r="I18">
        <v>794</v>
      </c>
      <c r="J18">
        <v>0.374</v>
      </c>
      <c r="K18" s="1">
        <f t="shared" si="1"/>
        <v>0.38746999999999998</v>
      </c>
      <c r="L18" s="1">
        <f t="shared" si="2"/>
        <v>0.62931000000000004</v>
      </c>
      <c r="M18">
        <v>124.7</v>
      </c>
      <c r="N18">
        <v>-12.9</v>
      </c>
      <c r="O18">
        <f t="shared" si="3"/>
        <v>12.9</v>
      </c>
      <c r="Q18">
        <f t="shared" si="4"/>
        <v>0.40569830449222166</v>
      </c>
      <c r="R18">
        <f t="shared" si="0"/>
        <v>47.321757822911096</v>
      </c>
    </row>
    <row r="19" spans="1:18" x14ac:dyDescent="0.2">
      <c r="A19" t="s">
        <v>18</v>
      </c>
      <c r="B19" t="s">
        <v>19</v>
      </c>
      <c r="C19" s="2">
        <v>43230.46979166667</v>
      </c>
      <c r="D19" s="3">
        <v>43230</v>
      </c>
      <c r="E19" s="4">
        <v>0.46979166666666666</v>
      </c>
      <c r="F19" s="5" t="s">
        <v>20</v>
      </c>
      <c r="G19">
        <v>186</v>
      </c>
      <c r="H19">
        <v>302</v>
      </c>
      <c r="I19">
        <v>898</v>
      </c>
      <c r="J19">
        <v>0.38400000000000001</v>
      </c>
      <c r="K19" s="1">
        <f t="shared" si="1"/>
        <v>0.36887999999999999</v>
      </c>
      <c r="L19" s="1">
        <f t="shared" si="2"/>
        <v>0.62683999999999995</v>
      </c>
      <c r="M19">
        <v>144.80000000000001</v>
      </c>
      <c r="N19">
        <v>-11.6</v>
      </c>
      <c r="O19">
        <f t="shared" si="3"/>
        <v>11.6</v>
      </c>
      <c r="Q19">
        <f t="shared" si="4"/>
        <v>0.38740348414268388</v>
      </c>
      <c r="R19">
        <f t="shared" si="0"/>
        <v>51.027779779550372</v>
      </c>
    </row>
    <row r="20" spans="1:18" x14ac:dyDescent="0.2">
      <c r="A20" t="s">
        <v>18</v>
      </c>
      <c r="B20" t="s">
        <v>19</v>
      </c>
      <c r="C20" s="2">
        <v>43230.469965277778</v>
      </c>
      <c r="D20" s="3">
        <v>43230</v>
      </c>
      <c r="E20" s="4">
        <v>0.4699652777777778</v>
      </c>
      <c r="F20" s="5" t="s">
        <v>20</v>
      </c>
      <c r="G20">
        <v>226</v>
      </c>
      <c r="H20">
        <v>390</v>
      </c>
      <c r="I20">
        <v>851</v>
      </c>
      <c r="J20">
        <v>0.42099999999999999</v>
      </c>
      <c r="K20" s="1">
        <f t="shared" si="1"/>
        <v>0.36316000000000004</v>
      </c>
      <c r="L20" s="1">
        <f t="shared" si="2"/>
        <v>0.62607999999999997</v>
      </c>
      <c r="M20">
        <v>150.5</v>
      </c>
      <c r="N20">
        <v>-11.2</v>
      </c>
      <c r="O20">
        <f t="shared" si="3"/>
        <v>11.2</v>
      </c>
      <c r="Q20">
        <f t="shared" si="4"/>
        <v>0.32756197291081013</v>
      </c>
      <c r="R20">
        <f t="shared" si="0"/>
        <v>52.22546368409516</v>
      </c>
    </row>
    <row r="21" spans="1:18" x14ac:dyDescent="0.2">
      <c r="A21" t="s">
        <v>18</v>
      </c>
      <c r="B21" t="s">
        <v>19</v>
      </c>
      <c r="C21" s="2">
        <v>43230.470381944448</v>
      </c>
      <c r="D21" s="3">
        <v>43230</v>
      </c>
      <c r="E21" s="4">
        <v>0.47038194444444442</v>
      </c>
      <c r="F21" s="5" t="s">
        <v>20</v>
      </c>
      <c r="G21">
        <v>158</v>
      </c>
      <c r="H21">
        <v>253</v>
      </c>
      <c r="I21">
        <v>966</v>
      </c>
      <c r="J21">
        <v>0.375</v>
      </c>
      <c r="K21" s="1">
        <f t="shared" si="1"/>
        <v>0.34457000000000004</v>
      </c>
      <c r="L21" s="1">
        <f t="shared" si="2"/>
        <v>0.62361</v>
      </c>
      <c r="M21">
        <v>152.1</v>
      </c>
      <c r="N21">
        <v>-9.9</v>
      </c>
      <c r="O21">
        <f t="shared" si="3"/>
        <v>9.9</v>
      </c>
      <c r="Q21">
        <f t="shared" si="4"/>
        <v>0.39866262567951127</v>
      </c>
      <c r="R21">
        <f t="shared" si="0"/>
        <v>56.315521281558631</v>
      </c>
    </row>
    <row r="22" spans="1:18" x14ac:dyDescent="0.2">
      <c r="A22" t="s">
        <v>18</v>
      </c>
      <c r="B22" t="s">
        <v>19</v>
      </c>
      <c r="C22" s="2">
        <v>43230.470520833333</v>
      </c>
      <c r="D22" s="3">
        <v>43230</v>
      </c>
      <c r="E22" s="4">
        <v>0.47052083333333333</v>
      </c>
      <c r="F22" s="5" t="s">
        <v>20</v>
      </c>
      <c r="G22">
        <v>196</v>
      </c>
      <c r="H22">
        <v>327</v>
      </c>
      <c r="I22">
        <v>913</v>
      </c>
      <c r="J22">
        <v>0.40100000000000002</v>
      </c>
      <c r="K22" s="1">
        <f t="shared" si="1"/>
        <v>0.34171000000000001</v>
      </c>
      <c r="L22" s="1">
        <f t="shared" si="2"/>
        <v>0.62322999999999995</v>
      </c>
      <c r="M22">
        <v>153.80000000000001</v>
      </c>
      <c r="N22">
        <v>-9.6999999999999993</v>
      </c>
      <c r="O22">
        <f t="shared" si="3"/>
        <v>9.6999999999999993</v>
      </c>
      <c r="Q22">
        <f t="shared" si="4"/>
        <v>0.35657782841005714</v>
      </c>
      <c r="R22">
        <f t="shared" si="0"/>
        <v>56.972584929726914</v>
      </c>
    </row>
    <row r="23" spans="1:18" x14ac:dyDescent="0.2">
      <c r="A23" t="s">
        <v>18</v>
      </c>
      <c r="B23" t="s">
        <v>19</v>
      </c>
      <c r="C23" s="2">
        <v>43230.470729166664</v>
      </c>
      <c r="D23" s="3">
        <v>43230</v>
      </c>
      <c r="E23" s="4">
        <v>0.47072916666666664</v>
      </c>
      <c r="F23" s="5" t="s">
        <v>20</v>
      </c>
      <c r="G23">
        <v>103</v>
      </c>
      <c r="H23">
        <v>135</v>
      </c>
      <c r="I23">
        <v>992</v>
      </c>
      <c r="J23">
        <v>0.23699999999999999</v>
      </c>
      <c r="K23" s="1">
        <f t="shared" si="1"/>
        <v>0.33027000000000001</v>
      </c>
      <c r="L23" s="1">
        <f t="shared" si="2"/>
        <v>0.62170999999999998</v>
      </c>
      <c r="M23">
        <v>98.7</v>
      </c>
      <c r="N23">
        <v>-8.9</v>
      </c>
      <c r="O23">
        <f t="shared" si="3"/>
        <v>8.9</v>
      </c>
      <c r="Q23">
        <f t="shared" si="4"/>
        <v>0.61879332807900789</v>
      </c>
      <c r="R23">
        <f t="shared" si="0"/>
        <v>59.678402393309518</v>
      </c>
    </row>
    <row r="24" spans="1:18" x14ac:dyDescent="0.2">
      <c r="A24" t="s">
        <v>18</v>
      </c>
      <c r="B24" t="s">
        <v>19</v>
      </c>
      <c r="C24" s="2">
        <v>43230.471215277779</v>
      </c>
      <c r="D24" s="3">
        <v>43230</v>
      </c>
      <c r="E24" s="4">
        <v>0.47121527777777777</v>
      </c>
      <c r="F24" s="5" t="s">
        <v>20</v>
      </c>
      <c r="G24">
        <v>175</v>
      </c>
      <c r="H24">
        <v>248</v>
      </c>
      <c r="I24">
        <v>934</v>
      </c>
      <c r="J24">
        <v>0.29399999999999998</v>
      </c>
      <c r="K24" s="1">
        <f t="shared" si="1"/>
        <v>0.31454000000000004</v>
      </c>
      <c r="L24" s="1">
        <f t="shared" si="2"/>
        <v>0.61962000000000006</v>
      </c>
      <c r="M24">
        <v>115.3</v>
      </c>
      <c r="N24">
        <v>-7.8</v>
      </c>
      <c r="O24">
        <f t="shared" si="3"/>
        <v>7.8</v>
      </c>
      <c r="Q24">
        <f t="shared" si="4"/>
        <v>0.52551563861721706</v>
      </c>
      <c r="R24">
        <f t="shared" si="0"/>
        <v>63.609967895874341</v>
      </c>
    </row>
    <row r="25" spans="1:18" x14ac:dyDescent="0.2">
      <c r="A25" t="s">
        <v>18</v>
      </c>
      <c r="B25" t="s">
        <v>19</v>
      </c>
      <c r="C25" s="2">
        <v>43230.472002314818</v>
      </c>
      <c r="D25" s="3">
        <v>43230</v>
      </c>
      <c r="E25" s="4">
        <v>0.47200231481481486</v>
      </c>
      <c r="F25" s="5" t="s">
        <v>20</v>
      </c>
      <c r="G25">
        <v>150</v>
      </c>
      <c r="H25">
        <v>203</v>
      </c>
      <c r="I25">
        <v>946</v>
      </c>
      <c r="J25">
        <v>0.26100000000000001</v>
      </c>
      <c r="K25" s="1">
        <f t="shared" si="1"/>
        <v>0.31025000000000003</v>
      </c>
      <c r="L25" s="1">
        <f t="shared" si="2"/>
        <v>0.61904999999999999</v>
      </c>
      <c r="M25">
        <v>103.7</v>
      </c>
      <c r="N25">
        <v>-7.5</v>
      </c>
      <c r="O25">
        <f t="shared" si="3"/>
        <v>7.5</v>
      </c>
      <c r="Q25">
        <f t="shared" si="4"/>
        <v>0.57838623697601155</v>
      </c>
      <c r="R25">
        <f t="shared" si="0"/>
        <v>64.726466707803468</v>
      </c>
    </row>
    <row r="26" spans="1:18" x14ac:dyDescent="0.2">
      <c r="A26" t="s">
        <v>18</v>
      </c>
      <c r="B26" t="s">
        <v>19</v>
      </c>
      <c r="C26" s="2">
        <v>43230.472500000003</v>
      </c>
      <c r="D26" s="3">
        <v>43230</v>
      </c>
      <c r="E26" s="4">
        <v>0.47249999999999998</v>
      </c>
      <c r="F26" s="5" t="s">
        <v>20</v>
      </c>
      <c r="G26">
        <v>154</v>
      </c>
      <c r="H26">
        <v>237</v>
      </c>
      <c r="I26" s="6"/>
      <c r="J26">
        <v>0.35</v>
      </c>
      <c r="K26" s="1">
        <f t="shared" si="1"/>
        <v>0.30166999999999999</v>
      </c>
      <c r="L26" s="1">
        <f t="shared" si="2"/>
        <v>0.61790999999999996</v>
      </c>
      <c r="M26">
        <v>79.5</v>
      </c>
      <c r="N26">
        <v>-6.9</v>
      </c>
      <c r="O26">
        <f t="shared" si="3"/>
        <v>6.9</v>
      </c>
      <c r="Q26">
        <f t="shared" si="4"/>
        <v>0.43357446877376959</v>
      </c>
      <c r="R26">
        <f t="shared" si="0"/>
        <v>67.018599543193929</v>
      </c>
    </row>
    <row r="27" spans="1:18" x14ac:dyDescent="0.2">
      <c r="A27" t="s">
        <v>18</v>
      </c>
      <c r="B27" t="s">
        <v>19</v>
      </c>
      <c r="C27" s="2">
        <v>43230.472673611112</v>
      </c>
      <c r="D27" s="3">
        <v>43230</v>
      </c>
      <c r="E27" s="4">
        <v>0.47267361111111111</v>
      </c>
      <c r="F27" s="5" t="s">
        <v>20</v>
      </c>
      <c r="G27">
        <v>154</v>
      </c>
      <c r="H27">
        <v>225</v>
      </c>
      <c r="I27">
        <v>986</v>
      </c>
      <c r="J27">
        <v>0.316</v>
      </c>
      <c r="K27" s="1">
        <f t="shared" si="1"/>
        <v>0.30596000000000001</v>
      </c>
      <c r="L27" s="1">
        <f t="shared" si="2"/>
        <v>0.61848000000000003</v>
      </c>
      <c r="M27">
        <v>130.9</v>
      </c>
      <c r="N27">
        <v>-7.2</v>
      </c>
      <c r="O27">
        <f t="shared" si="3"/>
        <v>7.2</v>
      </c>
      <c r="Q27">
        <f t="shared" si="4"/>
        <v>0.4890699780106067</v>
      </c>
      <c r="R27">
        <f t="shared" si="0"/>
        <v>65.862562599219856</v>
      </c>
    </row>
    <row r="28" spans="1:18" x14ac:dyDescent="0.2">
      <c r="A28" t="s">
        <v>18</v>
      </c>
      <c r="B28" t="s">
        <v>19</v>
      </c>
      <c r="C28" s="2">
        <v>43230.473738425928</v>
      </c>
      <c r="D28" s="3">
        <v>43230</v>
      </c>
      <c r="E28" s="4">
        <v>0.47373842592592591</v>
      </c>
      <c r="F28" s="5" t="s">
        <v>20</v>
      </c>
      <c r="G28">
        <v>104</v>
      </c>
      <c r="H28">
        <v>136</v>
      </c>
      <c r="I28">
        <v>1060</v>
      </c>
      <c r="J28">
        <v>0.23499999999999999</v>
      </c>
      <c r="K28" s="1">
        <f t="shared" si="1"/>
        <v>0.2888</v>
      </c>
      <c r="L28" s="1">
        <f t="shared" si="2"/>
        <v>0.61619999999999997</v>
      </c>
      <c r="M28">
        <v>104.6</v>
      </c>
      <c r="N28">
        <v>-6</v>
      </c>
      <c r="O28">
        <f t="shared" si="3"/>
        <v>6</v>
      </c>
      <c r="Q28">
        <f t="shared" si="4"/>
        <v>0.61863031483284647</v>
      </c>
      <c r="R28">
        <f t="shared" si="0"/>
        <v>70.609887621438432</v>
      </c>
    </row>
    <row r="29" spans="1:18" x14ac:dyDescent="0.2">
      <c r="A29" t="s">
        <v>18</v>
      </c>
      <c r="B29" t="s">
        <v>19</v>
      </c>
      <c r="C29" s="2">
        <v>43230.47415509259</v>
      </c>
      <c r="D29" s="3">
        <v>43230</v>
      </c>
      <c r="E29" s="4">
        <v>0.47415509259259259</v>
      </c>
      <c r="F29" s="5" t="s">
        <v>20</v>
      </c>
      <c r="G29">
        <v>94</v>
      </c>
      <c r="H29">
        <v>138</v>
      </c>
      <c r="I29">
        <v>886</v>
      </c>
      <c r="J29">
        <v>0.31900000000000001</v>
      </c>
      <c r="K29" s="1">
        <f>(0.0143*O29)+0.203</f>
        <v>0.28308</v>
      </c>
      <c r="L29" s="1">
        <f t="shared" si="2"/>
        <v>0.61543999999999999</v>
      </c>
      <c r="M29">
        <v>118.7</v>
      </c>
      <c r="N29">
        <v>-5.6</v>
      </c>
      <c r="O29">
        <f t="shared" si="3"/>
        <v>5.6</v>
      </c>
      <c r="Q29">
        <f t="shared" si="4"/>
        <v>0.48167164955154029</v>
      </c>
      <c r="R29">
        <f t="shared" si="0"/>
        <v>72.267187356431108</v>
      </c>
    </row>
    <row r="30" spans="1:18" x14ac:dyDescent="0.2">
      <c r="A30" t="s">
        <v>18</v>
      </c>
      <c r="B30" t="s">
        <v>19</v>
      </c>
      <c r="C30" s="2">
        <v>43230.740428240744</v>
      </c>
      <c r="D30" s="3">
        <v>43230</v>
      </c>
      <c r="E30" s="4">
        <v>0.74042824074074076</v>
      </c>
      <c r="F30" t="s">
        <v>21</v>
      </c>
      <c r="G30">
        <v>426</v>
      </c>
      <c r="H30">
        <v>1115</v>
      </c>
      <c r="I30">
        <v>1</v>
      </c>
      <c r="J30">
        <v>0.61799999999999999</v>
      </c>
      <c r="K30" s="1">
        <f>(0.0143*O30)+0.203</f>
        <v>0.47327000000000002</v>
      </c>
      <c r="L30" s="1">
        <f t="shared" si="2"/>
        <v>0.64071</v>
      </c>
      <c r="M30">
        <v>0.3</v>
      </c>
      <c r="N30">
        <v>-18.899999999999999</v>
      </c>
      <c r="O30">
        <f t="shared" si="3"/>
        <v>18.899999999999999</v>
      </c>
      <c r="P30">
        <f>1-(K30/J30)</f>
        <v>0.23419093851132677</v>
      </c>
      <c r="R30">
        <f t="shared" si="0"/>
        <v>33.413840019246777</v>
      </c>
    </row>
    <row r="31" spans="1:18" x14ac:dyDescent="0.2">
      <c r="A31" t="s">
        <v>18</v>
      </c>
      <c r="B31" t="s">
        <v>19</v>
      </c>
      <c r="C31" s="2">
        <v>43230.740567129629</v>
      </c>
      <c r="D31" s="3">
        <v>43230</v>
      </c>
      <c r="E31" s="4">
        <v>0.74056712962962967</v>
      </c>
      <c r="F31" t="s">
        <v>21</v>
      </c>
      <c r="G31">
        <v>458</v>
      </c>
      <c r="H31">
        <v>1214</v>
      </c>
      <c r="I31">
        <v>1</v>
      </c>
      <c r="J31">
        <v>0.623</v>
      </c>
      <c r="K31" s="1">
        <f t="shared" si="1"/>
        <v>0.47327000000000002</v>
      </c>
      <c r="L31" s="1">
        <f t="shared" si="2"/>
        <v>0.64071</v>
      </c>
      <c r="M31">
        <v>0.3</v>
      </c>
      <c r="N31">
        <v>-18.899999999999999</v>
      </c>
      <c r="O31">
        <f t="shared" si="3"/>
        <v>18.899999999999999</v>
      </c>
      <c r="P31">
        <f t="shared" ref="P31:P56" si="5">1-(K31/J31)</f>
        <v>0.2403370786516853</v>
      </c>
      <c r="R31">
        <f t="shared" si="0"/>
        <v>33.413840019246777</v>
      </c>
    </row>
    <row r="32" spans="1:18" x14ac:dyDescent="0.2">
      <c r="A32" t="s">
        <v>18</v>
      </c>
      <c r="B32" t="s">
        <v>19</v>
      </c>
      <c r="C32" s="2">
        <v>43230.740729166668</v>
      </c>
      <c r="D32" s="3">
        <v>43230</v>
      </c>
      <c r="E32" s="4">
        <v>0.74072916666666666</v>
      </c>
      <c r="F32" t="s">
        <v>21</v>
      </c>
      <c r="G32">
        <v>463</v>
      </c>
      <c r="H32">
        <v>1296</v>
      </c>
      <c r="I32">
        <v>1</v>
      </c>
      <c r="J32">
        <v>0.64300000000000002</v>
      </c>
      <c r="K32" s="1">
        <f t="shared" si="1"/>
        <v>0.46611999999999998</v>
      </c>
      <c r="L32" s="1">
        <f t="shared" si="2"/>
        <v>0.63976</v>
      </c>
      <c r="M32">
        <v>0.3</v>
      </c>
      <c r="N32">
        <v>-18.399999999999999</v>
      </c>
      <c r="O32">
        <f t="shared" si="3"/>
        <v>18.399999999999999</v>
      </c>
      <c r="P32">
        <f t="shared" si="5"/>
        <v>0.27508553654743395</v>
      </c>
      <c r="R32">
        <f t="shared" si="0"/>
        <v>34.397028711670011</v>
      </c>
    </row>
    <row r="33" spans="1:18" x14ac:dyDescent="0.2">
      <c r="A33" t="s">
        <v>18</v>
      </c>
      <c r="B33" t="s">
        <v>19</v>
      </c>
      <c r="C33" s="2">
        <v>43230.740868055553</v>
      </c>
      <c r="D33" s="3">
        <v>43230</v>
      </c>
      <c r="E33" s="4">
        <v>0.74086805555555557</v>
      </c>
      <c r="F33" t="s">
        <v>21</v>
      </c>
      <c r="G33">
        <v>483</v>
      </c>
      <c r="H33">
        <v>1216</v>
      </c>
      <c r="I33">
        <v>1</v>
      </c>
      <c r="J33">
        <v>0.60299999999999998</v>
      </c>
      <c r="K33" s="1">
        <f t="shared" si="1"/>
        <v>0.45611000000000002</v>
      </c>
      <c r="L33" s="1">
        <f t="shared" si="2"/>
        <v>0.63843000000000005</v>
      </c>
      <c r="M33">
        <v>0.3</v>
      </c>
      <c r="N33">
        <v>-17.7</v>
      </c>
      <c r="O33">
        <f t="shared" si="3"/>
        <v>17.7</v>
      </c>
      <c r="P33">
        <f t="shared" si="5"/>
        <v>0.24359867330016582</v>
      </c>
      <c r="R33">
        <f t="shared" si="0"/>
        <v>35.822285007593734</v>
      </c>
    </row>
    <row r="34" spans="1:18" x14ac:dyDescent="0.2">
      <c r="A34" t="s">
        <v>18</v>
      </c>
      <c r="B34" t="s">
        <v>19</v>
      </c>
      <c r="C34" s="2">
        <v>43230.740949074076</v>
      </c>
      <c r="D34" s="3">
        <v>43230</v>
      </c>
      <c r="E34" s="4">
        <v>0.74094907407407407</v>
      </c>
      <c r="F34" t="s">
        <v>21</v>
      </c>
      <c r="G34">
        <v>493</v>
      </c>
      <c r="H34">
        <v>1301</v>
      </c>
      <c r="I34">
        <v>1</v>
      </c>
      <c r="J34">
        <v>0.621</v>
      </c>
      <c r="K34" s="1">
        <f t="shared" si="1"/>
        <v>0.45325000000000004</v>
      </c>
      <c r="L34" s="1">
        <f t="shared" si="2"/>
        <v>0.63805000000000001</v>
      </c>
      <c r="M34">
        <v>0.3</v>
      </c>
      <c r="N34">
        <v>-17.5</v>
      </c>
      <c r="O34">
        <f t="shared" si="3"/>
        <v>17.5</v>
      </c>
      <c r="P34">
        <f t="shared" si="5"/>
        <v>0.27012882447665054</v>
      </c>
      <c r="R34">
        <f t="shared" si="0"/>
        <v>36.240242983249026</v>
      </c>
    </row>
    <row r="35" spans="1:18" x14ac:dyDescent="0.2">
      <c r="A35" t="s">
        <v>18</v>
      </c>
      <c r="B35" t="s">
        <v>19</v>
      </c>
      <c r="C35" s="2">
        <v>43230.741076388891</v>
      </c>
      <c r="D35" s="3">
        <v>43230</v>
      </c>
      <c r="E35" s="4">
        <v>0.74107638888888883</v>
      </c>
      <c r="F35" t="s">
        <v>21</v>
      </c>
      <c r="G35">
        <v>513</v>
      </c>
      <c r="H35">
        <v>1393</v>
      </c>
      <c r="I35">
        <v>1</v>
      </c>
      <c r="J35">
        <v>0.63200000000000001</v>
      </c>
      <c r="K35" s="1">
        <f t="shared" si="1"/>
        <v>0.44896000000000003</v>
      </c>
      <c r="L35" s="1">
        <f t="shared" si="2"/>
        <v>0.63748000000000005</v>
      </c>
      <c r="M35">
        <v>0.3</v>
      </c>
      <c r="N35">
        <v>-17.2</v>
      </c>
      <c r="O35">
        <f t="shared" si="3"/>
        <v>17.2</v>
      </c>
      <c r="P35">
        <f t="shared" si="5"/>
        <v>0.28962025316455697</v>
      </c>
      <c r="R35">
        <f t="shared" si="0"/>
        <v>36.876341217114742</v>
      </c>
    </row>
    <row r="36" spans="1:18" x14ac:dyDescent="0.2">
      <c r="A36" t="s">
        <v>18</v>
      </c>
      <c r="B36" t="s">
        <v>19</v>
      </c>
      <c r="C36" s="2">
        <v>43230.741226851853</v>
      </c>
      <c r="D36" s="3">
        <v>43230</v>
      </c>
      <c r="E36" s="4">
        <v>0.74122685185185189</v>
      </c>
      <c r="F36" t="s">
        <v>21</v>
      </c>
      <c r="G36">
        <v>441</v>
      </c>
      <c r="H36">
        <v>1316</v>
      </c>
      <c r="I36">
        <v>1</v>
      </c>
      <c r="J36">
        <v>0.66500000000000004</v>
      </c>
      <c r="K36" s="1">
        <f t="shared" si="1"/>
        <v>0.44896000000000003</v>
      </c>
      <c r="L36" s="1">
        <f t="shared" si="2"/>
        <v>0.63748000000000005</v>
      </c>
      <c r="M36">
        <v>0.3</v>
      </c>
      <c r="N36">
        <v>-17.2</v>
      </c>
      <c r="O36">
        <f t="shared" si="3"/>
        <v>17.2</v>
      </c>
      <c r="P36">
        <f t="shared" si="5"/>
        <v>0.32487218045112787</v>
      </c>
      <c r="R36">
        <f t="shared" si="0"/>
        <v>36.876341217114742</v>
      </c>
    </row>
    <row r="37" spans="1:18" x14ac:dyDescent="0.2">
      <c r="A37" t="s">
        <v>18</v>
      </c>
      <c r="B37" t="s">
        <v>19</v>
      </c>
      <c r="C37" s="2">
        <v>43230.741342592592</v>
      </c>
      <c r="D37" s="3">
        <v>43230</v>
      </c>
      <c r="E37" s="4">
        <v>0.74134259259259261</v>
      </c>
      <c r="F37" t="s">
        <v>21</v>
      </c>
      <c r="G37">
        <v>410</v>
      </c>
      <c r="H37">
        <v>1233</v>
      </c>
      <c r="I37">
        <v>1</v>
      </c>
      <c r="J37">
        <v>0.66700000000000004</v>
      </c>
      <c r="K37" s="1">
        <f t="shared" si="1"/>
        <v>0.43895000000000001</v>
      </c>
      <c r="L37" s="1">
        <f>(0.0019*O37)+0.6048</f>
        <v>0.63614999999999999</v>
      </c>
      <c r="M37">
        <v>0.3</v>
      </c>
      <c r="N37">
        <v>-16.5</v>
      </c>
      <c r="O37">
        <f t="shared" si="3"/>
        <v>16.5</v>
      </c>
      <c r="P37">
        <f t="shared" si="5"/>
        <v>0.34190404797601204</v>
      </c>
      <c r="R37">
        <f t="shared" si="0"/>
        <v>38.404328937533528</v>
      </c>
    </row>
    <row r="38" spans="1:18" x14ac:dyDescent="0.2">
      <c r="A38" t="s">
        <v>18</v>
      </c>
      <c r="B38" t="s">
        <v>19</v>
      </c>
      <c r="C38" s="2">
        <v>43230.741435185184</v>
      </c>
      <c r="D38" s="3">
        <v>43230</v>
      </c>
      <c r="E38" s="4">
        <v>0.74143518518518514</v>
      </c>
      <c r="F38" t="s">
        <v>21</v>
      </c>
      <c r="G38">
        <v>418</v>
      </c>
      <c r="H38">
        <v>1210</v>
      </c>
      <c r="I38">
        <v>1</v>
      </c>
      <c r="J38">
        <v>0.65500000000000003</v>
      </c>
      <c r="K38" s="1">
        <f t="shared" si="1"/>
        <v>0.43609000000000003</v>
      </c>
      <c r="L38" s="1">
        <f t="shared" si="2"/>
        <v>0.63577000000000006</v>
      </c>
      <c r="M38">
        <v>0.3</v>
      </c>
      <c r="N38">
        <v>-16.3</v>
      </c>
      <c r="O38">
        <f t="shared" si="3"/>
        <v>16.3</v>
      </c>
      <c r="P38">
        <f t="shared" si="5"/>
        <v>0.33421374045801522</v>
      </c>
      <c r="R38">
        <f t="shared" si="0"/>
        <v>38.85241301636124</v>
      </c>
    </row>
    <row r="39" spans="1:18" x14ac:dyDescent="0.2">
      <c r="A39" t="s">
        <v>18</v>
      </c>
      <c r="B39" t="s">
        <v>19</v>
      </c>
      <c r="C39" s="2">
        <v>43230.741574074076</v>
      </c>
      <c r="D39" s="3">
        <v>43230</v>
      </c>
      <c r="E39" s="4">
        <v>0.74157407407407405</v>
      </c>
      <c r="F39" t="s">
        <v>21</v>
      </c>
      <c r="G39">
        <v>412</v>
      </c>
      <c r="H39">
        <v>1136</v>
      </c>
      <c r="I39">
        <v>1</v>
      </c>
      <c r="J39">
        <v>0.63700000000000001</v>
      </c>
      <c r="K39" s="1">
        <f t="shared" si="1"/>
        <v>0.42465000000000003</v>
      </c>
      <c r="L39" s="1">
        <f t="shared" si="2"/>
        <v>0.63424999999999998</v>
      </c>
      <c r="M39">
        <v>0.3</v>
      </c>
      <c r="N39">
        <v>-15.5</v>
      </c>
      <c r="O39">
        <f t="shared" si="3"/>
        <v>15.5</v>
      </c>
      <c r="P39">
        <f t="shared" si="5"/>
        <v>0.33335949764521189</v>
      </c>
      <c r="R39">
        <f t="shared" si="0"/>
        <v>40.697643275294816</v>
      </c>
    </row>
    <row r="40" spans="1:18" x14ac:dyDescent="0.2">
      <c r="A40" t="s">
        <v>18</v>
      </c>
      <c r="B40" t="s">
        <v>19</v>
      </c>
      <c r="C40" s="2">
        <v>43230.741770833331</v>
      </c>
      <c r="D40" s="3">
        <v>43230</v>
      </c>
      <c r="E40" s="4">
        <v>0.74177083333333327</v>
      </c>
      <c r="F40" t="s">
        <v>21</v>
      </c>
      <c r="G40">
        <v>583</v>
      </c>
      <c r="H40">
        <v>1563</v>
      </c>
      <c r="I40">
        <v>1</v>
      </c>
      <c r="J40">
        <v>0.627</v>
      </c>
      <c r="K40" s="1">
        <f t="shared" si="1"/>
        <v>0.42036000000000001</v>
      </c>
      <c r="L40" s="1">
        <f t="shared" si="2"/>
        <v>0.63368000000000002</v>
      </c>
      <c r="M40">
        <v>0.3</v>
      </c>
      <c r="N40">
        <v>-15.2</v>
      </c>
      <c r="O40">
        <f t="shared" si="3"/>
        <v>15.2</v>
      </c>
      <c r="P40">
        <f t="shared" si="5"/>
        <v>0.32956937799043062</v>
      </c>
      <c r="R40">
        <f t="shared" si="0"/>
        <v>41.411978966197253</v>
      </c>
    </row>
    <row r="41" spans="1:18" x14ac:dyDescent="0.2">
      <c r="A41" t="s">
        <v>18</v>
      </c>
      <c r="B41" t="s">
        <v>19</v>
      </c>
      <c r="C41" s="2">
        <v>43230.741875</v>
      </c>
      <c r="D41" s="3">
        <v>43230</v>
      </c>
      <c r="E41" s="4">
        <v>0.74187499999999995</v>
      </c>
      <c r="F41" t="s">
        <v>21</v>
      </c>
      <c r="G41">
        <v>448</v>
      </c>
      <c r="H41">
        <v>1275</v>
      </c>
      <c r="I41">
        <v>1</v>
      </c>
      <c r="J41">
        <v>0.64900000000000002</v>
      </c>
      <c r="K41" s="1">
        <f t="shared" si="1"/>
        <v>0.41893000000000002</v>
      </c>
      <c r="L41" s="1">
        <f t="shared" si="2"/>
        <v>0.63349</v>
      </c>
      <c r="M41">
        <v>0.3</v>
      </c>
      <c r="N41">
        <v>-15.1</v>
      </c>
      <c r="O41">
        <f t="shared" si="3"/>
        <v>15.1</v>
      </c>
      <c r="P41">
        <f t="shared" si="5"/>
        <v>0.35449922958397528</v>
      </c>
      <c r="R41">
        <f t="shared" si="0"/>
        <v>41.652866342304677</v>
      </c>
    </row>
    <row r="42" spans="1:18" x14ac:dyDescent="0.2">
      <c r="A42" t="s">
        <v>18</v>
      </c>
      <c r="B42" t="s">
        <v>19</v>
      </c>
      <c r="C42" s="2">
        <v>43230.742048611108</v>
      </c>
      <c r="D42" s="3">
        <v>43230</v>
      </c>
      <c r="E42" s="4">
        <v>0.74204861111111109</v>
      </c>
      <c r="F42" t="s">
        <v>21</v>
      </c>
      <c r="G42">
        <v>422</v>
      </c>
      <c r="H42">
        <v>1178</v>
      </c>
      <c r="I42">
        <v>1</v>
      </c>
      <c r="J42">
        <v>0.64200000000000002</v>
      </c>
      <c r="K42" s="1">
        <f t="shared" si="1"/>
        <v>0.41464000000000001</v>
      </c>
      <c r="L42" s="1">
        <f t="shared" si="2"/>
        <v>0.63292000000000004</v>
      </c>
      <c r="M42">
        <v>0.3</v>
      </c>
      <c r="N42">
        <v>-14.8</v>
      </c>
      <c r="O42">
        <f t="shared" si="3"/>
        <v>14.8</v>
      </c>
      <c r="P42">
        <f t="shared" si="5"/>
        <v>0.35414330218068535</v>
      </c>
      <c r="R42">
        <f t="shared" si="0"/>
        <v>42.38396835859168</v>
      </c>
    </row>
    <row r="43" spans="1:18" x14ac:dyDescent="0.2">
      <c r="A43" t="s">
        <v>18</v>
      </c>
      <c r="B43" t="s">
        <v>19</v>
      </c>
      <c r="C43" s="2">
        <v>43230.742175925923</v>
      </c>
      <c r="D43" s="3">
        <v>43230</v>
      </c>
      <c r="E43" s="4">
        <v>0.74217592592592585</v>
      </c>
      <c r="F43" t="s">
        <v>21</v>
      </c>
      <c r="G43">
        <v>460</v>
      </c>
      <c r="H43">
        <v>1291</v>
      </c>
      <c r="I43">
        <v>1</v>
      </c>
      <c r="J43">
        <v>0.64400000000000002</v>
      </c>
      <c r="K43" s="1">
        <f t="shared" si="1"/>
        <v>0.40749000000000002</v>
      </c>
      <c r="L43" s="1">
        <f t="shared" si="2"/>
        <v>0.63197000000000003</v>
      </c>
      <c r="M43">
        <v>0.3</v>
      </c>
      <c r="N43">
        <v>-14.3</v>
      </c>
      <c r="O43">
        <f t="shared" si="3"/>
        <v>14.3</v>
      </c>
      <c r="P43">
        <f t="shared" si="5"/>
        <v>0.36725155279503108</v>
      </c>
      <c r="R43">
        <f t="shared" si="0"/>
        <v>43.631099439790013</v>
      </c>
    </row>
    <row r="44" spans="1:18" x14ac:dyDescent="0.2">
      <c r="A44" t="s">
        <v>18</v>
      </c>
      <c r="B44" t="s">
        <v>19</v>
      </c>
      <c r="C44" s="2">
        <v>43230.742361111108</v>
      </c>
      <c r="D44" s="3">
        <v>43230</v>
      </c>
      <c r="E44" s="4">
        <v>0.74236111111111114</v>
      </c>
      <c r="F44" t="s">
        <v>21</v>
      </c>
      <c r="G44">
        <v>441</v>
      </c>
      <c r="H44">
        <v>1184</v>
      </c>
      <c r="I44">
        <v>1</v>
      </c>
      <c r="J44">
        <v>0.628</v>
      </c>
      <c r="K44" s="1">
        <f t="shared" si="1"/>
        <v>0.40177000000000002</v>
      </c>
      <c r="L44" s="1">
        <f t="shared" si="2"/>
        <v>0.63121000000000005</v>
      </c>
      <c r="M44">
        <v>0.3</v>
      </c>
      <c r="N44">
        <v>-13.9</v>
      </c>
      <c r="O44">
        <f t="shared" si="3"/>
        <v>13.9</v>
      </c>
      <c r="P44">
        <f t="shared" si="5"/>
        <v>0.36023885350318474</v>
      </c>
      <c r="R44">
        <f t="shared" si="0"/>
        <v>44.655174282206964</v>
      </c>
    </row>
    <row r="45" spans="1:18" x14ac:dyDescent="0.2">
      <c r="A45" t="s">
        <v>18</v>
      </c>
      <c r="B45" t="s">
        <v>19</v>
      </c>
      <c r="C45" s="2">
        <v>43230.742569444446</v>
      </c>
      <c r="D45" s="3">
        <v>43230</v>
      </c>
      <c r="E45" s="4">
        <v>0.74256944444444439</v>
      </c>
      <c r="F45" t="s">
        <v>21</v>
      </c>
      <c r="G45">
        <v>388</v>
      </c>
      <c r="H45">
        <v>1050</v>
      </c>
      <c r="I45">
        <v>1</v>
      </c>
      <c r="J45">
        <v>0.63</v>
      </c>
      <c r="K45" s="1">
        <f t="shared" si="1"/>
        <v>0.39319000000000004</v>
      </c>
      <c r="L45" s="1">
        <f t="shared" si="2"/>
        <v>0.63007000000000002</v>
      </c>
      <c r="M45">
        <v>0.3</v>
      </c>
      <c r="N45">
        <v>-13.3</v>
      </c>
      <c r="O45">
        <f t="shared" si="3"/>
        <v>13.3</v>
      </c>
      <c r="P45">
        <f t="shared" si="5"/>
        <v>0.37588888888888883</v>
      </c>
      <c r="R45">
        <f t="shared" si="0"/>
        <v>46.236530355672208</v>
      </c>
    </row>
    <row r="46" spans="1:18" x14ac:dyDescent="0.2">
      <c r="A46" t="s">
        <v>18</v>
      </c>
      <c r="B46" t="s">
        <v>19</v>
      </c>
      <c r="C46" s="2">
        <v>43230.742789351854</v>
      </c>
      <c r="D46" s="3">
        <v>43230</v>
      </c>
      <c r="E46" s="4">
        <v>0.7427893518518518</v>
      </c>
      <c r="F46" t="s">
        <v>21</v>
      </c>
      <c r="G46">
        <v>402</v>
      </c>
      <c r="H46">
        <v>1108</v>
      </c>
      <c r="I46">
        <v>1</v>
      </c>
      <c r="J46">
        <v>0.63700000000000001</v>
      </c>
      <c r="K46" s="1">
        <f t="shared" si="1"/>
        <v>0.38890000000000002</v>
      </c>
      <c r="L46" s="1">
        <f t="shared" si="2"/>
        <v>0.62949999999999995</v>
      </c>
      <c r="M46">
        <v>0.3</v>
      </c>
      <c r="N46">
        <v>-13</v>
      </c>
      <c r="O46">
        <f t="shared" si="3"/>
        <v>13</v>
      </c>
      <c r="P46">
        <f t="shared" si="5"/>
        <v>0.38948194662480373</v>
      </c>
      <c r="R46">
        <f t="shared" si="0"/>
        <v>47.048086042893054</v>
      </c>
    </row>
    <row r="47" spans="1:18" x14ac:dyDescent="0.2">
      <c r="A47" t="s">
        <v>18</v>
      </c>
      <c r="B47" t="s">
        <v>19</v>
      </c>
      <c r="C47" s="2">
        <v>43230.743032407408</v>
      </c>
      <c r="D47" s="3">
        <v>43230</v>
      </c>
      <c r="E47" s="4">
        <v>0.74303240740740739</v>
      </c>
      <c r="F47" t="s">
        <v>21</v>
      </c>
      <c r="G47">
        <v>448</v>
      </c>
      <c r="H47">
        <v>1222</v>
      </c>
      <c r="I47">
        <v>1</v>
      </c>
      <c r="J47">
        <v>0.63300000000000001</v>
      </c>
      <c r="K47" s="1">
        <f t="shared" si="1"/>
        <v>0.38461000000000001</v>
      </c>
      <c r="L47" s="1">
        <f t="shared" si="2"/>
        <v>0.62892999999999999</v>
      </c>
      <c r="M47">
        <v>0.3</v>
      </c>
      <c r="N47">
        <v>-12.7</v>
      </c>
      <c r="O47">
        <f t="shared" si="3"/>
        <v>12.7</v>
      </c>
      <c r="P47">
        <f t="shared" si="5"/>
        <v>0.39240126382306473</v>
      </c>
      <c r="R47">
        <f t="shared" si="0"/>
        <v>47.873886368031023</v>
      </c>
    </row>
    <row r="48" spans="1:18" x14ac:dyDescent="0.2">
      <c r="A48" t="s">
        <v>18</v>
      </c>
      <c r="B48" t="s">
        <v>19</v>
      </c>
      <c r="C48" s="2">
        <v>43230.743194444447</v>
      </c>
      <c r="D48" s="3">
        <v>43230</v>
      </c>
      <c r="E48" s="4">
        <v>0.74319444444444438</v>
      </c>
      <c r="F48" t="s">
        <v>21</v>
      </c>
      <c r="G48">
        <v>450</v>
      </c>
      <c r="H48">
        <v>1225</v>
      </c>
      <c r="I48">
        <v>0</v>
      </c>
      <c r="J48">
        <v>0.63300000000000001</v>
      </c>
      <c r="K48" s="1">
        <f t="shared" si="1"/>
        <v>0.37746000000000002</v>
      </c>
      <c r="L48" s="1">
        <f t="shared" si="2"/>
        <v>0.62797999999999998</v>
      </c>
      <c r="M48">
        <v>0</v>
      </c>
      <c r="N48">
        <v>-12.2</v>
      </c>
      <c r="O48">
        <f t="shared" si="3"/>
        <v>12.2</v>
      </c>
      <c r="P48">
        <f t="shared" si="5"/>
        <v>0.403696682464455</v>
      </c>
      <c r="R48">
        <f t="shared" si="0"/>
        <v>49.282556060358829</v>
      </c>
    </row>
    <row r="49" spans="1:18" x14ac:dyDescent="0.2">
      <c r="A49" t="s">
        <v>18</v>
      </c>
      <c r="B49" t="s">
        <v>19</v>
      </c>
      <c r="C49" s="2">
        <v>43230.743414351855</v>
      </c>
      <c r="D49" s="3">
        <v>43230</v>
      </c>
      <c r="E49" s="4">
        <v>0.74341435185185178</v>
      </c>
      <c r="F49" t="s">
        <v>21</v>
      </c>
      <c r="G49">
        <v>424</v>
      </c>
      <c r="H49">
        <v>1152</v>
      </c>
      <c r="I49">
        <v>1</v>
      </c>
      <c r="J49">
        <v>0.63200000000000001</v>
      </c>
      <c r="K49" s="1">
        <f t="shared" si="1"/>
        <v>0.37031000000000003</v>
      </c>
      <c r="L49" s="1">
        <f t="shared" si="2"/>
        <v>0.62702999999999998</v>
      </c>
      <c r="M49">
        <v>0.3</v>
      </c>
      <c r="N49">
        <v>-11.7</v>
      </c>
      <c r="O49">
        <f t="shared" si="3"/>
        <v>11.7</v>
      </c>
      <c r="P49">
        <f t="shared" si="5"/>
        <v>0.41406645569620248</v>
      </c>
      <c r="R49">
        <f t="shared" si="0"/>
        <v>50.732675287132793</v>
      </c>
    </row>
    <row r="50" spans="1:18" x14ac:dyDescent="0.2">
      <c r="A50" t="s">
        <v>18</v>
      </c>
      <c r="B50" t="s">
        <v>19</v>
      </c>
      <c r="C50" s="2">
        <v>43230.743807870371</v>
      </c>
      <c r="D50" s="3">
        <v>43230</v>
      </c>
      <c r="E50" s="4">
        <v>0.74380787037037033</v>
      </c>
      <c r="F50" t="s">
        <v>21</v>
      </c>
      <c r="G50">
        <v>426</v>
      </c>
      <c r="H50">
        <v>1109</v>
      </c>
      <c r="I50">
        <v>0</v>
      </c>
      <c r="J50">
        <v>0.61599999999999999</v>
      </c>
      <c r="K50" s="1">
        <f t="shared" si="1"/>
        <v>0.36173</v>
      </c>
      <c r="L50" s="1">
        <f t="shared" si="2"/>
        <v>0.62589000000000006</v>
      </c>
      <c r="M50">
        <v>0</v>
      </c>
      <c r="N50">
        <v>-11.1</v>
      </c>
      <c r="O50">
        <f t="shared" si="3"/>
        <v>11.1</v>
      </c>
      <c r="P50">
        <f t="shared" si="5"/>
        <v>0.41277597402597399</v>
      </c>
      <c r="R50">
        <f t="shared" si="0"/>
        <v>52.529251506529931</v>
      </c>
    </row>
    <row r="51" spans="1:18" x14ac:dyDescent="0.2">
      <c r="A51" t="s">
        <v>18</v>
      </c>
      <c r="B51" t="s">
        <v>19</v>
      </c>
      <c r="C51" s="2">
        <v>43230.743969907409</v>
      </c>
      <c r="D51" s="3">
        <v>43230</v>
      </c>
      <c r="E51" s="4">
        <v>0.74396990740740743</v>
      </c>
      <c r="F51" t="s">
        <v>21</v>
      </c>
      <c r="G51">
        <v>464</v>
      </c>
      <c r="H51">
        <v>1290</v>
      </c>
      <c r="I51">
        <v>0</v>
      </c>
      <c r="J51">
        <v>0.64</v>
      </c>
      <c r="K51" s="1">
        <f t="shared" si="1"/>
        <v>0.35458000000000001</v>
      </c>
      <c r="L51" s="1">
        <f t="shared" si="2"/>
        <v>0.62494000000000005</v>
      </c>
      <c r="M51">
        <v>0</v>
      </c>
      <c r="N51">
        <v>-10.6</v>
      </c>
      <c r="O51">
        <f t="shared" si="3"/>
        <v>10.6</v>
      </c>
      <c r="P51">
        <f t="shared" si="5"/>
        <v>0.44596875000000002</v>
      </c>
      <c r="R51">
        <f t="shared" si="0"/>
        <v>54.074903430191725</v>
      </c>
    </row>
    <row r="52" spans="1:18" x14ac:dyDescent="0.2">
      <c r="A52" t="s">
        <v>18</v>
      </c>
      <c r="B52" t="s">
        <v>19</v>
      </c>
      <c r="C52" s="2">
        <v>43230.744398148148</v>
      </c>
      <c r="D52" s="3">
        <v>43230</v>
      </c>
      <c r="E52" s="4">
        <v>0.7443981481481482</v>
      </c>
      <c r="F52" t="s">
        <v>21</v>
      </c>
      <c r="G52">
        <v>476</v>
      </c>
      <c r="H52">
        <v>1327</v>
      </c>
      <c r="I52">
        <v>0</v>
      </c>
      <c r="J52">
        <v>0.64100000000000001</v>
      </c>
      <c r="K52" s="1">
        <f t="shared" si="1"/>
        <v>0.34314</v>
      </c>
      <c r="L52" s="1">
        <f t="shared" si="2"/>
        <v>0.62341999999999997</v>
      </c>
      <c r="M52">
        <v>0</v>
      </c>
      <c r="N52">
        <v>-9.8000000000000007</v>
      </c>
      <c r="O52">
        <f t="shared" si="3"/>
        <v>9.8000000000000007</v>
      </c>
      <c r="P52">
        <f t="shared" si="5"/>
        <v>0.46468018720748827</v>
      </c>
      <c r="R52">
        <f t="shared" si="0"/>
        <v>56.643100366023766</v>
      </c>
    </row>
    <row r="53" spans="1:18" x14ac:dyDescent="0.2">
      <c r="A53" t="s">
        <v>18</v>
      </c>
      <c r="B53" t="s">
        <v>19</v>
      </c>
      <c r="C53" s="2">
        <v>43230.744560185187</v>
      </c>
      <c r="D53" s="3">
        <v>43230</v>
      </c>
      <c r="E53" s="4">
        <v>0.74456018518518519</v>
      </c>
      <c r="F53" t="s">
        <v>21</v>
      </c>
      <c r="G53">
        <v>362</v>
      </c>
      <c r="H53">
        <v>926</v>
      </c>
      <c r="I53">
        <v>0</v>
      </c>
      <c r="J53">
        <v>0.60899999999999999</v>
      </c>
      <c r="K53" s="1">
        <f t="shared" si="1"/>
        <v>0.33027000000000001</v>
      </c>
      <c r="L53" s="1">
        <f t="shared" si="2"/>
        <v>0.62170999999999998</v>
      </c>
      <c r="M53">
        <v>0</v>
      </c>
      <c r="N53">
        <v>-8.9</v>
      </c>
      <c r="O53">
        <f t="shared" si="3"/>
        <v>8.9</v>
      </c>
      <c r="P53">
        <f t="shared" si="5"/>
        <v>0.45768472906403934</v>
      </c>
      <c r="R53">
        <f t="shared" si="0"/>
        <v>59.678402393309518</v>
      </c>
    </row>
    <row r="54" spans="1:18" x14ac:dyDescent="0.2">
      <c r="A54" t="s">
        <v>18</v>
      </c>
      <c r="B54" t="s">
        <v>19</v>
      </c>
      <c r="C54" s="2">
        <v>43230.745173611111</v>
      </c>
      <c r="D54" s="3">
        <v>43230</v>
      </c>
      <c r="E54" s="4">
        <v>0.74517361111111102</v>
      </c>
      <c r="F54" t="s">
        <v>21</v>
      </c>
      <c r="G54">
        <v>497</v>
      </c>
      <c r="H54">
        <v>1248</v>
      </c>
      <c r="I54">
        <v>0</v>
      </c>
      <c r="J54">
        <v>0.60199999999999998</v>
      </c>
      <c r="K54" s="1">
        <f t="shared" si="1"/>
        <v>0.31454000000000004</v>
      </c>
      <c r="L54" s="1">
        <f t="shared" si="2"/>
        <v>0.61962000000000006</v>
      </c>
      <c r="M54">
        <v>0</v>
      </c>
      <c r="N54">
        <v>-7.8</v>
      </c>
      <c r="O54">
        <f t="shared" si="3"/>
        <v>7.8</v>
      </c>
      <c r="P54">
        <f t="shared" si="5"/>
        <v>0.47750830564784041</v>
      </c>
      <c r="R54">
        <f t="shared" si="0"/>
        <v>63.609967895874341</v>
      </c>
    </row>
    <row r="55" spans="1:18" x14ac:dyDescent="0.2">
      <c r="A55" t="s">
        <v>18</v>
      </c>
      <c r="B55" t="s">
        <v>19</v>
      </c>
      <c r="C55" s="2">
        <v>43230.746099537035</v>
      </c>
      <c r="D55" s="3">
        <v>43230</v>
      </c>
      <c r="E55" s="4">
        <v>0.74609953703703702</v>
      </c>
      <c r="F55" t="s">
        <v>21</v>
      </c>
      <c r="G55">
        <v>349</v>
      </c>
      <c r="H55">
        <v>918</v>
      </c>
      <c r="I55">
        <v>0</v>
      </c>
      <c r="J55">
        <v>0.62</v>
      </c>
      <c r="K55" s="1">
        <f t="shared" si="1"/>
        <v>0.30739</v>
      </c>
      <c r="L55" s="1">
        <f t="shared" si="2"/>
        <v>0.61867000000000005</v>
      </c>
      <c r="M55">
        <v>0</v>
      </c>
      <c r="N55">
        <v>-7.3</v>
      </c>
      <c r="O55">
        <f t="shared" si="3"/>
        <v>7.3</v>
      </c>
      <c r="P55">
        <f t="shared" si="5"/>
        <v>0.50420967741935485</v>
      </c>
      <c r="R55">
        <f t="shared" si="0"/>
        <v>65.481665405786543</v>
      </c>
    </row>
    <row r="56" spans="1:18" x14ac:dyDescent="0.2">
      <c r="A56" t="s">
        <v>18</v>
      </c>
      <c r="B56" t="s">
        <v>19</v>
      </c>
      <c r="C56" s="2">
        <v>43230.746377314812</v>
      </c>
      <c r="D56" s="3">
        <v>43230</v>
      </c>
      <c r="E56" s="4">
        <v>0.74637731481481484</v>
      </c>
      <c r="F56" t="s">
        <v>21</v>
      </c>
      <c r="G56">
        <v>378</v>
      </c>
      <c r="H56">
        <v>988</v>
      </c>
      <c r="I56">
        <v>0</v>
      </c>
      <c r="J56">
        <v>0.61699999999999999</v>
      </c>
      <c r="K56" s="1">
        <f t="shared" si="1"/>
        <v>0.30453000000000002</v>
      </c>
      <c r="L56" s="1">
        <f t="shared" si="2"/>
        <v>0.61829000000000001</v>
      </c>
      <c r="M56">
        <v>0</v>
      </c>
      <c r="N56">
        <v>-7.1</v>
      </c>
      <c r="O56">
        <f t="shared" si="3"/>
        <v>7.1</v>
      </c>
      <c r="P56">
        <f t="shared" si="5"/>
        <v>0.50643435980551055</v>
      </c>
      <c r="R56">
        <f t="shared" si="0"/>
        <v>66.245675415470146</v>
      </c>
    </row>
    <row r="57" spans="1:18" x14ac:dyDescent="0.2">
      <c r="A57" t="s">
        <v>18</v>
      </c>
      <c r="B57" t="s">
        <v>19</v>
      </c>
      <c r="C57" s="2">
        <v>43230.747453703705</v>
      </c>
      <c r="D57" s="3">
        <v>43230</v>
      </c>
      <c r="E57" s="4">
        <v>0.74745370370370379</v>
      </c>
      <c r="F57" t="s">
        <v>21</v>
      </c>
      <c r="G57">
        <v>408</v>
      </c>
      <c r="H57">
        <v>1022</v>
      </c>
      <c r="I57">
        <v>0</v>
      </c>
      <c r="J57">
        <v>0.60099999999999998</v>
      </c>
      <c r="K57" s="1">
        <f t="shared" si="1"/>
        <v>0.28022000000000002</v>
      </c>
      <c r="L57" s="1">
        <f t="shared" si="2"/>
        <v>0.61506000000000005</v>
      </c>
      <c r="M57">
        <v>0</v>
      </c>
      <c r="N57">
        <v>-5.4</v>
      </c>
      <c r="O57">
        <f t="shared" si="3"/>
        <v>5.4</v>
      </c>
      <c r="P57">
        <f>1-(K57/J57)</f>
        <v>0.53374376039933447</v>
      </c>
      <c r="R57">
        <f t="shared" si="0"/>
        <v>73.110367721039154</v>
      </c>
    </row>
    <row r="58" spans="1:18" x14ac:dyDescent="0.2">
      <c r="A58" t="s">
        <v>22</v>
      </c>
      <c r="B58" t="s">
        <v>23</v>
      </c>
      <c r="C58" s="2">
        <v>43228.471967592595</v>
      </c>
      <c r="D58" s="3">
        <v>43228</v>
      </c>
      <c r="E58" s="4">
        <v>0.47196759259259258</v>
      </c>
      <c r="F58" t="s">
        <v>24</v>
      </c>
      <c r="G58">
        <v>186</v>
      </c>
      <c r="H58">
        <v>255</v>
      </c>
      <c r="I58">
        <v>964</v>
      </c>
      <c r="J58">
        <v>0.27100000000000002</v>
      </c>
      <c r="K58" s="1">
        <f>(0.0044*O58)+0.3551</f>
        <v>0.37094000000000005</v>
      </c>
      <c r="L58" s="1">
        <f>(0.0031*O58)+0.5703</f>
        <v>0.58145999999999998</v>
      </c>
      <c r="M58">
        <v>109.7</v>
      </c>
      <c r="N58">
        <v>-3.6</v>
      </c>
      <c r="O58">
        <f t="shared" si="3"/>
        <v>3.6</v>
      </c>
      <c r="Q58">
        <f>1-(J58/L58)</f>
        <v>0.53393182678086193</v>
      </c>
      <c r="R58">
        <f>100*(EXP(-0.048*O58))</f>
        <v>84.130585919146597</v>
      </c>
    </row>
    <row r="59" spans="1:18" x14ac:dyDescent="0.2">
      <c r="A59" t="s">
        <v>22</v>
      </c>
      <c r="B59" t="s">
        <v>23</v>
      </c>
      <c r="C59" s="2">
        <v>43228.472326388888</v>
      </c>
      <c r="D59" s="3">
        <v>43228</v>
      </c>
      <c r="E59" s="4">
        <v>0.47232638888888889</v>
      </c>
      <c r="F59" t="s">
        <v>24</v>
      </c>
      <c r="G59">
        <v>156</v>
      </c>
      <c r="H59">
        <v>224</v>
      </c>
      <c r="I59">
        <v>880</v>
      </c>
      <c r="J59">
        <v>0.30399999999999999</v>
      </c>
      <c r="K59" s="1">
        <f t="shared" ref="K59:K107" si="6">(0.0044*O59)+0.3551</f>
        <v>0.37490000000000001</v>
      </c>
      <c r="L59" s="1">
        <f t="shared" ref="L59:L107" si="7">(0.0031*O59)+0.5703</f>
        <v>0.58425000000000005</v>
      </c>
      <c r="M59">
        <v>112.4</v>
      </c>
      <c r="N59">
        <v>-4.5</v>
      </c>
      <c r="O59">
        <f t="shared" si="3"/>
        <v>4.5</v>
      </c>
      <c r="Q59">
        <f t="shared" ref="Q59:Q81" si="8">1-(J59/L59)</f>
        <v>0.47967479674796754</v>
      </c>
      <c r="R59">
        <f t="shared" ref="R59:R107" si="9">100*(EXP(-0.048*O59))</f>
        <v>80.57353018734797</v>
      </c>
    </row>
    <row r="60" spans="1:18" x14ac:dyDescent="0.2">
      <c r="A60" t="s">
        <v>22</v>
      </c>
      <c r="B60" t="s">
        <v>23</v>
      </c>
      <c r="C60" s="2">
        <v>43228.473379629628</v>
      </c>
      <c r="D60" s="3">
        <v>43228</v>
      </c>
      <c r="E60" s="4">
        <v>0.47337962962962959</v>
      </c>
      <c r="F60" t="s">
        <v>24</v>
      </c>
      <c r="G60">
        <v>242</v>
      </c>
      <c r="H60">
        <v>404</v>
      </c>
      <c r="I60">
        <v>346</v>
      </c>
      <c r="J60">
        <v>0.40100000000000002</v>
      </c>
      <c r="K60" s="1">
        <f t="shared" si="6"/>
        <v>0.37666000000000005</v>
      </c>
      <c r="L60" s="1">
        <f t="shared" si="7"/>
        <v>0.58549000000000007</v>
      </c>
      <c r="M60">
        <v>58.3</v>
      </c>
      <c r="N60">
        <v>-4.9000000000000004</v>
      </c>
      <c r="O60">
        <f t="shared" si="3"/>
        <v>4.9000000000000004</v>
      </c>
      <c r="Q60">
        <f t="shared" si="8"/>
        <v>0.31510358844728348</v>
      </c>
      <c r="R60">
        <f t="shared" si="9"/>
        <v>79.04127512691727</v>
      </c>
    </row>
    <row r="61" spans="1:18" x14ac:dyDescent="0.2">
      <c r="A61" t="s">
        <v>22</v>
      </c>
      <c r="B61" t="s">
        <v>23</v>
      </c>
      <c r="C61" s="2">
        <v>43228.47378472222</v>
      </c>
      <c r="D61" s="3">
        <v>43228</v>
      </c>
      <c r="E61" s="4">
        <v>0.47378472222222223</v>
      </c>
      <c r="F61" t="s">
        <v>24</v>
      </c>
      <c r="G61">
        <v>258</v>
      </c>
      <c r="H61">
        <v>411</v>
      </c>
      <c r="I61">
        <v>745</v>
      </c>
      <c r="J61">
        <v>0.372</v>
      </c>
      <c r="K61" s="1">
        <f t="shared" si="6"/>
        <v>0.38458000000000003</v>
      </c>
      <c r="L61" s="1">
        <f t="shared" si="7"/>
        <v>0.59106999999999998</v>
      </c>
      <c r="M61">
        <v>116.4</v>
      </c>
      <c r="N61">
        <v>-6.7</v>
      </c>
      <c r="O61">
        <f t="shared" si="3"/>
        <v>6.7</v>
      </c>
      <c r="Q61">
        <f t="shared" si="8"/>
        <v>0.37063291995871894</v>
      </c>
      <c r="R61">
        <f t="shared" si="9"/>
        <v>72.498812758962089</v>
      </c>
    </row>
    <row r="62" spans="1:18" x14ac:dyDescent="0.2">
      <c r="A62" t="s">
        <v>22</v>
      </c>
      <c r="B62" t="s">
        <v>23</v>
      </c>
      <c r="C62" s="2">
        <v>43228.474351851852</v>
      </c>
      <c r="D62" s="3">
        <v>43228</v>
      </c>
      <c r="E62" s="4">
        <v>0.47435185185185186</v>
      </c>
      <c r="F62" t="s">
        <v>24</v>
      </c>
      <c r="G62">
        <v>273</v>
      </c>
      <c r="H62">
        <v>452</v>
      </c>
      <c r="I62">
        <v>586</v>
      </c>
      <c r="J62">
        <v>0.39600000000000002</v>
      </c>
      <c r="K62" s="1">
        <f t="shared" si="6"/>
        <v>0.38326000000000005</v>
      </c>
      <c r="L62" s="1">
        <f t="shared" si="7"/>
        <v>0.59014</v>
      </c>
      <c r="M62">
        <v>97.5</v>
      </c>
      <c r="N62">
        <v>-6.4</v>
      </c>
      <c r="O62">
        <f t="shared" si="3"/>
        <v>6.4</v>
      </c>
      <c r="Q62">
        <f t="shared" si="8"/>
        <v>0.32897278611854808</v>
      </c>
      <c r="R62">
        <f t="shared" si="9"/>
        <v>73.550348549910311</v>
      </c>
    </row>
    <row r="63" spans="1:18" x14ac:dyDescent="0.2">
      <c r="A63" t="s">
        <v>22</v>
      </c>
      <c r="B63" t="s">
        <v>23</v>
      </c>
      <c r="C63" s="2">
        <v>43228.474664351852</v>
      </c>
      <c r="D63" s="3">
        <v>43228</v>
      </c>
      <c r="E63" s="4">
        <v>0.47466435185185185</v>
      </c>
      <c r="F63" t="s">
        <v>24</v>
      </c>
      <c r="G63">
        <v>251</v>
      </c>
      <c r="H63">
        <v>444</v>
      </c>
      <c r="I63">
        <v>263</v>
      </c>
      <c r="J63">
        <v>0.435</v>
      </c>
      <c r="K63" s="1">
        <f t="shared" si="6"/>
        <v>0.38414000000000004</v>
      </c>
      <c r="L63" s="1">
        <f t="shared" si="7"/>
        <v>0.59076000000000006</v>
      </c>
      <c r="M63">
        <v>48.1</v>
      </c>
      <c r="N63">
        <v>-6.6</v>
      </c>
      <c r="O63">
        <f t="shared" si="3"/>
        <v>6.6</v>
      </c>
      <c r="Q63">
        <f t="shared" si="8"/>
        <v>0.26366036969327655</v>
      </c>
      <c r="R63">
        <f t="shared" si="9"/>
        <v>72.84764358443131</v>
      </c>
    </row>
    <row r="64" spans="1:18" x14ac:dyDescent="0.2">
      <c r="A64" t="s">
        <v>22</v>
      </c>
      <c r="B64" t="s">
        <v>23</v>
      </c>
      <c r="C64" s="2">
        <v>43228.474930555552</v>
      </c>
      <c r="D64" s="3">
        <v>43228</v>
      </c>
      <c r="E64" s="4">
        <v>0.47493055555555558</v>
      </c>
      <c r="F64" t="s">
        <v>24</v>
      </c>
      <c r="G64">
        <v>318</v>
      </c>
      <c r="H64">
        <v>535</v>
      </c>
      <c r="I64">
        <v>689</v>
      </c>
      <c r="J64">
        <v>0.40600000000000003</v>
      </c>
      <c r="K64" s="1">
        <f t="shared" si="6"/>
        <v>0.38502000000000003</v>
      </c>
      <c r="L64" s="1">
        <f t="shared" si="7"/>
        <v>0.59138000000000002</v>
      </c>
      <c r="M64">
        <v>117.5</v>
      </c>
      <c r="N64">
        <v>-6.8</v>
      </c>
      <c r="O64">
        <f t="shared" si="3"/>
        <v>6.8</v>
      </c>
      <c r="Q64">
        <f t="shared" si="8"/>
        <v>0.31347018837295815</v>
      </c>
      <c r="R64">
        <f t="shared" si="9"/>
        <v>72.151652309345963</v>
      </c>
    </row>
    <row r="65" spans="1:18" x14ac:dyDescent="0.2">
      <c r="A65" t="s">
        <v>22</v>
      </c>
      <c r="B65" t="s">
        <v>23</v>
      </c>
      <c r="C65" s="2">
        <v>43228.47515046296</v>
      </c>
      <c r="D65" s="3">
        <v>43228</v>
      </c>
      <c r="E65" s="4">
        <v>0.47515046296296298</v>
      </c>
      <c r="F65" t="s">
        <v>24</v>
      </c>
      <c r="G65">
        <v>247</v>
      </c>
      <c r="H65">
        <v>440</v>
      </c>
      <c r="I65">
        <v>684</v>
      </c>
      <c r="J65">
        <v>0.439</v>
      </c>
      <c r="K65" s="1">
        <f t="shared" si="6"/>
        <v>0.38502000000000003</v>
      </c>
      <c r="L65" s="1">
        <f t="shared" si="7"/>
        <v>0.59138000000000002</v>
      </c>
      <c r="M65">
        <v>126.1</v>
      </c>
      <c r="N65">
        <v>-6.8</v>
      </c>
      <c r="O65">
        <f t="shared" si="3"/>
        <v>6.8</v>
      </c>
      <c r="Q65">
        <f t="shared" si="8"/>
        <v>0.25766850417667153</v>
      </c>
      <c r="R65">
        <f t="shared" si="9"/>
        <v>72.151652309345963</v>
      </c>
    </row>
    <row r="66" spans="1:18" x14ac:dyDescent="0.2">
      <c r="A66" t="s">
        <v>22</v>
      </c>
      <c r="B66" t="s">
        <v>23</v>
      </c>
      <c r="C66" s="2">
        <v>43228.475914351853</v>
      </c>
      <c r="D66" s="3">
        <v>43228</v>
      </c>
      <c r="E66" s="4">
        <v>0.47591435185185182</v>
      </c>
      <c r="F66" t="s">
        <v>24</v>
      </c>
      <c r="G66">
        <v>329</v>
      </c>
      <c r="H66">
        <v>591</v>
      </c>
      <c r="I66">
        <v>625</v>
      </c>
      <c r="J66">
        <v>0.443</v>
      </c>
      <c r="K66" s="1">
        <f t="shared" si="6"/>
        <v>0.39426000000000005</v>
      </c>
      <c r="L66" s="1">
        <f t="shared" si="7"/>
        <v>0.59789000000000003</v>
      </c>
      <c r="M66">
        <v>116.3</v>
      </c>
      <c r="N66">
        <v>-8.9</v>
      </c>
      <c r="O66">
        <f t="shared" si="3"/>
        <v>8.9</v>
      </c>
      <c r="Q66">
        <f t="shared" si="8"/>
        <v>0.25906103129338176</v>
      </c>
      <c r="R66">
        <f t="shared" si="9"/>
        <v>65.233307256585604</v>
      </c>
    </row>
    <row r="67" spans="1:18" x14ac:dyDescent="0.2">
      <c r="A67" t="s">
        <v>22</v>
      </c>
      <c r="B67" t="s">
        <v>23</v>
      </c>
      <c r="C67" s="2">
        <v>43228.476087962961</v>
      </c>
      <c r="D67" s="3">
        <v>43228</v>
      </c>
      <c r="E67" s="4">
        <v>0.47608796296296302</v>
      </c>
      <c r="F67" t="s">
        <v>24</v>
      </c>
      <c r="G67">
        <v>274</v>
      </c>
      <c r="H67">
        <v>483</v>
      </c>
      <c r="I67">
        <v>558</v>
      </c>
      <c r="J67">
        <v>0.433</v>
      </c>
      <c r="K67" s="1">
        <f t="shared" si="6"/>
        <v>0.39734000000000003</v>
      </c>
      <c r="L67" s="1">
        <f t="shared" si="7"/>
        <v>0.60006000000000004</v>
      </c>
      <c r="M67">
        <v>101.5</v>
      </c>
      <c r="N67">
        <v>-9.6</v>
      </c>
      <c r="O67">
        <f t="shared" ref="O67:O107" si="10">N67*-1</f>
        <v>9.6</v>
      </c>
      <c r="Q67">
        <f t="shared" si="8"/>
        <v>0.27840549278405502</v>
      </c>
      <c r="R67">
        <f t="shared" si="9"/>
        <v>63.07788205474283</v>
      </c>
    </row>
    <row r="68" spans="1:18" x14ac:dyDescent="0.2">
      <c r="A68" t="s">
        <v>22</v>
      </c>
      <c r="B68" t="s">
        <v>23</v>
      </c>
      <c r="C68" s="2">
        <v>43228.476458333331</v>
      </c>
      <c r="D68" s="3">
        <v>43228</v>
      </c>
      <c r="E68" s="4">
        <v>0.47645833333333337</v>
      </c>
      <c r="F68" t="s">
        <v>24</v>
      </c>
      <c r="G68">
        <v>278</v>
      </c>
      <c r="H68">
        <v>478</v>
      </c>
      <c r="I68">
        <v>597</v>
      </c>
      <c r="J68">
        <v>0.41799999999999998</v>
      </c>
      <c r="K68" s="1">
        <f t="shared" si="6"/>
        <v>0.40438000000000002</v>
      </c>
      <c r="L68" s="1">
        <f t="shared" si="7"/>
        <v>0.60502</v>
      </c>
      <c r="M68">
        <v>104.8</v>
      </c>
      <c r="N68">
        <v>-11.2</v>
      </c>
      <c r="O68">
        <f t="shared" si="10"/>
        <v>11.2</v>
      </c>
      <c r="Q68">
        <f t="shared" si="8"/>
        <v>0.30911374830584115</v>
      </c>
      <c r="R68">
        <f t="shared" si="9"/>
        <v>58.414852783811199</v>
      </c>
    </row>
    <row r="69" spans="1:18" x14ac:dyDescent="0.2">
      <c r="A69" t="s">
        <v>22</v>
      </c>
      <c r="B69" t="s">
        <v>23</v>
      </c>
      <c r="C69" s="2">
        <v>43228.476620370369</v>
      </c>
      <c r="D69" s="3">
        <v>43228</v>
      </c>
      <c r="E69" s="4">
        <v>0.47662037037037036</v>
      </c>
      <c r="F69" t="s">
        <v>24</v>
      </c>
      <c r="G69">
        <v>283</v>
      </c>
      <c r="H69">
        <v>458</v>
      </c>
      <c r="I69">
        <v>463</v>
      </c>
      <c r="J69">
        <v>0.38200000000000001</v>
      </c>
      <c r="K69" s="1">
        <f t="shared" si="6"/>
        <v>0.40614000000000006</v>
      </c>
      <c r="L69" s="1">
        <f t="shared" si="7"/>
        <v>0.60626000000000002</v>
      </c>
      <c r="M69">
        <v>74.3</v>
      </c>
      <c r="N69">
        <v>-11.6</v>
      </c>
      <c r="O69">
        <f t="shared" si="10"/>
        <v>11.6</v>
      </c>
      <c r="Q69">
        <f t="shared" si="8"/>
        <v>0.36990730049813614</v>
      </c>
      <c r="R69">
        <f t="shared" si="9"/>
        <v>57.303986056559843</v>
      </c>
    </row>
    <row r="70" spans="1:18" x14ac:dyDescent="0.2">
      <c r="A70" t="s">
        <v>22</v>
      </c>
      <c r="B70" t="s">
        <v>23</v>
      </c>
      <c r="C70" s="2">
        <v>43228.477048611108</v>
      </c>
      <c r="D70" s="3">
        <v>43228</v>
      </c>
      <c r="E70" s="4">
        <v>0.47704861111111113</v>
      </c>
      <c r="F70" t="s">
        <v>24</v>
      </c>
      <c r="G70">
        <v>286</v>
      </c>
      <c r="H70">
        <v>528</v>
      </c>
      <c r="I70">
        <v>594</v>
      </c>
      <c r="J70">
        <v>0.45800000000000002</v>
      </c>
      <c r="K70" s="1">
        <f t="shared" si="6"/>
        <v>0.40746000000000004</v>
      </c>
      <c r="L70" s="1">
        <f t="shared" si="7"/>
        <v>0.60719000000000001</v>
      </c>
      <c r="M70">
        <v>114.3</v>
      </c>
      <c r="N70">
        <v>-11.9</v>
      </c>
      <c r="O70">
        <f t="shared" si="10"/>
        <v>11.9</v>
      </c>
      <c r="Q70">
        <f t="shared" si="8"/>
        <v>0.24570562756303627</v>
      </c>
      <c r="R70">
        <f t="shared" si="9"/>
        <v>56.484721518859104</v>
      </c>
    </row>
    <row r="71" spans="1:18" x14ac:dyDescent="0.2">
      <c r="A71" t="s">
        <v>22</v>
      </c>
      <c r="B71" t="s">
        <v>23</v>
      </c>
      <c r="C71" s="2">
        <v>43228.477384259262</v>
      </c>
      <c r="D71" s="3">
        <v>43228</v>
      </c>
      <c r="E71" s="4">
        <v>0.47738425925925926</v>
      </c>
      <c r="F71" t="s">
        <v>24</v>
      </c>
      <c r="G71">
        <v>333</v>
      </c>
      <c r="H71">
        <v>564</v>
      </c>
      <c r="I71">
        <v>568</v>
      </c>
      <c r="J71">
        <v>0.41</v>
      </c>
      <c r="K71" s="1">
        <f t="shared" si="6"/>
        <v>0.41406000000000004</v>
      </c>
      <c r="L71" s="1">
        <f t="shared" si="7"/>
        <v>0.61184000000000005</v>
      </c>
      <c r="M71">
        <v>97.8</v>
      </c>
      <c r="N71">
        <v>-13.4</v>
      </c>
      <c r="O71">
        <f t="shared" si="10"/>
        <v>13.4</v>
      </c>
      <c r="Q71">
        <f t="shared" si="8"/>
        <v>0.32989016736401688</v>
      </c>
      <c r="R71">
        <f t="shared" si="9"/>
        <v>52.560778514590453</v>
      </c>
    </row>
    <row r="72" spans="1:18" x14ac:dyDescent="0.2">
      <c r="A72" t="s">
        <v>22</v>
      </c>
      <c r="B72" t="s">
        <v>23</v>
      </c>
      <c r="C72" s="2">
        <v>43228.477546296293</v>
      </c>
      <c r="D72" s="3">
        <v>43228</v>
      </c>
      <c r="E72" s="4">
        <v>0.47754629629629625</v>
      </c>
      <c r="F72" t="s">
        <v>24</v>
      </c>
      <c r="G72">
        <v>307</v>
      </c>
      <c r="H72">
        <v>477</v>
      </c>
      <c r="I72">
        <v>406</v>
      </c>
      <c r="J72">
        <v>0.35599999999999998</v>
      </c>
      <c r="K72" s="1">
        <f t="shared" si="6"/>
        <v>0.41714000000000001</v>
      </c>
      <c r="L72" s="1">
        <f t="shared" si="7"/>
        <v>0.61401000000000006</v>
      </c>
      <c r="M72">
        <v>60.7</v>
      </c>
      <c r="N72">
        <v>-14.1</v>
      </c>
      <c r="O72">
        <f t="shared" si="10"/>
        <v>14.1</v>
      </c>
      <c r="Q72">
        <f t="shared" si="8"/>
        <v>0.42020488265663436</v>
      </c>
      <c r="R72">
        <f t="shared" si="9"/>
        <v>50.824076338917955</v>
      </c>
    </row>
    <row r="73" spans="1:18" x14ac:dyDescent="0.2">
      <c r="A73" t="s">
        <v>22</v>
      </c>
      <c r="B73" t="s">
        <v>23</v>
      </c>
      <c r="C73" s="2">
        <v>43228.478067129632</v>
      </c>
      <c r="D73" s="3">
        <v>43228</v>
      </c>
      <c r="E73" s="4">
        <v>0.47806712962962966</v>
      </c>
      <c r="F73" t="s">
        <v>24</v>
      </c>
      <c r="G73">
        <v>322</v>
      </c>
      <c r="H73">
        <v>553</v>
      </c>
      <c r="I73">
        <v>449</v>
      </c>
      <c r="J73">
        <v>0.41799999999999998</v>
      </c>
      <c r="K73" s="1">
        <f t="shared" si="6"/>
        <v>0.42462000000000005</v>
      </c>
      <c r="L73" s="1">
        <f t="shared" si="7"/>
        <v>0.61928000000000005</v>
      </c>
      <c r="M73">
        <v>78.8</v>
      </c>
      <c r="N73">
        <v>-15.8</v>
      </c>
      <c r="O73">
        <f t="shared" si="10"/>
        <v>15.8</v>
      </c>
      <c r="Q73">
        <f t="shared" si="8"/>
        <v>0.32502260689833362</v>
      </c>
      <c r="R73">
        <f t="shared" si="9"/>
        <v>46.841529222553966</v>
      </c>
    </row>
    <row r="74" spans="1:18" x14ac:dyDescent="0.2">
      <c r="A74" t="s">
        <v>22</v>
      </c>
      <c r="B74" t="s">
        <v>23</v>
      </c>
      <c r="C74" s="2">
        <v>43228.47828703704</v>
      </c>
      <c r="D74" s="3">
        <v>43228</v>
      </c>
      <c r="E74" s="4">
        <v>0.47828703703703707</v>
      </c>
      <c r="F74" t="s">
        <v>24</v>
      </c>
      <c r="G74">
        <v>296</v>
      </c>
      <c r="H74">
        <v>514</v>
      </c>
      <c r="I74">
        <v>524</v>
      </c>
      <c r="J74">
        <v>0.42399999999999999</v>
      </c>
      <c r="K74" s="1">
        <f t="shared" si="6"/>
        <v>0.42462000000000005</v>
      </c>
      <c r="L74" s="1">
        <f t="shared" si="7"/>
        <v>0.61928000000000005</v>
      </c>
      <c r="M74">
        <v>93.3</v>
      </c>
      <c r="N74">
        <v>-15.8</v>
      </c>
      <c r="O74">
        <f t="shared" si="10"/>
        <v>15.8</v>
      </c>
      <c r="Q74">
        <f t="shared" si="8"/>
        <v>0.31533393618395567</v>
      </c>
      <c r="R74">
        <f t="shared" si="9"/>
        <v>46.841529222553966</v>
      </c>
    </row>
    <row r="75" spans="1:18" x14ac:dyDescent="0.2">
      <c r="A75" t="s">
        <v>22</v>
      </c>
      <c r="B75" t="s">
        <v>23</v>
      </c>
      <c r="C75" s="2">
        <v>43228.478495370371</v>
      </c>
      <c r="D75" s="3">
        <v>43228</v>
      </c>
      <c r="E75" s="4">
        <v>0.47849537037037032</v>
      </c>
      <c r="F75" t="s">
        <v>24</v>
      </c>
      <c r="G75">
        <v>328</v>
      </c>
      <c r="H75">
        <v>544</v>
      </c>
      <c r="I75">
        <v>496</v>
      </c>
      <c r="J75">
        <v>0.39700000000000002</v>
      </c>
      <c r="K75" s="1">
        <f t="shared" si="6"/>
        <v>0.42858000000000002</v>
      </c>
      <c r="L75" s="1">
        <f t="shared" si="7"/>
        <v>0.62207000000000001</v>
      </c>
      <c r="M75">
        <v>82.7</v>
      </c>
      <c r="N75">
        <v>-16.7</v>
      </c>
      <c r="O75">
        <f t="shared" si="10"/>
        <v>16.7</v>
      </c>
      <c r="Q75">
        <f t="shared" si="8"/>
        <v>0.36180815663832044</v>
      </c>
      <c r="R75">
        <f t="shared" si="9"/>
        <v>44.861061260908883</v>
      </c>
    </row>
    <row r="76" spans="1:18" x14ac:dyDescent="0.2">
      <c r="A76" t="s">
        <v>22</v>
      </c>
      <c r="B76" t="s">
        <v>23</v>
      </c>
      <c r="C76" s="2">
        <v>43228.479201388887</v>
      </c>
      <c r="D76" s="3">
        <v>43228</v>
      </c>
      <c r="E76" s="4">
        <v>0.47920138888888886</v>
      </c>
      <c r="F76" t="s">
        <v>24</v>
      </c>
      <c r="G76">
        <v>351</v>
      </c>
      <c r="H76">
        <v>605</v>
      </c>
      <c r="I76">
        <v>550</v>
      </c>
      <c r="J76">
        <v>0.42</v>
      </c>
      <c r="K76" s="1">
        <f t="shared" si="6"/>
        <v>0.42374000000000001</v>
      </c>
      <c r="L76" s="1">
        <f t="shared" si="7"/>
        <v>0.61865999999999999</v>
      </c>
      <c r="M76">
        <v>97</v>
      </c>
      <c r="N76">
        <v>-15.6</v>
      </c>
      <c r="O76">
        <f t="shared" si="10"/>
        <v>15.6</v>
      </c>
      <c r="Q76">
        <f t="shared" si="8"/>
        <v>0.32111337406653095</v>
      </c>
      <c r="R76">
        <f t="shared" si="9"/>
        <v>47.29337328443043</v>
      </c>
    </row>
    <row r="77" spans="1:18" x14ac:dyDescent="0.2">
      <c r="A77" t="s">
        <v>22</v>
      </c>
      <c r="B77" t="s">
        <v>23</v>
      </c>
      <c r="C77" s="2">
        <v>43228.47934027778</v>
      </c>
      <c r="D77" s="3">
        <v>43228</v>
      </c>
      <c r="E77" s="4">
        <v>0.47934027777777777</v>
      </c>
      <c r="F77" t="s">
        <v>24</v>
      </c>
      <c r="G77">
        <v>407</v>
      </c>
      <c r="H77">
        <v>757</v>
      </c>
      <c r="I77">
        <v>558</v>
      </c>
      <c r="J77">
        <v>0.46200000000000002</v>
      </c>
      <c r="K77" s="1">
        <f t="shared" si="6"/>
        <v>0.42242000000000002</v>
      </c>
      <c r="L77" s="1">
        <f t="shared" si="7"/>
        <v>0.61773</v>
      </c>
      <c r="M77">
        <v>108.3</v>
      </c>
      <c r="N77">
        <v>-15.3</v>
      </c>
      <c r="O77">
        <f t="shared" si="10"/>
        <v>15.3</v>
      </c>
      <c r="Q77">
        <f t="shared" si="8"/>
        <v>0.2521004322276722</v>
      </c>
      <c r="R77">
        <f t="shared" si="9"/>
        <v>47.979324857852639</v>
      </c>
    </row>
    <row r="78" spans="1:18" x14ac:dyDescent="0.2">
      <c r="A78" t="s">
        <v>22</v>
      </c>
      <c r="B78" t="s">
        <v>23</v>
      </c>
      <c r="C78" s="2">
        <v>43228.479710648149</v>
      </c>
      <c r="D78" s="3">
        <v>43228</v>
      </c>
      <c r="E78" s="4">
        <v>0.47971064814814812</v>
      </c>
      <c r="F78" t="s">
        <v>24</v>
      </c>
      <c r="G78">
        <v>258</v>
      </c>
      <c r="H78">
        <v>390</v>
      </c>
      <c r="I78">
        <v>539</v>
      </c>
      <c r="J78">
        <v>0.33800000000000002</v>
      </c>
      <c r="K78" s="1">
        <f t="shared" si="6"/>
        <v>0.42550000000000004</v>
      </c>
      <c r="L78" s="1">
        <f t="shared" si="7"/>
        <v>0.61990000000000001</v>
      </c>
      <c r="M78">
        <v>76.5</v>
      </c>
      <c r="N78">
        <v>-16</v>
      </c>
      <c r="O78">
        <f t="shared" si="10"/>
        <v>16</v>
      </c>
      <c r="Q78">
        <f t="shared" si="8"/>
        <v>0.45475076625262134</v>
      </c>
      <c r="R78">
        <f t="shared" si="9"/>
        <v>46.394002109164674</v>
      </c>
    </row>
    <row r="79" spans="1:18" x14ac:dyDescent="0.2">
      <c r="A79" t="s">
        <v>22</v>
      </c>
      <c r="B79" t="s">
        <v>23</v>
      </c>
      <c r="C79" s="2">
        <v>43228.480312500003</v>
      </c>
      <c r="D79" s="3">
        <v>43228</v>
      </c>
      <c r="E79" s="4">
        <v>0.48031249999999998</v>
      </c>
      <c r="F79" t="s">
        <v>24</v>
      </c>
      <c r="G79">
        <v>332</v>
      </c>
      <c r="H79">
        <v>621</v>
      </c>
      <c r="I79">
        <v>505</v>
      </c>
      <c r="J79">
        <v>0.46500000000000002</v>
      </c>
      <c r="K79" s="1">
        <f t="shared" si="6"/>
        <v>0.42946000000000001</v>
      </c>
      <c r="L79" s="1">
        <f t="shared" si="7"/>
        <v>0.62268999999999997</v>
      </c>
      <c r="M79">
        <v>98.6</v>
      </c>
      <c r="N79">
        <v>-16.899999999999999</v>
      </c>
      <c r="O79">
        <f t="shared" si="10"/>
        <v>16.899999999999999</v>
      </c>
      <c r="Q79">
        <f t="shared" si="8"/>
        <v>0.25323997494740558</v>
      </c>
      <c r="R79">
        <f t="shared" si="9"/>
        <v>44.432455671320064</v>
      </c>
    </row>
    <row r="80" spans="1:18" x14ac:dyDescent="0.2">
      <c r="A80" t="s">
        <v>22</v>
      </c>
      <c r="B80" t="s">
        <v>23</v>
      </c>
      <c r="C80" s="2">
        <v>43228.480428240742</v>
      </c>
      <c r="D80" s="3">
        <v>43228</v>
      </c>
      <c r="E80" s="4">
        <v>0.48042824074074075</v>
      </c>
      <c r="F80" t="s">
        <v>24</v>
      </c>
      <c r="G80">
        <v>333</v>
      </c>
      <c r="H80">
        <v>565</v>
      </c>
      <c r="I80">
        <v>516</v>
      </c>
      <c r="J80">
        <v>0.41099999999999998</v>
      </c>
      <c r="K80" s="1">
        <f t="shared" si="6"/>
        <v>0.42902000000000007</v>
      </c>
      <c r="L80" s="1">
        <f t="shared" si="7"/>
        <v>0.62238000000000004</v>
      </c>
      <c r="M80">
        <v>89.1</v>
      </c>
      <c r="N80">
        <v>-16.8</v>
      </c>
      <c r="O80">
        <f t="shared" si="10"/>
        <v>16.8</v>
      </c>
      <c r="Q80">
        <f t="shared" si="8"/>
        <v>0.33963173623831111</v>
      </c>
      <c r="R80">
        <f t="shared" si="9"/>
        <v>44.646244140394472</v>
      </c>
    </row>
    <row r="81" spans="1:18" x14ac:dyDescent="0.2">
      <c r="A81" t="s">
        <v>22</v>
      </c>
      <c r="B81" t="s">
        <v>23</v>
      </c>
      <c r="C81" s="2">
        <v>43228.480613425927</v>
      </c>
      <c r="D81" s="3">
        <v>43228</v>
      </c>
      <c r="E81" s="4">
        <v>0.48061342592592587</v>
      </c>
      <c r="F81" t="s">
        <v>24</v>
      </c>
      <c r="G81">
        <v>402</v>
      </c>
      <c r="H81">
        <v>750</v>
      </c>
      <c r="I81">
        <v>516</v>
      </c>
      <c r="J81">
        <v>0.46400000000000002</v>
      </c>
      <c r="K81" s="1">
        <f t="shared" si="6"/>
        <v>0.42946000000000001</v>
      </c>
      <c r="L81" s="1">
        <f t="shared" si="7"/>
        <v>0.62268999999999997</v>
      </c>
      <c r="M81">
        <v>100.6</v>
      </c>
      <c r="N81">
        <v>-16.899999999999999</v>
      </c>
      <c r="O81">
        <f t="shared" si="10"/>
        <v>16.899999999999999</v>
      </c>
      <c r="Q81">
        <f t="shared" si="8"/>
        <v>0.25484591048515304</v>
      </c>
      <c r="R81">
        <f t="shared" si="9"/>
        <v>44.432455671320064</v>
      </c>
    </row>
    <row r="82" spans="1:18" x14ac:dyDescent="0.2">
      <c r="A82" t="s">
        <v>22</v>
      </c>
      <c r="B82" t="s">
        <v>23</v>
      </c>
      <c r="C82" s="2">
        <v>43228.7344212963</v>
      </c>
      <c r="D82" s="3">
        <v>43228</v>
      </c>
      <c r="E82" s="4">
        <v>0.73442129629629627</v>
      </c>
      <c r="F82" t="s">
        <v>21</v>
      </c>
      <c r="G82">
        <v>308</v>
      </c>
      <c r="H82">
        <v>755</v>
      </c>
      <c r="I82">
        <v>9</v>
      </c>
      <c r="J82">
        <v>0.59199999999999997</v>
      </c>
      <c r="K82" s="1">
        <f t="shared" si="6"/>
        <v>0.37490000000000001</v>
      </c>
      <c r="L82" s="1">
        <f t="shared" si="7"/>
        <v>0.58425000000000005</v>
      </c>
      <c r="M82">
        <v>2.2000000000000002</v>
      </c>
      <c r="N82">
        <v>-4.5</v>
      </c>
      <c r="O82">
        <f t="shared" si="10"/>
        <v>4.5</v>
      </c>
      <c r="P82">
        <f t="shared" ref="P82:P107" si="11">1-(K82/J82)</f>
        <v>0.36672297297297296</v>
      </c>
      <c r="R82">
        <f t="shared" si="9"/>
        <v>80.57353018734797</v>
      </c>
    </row>
    <row r="83" spans="1:18" x14ac:dyDescent="0.2">
      <c r="A83" t="s">
        <v>22</v>
      </c>
      <c r="B83" t="s">
        <v>23</v>
      </c>
      <c r="C83" s="2">
        <v>43228.734537037039</v>
      </c>
      <c r="D83" s="3">
        <v>43228</v>
      </c>
      <c r="E83" s="4">
        <v>0.73453703703703699</v>
      </c>
      <c r="F83" t="s">
        <v>21</v>
      </c>
      <c r="G83">
        <v>474</v>
      </c>
      <c r="H83">
        <v>1054</v>
      </c>
      <c r="I83">
        <v>8</v>
      </c>
      <c r="J83">
        <v>0.55000000000000004</v>
      </c>
      <c r="K83" s="1">
        <f t="shared" si="6"/>
        <v>0.37666000000000005</v>
      </c>
      <c r="L83" s="1">
        <f t="shared" si="7"/>
        <v>0.58549000000000007</v>
      </c>
      <c r="M83">
        <v>1.8</v>
      </c>
      <c r="N83">
        <v>-4.9000000000000004</v>
      </c>
      <c r="O83">
        <f t="shared" si="10"/>
        <v>4.9000000000000004</v>
      </c>
      <c r="P83">
        <f t="shared" si="11"/>
        <v>0.31516363636363631</v>
      </c>
      <c r="R83">
        <f t="shared" si="9"/>
        <v>79.04127512691727</v>
      </c>
    </row>
    <row r="84" spans="1:18" x14ac:dyDescent="0.2">
      <c r="A84" t="s">
        <v>22</v>
      </c>
      <c r="B84" t="s">
        <v>23</v>
      </c>
      <c r="C84" s="2">
        <v>43228.734756944446</v>
      </c>
      <c r="D84" s="3">
        <v>43228</v>
      </c>
      <c r="E84" s="4">
        <v>0.73475694444444439</v>
      </c>
      <c r="F84" t="s">
        <v>21</v>
      </c>
      <c r="G84">
        <v>442</v>
      </c>
      <c r="H84">
        <v>1057</v>
      </c>
      <c r="I84">
        <v>10</v>
      </c>
      <c r="J84">
        <v>0.58199999999999996</v>
      </c>
      <c r="K84" s="1">
        <f t="shared" si="6"/>
        <v>0.37050000000000005</v>
      </c>
      <c r="L84" s="1">
        <f t="shared" si="7"/>
        <v>0.58115000000000006</v>
      </c>
      <c r="M84">
        <v>2.4</v>
      </c>
      <c r="N84">
        <v>-3.5</v>
      </c>
      <c r="O84">
        <f t="shared" si="10"/>
        <v>3.5</v>
      </c>
      <c r="P84">
        <f t="shared" si="11"/>
        <v>0.36340206185566992</v>
      </c>
      <c r="R84">
        <f t="shared" si="9"/>
        <v>84.535383468465881</v>
      </c>
    </row>
    <row r="85" spans="1:18" x14ac:dyDescent="0.2">
      <c r="A85" t="s">
        <v>22</v>
      </c>
      <c r="B85" t="s">
        <v>23</v>
      </c>
      <c r="C85" s="2">
        <v>43228.735312500001</v>
      </c>
      <c r="D85" s="3">
        <v>43228</v>
      </c>
      <c r="E85" s="4">
        <v>0.73531250000000004</v>
      </c>
      <c r="F85" t="s">
        <v>21</v>
      </c>
      <c r="G85">
        <v>494</v>
      </c>
      <c r="H85">
        <v>1137</v>
      </c>
      <c r="I85">
        <v>5</v>
      </c>
      <c r="J85">
        <v>0.56599999999999995</v>
      </c>
      <c r="K85" s="1">
        <f t="shared" si="6"/>
        <v>0.37842000000000003</v>
      </c>
      <c r="L85" s="1">
        <f t="shared" si="7"/>
        <v>0.58672999999999997</v>
      </c>
      <c r="M85">
        <v>1.2</v>
      </c>
      <c r="N85">
        <v>-5.3</v>
      </c>
      <c r="O85">
        <f t="shared" si="10"/>
        <v>5.3</v>
      </c>
      <c r="P85">
        <f t="shared" si="11"/>
        <v>0.33141342756183734</v>
      </c>
      <c r="R85">
        <f t="shared" si="9"/>
        <v>77.538158737272838</v>
      </c>
    </row>
    <row r="86" spans="1:18" x14ac:dyDescent="0.2">
      <c r="A86" t="s">
        <v>22</v>
      </c>
      <c r="B86" t="s">
        <v>23</v>
      </c>
      <c r="C86" s="2">
        <v>43228.735625000001</v>
      </c>
      <c r="D86" s="3">
        <v>43228</v>
      </c>
      <c r="E86" s="4">
        <v>0.73562500000000008</v>
      </c>
      <c r="F86" t="s">
        <v>21</v>
      </c>
      <c r="G86">
        <v>418</v>
      </c>
      <c r="H86">
        <v>1025</v>
      </c>
      <c r="I86">
        <v>5</v>
      </c>
      <c r="J86">
        <v>0.59199999999999997</v>
      </c>
      <c r="K86" s="1">
        <f t="shared" si="6"/>
        <v>0.37754000000000004</v>
      </c>
      <c r="L86" s="1">
        <f t="shared" si="7"/>
        <v>0.58611000000000002</v>
      </c>
      <c r="M86">
        <v>1.2</v>
      </c>
      <c r="N86">
        <v>-5.0999999999999996</v>
      </c>
      <c r="O86">
        <f t="shared" si="10"/>
        <v>5.0999999999999996</v>
      </c>
      <c r="P86">
        <f t="shared" si="11"/>
        <v>0.36226351351351338</v>
      </c>
      <c r="R86">
        <f t="shared" si="9"/>
        <v>78.2861094804651</v>
      </c>
    </row>
    <row r="87" spans="1:18" x14ac:dyDescent="0.2">
      <c r="A87" t="s">
        <v>22</v>
      </c>
      <c r="B87" t="s">
        <v>23</v>
      </c>
      <c r="C87" s="2">
        <v>43228.735844907409</v>
      </c>
      <c r="D87" s="3">
        <v>43228</v>
      </c>
      <c r="E87" s="4">
        <v>0.73584490740740749</v>
      </c>
      <c r="F87" t="s">
        <v>21</v>
      </c>
      <c r="G87">
        <v>554</v>
      </c>
      <c r="H87">
        <v>1308</v>
      </c>
      <c r="I87">
        <v>5</v>
      </c>
      <c r="J87">
        <v>0.57599999999999996</v>
      </c>
      <c r="K87" s="1">
        <f t="shared" si="6"/>
        <v>0.37798000000000004</v>
      </c>
      <c r="L87" s="1">
        <f t="shared" si="7"/>
        <v>0.58642000000000005</v>
      </c>
      <c r="M87">
        <v>1.2</v>
      </c>
      <c r="N87">
        <v>-5.2</v>
      </c>
      <c r="O87">
        <f t="shared" si="10"/>
        <v>5.2</v>
      </c>
      <c r="P87">
        <f t="shared" si="11"/>
        <v>0.34378472222222212</v>
      </c>
      <c r="R87">
        <f t="shared" si="9"/>
        <v>77.911236569700421</v>
      </c>
    </row>
    <row r="88" spans="1:18" x14ac:dyDescent="0.2">
      <c r="A88" t="s">
        <v>22</v>
      </c>
      <c r="B88" t="s">
        <v>23</v>
      </c>
      <c r="C88" s="2">
        <v>43228.73605324074</v>
      </c>
      <c r="D88" s="3">
        <v>43228</v>
      </c>
      <c r="E88" s="4">
        <v>0.73605324074074074</v>
      </c>
      <c r="F88" t="s">
        <v>21</v>
      </c>
      <c r="G88">
        <v>371</v>
      </c>
      <c r="H88">
        <v>922</v>
      </c>
      <c r="I88">
        <v>5</v>
      </c>
      <c r="J88">
        <v>0.59799999999999998</v>
      </c>
      <c r="K88" s="1">
        <f t="shared" si="6"/>
        <v>0.37710000000000005</v>
      </c>
      <c r="L88" s="1">
        <f t="shared" si="7"/>
        <v>0.58579999999999999</v>
      </c>
      <c r="M88">
        <v>1.3</v>
      </c>
      <c r="N88">
        <v>-5</v>
      </c>
      <c r="O88">
        <f t="shared" si="10"/>
        <v>5</v>
      </c>
      <c r="P88">
        <f t="shared" si="11"/>
        <v>0.36939799331103673</v>
      </c>
      <c r="R88">
        <f t="shared" si="9"/>
        <v>78.662786106655346</v>
      </c>
    </row>
    <row r="89" spans="1:18" x14ac:dyDescent="0.2">
      <c r="A89" t="s">
        <v>22</v>
      </c>
      <c r="B89" t="s">
        <v>23</v>
      </c>
      <c r="C89" s="2">
        <v>43228.736388888887</v>
      </c>
      <c r="D89" s="3">
        <v>43228</v>
      </c>
      <c r="E89" s="4">
        <v>0.73638888888888887</v>
      </c>
      <c r="F89" t="s">
        <v>21</v>
      </c>
      <c r="G89">
        <v>410</v>
      </c>
      <c r="H89">
        <v>1052</v>
      </c>
      <c r="I89">
        <v>4</v>
      </c>
      <c r="J89">
        <v>0.61</v>
      </c>
      <c r="K89" s="1">
        <f t="shared" si="6"/>
        <v>0.38458000000000003</v>
      </c>
      <c r="L89" s="1">
        <f t="shared" si="7"/>
        <v>0.59106999999999998</v>
      </c>
      <c r="M89">
        <v>1</v>
      </c>
      <c r="N89">
        <v>-6.7</v>
      </c>
      <c r="O89">
        <f t="shared" si="10"/>
        <v>6.7</v>
      </c>
      <c r="P89">
        <f t="shared" si="11"/>
        <v>0.36954098360655729</v>
      </c>
      <c r="R89">
        <f t="shared" si="9"/>
        <v>72.498812758962089</v>
      </c>
    </row>
    <row r="90" spans="1:18" x14ac:dyDescent="0.2">
      <c r="A90" t="s">
        <v>22</v>
      </c>
      <c r="B90" t="s">
        <v>23</v>
      </c>
      <c r="C90" s="2">
        <v>43228.736643518518</v>
      </c>
      <c r="D90" s="3">
        <v>43228</v>
      </c>
      <c r="E90" s="4">
        <v>0.73664351851851861</v>
      </c>
      <c r="F90" t="s">
        <v>21</v>
      </c>
      <c r="G90">
        <v>426</v>
      </c>
      <c r="H90">
        <v>1106</v>
      </c>
      <c r="I90">
        <v>4</v>
      </c>
      <c r="J90">
        <v>0.61499999999999999</v>
      </c>
      <c r="K90" s="1">
        <f t="shared" si="6"/>
        <v>0.38370000000000004</v>
      </c>
      <c r="L90" s="1">
        <f t="shared" si="7"/>
        <v>0.59045000000000003</v>
      </c>
      <c r="M90">
        <v>1</v>
      </c>
      <c r="N90">
        <v>-6.5</v>
      </c>
      <c r="O90">
        <f t="shared" si="10"/>
        <v>6.5</v>
      </c>
      <c r="P90">
        <f t="shared" si="11"/>
        <v>0.37609756097560965</v>
      </c>
      <c r="R90">
        <f t="shared" si="9"/>
        <v>73.198152822831261</v>
      </c>
    </row>
    <row r="91" spans="1:18" x14ac:dyDescent="0.2">
      <c r="A91" t="s">
        <v>22</v>
      </c>
      <c r="B91" t="s">
        <v>23</v>
      </c>
      <c r="C91" s="2">
        <v>43228.736863425926</v>
      </c>
      <c r="D91" s="3">
        <v>43228</v>
      </c>
      <c r="E91" s="4">
        <v>0.73686342592592602</v>
      </c>
      <c r="F91" t="s">
        <v>21</v>
      </c>
      <c r="G91">
        <v>474</v>
      </c>
      <c r="H91">
        <v>1145</v>
      </c>
      <c r="I91">
        <v>4</v>
      </c>
      <c r="J91">
        <v>0.58599999999999997</v>
      </c>
      <c r="K91" s="1">
        <f t="shared" si="6"/>
        <v>0.38502000000000003</v>
      </c>
      <c r="L91" s="1">
        <f t="shared" si="7"/>
        <v>0.59138000000000002</v>
      </c>
      <c r="M91">
        <v>1</v>
      </c>
      <c r="N91">
        <v>-6.8</v>
      </c>
      <c r="O91">
        <f t="shared" si="10"/>
        <v>6.8</v>
      </c>
      <c r="P91">
        <f t="shared" si="11"/>
        <v>0.34296928327645038</v>
      </c>
      <c r="R91">
        <f t="shared" si="9"/>
        <v>72.151652309345963</v>
      </c>
    </row>
    <row r="92" spans="1:18" x14ac:dyDescent="0.2">
      <c r="A92" t="s">
        <v>22</v>
      </c>
      <c r="B92" t="s">
        <v>23</v>
      </c>
      <c r="C92" s="2">
        <v>43228.73715277778</v>
      </c>
      <c r="D92" s="3">
        <v>43228</v>
      </c>
      <c r="E92" s="4">
        <v>0.73715277777777777</v>
      </c>
      <c r="F92" t="s">
        <v>21</v>
      </c>
      <c r="G92">
        <v>430</v>
      </c>
      <c r="H92">
        <v>1052</v>
      </c>
      <c r="I92">
        <v>4</v>
      </c>
      <c r="J92">
        <v>0.59099999999999997</v>
      </c>
      <c r="K92" s="1">
        <f t="shared" si="6"/>
        <v>0.38722000000000001</v>
      </c>
      <c r="L92" s="1">
        <f t="shared" si="7"/>
        <v>0.59293000000000007</v>
      </c>
      <c r="M92">
        <v>1</v>
      </c>
      <c r="N92">
        <v>-7.3</v>
      </c>
      <c r="O92">
        <f t="shared" si="10"/>
        <v>7.3</v>
      </c>
      <c r="P92">
        <f t="shared" si="11"/>
        <v>0.3448054145516074</v>
      </c>
      <c r="R92">
        <f t="shared" si="9"/>
        <v>70.440627085035729</v>
      </c>
    </row>
    <row r="93" spans="1:18" x14ac:dyDescent="0.2">
      <c r="A93" t="s">
        <v>22</v>
      </c>
      <c r="B93" t="s">
        <v>23</v>
      </c>
      <c r="C93" s="2">
        <v>43228.738020833334</v>
      </c>
      <c r="D93" s="3">
        <v>43228</v>
      </c>
      <c r="E93" s="4">
        <v>0.73802083333333324</v>
      </c>
      <c r="F93" t="s">
        <v>21</v>
      </c>
      <c r="G93">
        <v>492</v>
      </c>
      <c r="H93">
        <v>1237</v>
      </c>
      <c r="I93">
        <v>2</v>
      </c>
      <c r="J93">
        <v>0.60199999999999998</v>
      </c>
      <c r="K93" s="1">
        <f t="shared" si="6"/>
        <v>0.39646000000000003</v>
      </c>
      <c r="L93" s="1">
        <f t="shared" si="7"/>
        <v>0.59943999999999997</v>
      </c>
      <c r="M93">
        <v>0.5</v>
      </c>
      <c r="N93">
        <v>-9.4</v>
      </c>
      <c r="O93">
        <f t="shared" si="10"/>
        <v>9.4</v>
      </c>
      <c r="P93">
        <f t="shared" si="11"/>
        <v>0.3414285714285713</v>
      </c>
      <c r="R93">
        <f t="shared" si="9"/>
        <v>63.686345674851452</v>
      </c>
    </row>
    <row r="94" spans="1:18" x14ac:dyDescent="0.2">
      <c r="A94" t="s">
        <v>22</v>
      </c>
      <c r="B94" t="s">
        <v>23</v>
      </c>
      <c r="C94" s="2">
        <v>43228.738333333335</v>
      </c>
      <c r="D94" s="3">
        <v>43228</v>
      </c>
      <c r="E94" s="4">
        <v>0.73833333333333329</v>
      </c>
      <c r="F94" t="s">
        <v>21</v>
      </c>
      <c r="G94">
        <v>447</v>
      </c>
      <c r="H94">
        <v>1140</v>
      </c>
      <c r="I94">
        <v>2</v>
      </c>
      <c r="J94">
        <v>0.60799999999999998</v>
      </c>
      <c r="K94" s="1">
        <f t="shared" si="6"/>
        <v>0.39866000000000001</v>
      </c>
      <c r="L94" s="1">
        <f t="shared" si="7"/>
        <v>0.60099000000000002</v>
      </c>
      <c r="M94">
        <v>0.5</v>
      </c>
      <c r="N94">
        <v>-9.9</v>
      </c>
      <c r="O94">
        <f t="shared" si="10"/>
        <v>9.9</v>
      </c>
      <c r="P94">
        <f t="shared" si="11"/>
        <v>0.3443092105263158</v>
      </c>
      <c r="R94">
        <f t="shared" si="9"/>
        <v>62.176069189059902</v>
      </c>
    </row>
    <row r="95" spans="1:18" x14ac:dyDescent="0.2">
      <c r="A95" t="s">
        <v>22</v>
      </c>
      <c r="B95" t="s">
        <v>23</v>
      </c>
      <c r="C95" s="2">
        <v>43228.738541666666</v>
      </c>
      <c r="D95" s="3">
        <v>43228</v>
      </c>
      <c r="E95" s="4">
        <v>0.73854166666666676</v>
      </c>
      <c r="F95" t="s">
        <v>21</v>
      </c>
      <c r="G95">
        <v>520</v>
      </c>
      <c r="H95">
        <v>1257</v>
      </c>
      <c r="I95">
        <v>2</v>
      </c>
      <c r="J95">
        <v>0.58599999999999997</v>
      </c>
      <c r="K95" s="1">
        <f t="shared" si="6"/>
        <v>0.40262000000000003</v>
      </c>
      <c r="L95" s="1">
        <f t="shared" si="7"/>
        <v>0.60377999999999998</v>
      </c>
      <c r="M95">
        <v>0.5</v>
      </c>
      <c r="N95">
        <v>-10.8</v>
      </c>
      <c r="O95">
        <f t="shared" si="10"/>
        <v>10.8</v>
      </c>
      <c r="P95">
        <f t="shared" si="11"/>
        <v>0.31293515358361768</v>
      </c>
      <c r="R95">
        <f t="shared" si="9"/>
        <v>59.54725422392697</v>
      </c>
    </row>
    <row r="96" spans="1:18" x14ac:dyDescent="0.2">
      <c r="A96" t="s">
        <v>22</v>
      </c>
      <c r="B96" t="s">
        <v>23</v>
      </c>
      <c r="C96" s="2">
        <v>43228.738749999997</v>
      </c>
      <c r="D96" s="3">
        <v>43228</v>
      </c>
      <c r="E96" s="4">
        <v>0.73875000000000002</v>
      </c>
      <c r="F96" t="s">
        <v>21</v>
      </c>
      <c r="G96">
        <v>468</v>
      </c>
      <c r="H96">
        <v>1148</v>
      </c>
      <c r="I96">
        <v>9</v>
      </c>
      <c r="J96">
        <v>0.59199999999999997</v>
      </c>
      <c r="K96" s="1">
        <f t="shared" si="6"/>
        <v>0.40702000000000005</v>
      </c>
      <c r="L96" s="1">
        <f t="shared" si="7"/>
        <v>0.60688000000000009</v>
      </c>
      <c r="M96">
        <v>2.2000000000000002</v>
      </c>
      <c r="N96">
        <v>-11.8</v>
      </c>
      <c r="O96">
        <f t="shared" si="10"/>
        <v>11.8</v>
      </c>
      <c r="P96">
        <f t="shared" si="11"/>
        <v>0.31246621621621606</v>
      </c>
      <c r="R96">
        <f t="shared" si="9"/>
        <v>56.756499928518465</v>
      </c>
    </row>
    <row r="97" spans="1:18" x14ac:dyDescent="0.2">
      <c r="A97" t="s">
        <v>22</v>
      </c>
      <c r="B97" t="s">
        <v>23</v>
      </c>
      <c r="C97" s="2">
        <v>43228.738958333335</v>
      </c>
      <c r="D97" s="3">
        <v>43228</v>
      </c>
      <c r="E97" s="4">
        <v>0.73895833333333327</v>
      </c>
      <c r="F97" t="s">
        <v>21</v>
      </c>
      <c r="G97">
        <v>499</v>
      </c>
      <c r="H97">
        <v>1358</v>
      </c>
      <c r="I97">
        <v>1</v>
      </c>
      <c r="J97">
        <v>0.63300000000000001</v>
      </c>
      <c r="K97" s="1">
        <f t="shared" si="6"/>
        <v>0.40746000000000004</v>
      </c>
      <c r="L97" s="1">
        <f t="shared" si="7"/>
        <v>0.60719000000000001</v>
      </c>
      <c r="M97">
        <v>0.3</v>
      </c>
      <c r="N97">
        <v>-11.9</v>
      </c>
      <c r="O97">
        <f t="shared" si="10"/>
        <v>11.9</v>
      </c>
      <c r="P97">
        <f t="shared" si="11"/>
        <v>0.35630331753554501</v>
      </c>
      <c r="R97">
        <f t="shared" si="9"/>
        <v>56.484721518859104</v>
      </c>
    </row>
    <row r="98" spans="1:18" x14ac:dyDescent="0.2">
      <c r="A98" t="s">
        <v>22</v>
      </c>
      <c r="B98" t="s">
        <v>23</v>
      </c>
      <c r="C98" s="2">
        <v>43228.739155092589</v>
      </c>
      <c r="D98" s="3">
        <v>43228</v>
      </c>
      <c r="E98" s="4">
        <v>0.7391550925925926</v>
      </c>
      <c r="F98" t="s">
        <v>21</v>
      </c>
      <c r="G98">
        <v>468</v>
      </c>
      <c r="H98">
        <v>1180</v>
      </c>
      <c r="I98">
        <v>2</v>
      </c>
      <c r="J98">
        <v>0.60299999999999998</v>
      </c>
      <c r="K98" s="1">
        <f t="shared" si="6"/>
        <v>0.40570000000000006</v>
      </c>
      <c r="L98" s="1">
        <f t="shared" si="7"/>
        <v>0.60594999999999999</v>
      </c>
      <c r="M98">
        <v>0.5</v>
      </c>
      <c r="N98">
        <v>-11.5</v>
      </c>
      <c r="O98">
        <f t="shared" si="10"/>
        <v>11.5</v>
      </c>
      <c r="P98">
        <f t="shared" si="11"/>
        <v>0.32719734660033151</v>
      </c>
      <c r="R98">
        <f t="shared" si="9"/>
        <v>57.57970638904645</v>
      </c>
    </row>
    <row r="99" spans="1:18" x14ac:dyDescent="0.2">
      <c r="A99" t="s">
        <v>22</v>
      </c>
      <c r="B99" t="s">
        <v>23</v>
      </c>
      <c r="C99" s="2">
        <v>43228.739328703705</v>
      </c>
      <c r="D99" s="3">
        <v>43228</v>
      </c>
      <c r="E99" s="4">
        <v>0.73932870370370374</v>
      </c>
      <c r="F99" t="s">
        <v>21</v>
      </c>
      <c r="G99">
        <v>477</v>
      </c>
      <c r="H99">
        <v>1237</v>
      </c>
      <c r="I99">
        <v>1</v>
      </c>
      <c r="J99">
        <v>0.61399999999999999</v>
      </c>
      <c r="K99" s="1">
        <f t="shared" si="6"/>
        <v>0.40482000000000001</v>
      </c>
      <c r="L99" s="1">
        <f t="shared" si="7"/>
        <v>0.60533000000000003</v>
      </c>
      <c r="M99">
        <v>0.3</v>
      </c>
      <c r="N99">
        <v>-11.3</v>
      </c>
      <c r="O99">
        <f t="shared" si="10"/>
        <v>11.3</v>
      </c>
      <c r="P99">
        <f t="shared" si="11"/>
        <v>0.34068403908794787</v>
      </c>
      <c r="R99">
        <f t="shared" si="9"/>
        <v>58.13513335414121</v>
      </c>
    </row>
    <row r="100" spans="1:18" x14ac:dyDescent="0.2">
      <c r="A100" t="s">
        <v>22</v>
      </c>
      <c r="B100" t="s">
        <v>23</v>
      </c>
      <c r="C100" s="2">
        <v>43228.739722222221</v>
      </c>
      <c r="D100" s="3">
        <v>43228</v>
      </c>
      <c r="E100" s="4">
        <v>0.73972222222222228</v>
      </c>
      <c r="F100" t="s">
        <v>21</v>
      </c>
      <c r="G100">
        <v>483</v>
      </c>
      <c r="H100">
        <v>1216</v>
      </c>
      <c r="I100">
        <v>1</v>
      </c>
      <c r="J100">
        <v>0.60299999999999998</v>
      </c>
      <c r="K100" s="1">
        <f t="shared" si="6"/>
        <v>0.41054000000000002</v>
      </c>
      <c r="L100" s="1">
        <f t="shared" si="7"/>
        <v>0.60936000000000001</v>
      </c>
      <c r="M100">
        <v>0.3</v>
      </c>
      <c r="N100">
        <v>-12.6</v>
      </c>
      <c r="O100">
        <f t="shared" si="10"/>
        <v>12.6</v>
      </c>
      <c r="P100">
        <f t="shared" si="11"/>
        <v>0.31917081260364832</v>
      </c>
      <c r="R100">
        <f t="shared" si="9"/>
        <v>54.618365244725396</v>
      </c>
    </row>
    <row r="101" spans="1:18" x14ac:dyDescent="0.2">
      <c r="A101" t="s">
        <v>22</v>
      </c>
      <c r="B101" t="s">
        <v>23</v>
      </c>
      <c r="C101" s="2">
        <v>43228.739849537036</v>
      </c>
      <c r="D101" s="3">
        <v>43228</v>
      </c>
      <c r="E101" s="4">
        <v>0.73984953703703704</v>
      </c>
      <c r="F101" t="s">
        <v>21</v>
      </c>
      <c r="G101">
        <v>491</v>
      </c>
      <c r="H101">
        <v>1265</v>
      </c>
      <c r="I101">
        <v>2</v>
      </c>
      <c r="J101">
        <v>0.61199999999999999</v>
      </c>
      <c r="K101" s="1">
        <f t="shared" si="6"/>
        <v>0.41054000000000002</v>
      </c>
      <c r="L101" s="1">
        <f t="shared" si="7"/>
        <v>0.60936000000000001</v>
      </c>
      <c r="M101">
        <v>0.5</v>
      </c>
      <c r="N101">
        <v>-12.6</v>
      </c>
      <c r="O101">
        <f t="shared" si="10"/>
        <v>12.6</v>
      </c>
      <c r="P101">
        <f t="shared" si="11"/>
        <v>0.32918300653594768</v>
      </c>
      <c r="R101">
        <f t="shared" si="9"/>
        <v>54.618365244725396</v>
      </c>
    </row>
    <row r="102" spans="1:18" x14ac:dyDescent="0.2">
      <c r="A102" t="s">
        <v>22</v>
      </c>
      <c r="B102" t="s">
        <v>23</v>
      </c>
      <c r="C102" s="2">
        <v>43228.740034722221</v>
      </c>
      <c r="D102" s="3">
        <v>43228</v>
      </c>
      <c r="E102" s="4">
        <v>0.74003472222222222</v>
      </c>
      <c r="F102" t="s">
        <v>21</v>
      </c>
      <c r="G102">
        <v>372</v>
      </c>
      <c r="H102">
        <v>954</v>
      </c>
      <c r="I102">
        <v>10</v>
      </c>
      <c r="J102">
        <v>0.61</v>
      </c>
      <c r="K102" s="1">
        <f t="shared" si="6"/>
        <v>0.41274000000000005</v>
      </c>
      <c r="L102" s="1">
        <f t="shared" si="7"/>
        <v>0.61091000000000006</v>
      </c>
      <c r="M102">
        <v>2.6</v>
      </c>
      <c r="N102">
        <v>-13.1</v>
      </c>
      <c r="O102">
        <f t="shared" si="10"/>
        <v>13.1</v>
      </c>
      <c r="P102">
        <f t="shared" si="11"/>
        <v>0.32337704918032772</v>
      </c>
      <c r="R102">
        <f t="shared" si="9"/>
        <v>53.323129478763462</v>
      </c>
    </row>
    <row r="103" spans="1:18" x14ac:dyDescent="0.2">
      <c r="A103" t="s">
        <v>22</v>
      </c>
      <c r="B103" t="s">
        <v>23</v>
      </c>
      <c r="C103" s="2">
        <v>43228.740474537037</v>
      </c>
      <c r="D103" s="3">
        <v>43228</v>
      </c>
      <c r="E103" s="4">
        <v>0.74047453703703703</v>
      </c>
      <c r="F103" t="s">
        <v>21</v>
      </c>
      <c r="G103">
        <v>516</v>
      </c>
      <c r="H103">
        <v>1388</v>
      </c>
      <c r="I103">
        <v>0</v>
      </c>
      <c r="J103">
        <v>0.628</v>
      </c>
      <c r="K103" s="1">
        <f t="shared" si="6"/>
        <v>0.41934000000000005</v>
      </c>
      <c r="L103" s="1">
        <f t="shared" si="7"/>
        <v>0.61556</v>
      </c>
      <c r="M103">
        <v>0</v>
      </c>
      <c r="N103">
        <v>-14.6</v>
      </c>
      <c r="O103">
        <f t="shared" si="10"/>
        <v>14.6</v>
      </c>
      <c r="P103">
        <f t="shared" si="11"/>
        <v>0.33226114649681526</v>
      </c>
      <c r="R103">
        <f t="shared" si="9"/>
        <v>49.618819441330679</v>
      </c>
    </row>
    <row r="104" spans="1:18" x14ac:dyDescent="0.2">
      <c r="A104" t="s">
        <v>22</v>
      </c>
      <c r="B104" t="s">
        <v>23</v>
      </c>
      <c r="C104" s="2">
        <v>43228.740659722222</v>
      </c>
      <c r="D104" s="3">
        <v>43228</v>
      </c>
      <c r="E104" s="4">
        <v>0.74065972222222232</v>
      </c>
      <c r="F104" t="s">
        <v>21</v>
      </c>
      <c r="G104">
        <v>480</v>
      </c>
      <c r="H104">
        <v>1226</v>
      </c>
      <c r="I104">
        <v>0</v>
      </c>
      <c r="J104">
        <v>0.60799999999999998</v>
      </c>
      <c r="K104" s="1">
        <f t="shared" si="6"/>
        <v>0.41978000000000004</v>
      </c>
      <c r="L104" s="1">
        <f t="shared" si="7"/>
        <v>0.61587000000000003</v>
      </c>
      <c r="M104">
        <v>0</v>
      </c>
      <c r="N104">
        <v>-14.7</v>
      </c>
      <c r="O104">
        <f t="shared" si="10"/>
        <v>14.7</v>
      </c>
      <c r="P104">
        <f t="shared" si="11"/>
        <v>0.30957236842105251</v>
      </c>
      <c r="R104">
        <f t="shared" si="9"/>
        <v>49.381219803334616</v>
      </c>
    </row>
    <row r="105" spans="1:18" x14ac:dyDescent="0.2">
      <c r="A105" t="s">
        <v>22</v>
      </c>
      <c r="B105" t="s">
        <v>23</v>
      </c>
      <c r="C105" s="2">
        <v>43228.74077546296</v>
      </c>
      <c r="D105" s="3">
        <v>43228</v>
      </c>
      <c r="E105" s="4">
        <v>0.74077546296296293</v>
      </c>
      <c r="F105" t="s">
        <v>21</v>
      </c>
      <c r="G105">
        <v>482</v>
      </c>
      <c r="H105">
        <v>1282</v>
      </c>
      <c r="I105">
        <v>0</v>
      </c>
      <c r="J105">
        <v>0.624</v>
      </c>
      <c r="K105" s="1">
        <f t="shared" si="6"/>
        <v>0.41934000000000005</v>
      </c>
      <c r="L105" s="1">
        <f t="shared" si="7"/>
        <v>0.61556</v>
      </c>
      <c r="M105">
        <v>0</v>
      </c>
      <c r="N105">
        <v>-14.6</v>
      </c>
      <c r="O105">
        <f t="shared" si="10"/>
        <v>14.6</v>
      </c>
      <c r="P105">
        <f t="shared" si="11"/>
        <v>0.32798076923076913</v>
      </c>
      <c r="R105">
        <f t="shared" si="9"/>
        <v>49.618819441330679</v>
      </c>
    </row>
    <row r="106" spans="1:18" x14ac:dyDescent="0.2">
      <c r="A106" t="s">
        <v>22</v>
      </c>
      <c r="B106" t="s">
        <v>23</v>
      </c>
      <c r="C106" s="2">
        <v>43228.741041666668</v>
      </c>
      <c r="D106" s="3">
        <v>43228</v>
      </c>
      <c r="E106" s="4">
        <v>0.74104166666666671</v>
      </c>
      <c r="F106" t="s">
        <v>21</v>
      </c>
      <c r="G106">
        <v>520</v>
      </c>
      <c r="H106">
        <v>1306</v>
      </c>
      <c r="I106">
        <v>3</v>
      </c>
      <c r="J106">
        <v>0.60199999999999998</v>
      </c>
      <c r="K106" s="1">
        <f t="shared" si="6"/>
        <v>0.42550000000000004</v>
      </c>
      <c r="L106" s="1">
        <f t="shared" si="7"/>
        <v>0.61990000000000001</v>
      </c>
      <c r="M106">
        <v>0.8</v>
      </c>
      <c r="N106">
        <v>-16</v>
      </c>
      <c r="O106">
        <f t="shared" si="10"/>
        <v>16</v>
      </c>
      <c r="P106">
        <f t="shared" si="11"/>
        <v>0.29318936877076407</v>
      </c>
      <c r="R106">
        <f t="shared" si="9"/>
        <v>46.394002109164674</v>
      </c>
    </row>
    <row r="107" spans="1:18" x14ac:dyDescent="0.2">
      <c r="A107" t="s">
        <v>22</v>
      </c>
      <c r="B107" t="s">
        <v>23</v>
      </c>
      <c r="C107" s="2">
        <v>43228.741388888891</v>
      </c>
      <c r="D107" s="3">
        <v>43228</v>
      </c>
      <c r="E107" s="4">
        <v>0.74138888888888888</v>
      </c>
      <c r="F107" t="s">
        <v>21</v>
      </c>
      <c r="G107">
        <v>491</v>
      </c>
      <c r="H107">
        <v>1285</v>
      </c>
      <c r="I107">
        <v>3</v>
      </c>
      <c r="J107">
        <v>0.61799999999999999</v>
      </c>
      <c r="K107" s="1">
        <f t="shared" si="6"/>
        <v>0.42858000000000002</v>
      </c>
      <c r="L107" s="1">
        <f t="shared" si="7"/>
        <v>0.62207000000000001</v>
      </c>
      <c r="M107">
        <v>0.8</v>
      </c>
      <c r="N107">
        <v>-16.7</v>
      </c>
      <c r="O107">
        <f t="shared" si="10"/>
        <v>16.7</v>
      </c>
      <c r="P107">
        <f t="shared" si="11"/>
        <v>0.30650485436893204</v>
      </c>
      <c r="R107">
        <f t="shared" si="9"/>
        <v>44.861061260908883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B720-5D2B-AC48-982A-2E60D29458F1}">
  <dimension ref="A1:D55"/>
  <sheetViews>
    <sheetView workbookViewId="0">
      <selection sqref="A1:A1048576"/>
    </sheetView>
  </sheetViews>
  <sheetFormatPr baseColWidth="10" defaultRowHeight="15" x14ac:dyDescent="0.2"/>
  <sheetData>
    <row r="1" spans="1:4" x14ac:dyDescent="0.2">
      <c r="A1" t="s">
        <v>0</v>
      </c>
      <c r="B1" t="s">
        <v>27</v>
      </c>
      <c r="C1" t="s">
        <v>26</v>
      </c>
      <c r="D1" t="s">
        <v>25</v>
      </c>
    </row>
    <row r="2" spans="1:4" x14ac:dyDescent="0.2">
      <c r="A2" t="s">
        <v>29</v>
      </c>
      <c r="B2" t="s">
        <v>21</v>
      </c>
      <c r="C2">
        <v>0.61799999999999999</v>
      </c>
      <c r="D2">
        <v>18.899999999999999</v>
      </c>
    </row>
    <row r="3" spans="1:4" x14ac:dyDescent="0.2">
      <c r="A3" t="s">
        <v>29</v>
      </c>
      <c r="B3" t="s">
        <v>21</v>
      </c>
      <c r="C3">
        <v>0.623</v>
      </c>
      <c r="D3">
        <v>18.899999999999999</v>
      </c>
    </row>
    <row r="4" spans="1:4" x14ac:dyDescent="0.2">
      <c r="A4" t="s">
        <v>29</v>
      </c>
      <c r="B4" t="s">
        <v>21</v>
      </c>
      <c r="C4">
        <v>0.64300000000000002</v>
      </c>
      <c r="D4">
        <v>18.399999999999999</v>
      </c>
    </row>
    <row r="5" spans="1:4" x14ac:dyDescent="0.2">
      <c r="A5" t="s">
        <v>29</v>
      </c>
      <c r="B5" t="s">
        <v>21</v>
      </c>
      <c r="C5">
        <v>0.60299999999999998</v>
      </c>
      <c r="D5">
        <v>17.7</v>
      </c>
    </row>
    <row r="6" spans="1:4" x14ac:dyDescent="0.2">
      <c r="A6" t="s">
        <v>29</v>
      </c>
      <c r="B6" t="s">
        <v>21</v>
      </c>
      <c r="C6">
        <v>0.621</v>
      </c>
      <c r="D6">
        <v>17.5</v>
      </c>
    </row>
    <row r="7" spans="1:4" x14ac:dyDescent="0.2">
      <c r="A7" t="s">
        <v>29</v>
      </c>
      <c r="B7" t="s">
        <v>21</v>
      </c>
      <c r="C7">
        <v>0.63200000000000001</v>
      </c>
      <c r="D7">
        <v>17.2</v>
      </c>
    </row>
    <row r="8" spans="1:4" x14ac:dyDescent="0.2">
      <c r="A8" t="s">
        <v>29</v>
      </c>
      <c r="B8" t="s">
        <v>21</v>
      </c>
      <c r="C8">
        <v>0.66500000000000004</v>
      </c>
      <c r="D8">
        <v>17.2</v>
      </c>
    </row>
    <row r="9" spans="1:4" x14ac:dyDescent="0.2">
      <c r="A9" t="s">
        <v>29</v>
      </c>
      <c r="B9" t="s">
        <v>21</v>
      </c>
      <c r="C9">
        <v>0.66700000000000004</v>
      </c>
      <c r="D9">
        <v>16.5</v>
      </c>
    </row>
    <row r="10" spans="1:4" x14ac:dyDescent="0.2">
      <c r="A10" t="s">
        <v>29</v>
      </c>
      <c r="B10" t="s">
        <v>21</v>
      </c>
      <c r="C10">
        <v>0.65500000000000003</v>
      </c>
      <c r="D10">
        <v>16.3</v>
      </c>
    </row>
    <row r="11" spans="1:4" x14ac:dyDescent="0.2">
      <c r="A11" t="s">
        <v>29</v>
      </c>
      <c r="B11" t="s">
        <v>21</v>
      </c>
      <c r="C11">
        <v>0.63700000000000001</v>
      </c>
      <c r="D11">
        <v>15.5</v>
      </c>
    </row>
    <row r="12" spans="1:4" x14ac:dyDescent="0.2">
      <c r="A12" t="s">
        <v>29</v>
      </c>
      <c r="B12" t="s">
        <v>21</v>
      </c>
      <c r="C12">
        <v>0.627</v>
      </c>
      <c r="D12">
        <v>15.2</v>
      </c>
    </row>
    <row r="13" spans="1:4" x14ac:dyDescent="0.2">
      <c r="A13" t="s">
        <v>29</v>
      </c>
      <c r="B13" t="s">
        <v>21</v>
      </c>
      <c r="C13">
        <v>0.64900000000000002</v>
      </c>
      <c r="D13">
        <v>15.1</v>
      </c>
    </row>
    <row r="14" spans="1:4" x14ac:dyDescent="0.2">
      <c r="A14" t="s">
        <v>29</v>
      </c>
      <c r="B14" t="s">
        <v>21</v>
      </c>
      <c r="C14">
        <v>0.64200000000000002</v>
      </c>
      <c r="D14">
        <v>14.8</v>
      </c>
    </row>
    <row r="15" spans="1:4" x14ac:dyDescent="0.2">
      <c r="A15" t="s">
        <v>29</v>
      </c>
      <c r="B15" t="s">
        <v>21</v>
      </c>
      <c r="C15">
        <v>0.64400000000000002</v>
      </c>
      <c r="D15">
        <v>14.3</v>
      </c>
    </row>
    <row r="16" spans="1:4" x14ac:dyDescent="0.2">
      <c r="A16" t="s">
        <v>29</v>
      </c>
      <c r="B16" t="s">
        <v>21</v>
      </c>
      <c r="C16">
        <v>0.628</v>
      </c>
      <c r="D16">
        <v>13.9</v>
      </c>
    </row>
    <row r="17" spans="1:4" x14ac:dyDescent="0.2">
      <c r="A17" t="s">
        <v>29</v>
      </c>
      <c r="B17" t="s">
        <v>21</v>
      </c>
      <c r="C17">
        <v>0.63</v>
      </c>
      <c r="D17">
        <v>13.3</v>
      </c>
    </row>
    <row r="18" spans="1:4" x14ac:dyDescent="0.2">
      <c r="A18" t="s">
        <v>29</v>
      </c>
      <c r="B18" t="s">
        <v>21</v>
      </c>
      <c r="C18">
        <v>0.63700000000000001</v>
      </c>
      <c r="D18">
        <v>13</v>
      </c>
    </row>
    <row r="19" spans="1:4" x14ac:dyDescent="0.2">
      <c r="A19" t="s">
        <v>29</v>
      </c>
      <c r="B19" t="s">
        <v>21</v>
      </c>
      <c r="C19">
        <v>0.63300000000000001</v>
      </c>
      <c r="D19">
        <v>12.7</v>
      </c>
    </row>
    <row r="20" spans="1:4" x14ac:dyDescent="0.2">
      <c r="A20" t="s">
        <v>29</v>
      </c>
      <c r="B20" t="s">
        <v>21</v>
      </c>
      <c r="C20">
        <v>0.63300000000000001</v>
      </c>
      <c r="D20">
        <v>12.2</v>
      </c>
    </row>
    <row r="21" spans="1:4" x14ac:dyDescent="0.2">
      <c r="A21" t="s">
        <v>29</v>
      </c>
      <c r="B21" t="s">
        <v>21</v>
      </c>
      <c r="C21">
        <v>0.63200000000000001</v>
      </c>
      <c r="D21">
        <v>11.7</v>
      </c>
    </row>
    <row r="22" spans="1:4" x14ac:dyDescent="0.2">
      <c r="A22" t="s">
        <v>29</v>
      </c>
      <c r="B22" t="s">
        <v>21</v>
      </c>
      <c r="C22">
        <v>0.61599999999999999</v>
      </c>
      <c r="D22">
        <v>11.1</v>
      </c>
    </row>
    <row r="23" spans="1:4" x14ac:dyDescent="0.2">
      <c r="A23" t="s">
        <v>29</v>
      </c>
      <c r="B23" t="s">
        <v>21</v>
      </c>
      <c r="C23">
        <v>0.64</v>
      </c>
      <c r="D23">
        <v>10.6</v>
      </c>
    </row>
    <row r="24" spans="1:4" x14ac:dyDescent="0.2">
      <c r="A24" t="s">
        <v>29</v>
      </c>
      <c r="B24" t="s">
        <v>21</v>
      </c>
      <c r="C24">
        <v>0.64100000000000001</v>
      </c>
      <c r="D24">
        <v>9.8000000000000007</v>
      </c>
    </row>
    <row r="25" spans="1:4" x14ac:dyDescent="0.2">
      <c r="A25" t="s">
        <v>29</v>
      </c>
      <c r="B25" t="s">
        <v>21</v>
      </c>
      <c r="C25">
        <v>0.60899999999999999</v>
      </c>
      <c r="D25">
        <v>8.9</v>
      </c>
    </row>
    <row r="26" spans="1:4" x14ac:dyDescent="0.2">
      <c r="A26" t="s">
        <v>29</v>
      </c>
      <c r="B26" t="s">
        <v>21</v>
      </c>
      <c r="C26">
        <v>0.60199999999999998</v>
      </c>
      <c r="D26">
        <v>7.8</v>
      </c>
    </row>
    <row r="27" spans="1:4" x14ac:dyDescent="0.2">
      <c r="A27" t="s">
        <v>29</v>
      </c>
      <c r="B27" t="s">
        <v>21</v>
      </c>
      <c r="C27">
        <v>0.62</v>
      </c>
      <c r="D27">
        <v>7.3</v>
      </c>
    </row>
    <row r="28" spans="1:4" x14ac:dyDescent="0.2">
      <c r="A28" t="s">
        <v>29</v>
      </c>
      <c r="B28" t="s">
        <v>21</v>
      </c>
      <c r="C28">
        <v>0.61699999999999999</v>
      </c>
      <c r="D28">
        <v>7.1</v>
      </c>
    </row>
    <row r="29" spans="1:4" x14ac:dyDescent="0.2">
      <c r="A29" t="s">
        <v>29</v>
      </c>
      <c r="B29" t="s">
        <v>21</v>
      </c>
      <c r="C29">
        <v>0.60099999999999998</v>
      </c>
      <c r="D29">
        <v>5.4</v>
      </c>
    </row>
    <row r="30" spans="1:4" x14ac:dyDescent="0.2">
      <c r="A30" t="s">
        <v>30</v>
      </c>
      <c r="B30" t="s">
        <v>21</v>
      </c>
      <c r="C30">
        <v>0.59199999999999997</v>
      </c>
      <c r="D30">
        <v>4.5</v>
      </c>
    </row>
    <row r="31" spans="1:4" x14ac:dyDescent="0.2">
      <c r="A31" t="s">
        <v>30</v>
      </c>
      <c r="B31" t="s">
        <v>21</v>
      </c>
      <c r="C31">
        <v>0.55000000000000004</v>
      </c>
      <c r="D31">
        <v>4.9000000000000004</v>
      </c>
    </row>
    <row r="32" spans="1:4" x14ac:dyDescent="0.2">
      <c r="A32" t="s">
        <v>30</v>
      </c>
      <c r="B32" t="s">
        <v>21</v>
      </c>
      <c r="C32">
        <v>0.58199999999999996</v>
      </c>
      <c r="D32">
        <v>3.5</v>
      </c>
    </row>
    <row r="33" spans="1:4" x14ac:dyDescent="0.2">
      <c r="A33" t="s">
        <v>30</v>
      </c>
      <c r="B33" t="s">
        <v>21</v>
      </c>
      <c r="C33">
        <v>0.56599999999999995</v>
      </c>
      <c r="D33">
        <v>5.3</v>
      </c>
    </row>
    <row r="34" spans="1:4" x14ac:dyDescent="0.2">
      <c r="A34" t="s">
        <v>30</v>
      </c>
      <c r="B34" t="s">
        <v>21</v>
      </c>
      <c r="C34">
        <v>0.59199999999999997</v>
      </c>
      <c r="D34">
        <v>5.0999999999999996</v>
      </c>
    </row>
    <row r="35" spans="1:4" x14ac:dyDescent="0.2">
      <c r="A35" t="s">
        <v>30</v>
      </c>
      <c r="B35" t="s">
        <v>21</v>
      </c>
      <c r="C35">
        <v>0.57599999999999996</v>
      </c>
      <c r="D35">
        <v>5.2</v>
      </c>
    </row>
    <row r="36" spans="1:4" x14ac:dyDescent="0.2">
      <c r="A36" t="s">
        <v>30</v>
      </c>
      <c r="B36" t="s">
        <v>21</v>
      </c>
      <c r="C36">
        <v>0.59799999999999998</v>
      </c>
      <c r="D36">
        <v>5</v>
      </c>
    </row>
    <row r="37" spans="1:4" x14ac:dyDescent="0.2">
      <c r="A37" t="s">
        <v>30</v>
      </c>
      <c r="B37" t="s">
        <v>21</v>
      </c>
      <c r="C37">
        <v>0.61</v>
      </c>
      <c r="D37">
        <v>6.7</v>
      </c>
    </row>
    <row r="38" spans="1:4" x14ac:dyDescent="0.2">
      <c r="A38" t="s">
        <v>30</v>
      </c>
      <c r="B38" t="s">
        <v>21</v>
      </c>
      <c r="C38">
        <v>0.61499999999999999</v>
      </c>
      <c r="D38">
        <v>6.5</v>
      </c>
    </row>
    <row r="39" spans="1:4" x14ac:dyDescent="0.2">
      <c r="A39" t="s">
        <v>30</v>
      </c>
      <c r="B39" t="s">
        <v>21</v>
      </c>
      <c r="C39">
        <v>0.58599999999999997</v>
      </c>
      <c r="D39">
        <v>6.8</v>
      </c>
    </row>
    <row r="40" spans="1:4" x14ac:dyDescent="0.2">
      <c r="A40" t="s">
        <v>30</v>
      </c>
      <c r="B40" t="s">
        <v>21</v>
      </c>
      <c r="C40">
        <v>0.59099999999999997</v>
      </c>
      <c r="D40">
        <v>7.3</v>
      </c>
    </row>
    <row r="41" spans="1:4" x14ac:dyDescent="0.2">
      <c r="A41" t="s">
        <v>30</v>
      </c>
      <c r="B41" t="s">
        <v>21</v>
      </c>
      <c r="C41">
        <v>0.60199999999999998</v>
      </c>
      <c r="D41">
        <v>9.4</v>
      </c>
    </row>
    <row r="42" spans="1:4" x14ac:dyDescent="0.2">
      <c r="A42" t="s">
        <v>30</v>
      </c>
      <c r="B42" t="s">
        <v>21</v>
      </c>
      <c r="C42">
        <v>0.60799999999999998</v>
      </c>
      <c r="D42">
        <v>9.9</v>
      </c>
    </row>
    <row r="43" spans="1:4" x14ac:dyDescent="0.2">
      <c r="A43" t="s">
        <v>30</v>
      </c>
      <c r="B43" t="s">
        <v>21</v>
      </c>
      <c r="C43">
        <v>0.58599999999999997</v>
      </c>
      <c r="D43">
        <v>10.8</v>
      </c>
    </row>
    <row r="44" spans="1:4" x14ac:dyDescent="0.2">
      <c r="A44" t="s">
        <v>30</v>
      </c>
      <c r="B44" t="s">
        <v>21</v>
      </c>
      <c r="C44">
        <v>0.59199999999999997</v>
      </c>
      <c r="D44">
        <v>11.8</v>
      </c>
    </row>
    <row r="45" spans="1:4" x14ac:dyDescent="0.2">
      <c r="A45" t="s">
        <v>30</v>
      </c>
      <c r="B45" t="s">
        <v>21</v>
      </c>
      <c r="C45">
        <v>0.63300000000000001</v>
      </c>
      <c r="D45">
        <v>11.9</v>
      </c>
    </row>
    <row r="46" spans="1:4" x14ac:dyDescent="0.2">
      <c r="A46" t="s">
        <v>30</v>
      </c>
      <c r="B46" t="s">
        <v>21</v>
      </c>
      <c r="C46">
        <v>0.60299999999999998</v>
      </c>
      <c r="D46">
        <v>11.5</v>
      </c>
    </row>
    <row r="47" spans="1:4" x14ac:dyDescent="0.2">
      <c r="A47" t="s">
        <v>30</v>
      </c>
      <c r="B47" t="s">
        <v>21</v>
      </c>
      <c r="C47">
        <v>0.61399999999999999</v>
      </c>
      <c r="D47">
        <v>11.3</v>
      </c>
    </row>
    <row r="48" spans="1:4" x14ac:dyDescent="0.2">
      <c r="A48" t="s">
        <v>30</v>
      </c>
      <c r="B48" t="s">
        <v>21</v>
      </c>
      <c r="C48">
        <v>0.60299999999999998</v>
      </c>
      <c r="D48">
        <v>12.6</v>
      </c>
    </row>
    <row r="49" spans="1:4" x14ac:dyDescent="0.2">
      <c r="A49" t="s">
        <v>30</v>
      </c>
      <c r="B49" t="s">
        <v>21</v>
      </c>
      <c r="C49">
        <v>0.61199999999999999</v>
      </c>
      <c r="D49">
        <v>12.6</v>
      </c>
    </row>
    <row r="50" spans="1:4" x14ac:dyDescent="0.2">
      <c r="A50" t="s">
        <v>30</v>
      </c>
      <c r="B50" t="s">
        <v>21</v>
      </c>
      <c r="C50">
        <v>0.61</v>
      </c>
      <c r="D50">
        <v>13.1</v>
      </c>
    </row>
    <row r="51" spans="1:4" x14ac:dyDescent="0.2">
      <c r="A51" t="s">
        <v>30</v>
      </c>
      <c r="B51" t="s">
        <v>21</v>
      </c>
      <c r="C51">
        <v>0.628</v>
      </c>
      <c r="D51">
        <v>14.6</v>
      </c>
    </row>
    <row r="52" spans="1:4" x14ac:dyDescent="0.2">
      <c r="A52" t="s">
        <v>30</v>
      </c>
      <c r="B52" t="s">
        <v>21</v>
      </c>
      <c r="C52">
        <v>0.60799999999999998</v>
      </c>
      <c r="D52">
        <v>14.7</v>
      </c>
    </row>
    <row r="53" spans="1:4" x14ac:dyDescent="0.2">
      <c r="A53" t="s">
        <v>30</v>
      </c>
      <c r="B53" t="s">
        <v>21</v>
      </c>
      <c r="C53">
        <v>0.624</v>
      </c>
      <c r="D53">
        <v>14.6</v>
      </c>
    </row>
    <row r="54" spans="1:4" x14ac:dyDescent="0.2">
      <c r="A54" t="s">
        <v>30</v>
      </c>
      <c r="B54" t="s">
        <v>21</v>
      </c>
      <c r="C54">
        <v>0.60199999999999998</v>
      </c>
      <c r="D54">
        <v>16</v>
      </c>
    </row>
    <row r="55" spans="1:4" x14ac:dyDescent="0.2">
      <c r="A55" t="s">
        <v>30</v>
      </c>
      <c r="B55" t="s">
        <v>21</v>
      </c>
      <c r="C55">
        <v>0.61799999999999999</v>
      </c>
      <c r="D55">
        <v>16.7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633-98A8-2E4F-A5FD-E2C3E4D550AE}">
  <dimension ref="A1:D53"/>
  <sheetViews>
    <sheetView workbookViewId="0">
      <selection sqref="A1:A1048576"/>
    </sheetView>
  </sheetViews>
  <sheetFormatPr baseColWidth="10" defaultRowHeight="15" x14ac:dyDescent="0.2"/>
  <sheetData>
    <row r="1" spans="1:4" x14ac:dyDescent="0.2">
      <c r="A1" t="s">
        <v>0</v>
      </c>
      <c r="B1" t="s">
        <v>27</v>
      </c>
      <c r="C1" t="s">
        <v>26</v>
      </c>
      <c r="D1" t="s">
        <v>25</v>
      </c>
    </row>
    <row r="2" spans="1:4" x14ac:dyDescent="0.2">
      <c r="A2" t="s">
        <v>29</v>
      </c>
      <c r="B2" s="5" t="s">
        <v>20</v>
      </c>
      <c r="C2">
        <v>0.48399999999999999</v>
      </c>
      <c r="D2">
        <v>18.3</v>
      </c>
    </row>
    <row r="3" spans="1:4" x14ac:dyDescent="0.2">
      <c r="A3" t="s">
        <v>29</v>
      </c>
      <c r="B3" s="5" t="s">
        <v>20</v>
      </c>
      <c r="C3">
        <v>0.435</v>
      </c>
      <c r="D3">
        <v>18.100000000000001</v>
      </c>
    </row>
    <row r="4" spans="1:4" x14ac:dyDescent="0.2">
      <c r="A4" t="s">
        <v>29</v>
      </c>
      <c r="B4" s="5" t="s">
        <v>20</v>
      </c>
      <c r="C4">
        <v>0.45</v>
      </c>
      <c r="D4">
        <v>18</v>
      </c>
    </row>
    <row r="5" spans="1:4" x14ac:dyDescent="0.2">
      <c r="A5" t="s">
        <v>29</v>
      </c>
      <c r="B5" s="5" t="s">
        <v>20</v>
      </c>
      <c r="C5">
        <v>0.46400000000000002</v>
      </c>
      <c r="D5">
        <v>18</v>
      </c>
    </row>
    <row r="6" spans="1:4" x14ac:dyDescent="0.2">
      <c r="A6" t="s">
        <v>29</v>
      </c>
      <c r="B6" s="5" t="s">
        <v>20</v>
      </c>
      <c r="C6">
        <v>0.42599999999999999</v>
      </c>
      <c r="D6">
        <v>17.399999999999999</v>
      </c>
    </row>
    <row r="7" spans="1:4" x14ac:dyDescent="0.2">
      <c r="A7" t="s">
        <v>29</v>
      </c>
      <c r="B7" s="5" t="s">
        <v>20</v>
      </c>
      <c r="C7">
        <v>0.48</v>
      </c>
      <c r="D7">
        <v>16.899999999999999</v>
      </c>
    </row>
    <row r="8" spans="1:4" x14ac:dyDescent="0.2">
      <c r="A8" t="s">
        <v>29</v>
      </c>
      <c r="B8" s="5" t="s">
        <v>20</v>
      </c>
      <c r="C8">
        <v>0.38900000000000001</v>
      </c>
      <c r="D8">
        <v>16.600000000000001</v>
      </c>
    </row>
    <row r="9" spans="1:4" x14ac:dyDescent="0.2">
      <c r="A9" t="s">
        <v>29</v>
      </c>
      <c r="B9" s="5" t="s">
        <v>20</v>
      </c>
      <c r="C9">
        <v>0.438</v>
      </c>
      <c r="D9">
        <v>15.8</v>
      </c>
    </row>
    <row r="10" spans="1:4" x14ac:dyDescent="0.2">
      <c r="A10" t="s">
        <v>29</v>
      </c>
      <c r="B10" s="5" t="s">
        <v>20</v>
      </c>
      <c r="C10">
        <v>0.45200000000000001</v>
      </c>
      <c r="D10">
        <v>15.8</v>
      </c>
    </row>
    <row r="11" spans="1:4" x14ac:dyDescent="0.2">
      <c r="A11" t="s">
        <v>29</v>
      </c>
      <c r="B11" s="5" t="s">
        <v>20</v>
      </c>
      <c r="C11">
        <v>0.44900000000000001</v>
      </c>
      <c r="D11">
        <v>15.8</v>
      </c>
    </row>
    <row r="12" spans="1:4" x14ac:dyDescent="0.2">
      <c r="A12" t="s">
        <v>29</v>
      </c>
      <c r="B12" s="5" t="s">
        <v>20</v>
      </c>
      <c r="C12">
        <v>0.44400000000000001</v>
      </c>
      <c r="D12">
        <v>15.2</v>
      </c>
    </row>
    <row r="13" spans="1:4" x14ac:dyDescent="0.2">
      <c r="A13" t="s">
        <v>29</v>
      </c>
      <c r="B13" s="5" t="s">
        <v>20</v>
      </c>
      <c r="C13">
        <v>0.36499999999999999</v>
      </c>
      <c r="D13">
        <v>14.6</v>
      </c>
    </row>
    <row r="14" spans="1:4" x14ac:dyDescent="0.2">
      <c r="A14" t="s">
        <v>29</v>
      </c>
      <c r="B14" s="5" t="s">
        <v>20</v>
      </c>
      <c r="C14">
        <v>0.42199999999999999</v>
      </c>
      <c r="D14">
        <v>14.3</v>
      </c>
    </row>
    <row r="15" spans="1:4" x14ac:dyDescent="0.2">
      <c r="A15" t="s">
        <v>29</v>
      </c>
      <c r="B15" s="5" t="s">
        <v>20</v>
      </c>
      <c r="C15">
        <v>0.42399999999999999</v>
      </c>
      <c r="D15">
        <v>14.4</v>
      </c>
    </row>
    <row r="16" spans="1:4" x14ac:dyDescent="0.2">
      <c r="A16" t="s">
        <v>29</v>
      </c>
      <c r="B16" s="5" t="s">
        <v>20</v>
      </c>
      <c r="C16">
        <v>0.36699999999999999</v>
      </c>
      <c r="D16">
        <v>13.8</v>
      </c>
    </row>
    <row r="17" spans="1:4" x14ac:dyDescent="0.2">
      <c r="A17" t="s">
        <v>29</v>
      </c>
      <c r="B17" s="5" t="s">
        <v>20</v>
      </c>
      <c r="C17">
        <v>0.40799999999999997</v>
      </c>
      <c r="D17">
        <v>13.2</v>
      </c>
    </row>
    <row r="18" spans="1:4" x14ac:dyDescent="0.2">
      <c r="A18" t="s">
        <v>29</v>
      </c>
      <c r="B18" s="5" t="s">
        <v>20</v>
      </c>
      <c r="C18">
        <v>0.374</v>
      </c>
      <c r="D18">
        <v>12.9</v>
      </c>
    </row>
    <row r="19" spans="1:4" x14ac:dyDescent="0.2">
      <c r="A19" t="s">
        <v>29</v>
      </c>
      <c r="B19" s="5" t="s">
        <v>20</v>
      </c>
      <c r="C19">
        <v>0.38400000000000001</v>
      </c>
      <c r="D19">
        <v>11.6</v>
      </c>
    </row>
    <row r="20" spans="1:4" x14ac:dyDescent="0.2">
      <c r="A20" t="s">
        <v>29</v>
      </c>
      <c r="B20" s="5" t="s">
        <v>20</v>
      </c>
      <c r="C20">
        <v>0.42099999999999999</v>
      </c>
      <c r="D20">
        <v>11.2</v>
      </c>
    </row>
    <row r="21" spans="1:4" x14ac:dyDescent="0.2">
      <c r="A21" t="s">
        <v>29</v>
      </c>
      <c r="B21" s="5" t="s">
        <v>20</v>
      </c>
      <c r="C21">
        <v>0.375</v>
      </c>
      <c r="D21">
        <v>9.9</v>
      </c>
    </row>
    <row r="22" spans="1:4" x14ac:dyDescent="0.2">
      <c r="A22" t="s">
        <v>29</v>
      </c>
      <c r="B22" s="5" t="s">
        <v>20</v>
      </c>
      <c r="C22">
        <v>0.40100000000000002</v>
      </c>
      <c r="D22">
        <v>9.6999999999999993</v>
      </c>
    </row>
    <row r="23" spans="1:4" x14ac:dyDescent="0.2">
      <c r="A23" t="s">
        <v>29</v>
      </c>
      <c r="B23" s="5" t="s">
        <v>20</v>
      </c>
      <c r="C23">
        <v>0.23699999999999999</v>
      </c>
      <c r="D23">
        <v>8.9</v>
      </c>
    </row>
    <row r="24" spans="1:4" x14ac:dyDescent="0.2">
      <c r="A24" t="s">
        <v>29</v>
      </c>
      <c r="B24" s="5" t="s">
        <v>20</v>
      </c>
      <c r="C24">
        <v>0.29399999999999998</v>
      </c>
      <c r="D24">
        <v>7.8</v>
      </c>
    </row>
    <row r="25" spans="1:4" x14ac:dyDescent="0.2">
      <c r="A25" t="s">
        <v>29</v>
      </c>
      <c r="B25" s="5" t="s">
        <v>20</v>
      </c>
      <c r="C25">
        <v>0.26100000000000001</v>
      </c>
      <c r="D25">
        <v>7.5</v>
      </c>
    </row>
    <row r="26" spans="1:4" x14ac:dyDescent="0.2">
      <c r="A26" t="s">
        <v>29</v>
      </c>
      <c r="B26" s="5" t="s">
        <v>20</v>
      </c>
      <c r="C26">
        <v>0.35</v>
      </c>
      <c r="D26">
        <v>6.9</v>
      </c>
    </row>
    <row r="27" spans="1:4" x14ac:dyDescent="0.2">
      <c r="A27" t="s">
        <v>29</v>
      </c>
      <c r="B27" s="5" t="s">
        <v>20</v>
      </c>
      <c r="C27">
        <v>0.316</v>
      </c>
      <c r="D27">
        <v>7.2</v>
      </c>
    </row>
    <row r="28" spans="1:4" x14ac:dyDescent="0.2">
      <c r="A28" t="s">
        <v>29</v>
      </c>
      <c r="B28" s="5" t="s">
        <v>20</v>
      </c>
      <c r="C28">
        <v>0.23499999999999999</v>
      </c>
      <c r="D28">
        <v>6</v>
      </c>
    </row>
    <row r="29" spans="1:4" x14ac:dyDescent="0.2">
      <c r="A29" t="s">
        <v>29</v>
      </c>
      <c r="B29" s="5" t="s">
        <v>20</v>
      </c>
      <c r="C29">
        <v>0.31900000000000001</v>
      </c>
      <c r="D29">
        <v>5.6</v>
      </c>
    </row>
    <row r="30" spans="1:4" x14ac:dyDescent="0.2">
      <c r="A30" t="s">
        <v>30</v>
      </c>
      <c r="B30" t="s">
        <v>24</v>
      </c>
      <c r="C30">
        <v>0.27100000000000002</v>
      </c>
      <c r="D30">
        <v>3.6</v>
      </c>
    </row>
    <row r="31" spans="1:4" x14ac:dyDescent="0.2">
      <c r="A31" t="s">
        <v>30</v>
      </c>
      <c r="B31" t="s">
        <v>24</v>
      </c>
      <c r="C31">
        <v>0.30399999999999999</v>
      </c>
      <c r="D31">
        <v>4.5</v>
      </c>
    </row>
    <row r="32" spans="1:4" x14ac:dyDescent="0.2">
      <c r="A32" t="s">
        <v>30</v>
      </c>
      <c r="B32" t="s">
        <v>24</v>
      </c>
      <c r="C32">
        <v>0.40100000000000002</v>
      </c>
      <c r="D32">
        <v>4.9000000000000004</v>
      </c>
    </row>
    <row r="33" spans="1:4" x14ac:dyDescent="0.2">
      <c r="A33" t="s">
        <v>30</v>
      </c>
      <c r="B33" t="s">
        <v>24</v>
      </c>
      <c r="C33">
        <v>0.372</v>
      </c>
      <c r="D33">
        <v>6.7</v>
      </c>
    </row>
    <row r="34" spans="1:4" x14ac:dyDescent="0.2">
      <c r="A34" t="s">
        <v>30</v>
      </c>
      <c r="B34" t="s">
        <v>24</v>
      </c>
      <c r="C34">
        <v>0.39600000000000002</v>
      </c>
      <c r="D34">
        <v>6.4</v>
      </c>
    </row>
    <row r="35" spans="1:4" x14ac:dyDescent="0.2">
      <c r="A35" t="s">
        <v>30</v>
      </c>
      <c r="B35" t="s">
        <v>24</v>
      </c>
      <c r="C35">
        <v>0.435</v>
      </c>
      <c r="D35">
        <v>6.6</v>
      </c>
    </row>
    <row r="36" spans="1:4" x14ac:dyDescent="0.2">
      <c r="A36" t="s">
        <v>30</v>
      </c>
      <c r="B36" t="s">
        <v>24</v>
      </c>
      <c r="C36">
        <v>0.40600000000000003</v>
      </c>
      <c r="D36">
        <v>6.8</v>
      </c>
    </row>
    <row r="37" spans="1:4" x14ac:dyDescent="0.2">
      <c r="A37" t="s">
        <v>30</v>
      </c>
      <c r="B37" t="s">
        <v>24</v>
      </c>
      <c r="C37">
        <v>0.439</v>
      </c>
      <c r="D37">
        <v>6.8</v>
      </c>
    </row>
    <row r="38" spans="1:4" x14ac:dyDescent="0.2">
      <c r="A38" t="s">
        <v>30</v>
      </c>
      <c r="B38" t="s">
        <v>24</v>
      </c>
      <c r="C38">
        <v>0.443</v>
      </c>
      <c r="D38">
        <v>8.9</v>
      </c>
    </row>
    <row r="39" spans="1:4" x14ac:dyDescent="0.2">
      <c r="A39" t="s">
        <v>30</v>
      </c>
      <c r="B39" t="s">
        <v>24</v>
      </c>
      <c r="C39">
        <v>0.433</v>
      </c>
      <c r="D39">
        <v>9.6</v>
      </c>
    </row>
    <row r="40" spans="1:4" x14ac:dyDescent="0.2">
      <c r="A40" t="s">
        <v>30</v>
      </c>
      <c r="B40" t="s">
        <v>24</v>
      </c>
      <c r="C40">
        <v>0.41799999999999998</v>
      </c>
      <c r="D40">
        <v>11.2</v>
      </c>
    </row>
    <row r="41" spans="1:4" x14ac:dyDescent="0.2">
      <c r="A41" t="s">
        <v>30</v>
      </c>
      <c r="B41" t="s">
        <v>24</v>
      </c>
      <c r="C41">
        <v>0.38200000000000001</v>
      </c>
      <c r="D41">
        <v>11.6</v>
      </c>
    </row>
    <row r="42" spans="1:4" x14ac:dyDescent="0.2">
      <c r="A42" t="s">
        <v>30</v>
      </c>
      <c r="B42" t="s">
        <v>24</v>
      </c>
      <c r="C42">
        <v>0.45800000000000002</v>
      </c>
      <c r="D42">
        <v>11.9</v>
      </c>
    </row>
    <row r="43" spans="1:4" x14ac:dyDescent="0.2">
      <c r="A43" t="s">
        <v>30</v>
      </c>
      <c r="B43" t="s">
        <v>24</v>
      </c>
      <c r="C43">
        <v>0.41</v>
      </c>
      <c r="D43">
        <v>13.4</v>
      </c>
    </row>
    <row r="44" spans="1:4" x14ac:dyDescent="0.2">
      <c r="A44" t="s">
        <v>30</v>
      </c>
      <c r="B44" t="s">
        <v>24</v>
      </c>
      <c r="C44">
        <v>0.35599999999999998</v>
      </c>
      <c r="D44">
        <v>14.1</v>
      </c>
    </row>
    <row r="45" spans="1:4" x14ac:dyDescent="0.2">
      <c r="A45" t="s">
        <v>30</v>
      </c>
      <c r="B45" t="s">
        <v>24</v>
      </c>
      <c r="C45">
        <v>0.41799999999999998</v>
      </c>
      <c r="D45">
        <v>15.8</v>
      </c>
    </row>
    <row r="46" spans="1:4" x14ac:dyDescent="0.2">
      <c r="A46" t="s">
        <v>30</v>
      </c>
      <c r="B46" t="s">
        <v>24</v>
      </c>
      <c r="C46">
        <v>0.42399999999999999</v>
      </c>
      <c r="D46">
        <v>15.8</v>
      </c>
    </row>
    <row r="47" spans="1:4" x14ac:dyDescent="0.2">
      <c r="A47" t="s">
        <v>30</v>
      </c>
      <c r="B47" t="s">
        <v>24</v>
      </c>
      <c r="C47">
        <v>0.39700000000000002</v>
      </c>
      <c r="D47">
        <v>16.7</v>
      </c>
    </row>
    <row r="48" spans="1:4" x14ac:dyDescent="0.2">
      <c r="A48" t="s">
        <v>30</v>
      </c>
      <c r="B48" t="s">
        <v>24</v>
      </c>
      <c r="C48">
        <v>0.42</v>
      </c>
      <c r="D48">
        <v>15.6</v>
      </c>
    </row>
    <row r="49" spans="1:4" x14ac:dyDescent="0.2">
      <c r="A49" t="s">
        <v>30</v>
      </c>
      <c r="B49" t="s">
        <v>24</v>
      </c>
      <c r="C49">
        <v>0.46200000000000002</v>
      </c>
      <c r="D49">
        <v>15.3</v>
      </c>
    </row>
    <row r="50" spans="1:4" x14ac:dyDescent="0.2">
      <c r="A50" t="s">
        <v>30</v>
      </c>
      <c r="B50" t="s">
        <v>24</v>
      </c>
      <c r="C50">
        <v>0.33800000000000002</v>
      </c>
      <c r="D50">
        <v>16</v>
      </c>
    </row>
    <row r="51" spans="1:4" x14ac:dyDescent="0.2">
      <c r="A51" t="s">
        <v>30</v>
      </c>
      <c r="B51" t="s">
        <v>24</v>
      </c>
      <c r="C51">
        <v>0.46500000000000002</v>
      </c>
      <c r="D51">
        <v>16.899999999999999</v>
      </c>
    </row>
    <row r="52" spans="1:4" x14ac:dyDescent="0.2">
      <c r="A52" t="s">
        <v>30</v>
      </c>
      <c r="B52" t="s">
        <v>24</v>
      </c>
      <c r="C52">
        <v>0.41099999999999998</v>
      </c>
      <c r="D52">
        <v>16.8</v>
      </c>
    </row>
    <row r="53" spans="1:4" x14ac:dyDescent="0.2">
      <c r="A53" t="s">
        <v>30</v>
      </c>
      <c r="B53" t="s">
        <v>24</v>
      </c>
      <c r="C53">
        <v>0.46400000000000002</v>
      </c>
      <c r="D53">
        <v>16.899999999999999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0ACD-DF30-4F4B-B143-ECDCE562122A}">
  <dimension ref="A1:D53"/>
  <sheetViews>
    <sheetView tabSelected="1" workbookViewId="0">
      <selection sqref="A1:A1048576"/>
    </sheetView>
  </sheetViews>
  <sheetFormatPr baseColWidth="10" defaultRowHeight="15" x14ac:dyDescent="0.2"/>
  <sheetData>
    <row r="1" spans="1:4" x14ac:dyDescent="0.2">
      <c r="A1" t="s">
        <v>0</v>
      </c>
      <c r="B1" t="s">
        <v>27</v>
      </c>
      <c r="C1" t="s">
        <v>26</v>
      </c>
      <c r="D1" t="s">
        <v>25</v>
      </c>
    </row>
    <row r="2" spans="1:4" x14ac:dyDescent="0.2">
      <c r="A2" t="s">
        <v>29</v>
      </c>
      <c r="B2" t="s">
        <v>28</v>
      </c>
      <c r="C2">
        <v>0.24324155291836702</v>
      </c>
      <c r="D2">
        <v>18.3</v>
      </c>
    </row>
    <row r="3" spans="1:4" x14ac:dyDescent="0.2">
      <c r="A3" t="s">
        <v>29</v>
      </c>
      <c r="B3" t="s">
        <v>28</v>
      </c>
      <c r="C3">
        <v>0.31945118040019405</v>
      </c>
      <c r="D3">
        <v>18.100000000000001</v>
      </c>
    </row>
    <row r="4" spans="1:4" x14ac:dyDescent="0.2">
      <c r="A4" t="s">
        <v>29</v>
      </c>
      <c r="B4" t="s">
        <v>28</v>
      </c>
      <c r="C4">
        <v>0.29577464788732399</v>
      </c>
      <c r="D4">
        <v>18</v>
      </c>
    </row>
    <row r="5" spans="1:4" x14ac:dyDescent="0.2">
      <c r="A5" t="s">
        <v>29</v>
      </c>
      <c r="B5" t="s">
        <v>28</v>
      </c>
      <c r="C5">
        <v>0.27386541471048509</v>
      </c>
      <c r="D5">
        <v>18</v>
      </c>
    </row>
    <row r="6" spans="1:4" x14ac:dyDescent="0.2">
      <c r="A6" t="s">
        <v>29</v>
      </c>
      <c r="B6" t="s">
        <v>28</v>
      </c>
      <c r="C6">
        <v>0.33214184930862567</v>
      </c>
      <c r="D6">
        <v>17.399999999999999</v>
      </c>
    </row>
    <row r="7" spans="1:4" x14ac:dyDescent="0.2">
      <c r="A7" t="s">
        <v>29</v>
      </c>
      <c r="B7" t="s">
        <v>28</v>
      </c>
      <c r="C7">
        <v>0.24636133833665663</v>
      </c>
      <c r="D7">
        <v>16.899999999999999</v>
      </c>
    </row>
    <row r="8" spans="1:4" x14ac:dyDescent="0.2">
      <c r="A8" t="s">
        <v>29</v>
      </c>
      <c r="B8" t="s">
        <v>28</v>
      </c>
      <c r="C8">
        <v>0.38869157997297044</v>
      </c>
      <c r="D8">
        <v>16.600000000000001</v>
      </c>
    </row>
    <row r="9" spans="1:4" x14ac:dyDescent="0.2">
      <c r="A9" t="s">
        <v>29</v>
      </c>
      <c r="B9" t="s">
        <v>28</v>
      </c>
      <c r="C9">
        <v>0.31004064144166854</v>
      </c>
      <c r="D9">
        <v>15.8</v>
      </c>
    </row>
    <row r="10" spans="1:4" x14ac:dyDescent="0.2">
      <c r="A10" t="s">
        <v>29</v>
      </c>
      <c r="B10" t="s">
        <v>28</v>
      </c>
      <c r="C10">
        <v>0.28798714596263508</v>
      </c>
      <c r="D10">
        <v>15.8</v>
      </c>
    </row>
    <row r="11" spans="1:4" x14ac:dyDescent="0.2">
      <c r="A11" t="s">
        <v>29</v>
      </c>
      <c r="B11" t="s">
        <v>28</v>
      </c>
      <c r="C11">
        <v>0.29271289499385655</v>
      </c>
      <c r="D11">
        <v>15.8</v>
      </c>
    </row>
    <row r="12" spans="1:4" x14ac:dyDescent="0.2">
      <c r="A12" t="s">
        <v>29</v>
      </c>
      <c r="B12" t="s">
        <v>28</v>
      </c>
      <c r="C12">
        <v>0.29933089256407019</v>
      </c>
      <c r="D12">
        <v>15.2</v>
      </c>
    </row>
    <row r="13" spans="1:4" x14ac:dyDescent="0.2">
      <c r="A13" t="s">
        <v>29</v>
      </c>
      <c r="B13" t="s">
        <v>28</v>
      </c>
      <c r="C13">
        <v>0.42296139374585007</v>
      </c>
      <c r="D13">
        <v>14.6</v>
      </c>
    </row>
    <row r="14" spans="1:4" x14ac:dyDescent="0.2">
      <c r="A14" t="s">
        <v>29</v>
      </c>
      <c r="B14" t="s">
        <v>28</v>
      </c>
      <c r="C14">
        <v>0.33224678386632278</v>
      </c>
      <c r="D14">
        <v>14.3</v>
      </c>
    </row>
    <row r="15" spans="1:4" x14ac:dyDescent="0.2">
      <c r="A15" t="s">
        <v>29</v>
      </c>
      <c r="B15" t="s">
        <v>28</v>
      </c>
      <c r="C15">
        <v>0.32928372563907882</v>
      </c>
      <c r="D15">
        <v>14.4</v>
      </c>
    </row>
    <row r="16" spans="1:4" x14ac:dyDescent="0.2">
      <c r="A16" t="s">
        <v>29</v>
      </c>
      <c r="B16" t="s">
        <v>28</v>
      </c>
      <c r="C16">
        <v>0.41840195239453581</v>
      </c>
      <c r="D16">
        <v>13.8</v>
      </c>
    </row>
    <row r="17" spans="1:4" x14ac:dyDescent="0.2">
      <c r="A17" t="s">
        <v>29</v>
      </c>
      <c r="B17" t="s">
        <v>28</v>
      </c>
      <c r="C17">
        <v>0.35225757287102311</v>
      </c>
      <c r="D17">
        <v>13.2</v>
      </c>
    </row>
    <row r="18" spans="1:4" x14ac:dyDescent="0.2">
      <c r="A18" t="s">
        <v>29</v>
      </c>
      <c r="B18" t="s">
        <v>28</v>
      </c>
      <c r="C18">
        <v>0.40569830449222166</v>
      </c>
      <c r="D18">
        <v>12.9</v>
      </c>
    </row>
    <row r="19" spans="1:4" x14ac:dyDescent="0.2">
      <c r="A19" t="s">
        <v>29</v>
      </c>
      <c r="B19" t="s">
        <v>28</v>
      </c>
      <c r="C19">
        <v>0.38740348414268388</v>
      </c>
      <c r="D19">
        <v>11.6</v>
      </c>
    </row>
    <row r="20" spans="1:4" x14ac:dyDescent="0.2">
      <c r="A20" t="s">
        <v>29</v>
      </c>
      <c r="B20" t="s">
        <v>28</v>
      </c>
      <c r="C20">
        <v>0.32756197291081013</v>
      </c>
      <c r="D20">
        <v>11.2</v>
      </c>
    </row>
    <row r="21" spans="1:4" x14ac:dyDescent="0.2">
      <c r="A21" t="s">
        <v>29</v>
      </c>
      <c r="B21" t="s">
        <v>28</v>
      </c>
      <c r="C21">
        <v>0.39866262567951127</v>
      </c>
      <c r="D21">
        <v>9.9</v>
      </c>
    </row>
    <row r="22" spans="1:4" x14ac:dyDescent="0.2">
      <c r="A22" t="s">
        <v>29</v>
      </c>
      <c r="B22" t="s">
        <v>28</v>
      </c>
      <c r="C22">
        <v>0.35657782841005714</v>
      </c>
      <c r="D22">
        <v>9.6999999999999993</v>
      </c>
    </row>
    <row r="23" spans="1:4" x14ac:dyDescent="0.2">
      <c r="A23" t="s">
        <v>29</v>
      </c>
      <c r="B23" t="s">
        <v>28</v>
      </c>
      <c r="C23">
        <v>0.61879332807900789</v>
      </c>
      <c r="D23">
        <v>8.9</v>
      </c>
    </row>
    <row r="24" spans="1:4" x14ac:dyDescent="0.2">
      <c r="A24" t="s">
        <v>29</v>
      </c>
      <c r="B24" t="s">
        <v>28</v>
      </c>
      <c r="C24">
        <v>0.52551563861721706</v>
      </c>
      <c r="D24">
        <v>7.8</v>
      </c>
    </row>
    <row r="25" spans="1:4" x14ac:dyDescent="0.2">
      <c r="A25" t="s">
        <v>29</v>
      </c>
      <c r="B25" t="s">
        <v>28</v>
      </c>
      <c r="C25">
        <v>0.57838623697601155</v>
      </c>
      <c r="D25">
        <v>7.5</v>
      </c>
    </row>
    <row r="26" spans="1:4" x14ac:dyDescent="0.2">
      <c r="A26" t="s">
        <v>29</v>
      </c>
      <c r="B26" t="s">
        <v>28</v>
      </c>
      <c r="C26">
        <v>0.43357446877376959</v>
      </c>
      <c r="D26">
        <v>6.9</v>
      </c>
    </row>
    <row r="27" spans="1:4" x14ac:dyDescent="0.2">
      <c r="A27" t="s">
        <v>29</v>
      </c>
      <c r="B27" t="s">
        <v>28</v>
      </c>
      <c r="C27">
        <v>0.4890699780106067</v>
      </c>
      <c r="D27">
        <v>7.2</v>
      </c>
    </row>
    <row r="28" spans="1:4" x14ac:dyDescent="0.2">
      <c r="A28" t="s">
        <v>29</v>
      </c>
      <c r="B28" t="s">
        <v>28</v>
      </c>
      <c r="C28">
        <v>0.61863031483284647</v>
      </c>
      <c r="D28">
        <v>6</v>
      </c>
    </row>
    <row r="29" spans="1:4" x14ac:dyDescent="0.2">
      <c r="A29" t="s">
        <v>29</v>
      </c>
      <c r="B29" t="s">
        <v>28</v>
      </c>
      <c r="C29">
        <v>0.48167164955154029</v>
      </c>
      <c r="D29">
        <v>5.6</v>
      </c>
    </row>
    <row r="30" spans="1:4" x14ac:dyDescent="0.2">
      <c r="A30" t="s">
        <v>30</v>
      </c>
      <c r="B30" t="s">
        <v>28</v>
      </c>
      <c r="C30">
        <v>0.53393182678086193</v>
      </c>
      <c r="D30">
        <v>3.6</v>
      </c>
    </row>
    <row r="31" spans="1:4" x14ac:dyDescent="0.2">
      <c r="A31" t="s">
        <v>30</v>
      </c>
      <c r="B31" t="s">
        <v>28</v>
      </c>
      <c r="C31">
        <v>0.47967479674796754</v>
      </c>
      <c r="D31">
        <v>4.5</v>
      </c>
    </row>
    <row r="32" spans="1:4" x14ac:dyDescent="0.2">
      <c r="A32" t="s">
        <v>30</v>
      </c>
      <c r="B32" t="s">
        <v>28</v>
      </c>
      <c r="C32">
        <v>0.31510358844728348</v>
      </c>
      <c r="D32">
        <v>4.9000000000000004</v>
      </c>
    </row>
    <row r="33" spans="1:4" x14ac:dyDescent="0.2">
      <c r="A33" t="s">
        <v>30</v>
      </c>
      <c r="B33" t="s">
        <v>28</v>
      </c>
      <c r="C33">
        <v>0.37063291995871894</v>
      </c>
      <c r="D33">
        <v>6.7</v>
      </c>
    </row>
    <row r="34" spans="1:4" x14ac:dyDescent="0.2">
      <c r="A34" t="s">
        <v>30</v>
      </c>
      <c r="B34" t="s">
        <v>28</v>
      </c>
      <c r="C34">
        <v>0.32897278611854808</v>
      </c>
      <c r="D34">
        <v>6.4</v>
      </c>
    </row>
    <row r="35" spans="1:4" x14ac:dyDescent="0.2">
      <c r="A35" t="s">
        <v>30</v>
      </c>
      <c r="B35" t="s">
        <v>28</v>
      </c>
      <c r="C35">
        <v>0.26366036969327655</v>
      </c>
      <c r="D35">
        <v>6.6</v>
      </c>
    </row>
    <row r="36" spans="1:4" x14ac:dyDescent="0.2">
      <c r="A36" t="s">
        <v>30</v>
      </c>
      <c r="B36" t="s">
        <v>28</v>
      </c>
      <c r="C36">
        <v>0.31347018837295815</v>
      </c>
      <c r="D36">
        <v>6.8</v>
      </c>
    </row>
    <row r="37" spans="1:4" x14ac:dyDescent="0.2">
      <c r="A37" t="s">
        <v>30</v>
      </c>
      <c r="B37" t="s">
        <v>28</v>
      </c>
      <c r="C37">
        <v>0.25766850417667153</v>
      </c>
      <c r="D37">
        <v>6.8</v>
      </c>
    </row>
    <row r="38" spans="1:4" x14ac:dyDescent="0.2">
      <c r="A38" t="s">
        <v>30</v>
      </c>
      <c r="B38" t="s">
        <v>28</v>
      </c>
      <c r="C38">
        <v>0.25906103129338176</v>
      </c>
      <c r="D38">
        <v>8.9</v>
      </c>
    </row>
    <row r="39" spans="1:4" x14ac:dyDescent="0.2">
      <c r="A39" t="s">
        <v>30</v>
      </c>
      <c r="B39" t="s">
        <v>28</v>
      </c>
      <c r="C39">
        <v>0.27840549278405502</v>
      </c>
      <c r="D39">
        <v>9.6</v>
      </c>
    </row>
    <row r="40" spans="1:4" x14ac:dyDescent="0.2">
      <c r="A40" t="s">
        <v>30</v>
      </c>
      <c r="B40" t="s">
        <v>28</v>
      </c>
      <c r="C40">
        <v>0.30911374830584115</v>
      </c>
      <c r="D40">
        <v>11.2</v>
      </c>
    </row>
    <row r="41" spans="1:4" x14ac:dyDescent="0.2">
      <c r="A41" t="s">
        <v>30</v>
      </c>
      <c r="B41" t="s">
        <v>28</v>
      </c>
      <c r="C41">
        <v>0.36990730049813614</v>
      </c>
      <c r="D41">
        <v>11.6</v>
      </c>
    </row>
    <row r="42" spans="1:4" x14ac:dyDescent="0.2">
      <c r="A42" t="s">
        <v>30</v>
      </c>
      <c r="B42" t="s">
        <v>28</v>
      </c>
      <c r="C42">
        <v>0.24570562756303627</v>
      </c>
      <c r="D42">
        <v>11.9</v>
      </c>
    </row>
    <row r="43" spans="1:4" x14ac:dyDescent="0.2">
      <c r="A43" t="s">
        <v>30</v>
      </c>
      <c r="B43" t="s">
        <v>28</v>
      </c>
      <c r="C43">
        <v>0.32989016736401688</v>
      </c>
      <c r="D43">
        <v>13.4</v>
      </c>
    </row>
    <row r="44" spans="1:4" x14ac:dyDescent="0.2">
      <c r="A44" t="s">
        <v>30</v>
      </c>
      <c r="B44" t="s">
        <v>28</v>
      </c>
      <c r="C44">
        <v>0.42020488265663436</v>
      </c>
      <c r="D44">
        <v>14.1</v>
      </c>
    </row>
    <row r="45" spans="1:4" x14ac:dyDescent="0.2">
      <c r="A45" t="s">
        <v>30</v>
      </c>
      <c r="B45" t="s">
        <v>28</v>
      </c>
      <c r="C45">
        <v>0.32502260689833362</v>
      </c>
      <c r="D45">
        <v>15.8</v>
      </c>
    </row>
    <row r="46" spans="1:4" x14ac:dyDescent="0.2">
      <c r="A46" t="s">
        <v>30</v>
      </c>
      <c r="B46" t="s">
        <v>28</v>
      </c>
      <c r="C46">
        <v>0.31533393618395567</v>
      </c>
      <c r="D46">
        <v>15.8</v>
      </c>
    </row>
    <row r="47" spans="1:4" x14ac:dyDescent="0.2">
      <c r="A47" t="s">
        <v>30</v>
      </c>
      <c r="B47" t="s">
        <v>28</v>
      </c>
      <c r="C47">
        <v>0.36180815663832044</v>
      </c>
      <c r="D47">
        <v>16.7</v>
      </c>
    </row>
    <row r="48" spans="1:4" x14ac:dyDescent="0.2">
      <c r="A48" t="s">
        <v>30</v>
      </c>
      <c r="B48" t="s">
        <v>28</v>
      </c>
      <c r="C48">
        <v>0.32111337406653095</v>
      </c>
      <c r="D48">
        <v>15.6</v>
      </c>
    </row>
    <row r="49" spans="1:4" x14ac:dyDescent="0.2">
      <c r="A49" t="s">
        <v>30</v>
      </c>
      <c r="B49" t="s">
        <v>28</v>
      </c>
      <c r="C49">
        <v>0.2521004322276722</v>
      </c>
      <c r="D49">
        <v>15.3</v>
      </c>
    </row>
    <row r="50" spans="1:4" x14ac:dyDescent="0.2">
      <c r="A50" t="s">
        <v>30</v>
      </c>
      <c r="B50" t="s">
        <v>28</v>
      </c>
      <c r="C50">
        <v>0.45475076625262134</v>
      </c>
      <c r="D50">
        <v>16</v>
      </c>
    </row>
    <row r="51" spans="1:4" x14ac:dyDescent="0.2">
      <c r="A51" t="s">
        <v>30</v>
      </c>
      <c r="B51" t="s">
        <v>28</v>
      </c>
      <c r="C51">
        <v>0.25323997494740558</v>
      </c>
      <c r="D51">
        <v>16.899999999999999</v>
      </c>
    </row>
    <row r="52" spans="1:4" x14ac:dyDescent="0.2">
      <c r="A52" t="s">
        <v>30</v>
      </c>
      <c r="B52" t="s">
        <v>28</v>
      </c>
      <c r="C52">
        <v>0.33963173623831111</v>
      </c>
      <c r="D52">
        <v>16.8</v>
      </c>
    </row>
    <row r="53" spans="1:4" x14ac:dyDescent="0.2">
      <c r="A53" t="s">
        <v>30</v>
      </c>
      <c r="B53" t="s">
        <v>28</v>
      </c>
      <c r="C53">
        <v>0.25484591048515304</v>
      </c>
      <c r="D53">
        <v>16.899999999999999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05-10-2018</vt:lpstr>
      <vt:lpstr>FvFm</vt:lpstr>
      <vt:lpstr>dFFm.</vt:lpstr>
      <vt:lpstr>Qm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López-Londoño, Tomás</dc:creator>
  <cp:lastModifiedBy>López-Londoño, Tomás</cp:lastModifiedBy>
  <dcterms:created xsi:type="dcterms:W3CDTF">2024-02-07T21:37:47Z</dcterms:created>
  <dcterms:modified xsi:type="dcterms:W3CDTF">2024-02-07T21:59:19Z</dcterms:modified>
</cp:coreProperties>
</file>