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865" windowWidth="12120" windowHeight="1185"/>
  </bookViews>
  <sheets>
    <sheet name="CR SEMARANG&amp;DELTA" sheetId="1" r:id="rId1"/>
    <sheet name="ANGG KEL" sheetId="2" r:id="rId2"/>
    <sheet name="RETUR" sheetId="3" r:id="rId3"/>
    <sheet name="REK" sheetId="4" r:id="rId4"/>
    <sheet name="REK GAJI" sheetId="14" r:id="rId5"/>
    <sheet name="KODE" sheetId="10" r:id="rId6"/>
    <sheet name="dbt by notaris" sheetId="16" r:id="rId7"/>
    <sheet name="notaris" sheetId="5" r:id="rId8"/>
    <sheet name="RETUR NOTARIS" sheetId="19" r:id="rId9"/>
    <sheet name="BUMIPUTRA" sheetId="7" r:id="rId10"/>
    <sheet name="TAB SBJK" sheetId="8" r:id="rId11"/>
    <sheet name="Dr SUNARYO" sheetId="12" r:id="rId12"/>
    <sheet name="DP MOTOR" sheetId="15" r:id="rId13"/>
    <sheet name="KP" sheetId="17" r:id="rId14"/>
    <sheet name="cocok2kan audit" sheetId="18" r:id="rId15"/>
  </sheets>
  <definedNames>
    <definedName name="_xlnm.Print_Area" localSheetId="1">'ANGG KEL'!$A$44:$E$51</definedName>
    <definedName name="_xlnm.Print_Area" localSheetId="0">'CR SEMARANG&amp;DELTA'!$A$90:$E$97</definedName>
    <definedName name="_xlnm.Print_Area" localSheetId="6">'dbt by notaris'!$A$2:$E$46</definedName>
    <definedName name="_xlnm.Print_Area" localSheetId="12">'DP MOTOR'!$M$1:$P$13</definedName>
    <definedName name="_xlnm.Print_Area" localSheetId="11">'Dr SUNARYO'!$A$1:$D$12</definedName>
    <definedName name="_xlnm.Print_Area" localSheetId="7">notaris!$A$1:$C$630</definedName>
    <definedName name="_xlnm.Print_Area" localSheetId="3">REK!#REF!</definedName>
    <definedName name="_xlnm.Print_Area" localSheetId="2">RETUR!$A$47:$D$84</definedName>
    <definedName name="_xlnm.Print_Area" localSheetId="8">'RETUR NOTARIS'!$A$1:$E$116</definedName>
  </definedNames>
  <calcPr calcId="144525"/>
</workbook>
</file>

<file path=xl/calcChain.xml><?xml version="1.0" encoding="utf-8"?>
<calcChain xmlns="http://schemas.openxmlformats.org/spreadsheetml/2006/main">
  <c r="C55" i="2" l="1"/>
  <c r="C81" i="3" l="1"/>
  <c r="C83" i="3" s="1"/>
  <c r="D73" i="3"/>
  <c r="D69" i="3"/>
  <c r="D65" i="3"/>
  <c r="D60" i="3"/>
  <c r="D56" i="3"/>
  <c r="D82" i="1" l="1"/>
  <c r="D51" i="1" l="1"/>
  <c r="D47" i="1"/>
  <c r="C772" i="5" l="1"/>
  <c r="C770" i="5"/>
  <c r="C756" i="5"/>
  <c r="C764" i="5"/>
  <c r="C758" i="5"/>
  <c r="C748" i="5"/>
  <c r="C750" i="5" s="1"/>
  <c r="C44" i="3" l="1"/>
  <c r="C41" i="3"/>
  <c r="C43" i="3" s="1"/>
  <c r="C29" i="3"/>
  <c r="D24" i="3" s="1"/>
  <c r="C45" i="3" l="1"/>
  <c r="D32" i="2" l="1"/>
  <c r="C27" i="2"/>
  <c r="C26" i="2"/>
  <c r="D29" i="2" l="1"/>
  <c r="E33" i="2" s="1"/>
  <c r="E34" i="2" s="1"/>
  <c r="E116" i="19"/>
  <c r="E105" i="19"/>
  <c r="E62" i="19"/>
  <c r="E41" i="19"/>
  <c r="E26" i="19"/>
  <c r="E12" i="19"/>
  <c r="D111" i="19"/>
  <c r="D113" i="19" s="1"/>
  <c r="D98" i="19"/>
  <c r="D100" i="19" s="1"/>
  <c r="D87" i="19"/>
  <c r="D89" i="19" s="1"/>
  <c r="D79" i="19"/>
  <c r="D81" i="19" s="1"/>
  <c r="D71" i="19"/>
  <c r="D73" i="19" s="1"/>
  <c r="D57" i="19"/>
  <c r="D47" i="19"/>
  <c r="D49" i="19" s="1"/>
  <c r="D37" i="19"/>
  <c r="D31" i="19"/>
  <c r="D19" i="19"/>
  <c r="D21" i="19" s="1"/>
  <c r="D7" i="19"/>
  <c r="C739" i="5" l="1"/>
  <c r="C741" i="5" s="1"/>
  <c r="C731" i="5"/>
  <c r="C733" i="5" s="1"/>
  <c r="C723" i="5" l="1"/>
  <c r="C725" i="5" s="1"/>
  <c r="C715" i="5"/>
  <c r="C717" i="5" s="1"/>
  <c r="C706" i="5"/>
  <c r="C708" i="5" s="1"/>
  <c r="C697" i="5"/>
  <c r="C699" i="5" s="1"/>
  <c r="C688" i="5"/>
  <c r="C690" i="5" s="1"/>
  <c r="D18" i="1" l="1"/>
  <c r="D15" i="1"/>
  <c r="D19" i="1" l="1"/>
  <c r="D6" i="2" l="1"/>
  <c r="D7" i="2" s="1"/>
  <c r="C679" i="5" l="1"/>
  <c r="C681" i="5" s="1"/>
  <c r="C671" i="5" l="1"/>
  <c r="C673" i="5" s="1"/>
  <c r="C662" i="5"/>
  <c r="C664" i="5" s="1"/>
  <c r="C653" i="5"/>
  <c r="C655" i="5" s="1"/>
  <c r="C644" i="5"/>
  <c r="C646" i="5" s="1"/>
  <c r="C635" i="5"/>
  <c r="C637" i="5" s="1"/>
  <c r="C627" i="5" l="1"/>
  <c r="C629" i="5" s="1"/>
  <c r="C619" i="5"/>
  <c r="C621" i="5" s="1"/>
  <c r="C610" i="5"/>
  <c r="C612" i="5" s="1"/>
  <c r="C602" i="5"/>
  <c r="C604" i="5" s="1"/>
  <c r="C594" i="5"/>
  <c r="C596" i="5" s="1"/>
  <c r="C72" i="15" l="1"/>
  <c r="C63" i="15"/>
  <c r="C66" i="15" s="1"/>
  <c r="C57" i="15"/>
  <c r="G39" i="15"/>
  <c r="L19" i="15"/>
  <c r="D48" i="15"/>
  <c r="D50" i="15" s="1"/>
  <c r="G33" i="15"/>
  <c r="G27" i="15" l="1"/>
  <c r="G21" i="15"/>
  <c r="C42" i="15"/>
  <c r="C36" i="15"/>
  <c r="C586" i="5" l="1"/>
  <c r="C588" i="5" s="1"/>
  <c r="C578" i="5"/>
  <c r="C580" i="5" s="1"/>
  <c r="C570" i="5" l="1"/>
  <c r="C572" i="5" s="1"/>
  <c r="C562" i="5" l="1"/>
  <c r="C564" i="5" s="1"/>
  <c r="C554" i="5"/>
  <c r="C556" i="5" s="1"/>
  <c r="C546" i="5" l="1"/>
  <c r="C548" i="5" s="1"/>
  <c r="C539" i="5"/>
  <c r="C541" i="5" s="1"/>
  <c r="C30" i="15" l="1"/>
  <c r="C531" i="5" l="1"/>
  <c r="C534" i="5" s="1"/>
  <c r="L7" i="15" l="1"/>
  <c r="C17" i="15"/>
  <c r="C522" i="5" l="1"/>
  <c r="C524" i="5" s="1"/>
  <c r="C513" i="5"/>
  <c r="C515" i="5" s="1"/>
  <c r="C504" i="5"/>
  <c r="C506" i="5" s="1"/>
  <c r="C495" i="5"/>
  <c r="C497" i="5" s="1"/>
  <c r="G15" i="15" l="1"/>
  <c r="G8" i="15"/>
  <c r="C485" i="5" l="1"/>
  <c r="C487" i="5" s="1"/>
  <c r="C477" i="5"/>
  <c r="C479" i="5" s="1"/>
  <c r="C469" i="5"/>
  <c r="C471" i="5" s="1"/>
  <c r="C461" i="5" l="1"/>
  <c r="C463" i="5" s="1"/>
  <c r="C453" i="5"/>
  <c r="C455" i="5" s="1"/>
  <c r="C445" i="5"/>
  <c r="C447" i="5" s="1"/>
  <c r="C435" i="5" l="1"/>
  <c r="C437" i="5" s="1"/>
  <c r="C427" i="5"/>
  <c r="C429" i="5" s="1"/>
  <c r="C52" i="7" l="1"/>
  <c r="C33" i="7"/>
  <c r="C15" i="7"/>
  <c r="C419" i="5" l="1"/>
  <c r="C421" i="5" s="1"/>
  <c r="C411" i="5"/>
  <c r="C413" i="5" s="1"/>
  <c r="C367" i="5" l="1"/>
  <c r="C369" i="5" s="1"/>
  <c r="C375" i="5"/>
  <c r="C377" i="5" s="1"/>
  <c r="C400" i="5"/>
  <c r="C402" i="5" s="1"/>
  <c r="C392" i="5"/>
  <c r="C394" i="5" s="1"/>
  <c r="C384" i="5"/>
  <c r="C386" i="5" s="1"/>
  <c r="C359" i="5" l="1"/>
  <c r="C361" i="5" s="1"/>
  <c r="C351" i="5"/>
  <c r="C353" i="5" s="1"/>
  <c r="C343" i="5"/>
  <c r="C345" i="5" s="1"/>
  <c r="C337" i="5"/>
  <c r="C330" i="5"/>
  <c r="C322" i="5"/>
  <c r="C324" i="5" s="1"/>
  <c r="C313" i="5"/>
  <c r="C315" i="5" s="1"/>
  <c r="C308" i="5"/>
  <c r="C300" i="5"/>
  <c r="C302" i="5" s="1"/>
  <c r="C292" i="5"/>
  <c r="C294" i="5" s="1"/>
  <c r="C284" i="5"/>
  <c r="C286" i="5" s="1"/>
  <c r="C276" i="5"/>
  <c r="C278" i="5" s="1"/>
  <c r="C267" i="5"/>
  <c r="C269" i="5" s="1"/>
  <c r="C259" i="5"/>
  <c r="C261" i="5" s="1"/>
  <c r="C251" i="5"/>
  <c r="C253" i="5" s="1"/>
  <c r="C243" i="5"/>
  <c r="C245" i="5" s="1"/>
  <c r="C235" i="5"/>
  <c r="C237" i="5" s="1"/>
  <c r="C227" i="5"/>
  <c r="C229" i="5" s="1"/>
  <c r="C214" i="5"/>
  <c r="C220" i="5" s="1"/>
  <c r="C206" i="5"/>
  <c r="C208" i="5" s="1"/>
  <c r="C198" i="5"/>
  <c r="C200" i="5" s="1"/>
  <c r="C189" i="5"/>
  <c r="C191" i="5" s="1"/>
  <c r="C181" i="5"/>
  <c r="C183" i="5" s="1"/>
  <c r="C173" i="5"/>
  <c r="C175" i="5" s="1"/>
  <c r="C165" i="5"/>
  <c r="C167" i="5" s="1"/>
  <c r="C157" i="5"/>
  <c r="C159" i="5" s="1"/>
  <c r="C147" i="5"/>
  <c r="C140" i="5"/>
  <c r="C142" i="5" s="1"/>
  <c r="C131" i="5"/>
  <c r="C133" i="5" s="1"/>
  <c r="C122" i="5"/>
  <c r="C124" i="5" s="1"/>
  <c r="C114" i="5"/>
  <c r="C116" i="5" s="1"/>
  <c r="C106" i="5"/>
  <c r="C108" i="5" s="1"/>
  <c r="C98" i="5"/>
  <c r="C100" i="5" s="1"/>
  <c r="C88" i="5"/>
  <c r="C90" i="5" s="1"/>
  <c r="C81" i="5"/>
  <c r="C83" i="5" s="1"/>
  <c r="C70" i="5"/>
  <c r="C63" i="5"/>
  <c r="C58" i="5"/>
  <c r="C53" i="5"/>
  <c r="C41" i="5"/>
  <c r="C35" i="5"/>
  <c r="C29" i="5"/>
  <c r="C216" i="5" l="1"/>
</calcChain>
</file>

<file path=xl/sharedStrings.xml><?xml version="1.0" encoding="utf-8"?>
<sst xmlns="http://schemas.openxmlformats.org/spreadsheetml/2006/main" count="2347" uniqueCount="1415">
  <si>
    <t>BULAN JANUARI 2017</t>
  </si>
  <si>
    <t>910856</t>
  </si>
  <si>
    <t>KUNCORO</t>
  </si>
  <si>
    <t>900208</t>
  </si>
  <si>
    <t>RUDI KURNIAWAN</t>
  </si>
  <si>
    <t>WAHYU UTOMO</t>
  </si>
  <si>
    <t>962205</t>
  </si>
  <si>
    <t>HARTIMAN</t>
  </si>
  <si>
    <t>853364</t>
  </si>
  <si>
    <t>11 JAN 2017</t>
  </si>
  <si>
    <t>EINSTEINA MARYOSANTI WATTI</t>
  </si>
  <si>
    <t>AGUS SLAMET SANTOSO</t>
  </si>
  <si>
    <t>KOMARI</t>
  </si>
  <si>
    <t>976956</t>
  </si>
  <si>
    <t>TITIK SURYANI</t>
  </si>
  <si>
    <t>899735</t>
  </si>
  <si>
    <t>974072</t>
  </si>
  <si>
    <t>912056</t>
  </si>
  <si>
    <t>900259</t>
  </si>
  <si>
    <t>973908</t>
  </si>
  <si>
    <t>973267</t>
  </si>
  <si>
    <t>900842</t>
  </si>
  <si>
    <t>By NOTARIS SDH DI TRANSF KE NOTARIS TGL 12/1/2017</t>
  </si>
  <si>
    <t>899519</t>
  </si>
  <si>
    <t>06 JAN 2017</t>
  </si>
  <si>
    <t>ERWIN SETIADI</t>
  </si>
  <si>
    <t>975239</t>
  </si>
  <si>
    <t>904741</t>
  </si>
  <si>
    <t>DJULI HANDOKO</t>
  </si>
  <si>
    <t>903213</t>
  </si>
  <si>
    <t>BULAN FEBRUARI 2017</t>
  </si>
  <si>
    <t>DAVID LAMONGI</t>
  </si>
  <si>
    <t>975130</t>
  </si>
  <si>
    <t>624214</t>
  </si>
  <si>
    <t>897091</t>
  </si>
  <si>
    <t>10 FEB 2017</t>
  </si>
  <si>
    <t>HENRY GOZALI</t>
  </si>
  <si>
    <t>951774</t>
  </si>
  <si>
    <t>By NOTARIS SDH DI TRANSF KE NOTARIS TGL 13/2/2017</t>
  </si>
  <si>
    <t>NAMA</t>
  </si>
  <si>
    <t>NIP</t>
  </si>
  <si>
    <t>KETERANGAN</t>
  </si>
  <si>
    <t>OEI ANDREAS WIKANANTA</t>
  </si>
  <si>
    <t>896614</t>
  </si>
  <si>
    <t>REK.BARU 6105080801</t>
  </si>
  <si>
    <t>HERLINA</t>
  </si>
  <si>
    <t>973064</t>
  </si>
  <si>
    <t>SEHARUSNYA DEBET REK. 8260009983 TAPI TERDEBET REK. 8260009282</t>
  </si>
  <si>
    <t>PATRICIA A T</t>
  </si>
  <si>
    <t>007509</t>
  </si>
  <si>
    <t>REK. LAMA '0101081442 DIUBAH MENJADI 1900169007</t>
  </si>
  <si>
    <t>GATOT SUBROTO</t>
  </si>
  <si>
    <t>932162</t>
  </si>
  <si>
    <t>0101353191 MINTA DUA REKENING</t>
  </si>
  <si>
    <t>0101353108</t>
  </si>
  <si>
    <t>SULATIK</t>
  </si>
  <si>
    <t>920892</t>
  </si>
  <si>
    <t xml:space="preserve">MINTA DEBET SEMUA DI REK. 0885184001 </t>
  </si>
  <si>
    <t>EDY ERYANTO</t>
  </si>
  <si>
    <t>010667</t>
  </si>
  <si>
    <t>habis upload debet manual di rek 0101636975 karna di sana ada dananya</t>
  </si>
  <si>
    <t>RONNY LIANDO</t>
  </si>
  <si>
    <t>972536</t>
  </si>
  <si>
    <t>DEBET KEMBALI DI REK. '0884316550</t>
  </si>
  <si>
    <t xml:space="preserve">MARIA DEWI </t>
  </si>
  <si>
    <t>913368</t>
  </si>
  <si>
    <t>DEBET SW &amp; OMI REK.0100297256</t>
  </si>
  <si>
    <t>DEBET DL NORM REK.0101376248</t>
  </si>
  <si>
    <t>LILYANA HENDRAWATI</t>
  </si>
  <si>
    <t>051684</t>
  </si>
  <si>
    <t>DEBET REK. 2588856777 JANGAN DI REK. SELAIN INI</t>
  </si>
  <si>
    <t>30 JUNI 2014</t>
  </si>
  <si>
    <t>ADANG SURADI</t>
  </si>
  <si>
    <t>910520</t>
  </si>
  <si>
    <t>REK.BARU 2161119409 DL.NORM</t>
  </si>
  <si>
    <t>ARIEF WIDODO</t>
  </si>
  <si>
    <t>910546</t>
  </si>
  <si>
    <t>0884821254 DAN '0101142000</t>
  </si>
  <si>
    <t>AJENG ANAKNYA TRI DENOK</t>
  </si>
  <si>
    <t>NANIEK MARLIAN DEWI</t>
  </si>
  <si>
    <t>TUTUP REK. '0180430211 jgn di pakai lagi</t>
  </si>
  <si>
    <t>25 JUNI 2015</t>
  </si>
  <si>
    <t xml:space="preserve"> -  </t>
  </si>
  <si>
    <t>SUGIJARTO</t>
  </si>
  <si>
    <t>913375</t>
  </si>
  <si>
    <t>1301538699 JANGAN DIPAKAI KRN TIDAK TERDAFTAR</t>
  </si>
  <si>
    <t>25 SEPT 2015</t>
  </si>
  <si>
    <t>NOVIE TRI KHRISANTI</t>
  </si>
  <si>
    <t>975378</t>
  </si>
  <si>
    <t>MINTA DEBET SEMUA DI REK. 7900018686 JGN DI REK.7900019666 KRN DI DEBET KARTU KREDIT</t>
  </si>
  <si>
    <t>01 OKT 2015</t>
  </si>
  <si>
    <t>ANG YUNIANA ANGGRAENI</t>
  </si>
  <si>
    <t>MINTA SEMUA DEBET DI REK. 0881145421 JGN DI REK.0880196936 KRN BKN REK.GAJI</t>
  </si>
  <si>
    <t>25 NOV 2015</t>
  </si>
  <si>
    <t>01 DES 2015</t>
  </si>
  <si>
    <t>1070492411 DI GAGAL DEBET  REK. TIDAK TERDAFTAR JANGAN DI PAKAI</t>
  </si>
  <si>
    <t>02 DES 2015</t>
  </si>
  <si>
    <t>WELYANTI</t>
  </si>
  <si>
    <t>976909</t>
  </si>
  <si>
    <t xml:space="preserve">MINTA SEMUA DEBET DI REK. 0180480005 </t>
  </si>
  <si>
    <t>YANG 42,000,- SETIAP BULAN ITU GAGAL DBT BONUS 2015 3,500,000,- HARUS DI BAYAR DULU BARU 42,000,- TIDAK DI DEBET LAGI</t>
  </si>
  <si>
    <t>3290150000</t>
  </si>
  <si>
    <t>NATHANAEL</t>
  </si>
  <si>
    <t>916601</t>
  </si>
  <si>
    <t>4370534026</t>
  </si>
  <si>
    <t>920718</t>
  </si>
  <si>
    <t>PAK TONY TOWOLIU</t>
  </si>
  <si>
    <t>RUPIAH JANGAN DI PECAH PECAH</t>
  </si>
  <si>
    <t xml:space="preserve">RINASARI </t>
  </si>
  <si>
    <t>973710</t>
  </si>
  <si>
    <t>30 DES 2015</t>
  </si>
  <si>
    <t>V</t>
  </si>
  <si>
    <t>NUGRAHANING WIDHI E</t>
  </si>
  <si>
    <t xml:space="preserve">YBS SURUH DI REK.7880993199 </t>
  </si>
  <si>
    <t>HANSEL WILLIAM ONGKOWIJA</t>
  </si>
  <si>
    <t>055633</t>
  </si>
  <si>
    <t>0886220655 MINTA DI REK.INI KRN YG DULU TUTUP REK.</t>
  </si>
  <si>
    <t xml:space="preserve">KRIS ANDIJANI </t>
  </si>
  <si>
    <t>MINTA DEBET ANGS DL NORM DI REK. 0106001493, YANG LAINNYA TETAP DI SATUNYA</t>
  </si>
  <si>
    <t>22 feb 2015</t>
  </si>
  <si>
    <t>mulyadi 911814 debetan maret yang 29.400 (3 kali) dihapus</t>
  </si>
  <si>
    <t>A.IDRIS M.</t>
  </si>
  <si>
    <t>951594</t>
  </si>
  <si>
    <t>2134444443 MINTA DI REK INI SEMUANYA</t>
  </si>
  <si>
    <t xml:space="preserve">PIJ.16JT DEBET REK.KOMDA AC.0880578189 A/N. ACHMAD SUHARI </t>
  </si>
  <si>
    <t>RATNA EKA BUDISUSANTI</t>
  </si>
  <si>
    <t>911221</t>
  </si>
  <si>
    <t>GANTI NO.REK MENJADI 3531002588</t>
  </si>
  <si>
    <t>LUAR KW3</t>
  </si>
  <si>
    <t>AMAN SUNARYO</t>
  </si>
  <si>
    <t>896468</t>
  </si>
  <si>
    <t xml:space="preserve">angsuran dl norm semua di NO.REK 0101173797, kecuali kalau ada bonus debet dua rek. Gk papa </t>
  </si>
  <si>
    <t>OCTAVIANUA JUSAK M</t>
  </si>
  <si>
    <t>974078</t>
  </si>
  <si>
    <t>PINJ 2JT TGL 23OKT2015 MINTA RUBAH KE PINJ.BONUS 2016</t>
  </si>
  <si>
    <t>INPUTNYA SETELAH MARET KARNA MASUK GRUP</t>
  </si>
  <si>
    <t>SUDAH DI POT BUNGA 168RB TGL 20/1/2016 DI PINJ. BONUS 3JT</t>
  </si>
  <si>
    <t>JADI NANTI BONUS DI POTONG 5JT</t>
  </si>
  <si>
    <t>YOPPIE KOLOSIES</t>
  </si>
  <si>
    <t>962810</t>
  </si>
  <si>
    <t>MINTA ANGSURAN DI PECAH JADI 2 KRN KLO 1 REK GK CUKUP</t>
  </si>
  <si>
    <t>INSORAK B I RUMBEWAS</t>
  </si>
  <si>
    <t>YANG BENAR 5095300003</t>
  </si>
  <si>
    <t>SLAMET RIADI</t>
  </si>
  <si>
    <t>912201</t>
  </si>
  <si>
    <t>JANGAN PAKAI 1870224822 KARNA SELALU GAGAL</t>
  </si>
  <si>
    <t>nurul m</t>
  </si>
  <si>
    <t>902790</t>
  </si>
  <si>
    <t>minta debet di rek besar 3251098253, rek. Yang satu kecil nanti gak cukup</t>
  </si>
  <si>
    <t>03 maret 2015</t>
  </si>
  <si>
    <t xml:space="preserve">ermin iswana </t>
  </si>
  <si>
    <t>912772</t>
  </si>
  <si>
    <t>pinj normatif tapi minta dipot bonus,thr,tat 5jt</t>
  </si>
  <si>
    <t>14 maret 2015</t>
  </si>
  <si>
    <t>oekik</t>
  </si>
  <si>
    <t>898830</t>
  </si>
  <si>
    <t>ARI WIDAYATI</t>
  </si>
  <si>
    <t>962338</t>
  </si>
  <si>
    <t>NORM TAPI MINTA POT BONUS 2016&amp; 2017 5JT</t>
  </si>
  <si>
    <t>sandy deborah</t>
  </si>
  <si>
    <t>962795</t>
  </si>
  <si>
    <t>rek.0885310031 tutup rek. Jangan dipakai</t>
  </si>
  <si>
    <t>TOTOK BUDYHARTO</t>
  </si>
  <si>
    <t>963693</t>
  </si>
  <si>
    <t>1920383838 REK KECIL</t>
  </si>
  <si>
    <t>1930040173 REK BESAR</t>
  </si>
  <si>
    <t>SUBANDI</t>
  </si>
  <si>
    <t>912025</t>
  </si>
  <si>
    <t>0101604411 JGN DIPAKAI KRN PERNAH GAGAL</t>
  </si>
  <si>
    <t>EDY P</t>
  </si>
  <si>
    <t>885555</t>
  </si>
  <si>
    <t>MINTA REKENING 0361038150 SEMUANYA</t>
  </si>
  <si>
    <t>HINDUN KURNIATI</t>
  </si>
  <si>
    <t>973154</t>
  </si>
  <si>
    <t>8290123110 REK BESAR minta bonus semua debet di situ</t>
  </si>
  <si>
    <t>13 april 2016</t>
  </si>
  <si>
    <t xml:space="preserve">MICHELSEN </t>
  </si>
  <si>
    <t>971755</t>
  </si>
  <si>
    <t>TABUNGAN SUKARELA BERJANGKA 500.000,-</t>
  </si>
  <si>
    <t>18 april 2016</t>
  </si>
  <si>
    <t>ari widayati</t>
  </si>
  <si>
    <t>norm tp minta pot bonus 8.700.000,- (cair 25/2/16) brubah nominal 1.610.000,- menjadi 890.000,-</t>
  </si>
  <si>
    <t>h danny</t>
  </si>
  <si>
    <t>500.000,- grup upload di hapus di ganti ke bonus norm</t>
  </si>
  <si>
    <t>octavianu jusak</t>
  </si>
  <si>
    <t>jangan lupa klo sudah berhasil upload april'16 di debet yg 2&amp;3jt grup upload di hapus</t>
  </si>
  <si>
    <t>astuti tri n</t>
  </si>
  <si>
    <t>941204</t>
  </si>
  <si>
    <t>8290981965 saldo tidak cukup</t>
  </si>
  <si>
    <t>8290031118 tutup rekening</t>
  </si>
  <si>
    <t xml:space="preserve">8290829047 aktif </t>
  </si>
  <si>
    <t>2581414333 tutup rekening</t>
  </si>
  <si>
    <t>2581600005 tutup rekening</t>
  </si>
  <si>
    <t>26 april 2016</t>
  </si>
  <si>
    <t>EFIE LINDA JANI</t>
  </si>
  <si>
    <t>973211</t>
  </si>
  <si>
    <t>RUBAH DL NORM BONUS 2017 23,000,000,- THR 2016 2,500,000,- TAT 2016 2,500,000,-</t>
  </si>
  <si>
    <t>TUTUP REKENING</t>
  </si>
  <si>
    <t>2581600005</t>
  </si>
  <si>
    <t>2581414333</t>
  </si>
  <si>
    <t>DANI HARJANA TRISNO</t>
  </si>
  <si>
    <t>822021</t>
  </si>
  <si>
    <t>1800335333</t>
  </si>
  <si>
    <t>EC ASTUTI TRI N</t>
  </si>
  <si>
    <t>8290031118</t>
  </si>
  <si>
    <t>2581223554</t>
  </si>
  <si>
    <t>M.IMRON</t>
  </si>
  <si>
    <t>921578</t>
  </si>
  <si>
    <t>0100287650</t>
  </si>
  <si>
    <t>MAYA EMILIA</t>
  </si>
  <si>
    <t>950826</t>
  </si>
  <si>
    <t>0180109501</t>
  </si>
  <si>
    <t>RUT BUDIMAN</t>
  </si>
  <si>
    <t>006080</t>
  </si>
  <si>
    <t>8290111103</t>
  </si>
  <si>
    <t>SANDY DEBORAH</t>
  </si>
  <si>
    <t>0885310031</t>
  </si>
  <si>
    <t>SOEDARSONO</t>
  </si>
  <si>
    <t>832440</t>
  </si>
  <si>
    <t>3880300112</t>
  </si>
  <si>
    <t>WAWAN</t>
  </si>
  <si>
    <t>903255</t>
  </si>
  <si>
    <t>0881130318</t>
  </si>
  <si>
    <t>YULIA TRI</t>
  </si>
  <si>
    <t>897708</t>
  </si>
  <si>
    <t>0241068667</t>
  </si>
  <si>
    <t xml:space="preserve">SRI LESTARI </t>
  </si>
  <si>
    <t>981316</t>
  </si>
  <si>
    <t>1800363639</t>
  </si>
  <si>
    <t>18 mei 2016</t>
  </si>
  <si>
    <t>marzuki</t>
  </si>
  <si>
    <t>ganti bonus 7jt, thr 1jt, tat 2jt</t>
  </si>
  <si>
    <t>efie linda jani</t>
  </si>
  <si>
    <t>ganti bonus 23jt, thr 2,5jt, tat 2,5jt</t>
  </si>
  <si>
    <t>WIDIYASTUTI</t>
  </si>
  <si>
    <t>974104</t>
  </si>
  <si>
    <t>minta semua di debet di rek. 4681158400 (klo ada bns thr tat semua di rek ini juga)</t>
  </si>
  <si>
    <t xml:space="preserve">4681020459 TIDAK DI PAKAI LAGI </t>
  </si>
  <si>
    <t>arief effendi</t>
  </si>
  <si>
    <t>914080</t>
  </si>
  <si>
    <t>angs dl norm pake rek. …….7390 karna besar</t>
  </si>
  <si>
    <t>TONY CH TOWOLIU</t>
  </si>
  <si>
    <t>974069</t>
  </si>
  <si>
    <t>POT. APRIL 7.500.000,- TGL 8 MEI 2014</t>
  </si>
  <si>
    <t>POT. THR 5.000.000,-</t>
  </si>
  <si>
    <t>POT. TAT 2.500.000,-</t>
  </si>
  <si>
    <t>PENSIUN = BUMIPUTRA</t>
  </si>
  <si>
    <t>LUSI MEIDIAWATI</t>
  </si>
  <si>
    <t>963668</t>
  </si>
  <si>
    <t>GANTI REK. 0885678888</t>
  </si>
  <si>
    <t>YASA</t>
  </si>
  <si>
    <t xml:space="preserve">DATA BULAN SEBELUMNYA KOPERASI SSB TIDAK USAH DI HAPUS </t>
  </si>
  <si>
    <t>LANGSUNG UPLOAD,IMPORT…(PALING BAWAH) PILIH KODE PILIH DATA TXT PROSES</t>
  </si>
  <si>
    <t>UPLOAD,OK,OK,PILIH DATA YANG MAU DI UPLOAD,PROSES</t>
  </si>
  <si>
    <t xml:space="preserve">KRISTIN DENNI </t>
  </si>
  <si>
    <t>jangan debet di REKENING 0880891570 (tidak di pakai lagi)</t>
  </si>
  <si>
    <t xml:space="preserve">djuli handoko </t>
  </si>
  <si>
    <t>klo debet 1 rekening di 0182586003 jangan di 0181295745 (DEBET DUA REK. INI BIAR KLO BNS,THR,TAT BISA DUA DUANYA)</t>
  </si>
  <si>
    <t>BAMBANG KURNIAWAN</t>
  </si>
  <si>
    <t>898803</t>
  </si>
  <si>
    <t>0181225890 REK INI JANGAN DIPAKAI LAGI KATA BAMBANG</t>
  </si>
  <si>
    <t xml:space="preserve">THEN DJON MEN </t>
  </si>
  <si>
    <t>007632</t>
  </si>
  <si>
    <t>GANTI REK. 0844466788 YANG LAMA TIDAK DI PAKAI LAGI</t>
  </si>
  <si>
    <t>prasetyo m</t>
  </si>
  <si>
    <t>973505</t>
  </si>
  <si>
    <t>WAHYU UTOMO TAT'15 8JT LUNAS LEWAT KP SISA 5.029.173 LUNAS DI UPLOAD APRIL'16 5.029.173 TIDAK GGL DBT THR'16 5.000.000 LUNAS DI RECOVERY TGL 11 AGT 2016</t>
  </si>
  <si>
    <t>BAMBANG MURATNO</t>
  </si>
  <si>
    <t>750188</t>
  </si>
  <si>
    <t>3300381552</t>
  </si>
  <si>
    <t>melania erna</t>
  </si>
  <si>
    <t>901958</t>
  </si>
  <si>
    <t>0100028336 / 0100251370 pakai di sini saja jangan pakai ,,,,,,,,,,,,777 itu gk di pakai bukan rek. Gaji</t>
  </si>
  <si>
    <t>no.rek jeany (istri alm.rony) 018.30.158.58 a/n. jeany agustin</t>
  </si>
  <si>
    <t>OCTAVIANUS Y.W.S</t>
  </si>
  <si>
    <t>963685</t>
  </si>
  <si>
    <t>AGUS WIJAYA</t>
  </si>
  <si>
    <t xml:space="preserve">JANGAN LUPA KLO UDAH BERHASIL HAPUS DEBETAN 100.000,- OKT'16 DI GRUP </t>
  </si>
  <si>
    <t>ria virgia veronica</t>
  </si>
  <si>
    <t>061097</t>
  </si>
  <si>
    <t>cek outstanding sle minta berubah angsuran jadi 24 bulan</t>
  </si>
  <si>
    <t>ACHMAD SUHARI</t>
  </si>
  <si>
    <t>komda</t>
  </si>
  <si>
    <t xml:space="preserve">2.225.000,- jangan lupa setelah di debet okt'16 langsung hapus </t>
  </si>
  <si>
    <t>MENG SENG</t>
  </si>
  <si>
    <t>973683</t>
  </si>
  <si>
    <t>0880432508 MINTA SEMUA ANGSURAN DI SINI</t>
  </si>
  <si>
    <t>N.TJANDRA.D</t>
  </si>
  <si>
    <t>950320</t>
  </si>
  <si>
    <t>1130466466 MINTA SEMUA ANGSURAN DI SINI</t>
  </si>
  <si>
    <t>SETYO WIDARTI</t>
  </si>
  <si>
    <t>921694</t>
  </si>
  <si>
    <t>1071046341 MINTA SEMUA DEBETAN DI REK INI JANGAN DI REK. YANG LAIN</t>
  </si>
  <si>
    <t>MOCHAMAD YOSEP</t>
  </si>
  <si>
    <t>920079</t>
  </si>
  <si>
    <t>UPLOAD NOP'16 KETAMBAHAN</t>
  </si>
  <si>
    <t xml:space="preserve"> - BIKERS RUDY HARTONO 980030, ALVINDO 627843, RIZKY ARYA 062263</t>
  </si>
  <si>
    <t xml:space="preserve"> - TAB QURBAN (KARIMATUN,SRI NURUL,GUSTI N)</t>
  </si>
  <si>
    <t xml:space="preserve"> - TAB.BJK (SRI NURUL,SUGENG P)</t>
  </si>
  <si>
    <t>FERRY YOHANNES</t>
  </si>
  <si>
    <t>932120</t>
  </si>
  <si>
    <t>DIAN PRATIWI</t>
  </si>
  <si>
    <t>setelah debetan desember lunas</t>
  </si>
  <si>
    <t>ELIZABETH SIAGIAN</t>
  </si>
  <si>
    <t>DEBET BUNGA ANGSURAN</t>
  </si>
  <si>
    <t>HENITA</t>
  </si>
  <si>
    <t>055158</t>
  </si>
  <si>
    <t>klo pinjam lagi 15jt saja krn KEF</t>
  </si>
  <si>
    <t>973101</t>
  </si>
  <si>
    <t>setelah gajian desember lunas</t>
  </si>
  <si>
    <t>tri murtiningsih</t>
  </si>
  <si>
    <t>973270</t>
  </si>
  <si>
    <t>jangan lupa setelah debet des'16 hapus 120,-</t>
  </si>
  <si>
    <t>PHAN NGIT HO</t>
  </si>
  <si>
    <t>973922</t>
  </si>
  <si>
    <t>khusus angsuran debet di rek.0884737270</t>
  </si>
  <si>
    <t>m yusuf</t>
  </si>
  <si>
    <t>NANIEK SOELISTYOWATI</t>
  </si>
  <si>
    <t>811485</t>
  </si>
  <si>
    <t>3250498887 di cek pak dody ganti rek saja</t>
  </si>
  <si>
    <t xml:space="preserve">hendra </t>
  </si>
  <si>
    <t>960196</t>
  </si>
  <si>
    <t>minta debet 2 rekening klo bonus april</t>
  </si>
  <si>
    <t xml:space="preserve">SUGENG SISWO </t>
  </si>
  <si>
    <t>MINTA DEBET ANGS DI REK. 0360030873</t>
  </si>
  <si>
    <t>indah ratna</t>
  </si>
  <si>
    <t>'007689</t>
  </si>
  <si>
    <t>7880060702</t>
  </si>
  <si>
    <t>7880063531</t>
  </si>
  <si>
    <t>gatot subroto</t>
  </si>
  <si>
    <t>minta angsuran 2 tahun</t>
  </si>
  <si>
    <t>chairul anam</t>
  </si>
  <si>
    <t>0881016213</t>
  </si>
  <si>
    <t>erwin setiadi</t>
  </si>
  <si>
    <t>mujiana</t>
  </si>
  <si>
    <t>921870</t>
  </si>
  <si>
    <t>debet bns april 2017 di 0881232684</t>
  </si>
  <si>
    <t>13 FEB 2017</t>
  </si>
  <si>
    <t>ADHI YOGA (SP BCA BERSATU)</t>
  </si>
  <si>
    <t>024-3548003 / 3510575 EXT. 1451 JL.PEMUDA 90-92 SEMARANG KANWIL WIL 2 SEMARANG</t>
  </si>
  <si>
    <t>16 FEB 2017</t>
  </si>
  <si>
    <t>AKINA LANNY</t>
  </si>
  <si>
    <t>911195</t>
  </si>
  <si>
    <t>By NOTARIS SDH DI TRANSF KE NOTARIS TGL 16/2/2017</t>
  </si>
  <si>
    <t>17 FEB 2017</t>
  </si>
  <si>
    <t>INDAH RATNA WIDURI</t>
  </si>
  <si>
    <t>007689</t>
  </si>
  <si>
    <t>By NOTARIS SDH DI TRANSF KE NOTARIS TGL 20/2/2017</t>
  </si>
  <si>
    <t>BULAN MARET 2017</t>
  </si>
  <si>
    <t>BULAN JUNI 2014</t>
  </si>
  <si>
    <t>03 JUNI 2014</t>
  </si>
  <si>
    <t xml:space="preserve">Bayar Tagihan Biaya Pemasangan Hak Tanggungan </t>
  </si>
  <si>
    <t>a/n Barfitto, NIP: 964050</t>
  </si>
  <si>
    <t>Transfer AC. 3640020368  a/n Nenden Mulyani, SH.</t>
  </si>
  <si>
    <t>BULAN FEBRUARI 2015</t>
  </si>
  <si>
    <t>11 FEBRUARI 2015</t>
  </si>
  <si>
    <t xml:space="preserve">Biaya pencabutan atas pemasangan hak tanggungan SHM 635 / kel.kertajaya </t>
  </si>
  <si>
    <t>a/n. Lenawati Dharmadinata</t>
  </si>
  <si>
    <t>Transfer AC. 3640020368 a/n Nenden Mulyani</t>
  </si>
  <si>
    <t xml:space="preserve">Biaya Pemasangan hak tanggungan SHM 2489 </t>
  </si>
  <si>
    <t>BULAN NOVEMBER 2015</t>
  </si>
  <si>
    <t>04 NOVEMBER 2015</t>
  </si>
  <si>
    <t>Bayar Biaya Notaris a/n Elizabeth Siagian untuk pembayaran :</t>
  </si>
  <si>
    <t>1. Roya atas SHM 655/Kel. Bulusidokare</t>
  </si>
  <si>
    <t>2. Akta-Akta Notaris</t>
  </si>
  <si>
    <t>3. Pemasangan Hak Tanggungan</t>
  </si>
  <si>
    <t>Transfer AC. 3640020368 a/n NENDEN MULYANI, SH.</t>
  </si>
  <si>
    <t>BULAN JANUARI 2016</t>
  </si>
  <si>
    <t>22 JANUARI 2016</t>
  </si>
  <si>
    <t xml:space="preserve">Bayar Tagihan Biaya Pemasangan Hak Tanggungan a/n. </t>
  </si>
  <si>
    <t xml:space="preserve"> - Ana Rekasari NIP: 970337</t>
  </si>
  <si>
    <t>Transfer AC. 3640020368 a/n Nenden Mulyani, SH.</t>
  </si>
  <si>
    <t xml:space="preserve"> - Ririn Triyanawati NIP: 898898</t>
  </si>
  <si>
    <t>BULAN MARET 2016</t>
  </si>
  <si>
    <t>21 MARET 2016</t>
  </si>
  <si>
    <t>Bayar Tagihan Biaya Pemasangan Hak Tanggungan a/n. Efie Linda Jani, NIP: 973211</t>
  </si>
  <si>
    <t xml:space="preserve"> - Akta-Akta Notaris &amp; Pemasangan Hak Tanggungan</t>
  </si>
  <si>
    <t xml:space="preserve"> - Pengurusan penetapan pengadilan harta gono gini</t>
  </si>
  <si>
    <t>BULAN APRIL 2016</t>
  </si>
  <si>
    <t>29 APRIL 2016</t>
  </si>
  <si>
    <t>Bayar Tagihan Notaris a/n. Kurniawan Budi, NIP: 973835</t>
  </si>
  <si>
    <t xml:space="preserve"> - Akta-Akta Notaris </t>
  </si>
  <si>
    <t xml:space="preserve"> - Pemasangan Hak Tanggungan</t>
  </si>
  <si>
    <t>Bayar Tagihan Notaris a/n. Oekik Dhian D, NIP: 898830</t>
  </si>
  <si>
    <t xml:space="preserve"> - Tunggakan SPPT 2007,2008,2011,2012,2013,2014,2015,2016</t>
  </si>
  <si>
    <t xml:space="preserve"> - Salinan SPPT PBB 2016</t>
  </si>
  <si>
    <t>BULAN MEI 2016</t>
  </si>
  <si>
    <t>04 MEI 2016</t>
  </si>
  <si>
    <t>Bayar Tagihan Notaris a/n. Srijani Ismulandari, NIP: 962203 untuk</t>
  </si>
  <si>
    <t xml:space="preserve">Biaya Jasa Notaris pemasangan jaminan fidusia atas BPKB </t>
  </si>
  <si>
    <t>BULAN JUNI 2016</t>
  </si>
  <si>
    <t>27 JUNI 2016</t>
  </si>
  <si>
    <t>Bayar Tagihan Notaris a/n. Moh Ilyas, NIP: 914011 untuk</t>
  </si>
  <si>
    <t xml:space="preserve"> - Akta-Akta Notaris</t>
  </si>
  <si>
    <t xml:space="preserve"> - Roya</t>
  </si>
  <si>
    <t xml:space="preserve"> - APHT</t>
  </si>
  <si>
    <t xml:space="preserve"> - Materai 11 pcs</t>
  </si>
  <si>
    <t>Transfer AC. 3640020368 a/n Nenden Mulyani, SH. Via sisa pinj. Moh Ilyas yang ditahan di kop.</t>
  </si>
  <si>
    <t>Bayar Tagihan Notaris a/n. Kris Andijani, NIP: 900289</t>
  </si>
  <si>
    <t xml:space="preserve"> - Materai 2 pcs</t>
  </si>
  <si>
    <t>Bayar Tagihan Notaris a/n. Octavianus JWS, NIP: 963685</t>
  </si>
  <si>
    <t xml:space="preserve"> - Materai 3 pcs</t>
  </si>
  <si>
    <t>Bayar Tagihan Notaris a/n. RR Nusye Dian, NIP: 912222</t>
  </si>
  <si>
    <t>??????</t>
  </si>
  <si>
    <t>Bayar Tagihan Notaris a/n. Wahyu Putri, NIP: 913365 untuk :</t>
  </si>
  <si>
    <t>BULAN JULI 2016</t>
  </si>
  <si>
    <t>11 JULI 2016</t>
  </si>
  <si>
    <t>Bayar Tagihan Notaris a/n. Edy Purnomo, NIP: 911825</t>
  </si>
  <si>
    <t>Fee Koperasi</t>
  </si>
  <si>
    <t>25 JULI 2016</t>
  </si>
  <si>
    <t>Bayar Tagihan Notaris a/n. Ririn Triyanawati, NIP: 898898</t>
  </si>
  <si>
    <t xml:space="preserve"> - Akta Akta Notaril</t>
  </si>
  <si>
    <t xml:space="preserve"> - Akta persetujuan kredit dan kuasa menjual</t>
  </si>
  <si>
    <t>BULAN AGUSTUS 2016</t>
  </si>
  <si>
    <t>12 AGUSTUS 2016</t>
  </si>
  <si>
    <t>Bayar Tagihan Notaris a/n. Andrejanto A N, NIP: 897658</t>
  </si>
  <si>
    <t xml:space="preserve"> - Akta Persetujuan Kredit</t>
  </si>
  <si>
    <t xml:space="preserve"> - Biaya materai 8 pcs</t>
  </si>
  <si>
    <t>19 AGUSTUS 2016</t>
  </si>
  <si>
    <t>Bayar Tagihan Notaris a/n. Naniek Marlian Dewi, NIP: 975772</t>
  </si>
  <si>
    <t xml:space="preserve"> - Materai 8 pcs</t>
  </si>
  <si>
    <t>Bayar Tagihan Notaris a/n. Bahayudin, NIP: 910522</t>
  </si>
  <si>
    <t>23 AGUSTUS 2016</t>
  </si>
  <si>
    <t>Bayar Tagihan Notaris a/n. Meng Seng, NIP: 973683</t>
  </si>
  <si>
    <t xml:space="preserve"> - Materai 4 pcs</t>
  </si>
  <si>
    <t>BULAN SEPTEMBER 2016</t>
  </si>
  <si>
    <t>05 SEPT 2016</t>
  </si>
  <si>
    <t>Bayar Tagihan Notaris a/n. Titik Suryani, NIP: 899735</t>
  </si>
  <si>
    <t>Bayar Tagihan Notaris a/n. Hartiman, NIP: 853364</t>
  </si>
  <si>
    <t>29 SEPT 2016</t>
  </si>
  <si>
    <t>Bayar Tagihan Notaris a/n. Agoes Widjaja, NIP: 904741</t>
  </si>
  <si>
    <t>30 SEPT 2016</t>
  </si>
  <si>
    <t>Bayar Tagihan Notaris a/n. Djuli Handoko, NIP: 903213</t>
  </si>
  <si>
    <t>BULAN OKTOBER 2016</t>
  </si>
  <si>
    <t>03 OKT 2016</t>
  </si>
  <si>
    <t>Tagihan Notaris</t>
  </si>
  <si>
    <t>pembayaran pertama (1) via pinj TAT 2016</t>
  </si>
  <si>
    <t>04 OKT 2016</t>
  </si>
  <si>
    <t>Bayar Tagihan Notaris a/n. Eka Nurhayati, NIP: 885249</t>
  </si>
  <si>
    <t>Bayar Tagihan Notaris a/n. Djuwadi, NIP: 973179</t>
  </si>
  <si>
    <t>06 OKT 2016</t>
  </si>
  <si>
    <t>Bayar Tagihan Notaris a/n. Chanda, NIP: 973888</t>
  </si>
  <si>
    <t>Bayar Tagihan Notaris a/n. Poedjiastono, NIP: 899523</t>
  </si>
  <si>
    <t>Bayar Tagihan Notaris a/n. Arief Effendi, NIP: 914080</t>
  </si>
  <si>
    <t xml:space="preserve"> - Materai 20 pcs</t>
  </si>
  <si>
    <t>Bayar Tagihan Notaris a/n. Bambang Kurniawan, NIP: 898803</t>
  </si>
  <si>
    <t xml:space="preserve"> - Akta pengakuan hutang</t>
  </si>
  <si>
    <t xml:space="preserve"> - Akta jaminan fidusia</t>
  </si>
  <si>
    <t>07 OKT 2016</t>
  </si>
  <si>
    <t>Bayar Tagihan Notaris a/n. Eka Yoelianto, NIP: 901179</t>
  </si>
  <si>
    <t>bunga pinj. Pot TAT 2016</t>
  </si>
  <si>
    <t>pinjaman pot. TAT 2016</t>
  </si>
  <si>
    <r>
      <t xml:space="preserve">Fee Koperasi a/n. Sa'i NIP: 911488 </t>
    </r>
    <r>
      <rPr>
        <sz val="8"/>
        <rFont val="Arial"/>
        <family val="2"/>
      </rPr>
      <t>(biaya notaris sudah di transfer sendiri ke notaris)</t>
    </r>
  </si>
  <si>
    <t>(3.474.000-100.000-100.000)</t>
  </si>
  <si>
    <t>Bayar Tagihan Notaris a/n. Adi Susanto, NIP: 901950</t>
  </si>
  <si>
    <t xml:space="preserve"> - Materai 18 pcs</t>
  </si>
  <si>
    <t>Bayar Tagihan Notaris a/n. Henry Setyo, NIP: 911094</t>
  </si>
  <si>
    <t xml:space="preserve"> - Akta Persetujuan Kredit </t>
  </si>
  <si>
    <t>11 OKT 2016</t>
  </si>
  <si>
    <t>Bayar Tagihan Notaris a/n. Heru Wicaksono, NIP: 051050</t>
  </si>
  <si>
    <t>25 OKT 2016</t>
  </si>
  <si>
    <t>Bayar Tagihan Notaris a/n. Erlina Agustin, NIP: 853598</t>
  </si>
  <si>
    <t>Bayar Tagihan Notaris a/n. Tri Wibowo, NIP: 912202</t>
  </si>
  <si>
    <t>27 OKT 2016</t>
  </si>
  <si>
    <t>Bayar Tagihan Notaris a/n. Rina Indriana, NIP: 900655</t>
  </si>
  <si>
    <t>BULAN NOPEMBER 2016</t>
  </si>
  <si>
    <t>01 NOP 2016</t>
  </si>
  <si>
    <t>Bayar Tagihan Notaris a/n. Mahfud Yahya, NIP: 921747</t>
  </si>
  <si>
    <t>Bayar Tagihan Notaris a/n. Mujiana, NIP: 921870</t>
  </si>
  <si>
    <t>Bayar Tagihan Notaris a/n. Mohammad Alimaki, NIP: 900836</t>
  </si>
  <si>
    <t>Bayar Tagihan Notaris a/n. Yoppie Kolosies, NIP: 962810</t>
  </si>
  <si>
    <t>04 NOP 2016</t>
  </si>
  <si>
    <t>Nenden Mulyani, SH.</t>
  </si>
  <si>
    <t>3640020368</t>
  </si>
  <si>
    <t>Fee koperasi</t>
  </si>
  <si>
    <t>TRANSFER</t>
  </si>
  <si>
    <t>28 NOP 2016</t>
  </si>
  <si>
    <t>Bayar Tagihan Notaris a/n. Tommy Alfan, NIP: 008887</t>
  </si>
  <si>
    <t>Bayar Tagihan Notaris a/n. Susan Rosalin , NIP: 050151</t>
  </si>
  <si>
    <t>debet satu bulan langsung debet nopember 2016</t>
  </si>
  <si>
    <t xml:space="preserve"> - Fidusia</t>
  </si>
  <si>
    <t>30 NOP 2016</t>
  </si>
  <si>
    <t>Hartiman , NIP: 853364</t>
  </si>
  <si>
    <t>BIAYA NOTARIS AKTA PENGAKUAN HUTANG</t>
  </si>
  <si>
    <t>BULAN DESEMBER 2016</t>
  </si>
  <si>
    <t>02 DES 2016</t>
  </si>
  <si>
    <t>Widiawati Tjendrawan , NIP: 913619</t>
  </si>
  <si>
    <t>23 DES 2016</t>
  </si>
  <si>
    <t>Bayar Tagihan Notaris a/n. Abdullah, NIP: 910968</t>
  </si>
  <si>
    <t xml:space="preserve"> - Akta Pengakuan Hutang</t>
  </si>
  <si>
    <t>Bayar Tagihan Notaris a/n. Yuli Setianingsih, NIP: 007651</t>
  </si>
  <si>
    <t>Bayar Tagihan Notaris a/n. Dwi Agustin S, NIP: 963963</t>
  </si>
  <si>
    <t>Bayar Tagihan Notaris a/n. Henry Gozali, NIP: 951774</t>
  </si>
  <si>
    <t>Bayar Tagihan Notaris a/n. Akina Lanny Setiawati, NIP: 911195</t>
  </si>
  <si>
    <t>Bayar Tagihan Notaris a/n. Indah Ratna Widuri, NIP: 007689</t>
  </si>
  <si>
    <t>20 FEB 2017</t>
  </si>
  <si>
    <t>Bayar Tagihan Notaris a/n. Einsteina M W, NIP: 912056</t>
  </si>
  <si>
    <t>12 JAN 2017</t>
  </si>
  <si>
    <t xml:space="preserve"> - Akta Pengakuan Hutang   </t>
  </si>
  <si>
    <t xml:space="preserve"> - Fee Koperasi </t>
  </si>
  <si>
    <t>TRANSFER KE NOTARIS '3640020368 Nenden Mulyani, SH.</t>
  </si>
  <si>
    <t>NURUL MUKARROMAH IRAWAN</t>
  </si>
  <si>
    <t>minta debet 2 rekening</t>
  </si>
  <si>
    <t>elen agustina wijaya</t>
  </si>
  <si>
    <t>57163</t>
  </si>
  <si>
    <t>ganti rekening menjadi 0886388122 , rekening lama gak dipakai lagi</t>
  </si>
  <si>
    <t>POT DLN THR RUBAH JADI BUKAN 20JT TAPI 10JT YANG 10JT DIPOTONGKAN KE TAT</t>
  </si>
  <si>
    <t>KOPERASI SSB</t>
  </si>
  <si>
    <t>CHANDRA SOESANTO SE</t>
  </si>
  <si>
    <t>976578</t>
  </si>
  <si>
    <t>2587160869 minta ganti rek di sini krn yg lama tutup rekening</t>
  </si>
  <si>
    <t>Bayar Tagihan Notaris a/n. Irianti Sri Astuti, NIP: 897725</t>
  </si>
  <si>
    <t xml:space="preserve"> - Hak Tanggungan / APHT</t>
  </si>
  <si>
    <t xml:space="preserve"> - Materai 7 pcs</t>
  </si>
  <si>
    <t>02 MAR 2017</t>
  </si>
  <si>
    <t>Bayar Tagihan Notaris a/n. Chairul Anam, NIP: 902859</t>
  </si>
  <si>
    <t>KOPERASI KARYAWAN BCA "MITRA SEJAHTERA"</t>
  </si>
  <si>
    <t>PENGELUARAN TGL 01 APRIL 2015</t>
  </si>
  <si>
    <t>Bayar penagihan pembayaran premi asuransi Bumiputera atas polis kecelakaan diri</t>
  </si>
  <si>
    <t xml:space="preserve">untuk mencover pinjaman kopkar BCA Mitra Sejahtera. </t>
  </si>
  <si>
    <t>Nomor Polis = 5503105715030021</t>
  </si>
  <si>
    <t>Periode asuransi = 02 Jan 2015 - 13 Feb 2018</t>
  </si>
  <si>
    <t>jumlah premi</t>
  </si>
  <si>
    <t>dikurang premi a/n.</t>
  </si>
  <si>
    <t xml:space="preserve"> - Erman S, NIP: 962266</t>
  </si>
  <si>
    <t xml:space="preserve"> - Roy Mamahit, NIP: 863770</t>
  </si>
  <si>
    <t>Transfer Bank Syariah Mandiri Cab Darmo (Peserta)</t>
  </si>
  <si>
    <t xml:space="preserve">A/C No. 700.121.0046 </t>
  </si>
  <si>
    <t>PENGELUARAN TGL 05 JUNI 2015</t>
  </si>
  <si>
    <t>Nomor Polis = 5503105715050025</t>
  </si>
  <si>
    <t>Periode asuransi = 02 Jan 2015 - 31 Mar 2018</t>
  </si>
  <si>
    <t xml:space="preserve">Kontribusi </t>
  </si>
  <si>
    <t>Biaya polis</t>
  </si>
  <si>
    <t>Biaya materai</t>
  </si>
  <si>
    <t xml:space="preserve"> +/-</t>
  </si>
  <si>
    <t>Jumlah</t>
  </si>
  <si>
    <t>PENGELUARAN TGL 27 DESEMBER 2016</t>
  </si>
  <si>
    <t xml:space="preserve">untuk mencover pinjaman normatif kopkar BCA Mitra Sejahtera. </t>
  </si>
  <si>
    <t>Nomor Polis = 5503105716110018</t>
  </si>
  <si>
    <t>Periode asuransi = 1 Juni 2016 - 30 September 2019</t>
  </si>
  <si>
    <t>A/C No. 700.121.0046 a.n PT. ASURANSI UMUM BUMIPUTERAMUDA 1967</t>
  </si>
  <si>
    <t>PENGELUARAN TGL 25 JANUARI 2017</t>
  </si>
  <si>
    <t>yang ketik wanda</t>
  </si>
  <si>
    <t xml:space="preserve">untuk mencover pinjaman non normatif kopkar BCA Mitra Sejahtera. </t>
  </si>
  <si>
    <t>Nomor Polis = 5503105716120011</t>
  </si>
  <si>
    <t>Periode asuransi = 1 Juni 2016 - 04 Agustus 2022</t>
  </si>
  <si>
    <t>POT BNS APRIL DLN 10,000,000,- BUKAN 5,000,000,-</t>
  </si>
  <si>
    <t>EKO ROEDIANTO</t>
  </si>
  <si>
    <t>DEBET DI REK. YANG KE DUA</t>
  </si>
  <si>
    <t>khusus angsuran debet di rek.0884737270 ?? Liat lagi di form</t>
  </si>
  <si>
    <t>OCTAVIANUS J WILLEM SING</t>
  </si>
  <si>
    <t>ermyn s</t>
  </si>
  <si>
    <t>900265</t>
  </si>
  <si>
    <t>MINTA DEBET bonus april DI REK. 1130511135 LIHAT FORM BONUS 2017</t>
  </si>
  <si>
    <t>kode badan usaha BPJSkesehatan 02172627</t>
  </si>
  <si>
    <t>pinjaman khusus 17/3/2017 30jt minta debet di rekening 0885105101 tapi pak aho nanti transfer sendiri</t>
  </si>
  <si>
    <t>ERMIN ISWANA</t>
  </si>
  <si>
    <t>LIHAT LAGI KLO MAU DEBET BONUS NORM KRN SISA PINJ 4,164,500</t>
  </si>
  <si>
    <t>911184</t>
  </si>
  <si>
    <t>R MOCH ARIFIN</t>
  </si>
  <si>
    <t>902863</t>
  </si>
  <si>
    <t>MARIA DEWI ANDAYANI</t>
  </si>
  <si>
    <t>BULAN APRIL 2017</t>
  </si>
  <si>
    <t>einsteina</t>
  </si>
  <si>
    <t>minta potong bns april 12,000,000 thr 8,000,000 tat 6,000,000</t>
  </si>
  <si>
    <t>PRIANTONO</t>
  </si>
  <si>
    <t>MINTA DEBET 1 JANGAN DI PECAH</t>
  </si>
  <si>
    <t>ABSEN : ENROLL OKE OKE KETIK NOMOR URUTNYA OKE TARUH JARINYA 3 KALI OKE ESC ESC</t>
  </si>
  <si>
    <t>NI NYOMAN</t>
  </si>
  <si>
    <t>minta debet april 2017 di pecah 5 jutaan</t>
  </si>
  <si>
    <t>210714</t>
  </si>
  <si>
    <t xml:space="preserve">ferry indra&amp;chairul anam </t>
  </si>
  <si>
    <t>pinjaman SP di debet bonus april 2017</t>
  </si>
  <si>
    <t>minta cicil 2 rek seperti biasa angsurannya (bonus norm&amp;bonus dln minta debet di rek.2580912349)</t>
  </si>
  <si>
    <t>bonus 2017 20jt bukan 25 jt</t>
  </si>
  <si>
    <t>pecah dua rekening saja karna ybs pernah ggl dbt tat 2016</t>
  </si>
  <si>
    <t>ENDANG POERWANTINI</t>
  </si>
  <si>
    <t>'930113</t>
  </si>
  <si>
    <t>minta debet bonus di rek.0881072822 sle di sini 60%</t>
  </si>
  <si>
    <t xml:space="preserve">setelah debet maret 2017 HAPUS by provisi 34,990 DI GRUP DEBET PINJAMAN BUKAN ANGGOTA di yasa </t>
  </si>
  <si>
    <t>912195</t>
  </si>
  <si>
    <t>gandjar w</t>
  </si>
  <si>
    <t>jangan debet di rek 7880870615 karna ggl dbt</t>
  </si>
  <si>
    <t>TEGUH PRIHANTO</t>
  </si>
  <si>
    <t>di slip gaji hanya ada satu 7880088089</t>
  </si>
  <si>
    <t>95000 GGL DBT SW 100,000,- KURANG 5,000 DI DEBET BLN APRIL'17</t>
  </si>
  <si>
    <t>ADI SURYONO E</t>
  </si>
  <si>
    <t>'897890</t>
  </si>
  <si>
    <t>SISA 51,797 DEBET BLNAPRIL'17 SETELAH DEBET LANGSUNG HAPUS KLO ADA GGL DBT TGL 25 APRIL'17 MINTA DIDEBET LANGSUNG DI REKENING 2580929365</t>
  </si>
  <si>
    <t>SEPTINA RUKMANA</t>
  </si>
  <si>
    <t>UTANG RETAIL 12,271,810 ( BELUM DI KURANG 290,500 YG BERHASIL )</t>
  </si>
  <si>
    <t xml:space="preserve">THOMAS BUNAWAN </t>
  </si>
  <si>
    <t>950020</t>
  </si>
  <si>
    <t>REK BESAR=2581593777, REK KECIL=2580924797</t>
  </si>
  <si>
    <t>963396</t>
  </si>
  <si>
    <t>BULAN MEI 2017</t>
  </si>
  <si>
    <t>912811</t>
  </si>
  <si>
    <t>SHANTI PARAMITA</t>
  </si>
  <si>
    <t>896728</t>
  </si>
  <si>
    <t>nip salah di norm 896726 seharusnya 896728</t>
  </si>
  <si>
    <t>ALINE PURNOMO SE</t>
  </si>
  <si>
    <t>7jt bukan 7,5jt</t>
  </si>
  <si>
    <t>KRIS A</t>
  </si>
  <si>
    <t>UPLOAD MEI'17 DEBET PELUNASAN TAS + NOTARIS</t>
  </si>
  <si>
    <t>900289</t>
  </si>
  <si>
    <t>09 MEI 2017</t>
  </si>
  <si>
    <t>DRG SUNARYO</t>
  </si>
  <si>
    <t>DJOKO PRIYO U</t>
  </si>
  <si>
    <t>900257</t>
  </si>
  <si>
    <t>LIHAT LAGI PELUNASAN PAS RECOV 28 APRIL 2017</t>
  </si>
  <si>
    <t>M IMRON</t>
  </si>
  <si>
    <t>921471</t>
  </si>
  <si>
    <t>pinj norm 30 tapi minta pot april 5jt tat 2jt</t>
  </si>
  <si>
    <t>001</t>
  </si>
  <si>
    <t>SP PROD</t>
  </si>
  <si>
    <t>003</t>
  </si>
  <si>
    <t>MOTORCLUB BIKERS</t>
  </si>
  <si>
    <t>004</t>
  </si>
  <si>
    <t>PUK FSP NIBA</t>
  </si>
  <si>
    <t>005</t>
  </si>
  <si>
    <t>SP BERSATU</t>
  </si>
  <si>
    <t>006</t>
  </si>
  <si>
    <t>IURAN WAJIB</t>
  </si>
  <si>
    <t>007</t>
  </si>
  <si>
    <t>TAGIHAN AC</t>
  </si>
  <si>
    <t>008</t>
  </si>
  <si>
    <t>DEBET PIJ BUKAN ANGGOTA</t>
  </si>
  <si>
    <t>009</t>
  </si>
  <si>
    <t>SAMPOERNA</t>
  </si>
  <si>
    <t>010</t>
  </si>
  <si>
    <t>011</t>
  </si>
  <si>
    <t>ANGGOTA KOP DILUAR KW3</t>
  </si>
  <si>
    <t>012</t>
  </si>
  <si>
    <t>PINJAMAN UNTUK ANGGOTA SSB</t>
  </si>
  <si>
    <t>013</t>
  </si>
  <si>
    <t>KOMDA</t>
  </si>
  <si>
    <t>U016</t>
  </si>
  <si>
    <t>DEBET AMSIL</t>
  </si>
  <si>
    <t>U004</t>
  </si>
  <si>
    <t>DEBET WAKTU BONUS (NORMATIF)</t>
  </si>
  <si>
    <t>U012</t>
  </si>
  <si>
    <t>BUNGA PINJ DL NORM</t>
  </si>
  <si>
    <t>U006</t>
  </si>
  <si>
    <t>BUNGA PINJ NORM</t>
  </si>
  <si>
    <t>U015</t>
  </si>
  <si>
    <t>DENDA PINJ DL NORM</t>
  </si>
  <si>
    <t>U007</t>
  </si>
  <si>
    <t>DENDA PINJ NORM</t>
  </si>
  <si>
    <t>U005</t>
  </si>
  <si>
    <t>DEBET BELANJA OMI</t>
  </si>
  <si>
    <t>U017</t>
  </si>
  <si>
    <t>PINJAMAN RETAIL</t>
  </si>
  <si>
    <t>U003</t>
  </si>
  <si>
    <t>DEBET WAKTU TAT (NORMATIF)</t>
  </si>
  <si>
    <t>U002</t>
  </si>
  <si>
    <t>DEBET WAKTU THR (NORMATIF)</t>
  </si>
  <si>
    <t>0088</t>
  </si>
  <si>
    <t>DARMO (KOPERASI)</t>
  </si>
  <si>
    <t>0010</t>
  </si>
  <si>
    <t xml:space="preserve">VETERAN </t>
  </si>
  <si>
    <t>5120</t>
  </si>
  <si>
    <t>PRAPEN</t>
  </si>
  <si>
    <t>PREMI BUMIDA DL NORM</t>
  </si>
  <si>
    <t>014</t>
  </si>
  <si>
    <t>015</t>
  </si>
  <si>
    <t>016</t>
  </si>
  <si>
    <t>017</t>
  </si>
  <si>
    <t>DBT PIJ BKN ANGG UNIT RETAIL</t>
  </si>
  <si>
    <t>DBT PIJ KHUSUS</t>
  </si>
  <si>
    <t>SUPPLIER DOKTER KOPERASI</t>
  </si>
  <si>
    <t>DEBET BIAYA NOTARIS</t>
  </si>
  <si>
    <t>018</t>
  </si>
  <si>
    <t>019</t>
  </si>
  <si>
    <t>TITIPAN SSB SURIANTO</t>
  </si>
  <si>
    <t>999</t>
  </si>
  <si>
    <t>lihar tab suk berjangka</t>
  </si>
  <si>
    <t xml:space="preserve">MARIA CARLA </t>
  </si>
  <si>
    <t>963678</t>
  </si>
  <si>
    <t>GGL DBT APRIL DI DEBET BLN.MEI 2017 DLN 35,000,000,- KLO SUDAH BERHASIL JANGAN LUPA DI HAPUS</t>
  </si>
  <si>
    <t>M URIFAN</t>
  </si>
  <si>
    <t>GGL DBT APRIL DI DEBET BLN.MEI 2017 DLN 5,000,000,- KLO SUDAH BERHASIL JANGAN LUPA DI HAPUS</t>
  </si>
  <si>
    <t>SULUH UTOMO</t>
  </si>
  <si>
    <t>902547</t>
  </si>
  <si>
    <t>PEMBAYARAN PINJAMAN 90 JT (KEU)</t>
  </si>
  <si>
    <t>ANGSURAN KE 1 DI DEBET PAK DODY</t>
  </si>
  <si>
    <t>UPLOAD MEI 2017</t>
  </si>
  <si>
    <t>GAGAL DEBET SALDO TIDAK CUKUP</t>
  </si>
  <si>
    <t>andri laksono</t>
  </si>
  <si>
    <t>By NOTARIS SDH DI TRANSF KE NOTARIS TGL 29/5/2017</t>
  </si>
  <si>
    <t>962306</t>
  </si>
  <si>
    <t>CRISTIN</t>
  </si>
  <si>
    <t>0884633555 tidak dipakai lagi ganti yang baru 1140291435</t>
  </si>
  <si>
    <t>29 MEI 2017</t>
  </si>
  <si>
    <t>19 MEI 2017</t>
  </si>
  <si>
    <t>ANI SUMARNI</t>
  </si>
  <si>
    <t>921594</t>
  </si>
  <si>
    <t>By NOTARIS SDH DI TRANSF KE NOTARIS TGL 30/5/2017</t>
  </si>
  <si>
    <t>Bayar Tagihan Notaris a/n. RR Indriyawati C, NIP: 911184</t>
  </si>
  <si>
    <t>10 MAR 2017</t>
  </si>
  <si>
    <t>Bayar Tagihan Notaris a/n. Fitriana Mediawati, NIP: 990555</t>
  </si>
  <si>
    <t>30 MAR 2017</t>
  </si>
  <si>
    <t>Bayar Tagihan Notaris a/n.ANDRI LAKSONO , NIP: 962306</t>
  </si>
  <si>
    <t>Bayar Tagihan Notaris a/n. SUMANTO , NIP: 962380</t>
  </si>
  <si>
    <t>Bayar Tagihan Notaris a/n. ANI SUMARNI , NIP: 921594</t>
  </si>
  <si>
    <t>30 MEI 2017</t>
  </si>
  <si>
    <t xml:space="preserve">TIDAK ADA </t>
  </si>
  <si>
    <t>Bayar Tagihan Notaris a/n. Hamzah Fansuri , NIP: 974430</t>
  </si>
  <si>
    <t>Bayar Tagihan Notaris a/n. Efie Linda J , NIP: 973211</t>
  </si>
  <si>
    <t>Bayar Tagihan Notaris a/n. Anna Meiliana , NIP: 911091</t>
  </si>
  <si>
    <t>31 MEI 2017</t>
  </si>
  <si>
    <t>BULAN JUNI 2017</t>
  </si>
  <si>
    <t>(YANG 2581420333 REKENING UTAMA)</t>
  </si>
  <si>
    <t>ANGGA C</t>
  </si>
  <si>
    <t>990524</t>
  </si>
  <si>
    <t>KARNA LUNAS TERAKHIR DI RUBAH DLN MENJADI KE THR'17 LUNAS</t>
  </si>
  <si>
    <t>HOOGERVORST DANNY ALBERTU</t>
  </si>
  <si>
    <t>REK BESAR. 3880334475</t>
  </si>
  <si>
    <t>REK KECIL.  3880334378</t>
  </si>
  <si>
    <t>THOMAS BUNAWAN</t>
  </si>
  <si>
    <t>MINTA SEMUA DI DEBET DI REK.2581593777 (BESAR)KECUALI ANGSURAN PECAH 2 REKENING 2581593777 DAN 2580924797</t>
  </si>
  <si>
    <t xml:space="preserve">NANIEK MARLIAN DEWI </t>
  </si>
  <si>
    <t>975772</t>
  </si>
  <si>
    <t>00180430211 REK INI JANGAN DIPAKAI LAGI</t>
  </si>
  <si>
    <t>jangan lupa hapus pinj. Barang (liat di retur 12/6/2017)</t>
  </si>
  <si>
    <t xml:space="preserve">WAHYU UTOMO </t>
  </si>
  <si>
    <t>PREMI BUMIDA LIHAT LAGI SUDAH LUNAS</t>
  </si>
  <si>
    <t>101446777 TUTUP REKENING</t>
  </si>
  <si>
    <t>5580009818</t>
  </si>
  <si>
    <t>REKENING KECIL</t>
  </si>
  <si>
    <t>REKENING BASAR</t>
  </si>
  <si>
    <t>4681122511</t>
  </si>
  <si>
    <t>2580924797</t>
  </si>
  <si>
    <t>2581593777</t>
  </si>
  <si>
    <t>2581225701</t>
  </si>
  <si>
    <t>3290135400</t>
  </si>
  <si>
    <t>YBS MINTA DEBET DI REK BESAR SEMUA</t>
  </si>
  <si>
    <t xml:space="preserve">JAYADI </t>
  </si>
  <si>
    <t>921450</t>
  </si>
  <si>
    <t>0880405586</t>
  </si>
  <si>
    <t>0881250879</t>
  </si>
  <si>
    <t>1881500600</t>
  </si>
  <si>
    <t>1880301973</t>
  </si>
  <si>
    <t>YBS MINTA DEBET DI REK KECIL SEMUA TAPI ADA YANG GAGAL</t>
  </si>
  <si>
    <t>PAS THR 2017 DI DEBET DI REK BESAR GAGAL</t>
  </si>
  <si>
    <t>0880420321</t>
  </si>
  <si>
    <t>Transfer AC. 0885162377 a/n WIWID WIDYAWATI</t>
  </si>
  <si>
    <t>006281</t>
  </si>
  <si>
    <t>8290167656</t>
  </si>
  <si>
    <t>8290117578 &amp; 8290107564</t>
  </si>
  <si>
    <t>20 JUNI 2017</t>
  </si>
  <si>
    <t>THR 2017</t>
  </si>
  <si>
    <t>BULAN JULI 2017</t>
  </si>
  <si>
    <t>DAVID LAMONGI ANTHONIE</t>
  </si>
  <si>
    <t>0880779206</t>
  </si>
  <si>
    <t>0100297256</t>
  </si>
  <si>
    <t>0101376248</t>
  </si>
  <si>
    <t>UPLOAD APRIL 2017</t>
  </si>
  <si>
    <t>DATA DEBET</t>
  </si>
  <si>
    <t>BERHASIL</t>
  </si>
  <si>
    <t>UPLOAD JUNI 2017</t>
  </si>
  <si>
    <t>04 JULI 2017</t>
  </si>
  <si>
    <t>ANGSURAN KE 2&amp;3 DI DEBET PAK DODY</t>
  </si>
  <si>
    <t>960690</t>
  </si>
  <si>
    <t>minta angsuran pinjaman dln semua di 3880412999</t>
  </si>
  <si>
    <t>DOMINGGUS SENONG</t>
  </si>
  <si>
    <t>975795</t>
  </si>
  <si>
    <t>DEBET AGUSTUS'17 INPUT DI YASA LAGI</t>
  </si>
  <si>
    <t>DEBET JULI'17 PROFESIONAL</t>
  </si>
  <si>
    <t>PINJAMAN TAMBAHAN TGL 17 JULI 2017 MINTA ANGS 36 BULAN POT BNS APRIL 15,000,000,- perbulan 780,000,-</t>
  </si>
  <si>
    <t>20 JULI 2017</t>
  </si>
  <si>
    <t>Bayar DP Supp Sepeda Motor Honda PT. Eka Karunia Abadi u/ tagihan :</t>
  </si>
  <si>
    <t>1. Afla Hamdan, NIP: 80636956  ( 1 honda scoopy stylish esp black gloss )</t>
  </si>
  <si>
    <t xml:space="preserve">     Rp.18,590,000,- (inden 1bulan)</t>
  </si>
  <si>
    <t>Transfer AC. 4293013988 a/n PT.Eka Karunia Abadi</t>
  </si>
  <si>
    <t>25 JULI 2017</t>
  </si>
  <si>
    <t xml:space="preserve">ANDREAS SUMARLIANTO </t>
  </si>
  <si>
    <t>PINJAMAN YG CAIR TGL 21 JULI 2017 PERTAMA KALI DI DEBET AGUSTUS 2017</t>
  </si>
  <si>
    <t>ating r</t>
  </si>
  <si>
    <t>28 JULI 2017</t>
  </si>
  <si>
    <t>HERU TRIJANTO</t>
  </si>
  <si>
    <t>010451</t>
  </si>
  <si>
    <t>Bayar Supp Sepeda Motor Yamaha PT. Roda Sakti Surya Megah u/ tagihan :</t>
  </si>
  <si>
    <t>1. Tjatur Ida Hariyati, NIP: 973171  ( 1 yamaha aerox 155 VVA R biru new )</t>
  </si>
  <si>
    <t>Transfer AC. 5.550.037.868 a/n PT. Roda Sakti Surya Megah</t>
  </si>
  <si>
    <t>1. Try Kuswendra, NIP: 1102006  ( 1 yamaha all new vixion hitam new )</t>
  </si>
  <si>
    <t>1. Dody Catur S, NIP: 897422  ( 1 honda scoopy stylish esp matte brown-coklat doff)</t>
  </si>
  <si>
    <t xml:space="preserve">     Rp.18,770,000,- (inden 3bulan)</t>
  </si>
  <si>
    <t>Transfer AC. 4.293.013.988 a/n PT.Eka Karunia Abadi</t>
  </si>
  <si>
    <t>HONDA</t>
  </si>
  <si>
    <t>YAMAHA</t>
  </si>
  <si>
    <t>BULAN AGUSTUS 2017</t>
  </si>
  <si>
    <t>Bayar Tagihan Notaris a/n. MM Lianiwati, NIP: 897042</t>
  </si>
  <si>
    <t>Bayar Tagihan Notaris a/n. Aline Purnomo, NIP: 963396</t>
  </si>
  <si>
    <t>Bayar Tagihan Notaris a/n. Sukamto, NIP: 910552</t>
  </si>
  <si>
    <t>Bayar Tagihan Notaris a/n. Ira Shanty, NIP: 975044</t>
  </si>
  <si>
    <t>12 JULI 2017</t>
  </si>
  <si>
    <t>STNK</t>
  </si>
  <si>
    <t>DINI C</t>
  </si>
  <si>
    <t>RAFLIS</t>
  </si>
  <si>
    <t>02 AGT 2017</t>
  </si>
  <si>
    <t>EINSTEINA M.W</t>
  </si>
  <si>
    <t>03 AGT 2017</t>
  </si>
  <si>
    <t>904370</t>
  </si>
  <si>
    <t>Bayar Supp Sepeda Motor Honda PT.Eka Karunia Abadi  u/ tagihan :</t>
  </si>
  <si>
    <r>
      <t xml:space="preserve">1. Asmarani Prihandini, NIP: KPSG  </t>
    </r>
    <r>
      <rPr>
        <sz val="9"/>
        <rFont val="Arial"/>
        <family val="2"/>
      </rPr>
      <t>( 1 honda vario 150 exclusive black metalic )</t>
    </r>
  </si>
  <si>
    <t xml:space="preserve">BBN / Biaya Mutasi 2017 wilayah TUBAN </t>
  </si>
  <si>
    <t xml:space="preserve">Bayar Supp Sepeda Motor Honda PT.Eka Karunia Abadi  </t>
  </si>
  <si>
    <t>atas BBN / Biaya Mutasi 2017 wilayah Tuban u/ tagihan :</t>
  </si>
  <si>
    <t>Fee</t>
  </si>
  <si>
    <t>Bayar Fee marketing sepeda motor ke Pak. Surianto (SLA) a/n :</t>
  </si>
  <si>
    <t xml:space="preserve"> - Asmarani Prihandini, NIP. KPSG</t>
  </si>
  <si>
    <t xml:space="preserve"> - Try Kuswendra, NIP: 1102006</t>
  </si>
  <si>
    <t>Transfer AC. 0100283018 a/n SURIANTO</t>
  </si>
  <si>
    <t>07 AGT 2017</t>
  </si>
  <si>
    <t>Bayar Tagihan Notaris a/n. Heru Trijanto, NIP: 010451</t>
  </si>
  <si>
    <t>Fee Koperasi a/n. Heru Trijanto, NIP: 010451</t>
  </si>
  <si>
    <r>
      <t>Fee Koperasi a/n. Henry Setyo,  NIP: 911094</t>
    </r>
    <r>
      <rPr>
        <sz val="9"/>
        <rFont val="Arial"/>
        <family val="2"/>
      </rPr>
      <t xml:space="preserve"> (ybs sdh transfer sendiri ke rek.nenden tgl 01/08/17)</t>
    </r>
  </si>
  <si>
    <t>02 AGUSTUS 2017</t>
  </si>
  <si>
    <t>ENDARTO</t>
  </si>
  <si>
    <t>101142271 MINTA SEMUA DEBETAN DI REK INI</t>
  </si>
  <si>
    <t>1. Rufi Purwaningsih, NIP: 055128 ( 1 honda vario 150 exclusive Acc)</t>
  </si>
  <si>
    <t>09 AGT 2017</t>
  </si>
  <si>
    <t>KURANG THR 2017 DLN 2,400,000,- (400RB=SDH DI POT KE PINJ BNS APRIL'18 + SETIAP BULAN DI DEBET 500RB SAMPAI 4 KALI)</t>
  </si>
  <si>
    <t>11 AGT 2017</t>
  </si>
  <si>
    <t>NOVIE TRI K</t>
  </si>
  <si>
    <t xml:space="preserve">FENNY JOHAN </t>
  </si>
  <si>
    <t>910353</t>
  </si>
  <si>
    <t>DEBET AGT'17 SISA OUTSTANDING 100,000 SETELAH ITU JANGAN LUPA DI HAPUS</t>
  </si>
  <si>
    <t>0101710644 minta SEMUA DEBET REK INI</t>
  </si>
  <si>
    <t>23 AGT 2017</t>
  </si>
  <si>
    <t>M HARY K</t>
  </si>
  <si>
    <t>962402</t>
  </si>
  <si>
    <t>SETELAH DEBET AGT'17 NORM DIHAPUS DIGANTI YG BARU PENCAIRAN TGL 23 AGT 2017</t>
  </si>
  <si>
    <t>DJOKO SANTOSO</t>
  </si>
  <si>
    <t>PINJAMAN SEPEDA MOTOR DEBET SEPT'17</t>
  </si>
  <si>
    <t>14 AGT 2017</t>
  </si>
  <si>
    <t>VIRIANI ANDANI</t>
  </si>
  <si>
    <t>973763</t>
  </si>
  <si>
    <t>SP PRODUKTIVA MINTA GANTI KE REK. 0880424807</t>
  </si>
  <si>
    <t>TGL 29 AGUSTUS 2017 KITA KONFIRM KE NOTARIS NENDEN DG ELIS KATANYA BELUM DI HT</t>
  </si>
  <si>
    <t>01 AGUSTUS 2017</t>
  </si>
  <si>
    <t>Henry Setyo,  NIP: 911094 (ybs sdh transfer sendiri ke rek.nenden tgl 01/08/17)</t>
  </si>
  <si>
    <t>ASMARANI PRIHANDINI</t>
  </si>
  <si>
    <t>330817</t>
  </si>
  <si>
    <t>MOCH NORMAN</t>
  </si>
  <si>
    <t>961068</t>
  </si>
  <si>
    <t>BULAN SEPTEMBER 2017</t>
  </si>
  <si>
    <t>PRIANTONO SOEBEKTI</t>
  </si>
  <si>
    <t>900781</t>
  </si>
  <si>
    <t xml:space="preserve">PINJ BARANG LUNAS LIHAT LAGI </t>
  </si>
  <si>
    <t xml:space="preserve">Fee Koperasi </t>
  </si>
  <si>
    <t>Bayar Tagihan Notaris a/n. Einsteina Maryosanti, NIP: 912056</t>
  </si>
  <si>
    <t>30 AGUSTUS 2017</t>
  </si>
  <si>
    <t>UPLOAD AGT 2017</t>
  </si>
  <si>
    <t>842988</t>
  </si>
  <si>
    <t>899458</t>
  </si>
  <si>
    <t>902873</t>
  </si>
  <si>
    <t>903080</t>
  </si>
  <si>
    <t>910522</t>
  </si>
  <si>
    <t>963176</t>
  </si>
  <si>
    <t>INDAH LUHTJINAWI</t>
  </si>
  <si>
    <t>ATING RUKIYATI N</t>
  </si>
  <si>
    <t>SRI WIDODO</t>
  </si>
  <si>
    <t>FINDRA TANSJAH</t>
  </si>
  <si>
    <t>BAHAYUDIN</t>
  </si>
  <si>
    <t>ASTUTI TRI NUGRAHENI</t>
  </si>
  <si>
    <t>MOCH YOSI FIDAL</t>
  </si>
  <si>
    <t>ADE YUNITA WARDHANI</t>
  </si>
  <si>
    <t>By NOTARIS SDH DI TRANSF KE NOTARIS TGL 30/8/2017</t>
  </si>
  <si>
    <t>Henry Setyo</t>
  </si>
  <si>
    <t>911094</t>
  </si>
  <si>
    <t>TRANSF SENDIRI KE BU NENDEN</t>
  </si>
  <si>
    <t>UPLOAD SEPT 2017</t>
  </si>
  <si>
    <t>BASUKI RACHMAD</t>
  </si>
  <si>
    <t>898318</t>
  </si>
  <si>
    <t>010587</t>
  </si>
  <si>
    <t>ANDREJANTO ALIM</t>
  </si>
  <si>
    <t>897658</t>
  </si>
  <si>
    <t>CHANDRA</t>
  </si>
  <si>
    <t>973888</t>
  </si>
  <si>
    <t xml:space="preserve">minta 1 kali cicil saja jangan di pecah jadi 3 jt an </t>
  </si>
  <si>
    <t>06 SEPT 2017</t>
  </si>
  <si>
    <t>15 SEPT 2017</t>
  </si>
  <si>
    <t xml:space="preserve">elizabeth siagian </t>
  </si>
  <si>
    <t>sudah di keluarkan dari yasa tapi belum ditransfer</t>
  </si>
  <si>
    <t>26 SEPT 2017</t>
  </si>
  <si>
    <t>adminkomitse2017</t>
  </si>
  <si>
    <t xml:space="preserve">YANTI YURIKE </t>
  </si>
  <si>
    <t>29 SEPT 2017</t>
  </si>
  <si>
    <t>By NOTARIS SDH DI TRANSF KE NOTARIS TGL 29/9/2017</t>
  </si>
  <si>
    <t>BARU JADI PH&amp;PEMB JAMINAN SERTIFIKAT BELUM MAKANYA BELUM DI TRNSFER</t>
  </si>
  <si>
    <t>Bayar Tagihan Notaris a/n. Basuki Rachmad, NIP: 898318</t>
  </si>
  <si>
    <t>Bayar Tagihan Notaris a/n. Stefhanie Diana W, NIP: 010587</t>
  </si>
  <si>
    <t>29 SEPTEMBER 2017</t>
  </si>
  <si>
    <t>BULAN OKTOBER 2017</t>
  </si>
  <si>
    <t>02 OKT 2017</t>
  </si>
  <si>
    <t>MUJIANA</t>
  </si>
  <si>
    <t>DWI HARINI</t>
  </si>
  <si>
    <t>896942</t>
  </si>
  <si>
    <t>BIAYA NOTARIS (BLM TRANSF K BU NENDEN)</t>
  </si>
  <si>
    <t>Bayar Token PLN, pinjaman a/n Surianto, NIP. 913622</t>
  </si>
  <si>
    <t>JANGAN LUPA DI DEBET OKTOBER 2017</t>
  </si>
  <si>
    <t>Bayar Tagihan Notaris a/n. Novie Tri K, NIP: 975378</t>
  </si>
  <si>
    <t>05 OKTOBER 2017</t>
  </si>
  <si>
    <t>STEFHANIE D</t>
  </si>
  <si>
    <t>SUSAN ROSALIN</t>
  </si>
  <si>
    <t>GIGIH SRI HANDAYANI</t>
  </si>
  <si>
    <t>050151</t>
  </si>
  <si>
    <t>899886</t>
  </si>
  <si>
    <t>By NOTARIS SDH DI TRANSF KE NOTARIS TGL 09/10/2017</t>
  </si>
  <si>
    <t>06 OKT 2017</t>
  </si>
  <si>
    <t>BONUS 2015</t>
  </si>
  <si>
    <t>LEWAT KP</t>
  </si>
  <si>
    <t>THR 2015</t>
  </si>
  <si>
    <t>TIDAK</t>
  </si>
  <si>
    <t>TAT 2015</t>
  </si>
  <si>
    <t>BONUS 2016</t>
  </si>
  <si>
    <t>THR 2016</t>
  </si>
  <si>
    <t>TAT 2016</t>
  </si>
  <si>
    <t>BONUS 2017</t>
  </si>
  <si>
    <t>sudah di ganti dengan bambang kurniawan tgl 9 oktober 2017</t>
  </si>
  <si>
    <t xml:space="preserve">Bayar Tagihan Notaris a/n. Naniek Marlian D, NIP: 975772 </t>
  </si>
  <si>
    <t>(transfer rek.6710090007 tgl 02 Agts 2017)</t>
  </si>
  <si>
    <t>Bayar Tagihan Notaris a/n. Susan Rosalin N, NIP: 050151</t>
  </si>
  <si>
    <t>(debet upload September 2017)</t>
  </si>
  <si>
    <t>09 OKTOBER 2017</t>
  </si>
  <si>
    <t>1. Shierly, NIP: 973261  ( 1 honda new vario 125 F1 CBS black new)</t>
  </si>
  <si>
    <t>10 AGT 2017</t>
  </si>
  <si>
    <t>1. Yoezie September, NIP: 912038  ( 1 honda all new beat sporty cbs blue)</t>
  </si>
  <si>
    <t>1. Titik Suryani, NIP: 899735  ( 1 yamaha mio Z merah )</t>
  </si>
  <si>
    <t>1. Djoko Santoso, NIP: 897120  ( 1 yamaha all new R15 155 WA biru new )</t>
  </si>
  <si>
    <t>1. Didi Rusli, NIP: 970664  ( 1 yamaha aerox 155 wa s version )</t>
  </si>
  <si>
    <t>Bayar Pelunasan Supp Sepeda Motor Honda PT. Eka Karunia Abadi u/ tagihan :</t>
  </si>
  <si>
    <t>DP tgl 28 Juli 2017</t>
  </si>
  <si>
    <t>Bayar Fee marketing sepeda motor ke Ibu. Wiwid Widyawati a/n :</t>
  </si>
  <si>
    <t xml:space="preserve"> - Tjatur Ida, NIP. 973171</t>
  </si>
  <si>
    <t xml:space="preserve"> - Titik Suryani, NIP. 899735</t>
  </si>
  <si>
    <t xml:space="preserve"> - Djoko Santoso, NIP. 897120</t>
  </si>
  <si>
    <t xml:space="preserve"> - Didi Rusli, NIP. 970664</t>
  </si>
  <si>
    <t xml:space="preserve"> - Dody Catur, NIP. 897422</t>
  </si>
  <si>
    <t xml:space="preserve"> - Rufi P, NIP. 055128</t>
  </si>
  <si>
    <t xml:space="preserve"> - Yozie September, NIP. 912038</t>
  </si>
  <si>
    <t>Bayar Fee marketing sepeda motor ke Pak. Marzuki a/n :</t>
  </si>
  <si>
    <t xml:space="preserve"> - Shierly, NIP. 973261</t>
  </si>
  <si>
    <t>Transfer AC. 0101093858 a/n MARZUKI</t>
  </si>
  <si>
    <t>1. Priyono, NIP: 903065  ( 1 yamaha aerox 155 wa standart )</t>
  </si>
  <si>
    <t>1. Dinda Ayu Pranita P, NIP: 063483  ( 1 honda all new beat sporty cbs iss)</t>
  </si>
  <si>
    <t>1. Bambang Kurniawan, NIP: 898803  ( 1 honda beat hard rock black CBS)</t>
  </si>
  <si>
    <t>Dikurang DP a/n. Afla Hamdan, NIP: 80636956  (Raflis) tgl 20 Juli 2017</t>
  </si>
  <si>
    <t xml:space="preserve">karna ybs batal </t>
  </si>
  <si>
    <t>09 OKT 2017</t>
  </si>
  <si>
    <t>10 OKT 2017</t>
  </si>
  <si>
    <t xml:space="preserve">Bayar Premi Asuransi Reliance sepeda motor </t>
  </si>
  <si>
    <t>a/n. Priyono, NIP: 903065  ( 1 yamaha aerox 155 wa standart )</t>
  </si>
  <si>
    <t>Transfer AC. 546-0331155  a/n PT. Asuransi Reliance Indonesia</t>
  </si>
  <si>
    <t>ASURANSI</t>
  </si>
  <si>
    <t>a/n. Doddy Catur S, NIP: 897422   ( 1 honda scoopy stylish esp matte brown-coklat doff)</t>
  </si>
  <si>
    <t>(STNK a/n. Dini Candra Purnama Sari)</t>
  </si>
  <si>
    <t>a/n. Dinda Ayu P, NIP: 063483  ( 1 honda all new beat sporty cbs iss)</t>
  </si>
  <si>
    <t>1. Endarto, NIP: 896621  ( 1 honda beat hard rock black CBS)</t>
  </si>
  <si>
    <t>dody catur 897422</t>
  </si>
  <si>
    <t>jangan di debet lg bunga khusus krn sdh lunas</t>
  </si>
  <si>
    <t xml:space="preserve">prayitno </t>
  </si>
  <si>
    <t>sepeda motor pak dody &amp; pak endarto (pengawas) bunga 1%</t>
  </si>
  <si>
    <t>ada 2 , satu d norm satu dln , hapus yang normatif</t>
  </si>
  <si>
    <t>020</t>
  </si>
  <si>
    <t>PROGRAM KREDIT SEPEDA</t>
  </si>
  <si>
    <t>PER UPLOD OKTOBER 2017</t>
  </si>
  <si>
    <t>ASURANSI RELIANCE MOTOR</t>
  </si>
  <si>
    <t>bunga sepeda motor 1%</t>
  </si>
  <si>
    <t>dody catur&amp;ENDARTO (pengawas)</t>
  </si>
  <si>
    <t>UPLOAD OKT 2017</t>
  </si>
  <si>
    <t>MARIA DEWI</t>
  </si>
  <si>
    <t>RR. INDRIYAWATI C</t>
  </si>
  <si>
    <t>GGL DBT THR 7,5JT MASUK UPLOAD OKT'17 GRUP 015 = DEBET PINJAMAN KHUSUS</t>
  </si>
  <si>
    <t>BIAYA NOTARIS AKTA PENGAKUAN HUTANG A/N.DAVID LAMONGI, NIP:975130</t>
  </si>
  <si>
    <t>oekik dhian 898830</t>
  </si>
  <si>
    <t>debet materai &amp; angsuran komda di rek. 0880578189 achmad suhaeri</t>
  </si>
  <si>
    <t>ada yang di gabung ke 008</t>
  </si>
  <si>
    <t>BULAN NOPEMBER 2017</t>
  </si>
  <si>
    <t xml:space="preserve">sifera </t>
  </si>
  <si>
    <t>010424</t>
  </si>
  <si>
    <t xml:space="preserve">minta TAT 2017 2,500,000 &amp; bns april 2018 dln 5,000,000 </t>
  </si>
  <si>
    <t>Bayar Tagihan Notaris a/n. Teguh Prihanto, NIP: 904370</t>
  </si>
  <si>
    <t>(transfer ke rek. Kop tgl 03 agustus 2017)</t>
  </si>
  <si>
    <t>Bayar Tagihan Notaris a/n. Wawan, NIP: 006281</t>
  </si>
  <si>
    <t>(debet upload september 2017)</t>
  </si>
  <si>
    <t>Bayar Tagihan Notaris a/n. Chandra, NIP: 973888</t>
  </si>
  <si>
    <t>31 OKTOBER 2017</t>
  </si>
  <si>
    <t>Bayar Tagihan Notaris a/n. Moch Yosi Fidal, NIP: 960690</t>
  </si>
  <si>
    <t>(debet upload agustus 2017)</t>
  </si>
  <si>
    <t>Bayar Tagihan Notaris a/n. Moch Norman, NIP: 961068</t>
  </si>
  <si>
    <t>01 NOPEMBER 2017</t>
  </si>
  <si>
    <t>By NOTARIS SDH DI TRANSF KE NENDEN 2/8/17</t>
  </si>
  <si>
    <t>By NOTARIS SDH DI TRANSF KE NOTARIS TGL 01/11/2017</t>
  </si>
  <si>
    <t>By NOTARIS SDH DI TRANSF KE NOTARIS 31/10/2017</t>
  </si>
  <si>
    <t>By NOTARIS SDH DI TRANSF KE NOTARIS TGL 31/10/2017</t>
  </si>
  <si>
    <t>14 AGT 2017 BIAYA NOTARIS VIA PINJ.TAT 2017</t>
  </si>
  <si>
    <t>By NOTARIS SDH DI TRANSF KE NOTARIS TGL 05/10/2017</t>
  </si>
  <si>
    <t>BIAYA NOTARIS A/N. FIRMAN PANE, NIP: 902265</t>
  </si>
  <si>
    <t>a/n. Priantono, NIP: 900781</t>
  </si>
  <si>
    <t>Bayar Tagihan Notaris a/n. Maria Dewi Andayani, NIP: 913368</t>
  </si>
  <si>
    <t>(transfer ke rek. Kop tgl 09 agustus 2017)</t>
  </si>
  <si>
    <t>Bayar Tagihan Notaris a/n. Andrejanto Alim, NIP: 897658</t>
  </si>
  <si>
    <t>(debet upload oktober 2017)</t>
  </si>
  <si>
    <t>Bayar Tagihan Notaris a/n. R.A. DWI HARINI, NIP: 896942</t>
  </si>
  <si>
    <t>(transfer rek kop. 02 okt 2017)</t>
  </si>
  <si>
    <t>Bayar Tagihan Notaris a/n. ATING RUKIYATI, NIP: 899458</t>
  </si>
  <si>
    <t>14 NOPEMBER 2017</t>
  </si>
  <si>
    <t>TAT 2017</t>
  </si>
  <si>
    <t>30 NOPEMBER 2017</t>
  </si>
  <si>
    <t>BULAN DESEMBER 2017</t>
  </si>
  <si>
    <t>jangan lupa veronica linda sudah pelunasan sebagian tgl 27 nop 2017 30,830,000,-</t>
  </si>
  <si>
    <t>minta didebt selain angsuran di sini 8290931119</t>
  </si>
  <si>
    <t>setelah debet nop'17 hapus 6,500 dua kali dari grup oekik 898830 krn itu materai 2</t>
  </si>
  <si>
    <t xml:space="preserve">APRILLIA PUSPITO ANGGRAINI </t>
  </si>
  <si>
    <t>055147</t>
  </si>
  <si>
    <t>liat lagi pot bns2 nya</t>
  </si>
  <si>
    <t>pecah 2 rek :</t>
  </si>
  <si>
    <t>HERI WIDODO LT.10</t>
  </si>
  <si>
    <t>MINTA PECAH 2 REKENING KLO APRIL THR TAT</t>
  </si>
  <si>
    <t xml:space="preserve">debet djoko priyo </t>
  </si>
  <si>
    <t>debet EDI PURWOKO 897646</t>
  </si>
  <si>
    <t>stnk 3jt debet upload januari 2017</t>
  </si>
  <si>
    <t>ggl dbt 7jt debet upload januari 2017</t>
  </si>
  <si>
    <t>ARNOLD GANTI REKENING</t>
  </si>
  <si>
    <t>20 DESEMBER 2017</t>
  </si>
  <si>
    <t>Bayar Tagihan Notaris a/n. Nurul Mukarromah, NIP:  902790</t>
  </si>
  <si>
    <t xml:space="preserve"> - Materai 10 pcs</t>
  </si>
  <si>
    <t>BULAN JANUARI 2018</t>
  </si>
  <si>
    <t>GGL DBT ANGS 5 SEPEDA MOTOR</t>
  </si>
  <si>
    <t>HENY RUSDIANA</t>
  </si>
  <si>
    <t>975392</t>
  </si>
  <si>
    <t>RETUR PINJAMAN DLN TAMBAHAN TGL 01JAN2018 KRN YBS MINTA GANTI NOMINAL</t>
  </si>
  <si>
    <t>TRY KUSWENDRA</t>
  </si>
  <si>
    <t>102006</t>
  </si>
  <si>
    <t xml:space="preserve">ANGS 5 SEPEDA MOTOR </t>
  </si>
  <si>
    <t>GANTI HASTATA</t>
  </si>
  <si>
    <t>PELUNASAN PINJAMAN KHUSUS</t>
  </si>
  <si>
    <t>912818</t>
  </si>
  <si>
    <t>M AREIF KAPRAWI</t>
  </si>
  <si>
    <t>RETUR FEE KOP SEPEDA MOTOR</t>
  </si>
  <si>
    <t>901149</t>
  </si>
  <si>
    <t>GANDJAR WIDHI WASISTA</t>
  </si>
  <si>
    <t>GGL DBT TAT 2017 NORM</t>
  </si>
  <si>
    <t>Bayar saldo simpanan anggota koperasi keluar a/n Aniek Dwiyanti, NIP. 904944</t>
  </si>
  <si>
    <t>Simpanan anggota</t>
  </si>
  <si>
    <t xml:space="preserve">outstanding pinjaman normatif </t>
  </si>
  <si>
    <t xml:space="preserve">bunga berjalan pelunasan </t>
  </si>
  <si>
    <t>Transfer AC. 0884677447 a/n Aniek Dwiyanti</t>
  </si>
  <si>
    <t>02 JAN 2018</t>
  </si>
  <si>
    <t>03 JAN 2018</t>
  </si>
  <si>
    <t>04 JAN 2018</t>
  </si>
  <si>
    <t>08 JAN 2018</t>
  </si>
  <si>
    <t>Bayar saldo simpanan anggota koperasi keluar a/n Ganti Hastata, NIP. 912818</t>
  </si>
  <si>
    <t>Transfer AC. 0101395901 a/n Ganti Hastata</t>
  </si>
  <si>
    <t>09 JAN 2018</t>
  </si>
  <si>
    <t>komisi solikhati winarti sesulih dian purna</t>
  </si>
  <si>
    <t>11 JAN 2018</t>
  </si>
  <si>
    <t>PELUNASAN PINJAMAN</t>
  </si>
  <si>
    <t>UPLOAD JANUARI 2018</t>
  </si>
  <si>
    <t xml:space="preserve">SANDY DEBORAH </t>
  </si>
  <si>
    <t>SUSY YANTI S</t>
  </si>
  <si>
    <t>972264</t>
  </si>
  <si>
    <t>Aniek Dwiyanti</t>
  </si>
  <si>
    <t>904944</t>
  </si>
  <si>
    <r>
      <t xml:space="preserve">PELUNASAN PINJ NORM </t>
    </r>
    <r>
      <rPr>
        <sz val="12"/>
        <color theme="3"/>
        <rFont val="Calibri"/>
        <family val="2"/>
        <scheme val="minor"/>
      </rPr>
      <t xml:space="preserve">VIA ANGG KELUAR </t>
    </r>
  </si>
  <si>
    <t>4290212273</t>
  </si>
  <si>
    <t>BNS APRIL 3,000,000 THR 1,000,000 TAT 1,000,000</t>
  </si>
  <si>
    <t>Bayar saldo simpanan anggota koperasi keluar a/n Yuli, NIP. 973212</t>
  </si>
  <si>
    <t>Transfer AC. 4681091119 a/n HENDRA SE (kakak kandung Almarhum)</t>
  </si>
  <si>
    <t>10 JAN 2018</t>
  </si>
  <si>
    <t>Bayar saldo simpanan anggota koperasi keluar a/n Ratih Darmawati U, NIP. 897001</t>
  </si>
  <si>
    <t>Transfer AC. 4540171918 a/n Ratih Darmawati U</t>
  </si>
  <si>
    <t>12 JAN 2018</t>
  </si>
  <si>
    <t>15 JAN 2018</t>
  </si>
  <si>
    <t>RENAWATI S</t>
  </si>
  <si>
    <t>931796</t>
  </si>
  <si>
    <t>PELUNASAN PINJAMAN NORMATIF</t>
  </si>
  <si>
    <t>17 JAN 2018</t>
  </si>
  <si>
    <t>EFFENDI</t>
  </si>
  <si>
    <t>913431</t>
  </si>
  <si>
    <r>
      <t xml:space="preserve">GGL DBT TAT 2017 NORM </t>
    </r>
    <r>
      <rPr>
        <sz val="12"/>
        <color theme="3"/>
        <rFont val="Calibri"/>
        <family val="2"/>
        <scheme val="minor"/>
      </rPr>
      <t>VIA PIJ BNS APRIL 2018</t>
    </r>
  </si>
  <si>
    <t>BARFITTO</t>
  </si>
  <si>
    <t>964050</t>
  </si>
  <si>
    <r>
      <t xml:space="preserve">GGL DBT KP </t>
    </r>
    <r>
      <rPr>
        <sz val="12"/>
        <color theme="3"/>
        <rFont val="Calibri"/>
        <family val="2"/>
        <scheme val="minor"/>
      </rPr>
      <t>VIA PIJ BNS APRIL 2018</t>
    </r>
  </si>
  <si>
    <t>Bayar Simpanan Tabungan Berjangka a/n. BARFITTO, NIP: 964050</t>
  </si>
  <si>
    <t>no. permohonan 41 (Rp. 100,000,-) untuk pelunasan gagal debet KP</t>
  </si>
  <si>
    <t>kekurangan KP (6,041,744 - 100,000)</t>
  </si>
  <si>
    <t xml:space="preserve">Simpanan Tabungan Berjangka </t>
  </si>
  <si>
    <t>dikurang penalty 2,5%</t>
  </si>
  <si>
    <t>SISA kekurangan KP</t>
  </si>
  <si>
    <t>ACHMAD SUHADI</t>
  </si>
  <si>
    <t>902793</t>
  </si>
  <si>
    <t>AGOES WIDJAJA</t>
  </si>
  <si>
    <t>BATAS PRINT</t>
  </si>
  <si>
    <t>CHANDRA S</t>
  </si>
  <si>
    <t>GANTI REK 0508892988 YANG LAMA TIDAK DI PAKAI LAGI</t>
  </si>
  <si>
    <t>COCOK2KAN 22/1/2018</t>
  </si>
  <si>
    <t>BASUKI HADI WALUYO</t>
  </si>
  <si>
    <t>896724</t>
  </si>
  <si>
    <t>PARTO</t>
  </si>
  <si>
    <t>0101353191 &amp; '0101353108  ANGS MINTA DEBET 2 REK.</t>
  </si>
  <si>
    <t>921745</t>
  </si>
  <si>
    <t>CHANDRA SOESANTO</t>
  </si>
  <si>
    <t>GGL DBT SW</t>
  </si>
  <si>
    <t>22 JAN 2018</t>
  </si>
  <si>
    <t>YASA SSB</t>
  </si>
  <si>
    <t>23 JAN 2018</t>
  </si>
  <si>
    <t>NUR AZIZAH</t>
  </si>
  <si>
    <t>931718</t>
  </si>
  <si>
    <t>PELUNASAN PINJAMAN NORMATIF KRN SISA OUTSTANDING 137,500</t>
  </si>
  <si>
    <t>SISWOYO</t>
  </si>
  <si>
    <t>TAGIHAN NOTARIS</t>
  </si>
  <si>
    <t>CITRA ANDRI APSARI</t>
  </si>
  <si>
    <t>060162</t>
  </si>
  <si>
    <t>PELUNASAN SEBAGIAN PINJ NORM (1) resign dr bca</t>
  </si>
  <si>
    <t>05 DESEMBER 2017</t>
  </si>
  <si>
    <t>Bayar Tagihan Notaris a/n. Indriyawati Chrysdiana, NIP: 911184</t>
  </si>
  <si>
    <t>SELESAI</t>
  </si>
  <si>
    <t>Bayar Tagihan Notaris a/n. Ade Yunita Wardani, NIP: 963176</t>
  </si>
  <si>
    <t>04 JANUARI 2018</t>
  </si>
  <si>
    <t>Bayar Tagihan Notaris a/n. Findra Kentjana Tansjah, NIP: 903080</t>
  </si>
  <si>
    <t>Bayar Tagihan Notaris a/n. Indah Lutjinawi, NIP: 842988</t>
  </si>
  <si>
    <t>05 JANUARI 2018</t>
  </si>
  <si>
    <t>CHRISTIANI ARI</t>
  </si>
  <si>
    <t>921366</t>
  </si>
  <si>
    <t>VIA PINJ RECOV TGL 04 JAN 2018</t>
  </si>
  <si>
    <t>ALF ANDIKA PANGESTU SE</t>
  </si>
  <si>
    <t>960951</t>
  </si>
  <si>
    <t>GGL DBT ANGS DLN =1,194,500 + SW=100,000</t>
  </si>
  <si>
    <t>TAGIHAN NOTARIS rek.6710090007</t>
  </si>
  <si>
    <t>25 JAN 2018</t>
  </si>
  <si>
    <t>HASIL UPLOAD KOPERASI jan'18</t>
  </si>
  <si>
    <t>MARZUKI</t>
  </si>
  <si>
    <t>26 JAN 2018</t>
  </si>
  <si>
    <t xml:space="preserve">GGL DBT ANGS DLN </t>
  </si>
  <si>
    <t>TITIN YULIANA</t>
  </si>
  <si>
    <t>913424</t>
  </si>
  <si>
    <t>PELUNASAN PINJ DILUAR NORM</t>
  </si>
  <si>
    <t>920611</t>
  </si>
  <si>
    <t>SULISTIYANTO</t>
  </si>
  <si>
    <t>910136</t>
  </si>
  <si>
    <t>setelah debet ferbruari'18 ada retur pokok 209,200</t>
  </si>
  <si>
    <t>30 JAN 2018</t>
  </si>
  <si>
    <t>RETTY HEROWATI</t>
  </si>
  <si>
    <t>903097</t>
  </si>
  <si>
    <t>PELUNASAN PINJ NORM</t>
  </si>
  <si>
    <t>GGL DBT ANGS 6 SEPEDA MOTOR</t>
  </si>
  <si>
    <t>AGUS SUWANDI</t>
  </si>
  <si>
    <t>31 JAN 2018</t>
  </si>
  <si>
    <t>951123</t>
  </si>
  <si>
    <r>
      <t>GGL DBT ANGS DLN (</t>
    </r>
    <r>
      <rPr>
        <sz val="12"/>
        <color rgb="FFFF0000"/>
        <rFont val="Calibri"/>
        <family val="2"/>
        <scheme val="minor"/>
      </rPr>
      <t>KURANG 1 RUPIAH)</t>
    </r>
  </si>
  <si>
    <t>Bayar saldo simpanan anggota koperasi keluar a/n Sugiyanto, NIP. 911767</t>
  </si>
  <si>
    <t>Transfer AC. 1001022747 a/n SUGIANTO</t>
  </si>
  <si>
    <t>BULAN FEBRUARI 2018</t>
  </si>
  <si>
    <t>01 FEB 2018</t>
  </si>
  <si>
    <t>PRASETYO MAHANANI</t>
  </si>
  <si>
    <t>GGL DBT TAT'17 NORM 15JT &amp; BUNGA GGL DBT TAT'17 NORM 180,000</t>
  </si>
  <si>
    <t>896621</t>
  </si>
  <si>
    <t>PELUNASAN PINJ sepeda motor</t>
  </si>
  <si>
    <t>Retur outstanding pinjaman norm a/n. Basuki Hadi Waluyo NIP: 896724</t>
  </si>
  <si>
    <t>karena outstanding ybs sisa Rp. 222,400,- tapi terdebet pokoknya</t>
  </si>
  <si>
    <t>Rp. 555,600,-</t>
  </si>
  <si>
    <t>outstanding                = 222,400,-</t>
  </si>
  <si>
    <r>
      <t xml:space="preserve">pokok April 2017      </t>
    </r>
    <r>
      <rPr>
        <u/>
        <sz val="12"/>
        <rFont val="Arial"/>
        <family val="2"/>
      </rPr>
      <t>= 555,600,-</t>
    </r>
  </si>
  <si>
    <t>retur                            = ( 333,200- )</t>
  </si>
  <si>
    <t>Transfer AC. 1130631858 a/n BASUKI HADI. W</t>
  </si>
  <si>
    <t>19 JAN 2018</t>
  </si>
  <si>
    <t>Retur outstanding pinjaman norm a/n. Parto NIP: 961551</t>
  </si>
  <si>
    <t>karena outstanding ybs sisa Rp. 22,417,172,- tapi pelunasan recovery tgl 20 feb 2017</t>
  </si>
  <si>
    <t>Rp. 23,247,943,-</t>
  </si>
  <si>
    <t>outstanding                = 22,417,172,-</t>
  </si>
  <si>
    <r>
      <t xml:space="preserve">recovery                     </t>
    </r>
    <r>
      <rPr>
        <u/>
        <sz val="12"/>
        <rFont val="Arial"/>
        <family val="2"/>
      </rPr>
      <t>= 23,247,943,-</t>
    </r>
  </si>
  <si>
    <t>retur                            = ( 830,771- )</t>
  </si>
  <si>
    <t>Transfer AC. 2581418118 a/n PARTO</t>
  </si>
  <si>
    <t>Retur outstanding pinjaman diluar norm a/n. Parto NIP: 961551</t>
  </si>
  <si>
    <t>karena outstanding ybs sisa Rp. 3,746,000,- tapi pelunasan recovery tgl 20 feb 2017</t>
  </si>
  <si>
    <t>Rp. 3.955,000,-</t>
  </si>
  <si>
    <t>outstanding                = 3,746,000,-</t>
  </si>
  <si>
    <r>
      <t xml:space="preserve">recovery                     </t>
    </r>
    <r>
      <rPr>
        <u/>
        <sz val="12"/>
        <rFont val="Arial"/>
        <family val="2"/>
      </rPr>
      <t>= 3,955,000,-</t>
    </r>
  </si>
  <si>
    <t>retur                            = ( 209,000,- )</t>
  </si>
  <si>
    <t>Bayar saldo simpanan anggota koperasi keluar a/n Nurie Lukita Ningtyas, NIP. 822091</t>
  </si>
  <si>
    <t>Transfer AC. 7880062900 a/n Nurie Lukita Ningtyas</t>
  </si>
  <si>
    <t>Bayar saldo simpanan anggota koperasi keluar a/n Eko Irianto, NIP. 821944</t>
  </si>
  <si>
    <t>Transfer AC. 0106003445 a/n EKO IRIANTO</t>
  </si>
  <si>
    <t>Bayar Tagihan Notaris a/n. Sri Widodo, NIP: 902873</t>
  </si>
  <si>
    <t>Bayar Tagihan Notaris a/n. Erwin Setiadi, NIP: 975239</t>
  </si>
  <si>
    <t>25 JANUARI 2018</t>
  </si>
  <si>
    <t>02 FEB 2018</t>
  </si>
  <si>
    <t>PELUNASAN SEBAGIAN PINJ NORM LUNAS via saldo SW resign dr bca</t>
  </si>
  <si>
    <t xml:space="preserve">DINDA AYU </t>
  </si>
  <si>
    <t>063483</t>
  </si>
  <si>
    <t>UPLOAD FEBRUARI 2018</t>
  </si>
  <si>
    <t>EDY SUPRIYANTO</t>
  </si>
  <si>
    <t>914082</t>
  </si>
  <si>
    <t>OCTAVIANUS J W S</t>
  </si>
  <si>
    <t xml:space="preserve">914082       </t>
  </si>
  <si>
    <t>07 FEB 2018</t>
  </si>
  <si>
    <t xml:space="preserve">ANGS 6 SEPEDA MOTOR </t>
  </si>
  <si>
    <t>961300</t>
  </si>
  <si>
    <t>Ester Wiwitaningsih</t>
  </si>
  <si>
    <t>RIRIN TRIYANAWATI</t>
  </si>
  <si>
    <t>898898</t>
  </si>
  <si>
    <t>input upload feb'18</t>
  </si>
  <si>
    <t>kelebihan 2,500,000</t>
  </si>
  <si>
    <r>
      <t xml:space="preserve">pokok         </t>
    </r>
    <r>
      <rPr>
        <u/>
        <sz val="11"/>
        <color theme="1"/>
        <rFont val="Calibri"/>
        <family val="2"/>
        <scheme val="minor"/>
      </rPr>
      <t>2,273,150</t>
    </r>
  </si>
  <si>
    <t xml:space="preserve">                          '226,850</t>
  </si>
  <si>
    <t>bunga ggl dbt 3,113,425 - 226,850 = 2,886,575</t>
  </si>
  <si>
    <t>jadi upload feb'18 ganti 3,113,425 menjadi 2,886,575</t>
  </si>
  <si>
    <t>RIRIS NABABAN</t>
  </si>
  <si>
    <t>914076</t>
  </si>
  <si>
    <t>09 FEB 2018</t>
  </si>
  <si>
    <r>
      <t xml:space="preserve">PELUNASAN PINJ KHUSUS </t>
    </r>
    <r>
      <rPr>
        <sz val="12"/>
        <color rgb="FF0070C0"/>
        <rFont val="Calibri"/>
        <family val="2"/>
        <scheme val="minor"/>
      </rPr>
      <t>VIA PINJ DLN 9 FEB 2018</t>
    </r>
  </si>
  <si>
    <t>08 FEB 2018</t>
  </si>
  <si>
    <r>
      <t xml:space="preserve">GGL DBT ANGS DLN </t>
    </r>
    <r>
      <rPr>
        <sz val="12"/>
        <color rgb="FF0070C0"/>
        <rFont val="Calibri"/>
        <family val="2"/>
        <scheme val="minor"/>
      </rPr>
      <t>VIA PIJ BNS APRIL 2018</t>
    </r>
  </si>
  <si>
    <r>
      <t xml:space="preserve">GGL DBT DENDA DES'17 </t>
    </r>
    <r>
      <rPr>
        <sz val="12"/>
        <color rgb="FF0070C0"/>
        <rFont val="Calibri"/>
        <family val="2"/>
        <scheme val="minor"/>
      </rPr>
      <t>VIA PIJ BNS APRIL 2018</t>
    </r>
  </si>
  <si>
    <t>GATOT SUMARSONO</t>
  </si>
  <si>
    <t>973142</t>
  </si>
  <si>
    <t>NO</t>
  </si>
  <si>
    <t>RETUR</t>
  </si>
  <si>
    <t>YANG HARUS DI RETUR BU NENDEN KE KOPERASI SEBESAR</t>
  </si>
  <si>
    <t>SERTIPIKAT KEMBALIKAN KE KOPERASI</t>
  </si>
  <si>
    <t xml:space="preserve">TOTAL RETUR </t>
  </si>
  <si>
    <t>Bayar saldo simpanan anggota koperasi keluar a/n CITRA ANDRI APSARI, NIP. 060162</t>
  </si>
  <si>
    <t>untuk pelunasan pinjaman norm</t>
  </si>
  <si>
    <t>bunga gagal debet</t>
  </si>
  <si>
    <t>denda gagal debet</t>
  </si>
  <si>
    <t>bunga berjalan pelunasan</t>
  </si>
  <si>
    <t>pendebetan/pelunasan tgl 23 jan 2018</t>
  </si>
  <si>
    <t>pendebetan/pelunasan tgl 02 feb 2018</t>
  </si>
  <si>
    <t>sisa outstanding di koperasi</t>
  </si>
  <si>
    <t>05 FEB 2018</t>
  </si>
  <si>
    <t>Bayar saldo simpanan anggota koperasi keluar a/n Sapta Juliantina, NIP. 874812</t>
  </si>
  <si>
    <t>Transfer AC. 1870300006 a/n Sapta Juliantina</t>
  </si>
  <si>
    <t>12 FEB 2018</t>
  </si>
  <si>
    <t>JANGAN LUPA SETELAH UPLOAD FEBRUARI 2018 POKOK ANGSURAN YANG 625,002 DI RUBAH KEMBALI MENJADI 625,001</t>
  </si>
  <si>
    <t xml:space="preserve">Retur debet angsuran pinjaman dln tgl 15 des 2017 Rp.15,000,000,- </t>
  </si>
  <si>
    <t xml:space="preserve">a/n. Eva Kurnianasari, NIP : 002674 karna ybs minta angsuran 72 bulan </t>
  </si>
  <si>
    <t>bukan 36 bulan</t>
  </si>
  <si>
    <t>debet Januari 2018 (pokok)</t>
  </si>
  <si>
    <t xml:space="preserve">seharusnya angsuran (pokok)                </t>
  </si>
  <si>
    <t>retur</t>
  </si>
  <si>
    <t>Transfer AC. 4689999805 a/n EVA KURNIANASARI</t>
  </si>
  <si>
    <t>01 feb 2018</t>
  </si>
  <si>
    <t>Retur outstanding pinjaman diluar norm a/n. Tur Indah Yulianti NIP: 899462</t>
  </si>
  <si>
    <t>karena outstanding ybs sisa Rp. 207,300,- tapi terdebet pokoknya</t>
  </si>
  <si>
    <t>Rp. 1,041,700,-</t>
  </si>
  <si>
    <t>outstanding                      = 207,300,-</t>
  </si>
  <si>
    <r>
      <t xml:space="preserve">pokok Agustus 2017      </t>
    </r>
    <r>
      <rPr>
        <u/>
        <sz val="12"/>
        <rFont val="Arial"/>
        <family val="2"/>
      </rPr>
      <t>= 1,041,700,-</t>
    </r>
  </si>
  <si>
    <t>retur                                = ( 834,400,- )</t>
  </si>
  <si>
    <t>Transfer AC. 0881040394 a/n Tur Indah Yulianti</t>
  </si>
  <si>
    <t>02 feb 2018</t>
  </si>
  <si>
    <t>Retur outstanding pinjaman diluar norm a/n. Ester Wiwitaningsih NIP: 961300</t>
  </si>
  <si>
    <t xml:space="preserve">Total data debet </t>
  </si>
  <si>
    <t>Total gagal debet</t>
  </si>
  <si>
    <t>Berhasil debet koperasi</t>
  </si>
  <si>
    <t xml:space="preserve">Berhasil debet KP </t>
  </si>
  <si>
    <t>Total berhasilnya</t>
  </si>
  <si>
    <t>Dikurangi total data debet</t>
  </si>
  <si>
    <t>Kelebihan uang ybs</t>
  </si>
  <si>
    <t>Transfer AC. 1011015749 a/n ESTER WIWITAN</t>
  </si>
  <si>
    <t>12 feb 2018</t>
  </si>
  <si>
    <t>eva kurnianasari</t>
  </si>
  <si>
    <t>002674</t>
  </si>
  <si>
    <t>jangan lupa ganti angsurannya minta 72bulan</t>
  </si>
  <si>
    <t>Bayar saldo simpanan anggota koperasi keluar a/n Yulia Yuyun, NIP. 980016</t>
  </si>
  <si>
    <t>Transfer AC. 1910275409 a/n YULIA YUYUN</t>
  </si>
  <si>
    <t>Bayar saldo simpanan anggota koperasi keluar a/n Anggraini, NIP. 010315</t>
  </si>
  <si>
    <t>Transfer AC. 4681153530 a/n ANGGRAINI</t>
  </si>
  <si>
    <t>Bayar saldo simpanan anggota koperasi keluar a/n Then Jon Men, NIP. 007632</t>
  </si>
  <si>
    <t>Transfer AC. 0844466788 a/n THEN JON MEN</t>
  </si>
  <si>
    <t>13 FEB 2018</t>
  </si>
  <si>
    <t>Bayar Tagihan Notaris a/n. CHRISTIYANI ARI W, NIP: 921366</t>
  </si>
  <si>
    <t>(VIA PINJ RECOV TGL 04 JAN 2018)</t>
  </si>
  <si>
    <t>Transfer AC. 3640020368 a/n Nenden Mulyani, SH. (setoran tunai)</t>
  </si>
  <si>
    <t>12 FEBRUARI 2018</t>
  </si>
  <si>
    <t>Bayar Tagihan Notaris a/n. Siswoyo, NIP: 920611</t>
  </si>
  <si>
    <t>(tunai ke rek. Kop tgl 23 januari 2018)</t>
  </si>
  <si>
    <t xml:space="preserve">Transfer AC. 3640020368 a/n Nenden Mulyani, SH. </t>
  </si>
  <si>
    <t>Bayar Tagihan Notaris a/n. Sandy Deborah, NIP: 962795</t>
  </si>
  <si>
    <t>(upload januari 2018 )</t>
  </si>
  <si>
    <t xml:space="preserve"> - Waarmerking</t>
  </si>
  <si>
    <t>14 FEBRUARI 2018</t>
  </si>
  <si>
    <t>Bayar Tagihan Notaris a/n. SUSY YANTI SIMANJUNTAK, NIP: 972264</t>
  </si>
  <si>
    <t xml:space="preserve">(upload januari 2018) </t>
  </si>
  <si>
    <t>15 FEBRUARI 2018</t>
  </si>
  <si>
    <t>14 FEB 2018</t>
  </si>
  <si>
    <t>010315</t>
  </si>
  <si>
    <t>Anggraeni</t>
  </si>
  <si>
    <t>RETUR SP&amp;SW karna ybs tidak mau keluar angg kop</t>
  </si>
  <si>
    <t>19 FEB 2018</t>
  </si>
  <si>
    <t>DIAN MILANITA</t>
  </si>
  <si>
    <t>056162</t>
  </si>
  <si>
    <t>LISA FITRIAH</t>
  </si>
  <si>
    <t>020319</t>
  </si>
  <si>
    <t>pelunasan pinj norm</t>
  </si>
  <si>
    <t>15 FEB 2018</t>
  </si>
  <si>
    <t>FEE KOP PANCI P.RIYADI</t>
  </si>
  <si>
    <t>DEBET PINJAMAN BUKAN ANGGOTA PROVISI 160,000 DI GAJIAN FEB'18 KRN KMARIN BLN DI KENAKAN, dan jangan lupa setelah upload feb di hapus</t>
  </si>
  <si>
    <t>ALINE PURNOMO</t>
  </si>
  <si>
    <r>
      <t xml:space="preserve">GGL DBT TAT DLN </t>
    </r>
    <r>
      <rPr>
        <sz val="12"/>
        <color theme="3"/>
        <rFont val="Calibri"/>
        <family val="2"/>
        <scheme val="minor"/>
      </rPr>
      <t>VIA PIJ BNS APRIL 2018</t>
    </r>
  </si>
  <si>
    <r>
      <t xml:space="preserve">GGL DBT TAT NORM </t>
    </r>
    <r>
      <rPr>
        <sz val="12"/>
        <color theme="3"/>
        <rFont val="Calibri"/>
        <family val="2"/>
        <scheme val="minor"/>
      </rPr>
      <t>VIA PIJ BNS APRIL 2018</t>
    </r>
  </si>
  <si>
    <r>
      <t xml:space="preserve">GGL DBT ANGS DLN JAN'18 </t>
    </r>
    <r>
      <rPr>
        <sz val="12"/>
        <color theme="3"/>
        <rFont val="Calibri"/>
        <family val="2"/>
        <scheme val="minor"/>
      </rPr>
      <t>VIA PIJ BNS APRIL 2018</t>
    </r>
  </si>
  <si>
    <r>
      <t xml:space="preserve">GGL DBT ANGS BRNG DES'18 </t>
    </r>
    <r>
      <rPr>
        <sz val="12"/>
        <color theme="3"/>
        <rFont val="Calibri"/>
        <family val="2"/>
        <scheme val="minor"/>
      </rPr>
      <t>VIA PIJ BNS APRIL 2018</t>
    </r>
  </si>
  <si>
    <r>
      <t xml:space="preserve">GGL DBT BUNGA JAN'18 </t>
    </r>
    <r>
      <rPr>
        <sz val="12"/>
        <color theme="3"/>
        <rFont val="Calibri"/>
        <family val="2"/>
        <scheme val="minor"/>
      </rPr>
      <t>VIA PIJ BNS APRIL 2018</t>
    </r>
  </si>
  <si>
    <r>
      <t xml:space="preserve">GGL DBT ANGS DLN &amp; TAMB DES'18 </t>
    </r>
    <r>
      <rPr>
        <sz val="12"/>
        <color theme="3"/>
        <rFont val="Calibri"/>
        <family val="2"/>
        <scheme val="minor"/>
      </rPr>
      <t>VIA PIJ BNS APRIL 2018</t>
    </r>
  </si>
  <si>
    <t>aida nindiah</t>
  </si>
  <si>
    <t>901039</t>
  </si>
  <si>
    <t>jan'18 = 2,500,000 (pel ggl dbt TAT'17 norm 10jt)</t>
  </si>
  <si>
    <t>yang sisa 7,5jt rescedule k bns april 2018</t>
  </si>
  <si>
    <r>
      <t xml:space="preserve">GGL DBT SW UPLOAD JAN'18 </t>
    </r>
    <r>
      <rPr>
        <sz val="12"/>
        <color rgb="FF0070C0"/>
        <rFont val="Calibri"/>
        <family val="2"/>
        <scheme val="minor"/>
      </rPr>
      <t>VIA PIJ BNS APRIL 2018</t>
    </r>
  </si>
  <si>
    <r>
      <t xml:space="preserve">GGL DBT ANGS DLN UPLOAD JAN'18 </t>
    </r>
    <r>
      <rPr>
        <sz val="12"/>
        <color rgb="FF0070C0"/>
        <rFont val="Calibri"/>
        <family val="2"/>
        <scheme val="minor"/>
      </rPr>
      <t>VIA PIJ BNS APRIL 2018</t>
    </r>
  </si>
  <si>
    <t>20 FEB 2018</t>
  </si>
  <si>
    <t>SUSWANTINA</t>
  </si>
  <si>
    <t>898343</t>
  </si>
  <si>
    <t>kelebihan tarik tunai untuk menggenapkan pij bns april'18 10,450,00 (panci)</t>
  </si>
  <si>
    <t>21 FEB 2018</t>
  </si>
  <si>
    <t>MOH LUKMAN SOEYOETI</t>
  </si>
  <si>
    <t>963690</t>
  </si>
  <si>
    <t>PELUNASAN PIJ DLN</t>
  </si>
  <si>
    <t>jayadi</t>
  </si>
  <si>
    <t>KEKURANGAN KP 244,750 &amp; GGL DBT ANGS DLN 744,750</t>
  </si>
  <si>
    <t>23 FEB 2018</t>
  </si>
  <si>
    <t>HASIL UPLOAD KOPERASI feb'18</t>
  </si>
  <si>
    <t>ARDYE AMRAN</t>
  </si>
  <si>
    <t xml:space="preserve">GGL DBT ANGS DLN feb'18 </t>
  </si>
  <si>
    <t>941170</t>
  </si>
  <si>
    <t>26 FEB 2018</t>
  </si>
  <si>
    <t>soen hermawan</t>
  </si>
  <si>
    <t>?????</t>
  </si>
  <si>
    <t>rudi kurniawan</t>
  </si>
  <si>
    <t>potongan bonus april 2018 dirubah menjadi 15jt ybs bersedia</t>
  </si>
  <si>
    <t>28 FEB 2018</t>
  </si>
  <si>
    <r>
      <t xml:space="preserve">GGL DBT DENDA GGL DBT </t>
    </r>
    <r>
      <rPr>
        <sz val="12"/>
        <color theme="4"/>
        <rFont val="Calibri"/>
        <family val="2"/>
        <scheme val="minor"/>
      </rPr>
      <t>VIA PIJ BNS APRIL 2018</t>
    </r>
  </si>
  <si>
    <r>
      <t xml:space="preserve">GGL DBT BUNGA GGL DBT </t>
    </r>
    <r>
      <rPr>
        <sz val="12"/>
        <color theme="4"/>
        <rFont val="Calibri"/>
        <family val="2"/>
        <scheme val="minor"/>
      </rPr>
      <t>VIA PIJ BNS APRIL 2018</t>
    </r>
  </si>
  <si>
    <t>FERRY INDRA G</t>
  </si>
  <si>
    <t>960616</t>
  </si>
  <si>
    <r>
      <t xml:space="preserve">GGL DBT BNS APRIL 2016 </t>
    </r>
    <r>
      <rPr>
        <sz val="12"/>
        <color theme="4"/>
        <rFont val="Calibri"/>
        <family val="2"/>
        <scheme val="minor"/>
      </rPr>
      <t>VIA PIJ BNS APRIL 2018</t>
    </r>
  </si>
  <si>
    <r>
      <t xml:space="preserve">GGL DBT BNS APRIL 2017 </t>
    </r>
    <r>
      <rPr>
        <sz val="12"/>
        <color theme="4"/>
        <rFont val="Calibri"/>
        <family val="2"/>
        <scheme val="minor"/>
      </rPr>
      <t>VIA PIJ BNS APRIL 2018</t>
    </r>
  </si>
  <si>
    <t>27 FEB 2018</t>
  </si>
  <si>
    <t>CHAIRUL ANAM</t>
  </si>
  <si>
    <t>902859</t>
  </si>
  <si>
    <t>GGL DBT ANGS 7 SEPEDA MOTOR (24 KALI)</t>
  </si>
  <si>
    <t>BULAN MARET 2018</t>
  </si>
  <si>
    <t>ANGS 7 SEPEDA MOTOR (36 KALI)</t>
  </si>
  <si>
    <t>SUGENG SISWO</t>
  </si>
  <si>
    <t>GGL DBT RETAIL (MASIH KURANG)</t>
  </si>
  <si>
    <t>TRI BUDIMAN</t>
  </si>
  <si>
    <t>911096</t>
  </si>
  <si>
    <r>
      <t xml:space="preserve">GGL DBT THR 2017 </t>
    </r>
    <r>
      <rPr>
        <sz val="12"/>
        <color theme="4"/>
        <rFont val="Calibri"/>
        <family val="2"/>
        <scheme val="minor"/>
      </rPr>
      <t>VIA PIJ BNS APRIL 2018</t>
    </r>
  </si>
  <si>
    <t>KRISTIN DENNI</t>
  </si>
  <si>
    <t>SOEYANTO</t>
  </si>
  <si>
    <t>900016</t>
  </si>
  <si>
    <t>ANDREAS WIKANANTA</t>
  </si>
  <si>
    <t>PELUNASAN PINJAMAN KHUSUS TGL 7 SEPT 2017</t>
  </si>
  <si>
    <t xml:space="preserve">Retur debet angsuran pinjaman dln tgl 11 jan 2018 Rp.35,000,000,- </t>
  </si>
  <si>
    <t xml:space="preserve">a/n. Wanda Puspitasari, NIP : 063324  karna ybs minta angsuran 72 bulan </t>
  </si>
  <si>
    <t>bukan 36 bulan (rekomendasi ibu wina saraswati pengurus koperasi)</t>
  </si>
  <si>
    <t>Retur Pokok :</t>
  </si>
  <si>
    <t>Januari 2018</t>
  </si>
  <si>
    <t>pinjaman 20.000.000,- (pot april 3,5jt)</t>
  </si>
  <si>
    <t>debet (pokok)</t>
  </si>
  <si>
    <t>Angsuran 15.000.000,- (pot april 2,5jt)</t>
  </si>
  <si>
    <t>Februari 2018</t>
  </si>
  <si>
    <t>Retur Bunga :</t>
  </si>
  <si>
    <t xml:space="preserve">bunga cair tgl 11 jan 2018 = 240,000 14 hari </t>
  </si>
  <si>
    <t xml:space="preserve">bunga cair tgl 12 jan 2018 = 180,000 13 hari </t>
  </si>
  <si>
    <t>Transfer AC. 1880423017 a/n WANDA PUSPITASARI</t>
  </si>
  <si>
    <t>23 feb 2018</t>
  </si>
  <si>
    <t>Retur outstanding pinjaman diluar norm a/n. SUGENG SISWO NIP: 920718</t>
  </si>
  <si>
    <t>karena outstanding ybs sisa Rp. 46,230,660,- tapi terdebet pelunasan</t>
  </si>
  <si>
    <t>Rp. 47,467,474,-</t>
  </si>
  <si>
    <t>outstanding pinj. Diluar norm</t>
  </si>
  <si>
    <t>outstanding pinj. Bns april 2018</t>
  </si>
  <si>
    <t>pelunasan tgl 28 feb 2018</t>
  </si>
  <si>
    <t>Transfer AC. 0360030873 a/n SUGENG SISWO</t>
  </si>
  <si>
    <t>06 MAR 2018</t>
  </si>
  <si>
    <t>01 MAR 2018</t>
  </si>
  <si>
    <t>Bayar saldo simpanan anggota koperasi keluar a/n M. B. KRISTI RUTYANI, NIP. 960694</t>
  </si>
  <si>
    <t>Transfer AC. 0100907771 a/n M. B. KRISTI RUTYANI</t>
  </si>
  <si>
    <t>Bayar saldo simpanan anggota koperasi keluar a/n RICKY RYANNO PRINS, NIP. 057377</t>
  </si>
  <si>
    <t>Transfer AC. 4295005000 a/n RICKY RYANNO PRINS</t>
  </si>
  <si>
    <t>Bayar saldo simpanan anggota koperasi keluar a/n ANGGINA FITRIA, NIP. 057366</t>
  </si>
  <si>
    <t>Transfer AC. 4299900999 a/n ANGGINA FITRIA</t>
  </si>
  <si>
    <t>08 MAR 2018</t>
  </si>
  <si>
    <t>RETNO PUJI L</t>
  </si>
  <si>
    <t>975136</t>
  </si>
  <si>
    <r>
      <t xml:space="preserve">GGL DBT TAT NORM 2017 </t>
    </r>
    <r>
      <rPr>
        <sz val="12"/>
        <color theme="4"/>
        <rFont val="Calibri"/>
        <family val="2"/>
        <scheme val="minor"/>
      </rPr>
      <t>VIA PIJ BNS APRIL 2018</t>
    </r>
  </si>
  <si>
    <t>07 MAR 2018</t>
  </si>
  <si>
    <t>UMAR</t>
  </si>
  <si>
    <t>974993</t>
  </si>
  <si>
    <t xml:space="preserve">TITIP BUAT TEBUS </t>
  </si>
  <si>
    <t>TANIA RIZKY NING</t>
  </si>
  <si>
    <t>057189</t>
  </si>
  <si>
    <t>minta cicilannya 12 bulan saja</t>
  </si>
  <si>
    <t>09 MAR 2018</t>
  </si>
  <si>
    <t>ERWINA MARY S</t>
  </si>
  <si>
    <t>902264</t>
  </si>
  <si>
    <r>
      <t xml:space="preserve">pelunasan pinj. Khusus tgl 04 maret 2015 </t>
    </r>
    <r>
      <rPr>
        <sz val="12"/>
        <color rgb="FF0070C0"/>
        <rFont val="Calibri"/>
        <family val="2"/>
        <scheme val="minor"/>
      </rPr>
      <t>VIA SALDO ANGG KELUAR</t>
    </r>
  </si>
  <si>
    <t>AGUSTININGRUM L</t>
  </si>
  <si>
    <t>900848</t>
  </si>
  <si>
    <t>fee wajan a/n. Desti ika</t>
  </si>
  <si>
    <t>12 MAR 2018</t>
  </si>
  <si>
    <t>YENI RAHMAWATI</t>
  </si>
  <si>
    <t>976160</t>
  </si>
  <si>
    <t>pelunasan dln=53,792,796, bns april2018=22,850,000, khs=20jt</t>
  </si>
  <si>
    <t>sw=30,000</t>
  </si>
  <si>
    <t>GGL DBT ANGS NORM=477,500 BUNGA=180,000 denda=238,750 sw=70,000</t>
  </si>
  <si>
    <t>Bayar saldo simpanan anggota koperasi keluar a/n ERWINA MARY S, NIP. 902264</t>
  </si>
  <si>
    <t xml:space="preserve">saldo simp </t>
  </si>
  <si>
    <t>pelunasan pinj. Khusus tgl 04 maret 2015</t>
  </si>
  <si>
    <t>Transfer AC. 3880155511 a/n ERWINA MARY S</t>
  </si>
  <si>
    <t>09 MARET 2018</t>
  </si>
  <si>
    <t>PELUNASAN PINJAMAN DLN &amp; BNS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</si>
</sst>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.00_);_(* \(#,##0.00\);_(* &quot;-&quot;_);_(@_)"/>
    <numFmt numFmtId="166" formatCode="[$-409]d\-mmm\-yy;@"/>
  </numFmts>
  <fonts count="53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i/>
      <sz val="12"/>
      <color indexed="8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  <font>
      <u val="singleAccounting"/>
      <sz val="12"/>
      <color theme="1"/>
      <name val="Times New Roman"/>
      <family val="1"/>
    </font>
    <font>
      <sz val="11"/>
      <name val="Calibri"/>
      <family val="2"/>
      <scheme val="minor"/>
    </font>
    <font>
      <u val="singleAccounting"/>
      <sz val="12"/>
      <color indexed="8"/>
      <name val="Times New Roman"/>
      <family val="1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16"/>
      <color indexed="8"/>
      <name val="Times New Roman"/>
      <family val="1"/>
    </font>
    <font>
      <i/>
      <sz val="16"/>
      <color indexed="8"/>
      <name val="Times New Roman"/>
      <family val="1"/>
    </font>
    <font>
      <b/>
      <sz val="12"/>
      <color indexed="8"/>
      <name val="Times New Roman"/>
      <family val="1"/>
    </font>
    <font>
      <u val="singleAccounting"/>
      <sz val="12"/>
      <name val="Times New Roman"/>
      <family val="1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color rgb="FFFF0000"/>
      <name val="Arial"/>
      <family val="2"/>
    </font>
    <font>
      <sz val="12"/>
      <color theme="3"/>
      <name val="Calibri"/>
      <family val="2"/>
      <scheme val="minor"/>
    </font>
    <font>
      <sz val="12"/>
      <color theme="3"/>
      <name val="Arial"/>
      <family val="2"/>
    </font>
    <font>
      <sz val="7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name val="Arial"/>
      <family val="2"/>
    </font>
    <font>
      <u/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"/>
      <name val="Times New Roman"/>
      <family val="1"/>
    </font>
    <font>
      <sz val="9"/>
      <name val="Times New Roman"/>
      <family val="1"/>
    </font>
    <font>
      <sz val="12"/>
      <color theme="4"/>
      <name val="Calibri"/>
      <family val="2"/>
      <scheme val="minor"/>
    </font>
    <font>
      <b/>
      <u/>
      <sz val="12"/>
      <name val="Arial"/>
      <family val="2"/>
    </font>
    <font>
      <sz val="12"/>
      <color rgb="FF0070C0"/>
      <name val="Times New Roman"/>
      <family val="1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0" fontId="3" fillId="0" borderId="0" xfId="0" quotePrefix="1" applyFont="1" applyFill="1" applyBorder="1"/>
    <xf numFmtId="0" fontId="4" fillId="0" borderId="0" xfId="0" applyFont="1"/>
    <xf numFmtId="41" fontId="4" fillId="0" borderId="0" xfId="1" applyFont="1"/>
    <xf numFmtId="0" fontId="4" fillId="0" borderId="0" xfId="0" applyFont="1" applyFill="1"/>
    <xf numFmtId="41" fontId="4" fillId="0" borderId="0" xfId="1" applyFont="1" applyFill="1"/>
    <xf numFmtId="0" fontId="4" fillId="0" borderId="0" xfId="0" quotePrefix="1" applyFont="1"/>
    <xf numFmtId="0" fontId="5" fillId="0" borderId="0" xfId="0" applyFont="1"/>
    <xf numFmtId="0" fontId="4" fillId="0" borderId="0" xfId="0" quotePrefix="1" applyFont="1" applyFill="1"/>
    <xf numFmtId="0" fontId="7" fillId="0" borderId="0" xfId="0" applyFont="1" applyFill="1" applyBorder="1"/>
    <xf numFmtId="0" fontId="7" fillId="0" borderId="0" xfId="0" quotePrefix="1" applyFont="1" applyFill="1" applyBorder="1" applyAlignment="1">
      <alignment horizontal="center"/>
    </xf>
    <xf numFmtId="0" fontId="3" fillId="0" borderId="0" xfId="0" quotePrefix="1" applyFont="1" applyFill="1"/>
    <xf numFmtId="0" fontId="8" fillId="0" borderId="0" xfId="0" applyFont="1" applyFill="1" applyBorder="1"/>
    <xf numFmtId="41" fontId="7" fillId="0" borderId="0" xfId="0" applyNumberFormat="1" applyFont="1"/>
    <xf numFmtId="41" fontId="9" fillId="0" borderId="0" xfId="2" applyNumberFormat="1" applyFont="1" applyFill="1" applyBorder="1"/>
    <xf numFmtId="0" fontId="10" fillId="0" borderId="0" xfId="0" applyFont="1" applyFill="1" applyBorder="1"/>
    <xf numFmtId="0" fontId="9" fillId="0" borderId="0" xfId="0" applyFont="1" applyFill="1"/>
    <xf numFmtId="41" fontId="9" fillId="0" borderId="0" xfId="2" applyNumberFormat="1" applyFont="1" applyFill="1"/>
    <xf numFmtId="41" fontId="11" fillId="0" borderId="0" xfId="1" applyFont="1"/>
    <xf numFmtId="41" fontId="11" fillId="0" borderId="0" xfId="1" applyFont="1" applyBorder="1"/>
    <xf numFmtId="41" fontId="9" fillId="0" borderId="0" xfId="0" applyNumberFormat="1" applyFont="1" applyFill="1"/>
    <xf numFmtId="0" fontId="4" fillId="0" borderId="0" xfId="0" quotePrefix="1" applyNumberFormat="1" applyFont="1"/>
    <xf numFmtId="41" fontId="9" fillId="0" borderId="0" xfId="1" applyFont="1" applyFill="1"/>
    <xf numFmtId="41" fontId="9" fillId="0" borderId="0" xfId="1" applyFont="1" applyFill="1" applyBorder="1"/>
    <xf numFmtId="0" fontId="9" fillId="0" borderId="0" xfId="0" applyFont="1" applyFill="1" applyAlignment="1">
      <alignment horizontal="center"/>
    </xf>
    <xf numFmtId="41" fontId="12" fillId="0" borderId="0" xfId="2" applyNumberFormat="1" applyFont="1"/>
    <xf numFmtId="41" fontId="7" fillId="0" borderId="0" xfId="2" applyNumberFormat="1" applyFont="1"/>
    <xf numFmtId="41" fontId="12" fillId="0" borderId="0" xfId="2" applyNumberFormat="1" applyFont="1" applyBorder="1"/>
    <xf numFmtId="41" fontId="7" fillId="0" borderId="0" xfId="2" applyNumberFormat="1" applyFont="1" applyBorder="1"/>
    <xf numFmtId="41" fontId="7" fillId="0" borderId="0" xfId="0" applyNumberFormat="1" applyFont="1" applyBorder="1"/>
    <xf numFmtId="0" fontId="0" fillId="0" borderId="0" xfId="0" applyBorder="1"/>
    <xf numFmtId="43" fontId="7" fillId="0" borderId="0" xfId="0" applyNumberFormat="1" applyFont="1"/>
    <xf numFmtId="43" fontId="9" fillId="0" borderId="0" xfId="2" applyFont="1" applyFill="1" applyBorder="1"/>
    <xf numFmtId="0" fontId="13" fillId="0" borderId="0" xfId="0" applyFont="1" applyFill="1" applyBorder="1"/>
    <xf numFmtId="0" fontId="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6" fillId="0" borderId="0" xfId="0" quotePrefix="1" applyFont="1"/>
    <xf numFmtId="0" fontId="17" fillId="0" borderId="0" xfId="0" applyFont="1"/>
    <xf numFmtId="15" fontId="14" fillId="0" borderId="0" xfId="0" quotePrefix="1" applyNumberFormat="1" applyFont="1" applyFill="1"/>
    <xf numFmtId="15" fontId="14" fillId="0" borderId="0" xfId="0" applyNumberFormat="1" applyFont="1" applyFill="1"/>
    <xf numFmtId="0" fontId="6" fillId="0" borderId="0" xfId="0" applyFont="1"/>
    <xf numFmtId="0" fontId="6" fillId="0" borderId="0" xfId="0" quotePrefix="1" applyFont="1"/>
    <xf numFmtId="0" fontId="7" fillId="0" borderId="2" xfId="0" quotePrefix="1" applyFont="1" applyFill="1" applyBorder="1"/>
    <xf numFmtId="0" fontId="7" fillId="0" borderId="0" xfId="0" quotePrefix="1" applyFont="1" applyFill="1" applyBorder="1" applyAlignment="1">
      <alignment horizontal="left"/>
    </xf>
    <xf numFmtId="0" fontId="7" fillId="0" borderId="3" xfId="0" quotePrefix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7" fillId="0" borderId="2" xfId="0" quotePrefix="1" applyFont="1" applyFill="1" applyBorder="1" applyAlignment="1">
      <alignment horizontal="center"/>
    </xf>
    <xf numFmtId="43" fontId="7" fillId="0" borderId="2" xfId="2" applyFont="1" applyFill="1" applyBorder="1"/>
    <xf numFmtId="43" fontId="7" fillId="0" borderId="2" xfId="2" quotePrefix="1" applyFont="1" applyFill="1" applyBorder="1" applyAlignment="1">
      <alignment horizontal="center"/>
    </xf>
    <xf numFmtId="14" fontId="14" fillId="0" borderId="0" xfId="0" applyNumberFormat="1" applyFont="1"/>
    <xf numFmtId="0" fontId="14" fillId="2" borderId="0" xfId="0" applyFont="1" applyFill="1"/>
    <xf numFmtId="0" fontId="14" fillId="0" borderId="0" xfId="0" quotePrefix="1" applyFont="1"/>
    <xf numFmtId="43" fontId="12" fillId="0" borderId="0" xfId="2" applyFont="1"/>
    <xf numFmtId="43" fontId="7" fillId="0" borderId="0" xfId="2" applyFont="1"/>
    <xf numFmtId="41" fontId="11" fillId="0" borderId="0" xfId="1" applyFont="1" applyFill="1"/>
    <xf numFmtId="0" fontId="0" fillId="0" borderId="0" xfId="0" applyFill="1"/>
    <xf numFmtId="41" fontId="22" fillId="0" borderId="0" xfId="1" applyFont="1" applyFill="1"/>
    <xf numFmtId="41" fontId="9" fillId="0" borderId="1" xfId="1" applyFont="1" applyFill="1" applyBorder="1"/>
    <xf numFmtId="0" fontId="2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41" fontId="4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left"/>
    </xf>
    <xf numFmtId="41" fontId="7" fillId="0" borderId="0" xfId="0" applyNumberFormat="1" applyFont="1" applyFill="1"/>
    <xf numFmtId="0" fontId="4" fillId="0" borderId="0" xfId="0" applyFont="1" applyBorder="1"/>
    <xf numFmtId="0" fontId="4" fillId="0" borderId="0" xfId="0" quotePrefix="1" applyFont="1" applyFill="1" applyBorder="1" applyAlignment="1">
      <alignment horizontal="left"/>
    </xf>
    <xf numFmtId="41" fontId="7" fillId="0" borderId="1" xfId="2" applyNumberFormat="1" applyFont="1" applyBorder="1"/>
    <xf numFmtId="41" fontId="12" fillId="0" borderId="0" xfId="2" applyNumberFormat="1" applyFont="1" applyFill="1" applyBorder="1"/>
    <xf numFmtId="43" fontId="7" fillId="0" borderId="0" xfId="0" applyNumberFormat="1" applyFont="1" applyFill="1"/>
    <xf numFmtId="165" fontId="0" fillId="0" borderId="0" xfId="1" applyNumberFormat="1" applyFont="1"/>
    <xf numFmtId="0" fontId="25" fillId="0" borderId="0" xfId="0" applyFont="1" applyFill="1"/>
    <xf numFmtId="43" fontId="9" fillId="0" borderId="0" xfId="2" applyFont="1" applyFill="1"/>
    <xf numFmtId="0" fontId="26" fillId="0" borderId="0" xfId="0" applyFont="1" applyFill="1"/>
    <xf numFmtId="0" fontId="9" fillId="0" borderId="0" xfId="0" applyFont="1" applyFill="1" applyBorder="1"/>
    <xf numFmtId="0" fontId="13" fillId="0" borderId="4" xfId="0" applyFont="1" applyFill="1" applyBorder="1"/>
    <xf numFmtId="0" fontId="9" fillId="0" borderId="4" xfId="0" applyFont="1" applyFill="1" applyBorder="1"/>
    <xf numFmtId="43" fontId="9" fillId="0" borderId="4" xfId="2" applyFont="1" applyFill="1" applyBorder="1"/>
    <xf numFmtId="43" fontId="27" fillId="0" borderId="4" xfId="2" applyFont="1" applyFill="1" applyBorder="1"/>
    <xf numFmtId="43" fontId="7" fillId="0" borderId="1" xfId="2" applyFont="1" applyBorder="1"/>
    <xf numFmtId="43" fontId="28" fillId="0" borderId="0" xfId="2" applyFont="1"/>
    <xf numFmtId="41" fontId="12" fillId="0" borderId="0" xfId="0" applyNumberFormat="1" applyFont="1"/>
    <xf numFmtId="0" fontId="4" fillId="0" borderId="0" xfId="0" quotePrefix="1" applyNumberFormat="1" applyFont="1" applyBorder="1"/>
    <xf numFmtId="43" fontId="7" fillId="0" borderId="0" xfId="2" applyFont="1" applyBorder="1"/>
    <xf numFmtId="43" fontId="12" fillId="0" borderId="0" xfId="2" applyFont="1" applyBorder="1"/>
    <xf numFmtId="0" fontId="4" fillId="0" borderId="0" xfId="0" quotePrefix="1" applyNumberFormat="1" applyFont="1" applyFill="1"/>
    <xf numFmtId="0" fontId="29" fillId="0" borderId="0" xfId="0" applyFont="1"/>
    <xf numFmtId="0" fontId="30" fillId="0" borderId="0" xfId="0" applyFont="1"/>
    <xf numFmtId="41" fontId="0" fillId="0" borderId="0" xfId="1" applyFont="1"/>
    <xf numFmtId="41" fontId="4" fillId="0" borderId="0" xfId="1" applyFont="1" applyFill="1" applyBorder="1"/>
    <xf numFmtId="41" fontId="7" fillId="0" borderId="0" xfId="1" applyFont="1" applyFill="1"/>
    <xf numFmtId="41" fontId="7" fillId="0" borderId="1" xfId="1" applyFont="1" applyBorder="1"/>
    <xf numFmtId="41" fontId="7" fillId="0" borderId="0" xfId="1" applyFont="1"/>
    <xf numFmtId="41" fontId="7" fillId="0" borderId="1" xfId="0" applyNumberFormat="1" applyFont="1" applyBorder="1"/>
    <xf numFmtId="0" fontId="21" fillId="0" borderId="0" xfId="0" applyFont="1"/>
    <xf numFmtId="41" fontId="3" fillId="0" borderId="0" xfId="1" applyFont="1" applyFill="1" applyBorder="1"/>
    <xf numFmtId="0" fontId="3" fillId="0" borderId="0" xfId="0" applyFont="1" applyBorder="1"/>
    <xf numFmtId="0" fontId="0" fillId="0" borderId="0" xfId="0" applyFill="1" applyBorder="1"/>
    <xf numFmtId="41" fontId="30" fillId="0" borderId="0" xfId="1" applyFont="1"/>
    <xf numFmtId="0" fontId="0" fillId="0" borderId="5" xfId="0" applyBorder="1"/>
    <xf numFmtId="0" fontId="27" fillId="0" borderId="0" xfId="0" applyFont="1" applyFill="1" applyAlignment="1">
      <alignment horizontal="center"/>
    </xf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41" fontId="9" fillId="0" borderId="1" xfId="2" applyNumberFormat="1" applyFont="1" applyFill="1" applyBorder="1"/>
    <xf numFmtId="0" fontId="1" fillId="0" borderId="0" xfId="0" applyFont="1" applyFill="1"/>
    <xf numFmtId="43" fontId="12" fillId="0" borderId="0" xfId="2" applyFont="1" applyFill="1"/>
    <xf numFmtId="41" fontId="7" fillId="0" borderId="0" xfId="2" applyNumberFormat="1" applyFont="1" applyFill="1"/>
    <xf numFmtId="43" fontId="7" fillId="0" borderId="0" xfId="2" applyFont="1" applyFill="1"/>
    <xf numFmtId="41" fontId="20" fillId="0" borderId="0" xfId="1" applyFont="1" applyFill="1"/>
    <xf numFmtId="41" fontId="11" fillId="0" borderId="1" xfId="1" applyFont="1" applyFill="1" applyBorder="1"/>
    <xf numFmtId="41" fontId="11" fillId="0" borderId="0" xfId="0" applyNumberFormat="1" applyFont="1" applyFill="1"/>
    <xf numFmtId="0" fontId="24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4" fillId="0" borderId="0" xfId="0" applyNumberFormat="1" applyFont="1" applyFill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0" borderId="0" xfId="0" quotePrefix="1" applyFont="1" applyBorder="1"/>
    <xf numFmtId="15" fontId="14" fillId="0" borderId="0" xfId="0" applyNumberFormat="1" applyFont="1"/>
    <xf numFmtId="41" fontId="0" fillId="0" borderId="0" xfId="0" applyNumberFormat="1"/>
    <xf numFmtId="0" fontId="32" fillId="0" borderId="0" xfId="0" applyFont="1" applyFill="1" applyBorder="1"/>
    <xf numFmtId="0" fontId="0" fillId="0" borderId="6" xfId="0" applyBorder="1"/>
    <xf numFmtId="41" fontId="7" fillId="0" borderId="6" xfId="0" applyNumberFormat="1" applyFont="1" applyBorder="1"/>
    <xf numFmtId="43" fontId="7" fillId="0" borderId="6" xfId="0" applyNumberFormat="1" applyFont="1" applyBorder="1"/>
    <xf numFmtId="41" fontId="7" fillId="0" borderId="7" xfId="0" applyNumberFormat="1" applyFont="1" applyBorder="1"/>
    <xf numFmtId="0" fontId="21" fillId="0" borderId="0" xfId="0" quotePrefix="1" applyFont="1" applyBorder="1"/>
    <xf numFmtId="0" fontId="7" fillId="0" borderId="0" xfId="0" applyFont="1" applyFill="1" applyBorder="1" applyAlignment="1">
      <alignment horizontal="center"/>
    </xf>
    <xf numFmtId="41" fontId="7" fillId="0" borderId="0" xfId="0" applyNumberFormat="1" applyFont="1" applyFill="1" applyBorder="1"/>
    <xf numFmtId="0" fontId="21" fillId="0" borderId="0" xfId="0" applyFont="1" applyFill="1" applyBorder="1"/>
    <xf numFmtId="166" fontId="7" fillId="0" borderId="2" xfId="2" applyNumberFormat="1" applyFont="1" applyFill="1" applyBorder="1" applyAlignment="1">
      <alignment horizontal="center"/>
    </xf>
    <xf numFmtId="41" fontId="11" fillId="0" borderId="0" xfId="0" applyNumberFormat="1" applyFont="1"/>
    <xf numFmtId="0" fontId="34" fillId="0" borderId="0" xfId="0" applyFont="1" applyFill="1" applyBorder="1"/>
    <xf numFmtId="0" fontId="33" fillId="0" borderId="0" xfId="0" applyFont="1" applyAlignment="1">
      <alignment horizontal="center"/>
    </xf>
    <xf numFmtId="0" fontId="35" fillId="0" borderId="0" xfId="0" applyFont="1"/>
    <xf numFmtId="0" fontId="7" fillId="0" borderId="2" xfId="0" applyFont="1" applyFill="1" applyBorder="1"/>
    <xf numFmtId="0" fontId="36" fillId="0" borderId="0" xfId="0" applyFont="1"/>
    <xf numFmtId="0" fontId="21" fillId="0" borderId="0" xfId="0" quotePrefix="1" applyFont="1"/>
    <xf numFmtId="0" fontId="0" fillId="0" borderId="0" xfId="0" quotePrefix="1" applyBorder="1"/>
    <xf numFmtId="0" fontId="7" fillId="0" borderId="0" xfId="0" quotePrefix="1" applyFont="1" applyFill="1" applyBorder="1" applyAlignment="1"/>
    <xf numFmtId="0" fontId="15" fillId="0" borderId="0" xfId="0" applyFont="1" applyFill="1"/>
    <xf numFmtId="0" fontId="7" fillId="0" borderId="0" xfId="0" quotePrefix="1" applyFont="1" applyFill="1" applyBorder="1"/>
    <xf numFmtId="0" fontId="37" fillId="0" borderId="0" xfId="0" applyFont="1" applyFill="1"/>
    <xf numFmtId="15" fontId="0" fillId="0" borderId="0" xfId="0" quotePrefix="1" applyNumberFormat="1"/>
    <xf numFmtId="0" fontId="5" fillId="0" borderId="0" xfId="0" applyFont="1" applyBorder="1"/>
    <xf numFmtId="165" fontId="4" fillId="0" borderId="0" xfId="1" applyNumberFormat="1" applyFont="1" applyBorder="1"/>
    <xf numFmtId="0" fontId="4" fillId="0" borderId="0" xfId="0" quotePrefix="1" applyFont="1" applyBorder="1"/>
    <xf numFmtId="0" fontId="7" fillId="0" borderId="0" xfId="0" quotePrefix="1" applyFont="1" applyBorder="1"/>
    <xf numFmtId="0" fontId="14" fillId="0" borderId="0" xfId="0" applyFont="1" applyFill="1"/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41" fillId="0" borderId="0" xfId="0" applyFont="1" applyFill="1" applyAlignment="1">
      <alignment horizontal="left"/>
    </xf>
    <xf numFmtId="41" fontId="41" fillId="0" borderId="0" xfId="1" applyFont="1" applyFill="1"/>
    <xf numFmtId="41" fontId="41" fillId="0" borderId="0" xfId="0" applyNumberFormat="1" applyFont="1" applyFill="1"/>
    <xf numFmtId="0" fontId="41" fillId="0" borderId="0" xfId="0" applyFont="1" applyFill="1"/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42" fillId="0" borderId="0" xfId="0" applyFont="1" applyFill="1" applyBorder="1"/>
    <xf numFmtId="41" fontId="41" fillId="0" borderId="1" xfId="1" applyFont="1" applyFill="1" applyBorder="1"/>
    <xf numFmtId="0" fontId="43" fillId="0" borderId="0" xfId="0" applyFont="1"/>
    <xf numFmtId="0" fontId="45" fillId="0" borderId="0" xfId="0" quotePrefix="1" applyFont="1" applyFill="1"/>
    <xf numFmtId="0" fontId="45" fillId="0" borderId="0" xfId="0" applyFont="1" applyFill="1"/>
    <xf numFmtId="0" fontId="14" fillId="0" borderId="0" xfId="0" quotePrefix="1" applyNumberFormat="1" applyFont="1" applyFill="1"/>
    <xf numFmtId="0" fontId="46" fillId="0" borderId="0" xfId="0" quotePrefix="1" applyNumberFormat="1" applyFont="1" applyFill="1"/>
    <xf numFmtId="0" fontId="46" fillId="0" borderId="0" xfId="0" applyFont="1" applyFill="1"/>
    <xf numFmtId="0" fontId="47" fillId="0" borderId="0" xfId="0" applyFont="1" applyFill="1"/>
    <xf numFmtId="0" fontId="45" fillId="0" borderId="0" xfId="0" quotePrefix="1" applyFont="1" applyFill="1" applyBorder="1"/>
    <xf numFmtId="0" fontId="46" fillId="0" borderId="0" xfId="0" quotePrefix="1" applyFont="1" applyFill="1"/>
    <xf numFmtId="0" fontId="45" fillId="0" borderId="0" xfId="0" applyFont="1"/>
    <xf numFmtId="0" fontId="14" fillId="0" borderId="0" xfId="0" quotePrefix="1" applyNumberFormat="1" applyFont="1"/>
    <xf numFmtId="0" fontId="18" fillId="3" borderId="0" xfId="0" applyFont="1" applyFill="1" applyAlignment="1">
      <alignment horizontal="right"/>
    </xf>
    <xf numFmtId="0" fontId="0" fillId="3" borderId="0" xfId="0" applyFill="1"/>
    <xf numFmtId="41" fontId="18" fillId="3" borderId="0" xfId="1" applyFont="1" applyFill="1"/>
    <xf numFmtId="0" fontId="44" fillId="0" borderId="0" xfId="0" applyFont="1"/>
    <xf numFmtId="41" fontId="48" fillId="0" borderId="0" xfId="0" applyNumberFormat="1" applyFont="1"/>
    <xf numFmtId="41" fontId="11" fillId="0" borderId="1" xfId="0" applyNumberFormat="1" applyFont="1" applyBorder="1"/>
    <xf numFmtId="15" fontId="4" fillId="0" borderId="0" xfId="0" quotePrefix="1" applyNumberFormat="1" applyFont="1"/>
    <xf numFmtId="41" fontId="0" fillId="0" borderId="0" xfId="2" applyNumberFormat="1" applyFont="1"/>
    <xf numFmtId="41" fontId="11" fillId="0" borderId="1" xfId="1" applyFont="1" applyBorder="1"/>
    <xf numFmtId="0" fontId="33" fillId="0" borderId="0" xfId="0" quotePrefix="1" applyFont="1" applyFill="1"/>
    <xf numFmtId="41" fontId="7" fillId="0" borderId="1" xfId="1" applyFont="1" applyFill="1" applyBorder="1"/>
    <xf numFmtId="41" fontId="7" fillId="0" borderId="0" xfId="2" applyNumberFormat="1" applyFont="1" applyFill="1" applyBorder="1"/>
    <xf numFmtId="41" fontId="4" fillId="0" borderId="0" xfId="1" applyNumberFormat="1" applyFont="1" applyFill="1" applyBorder="1"/>
    <xf numFmtId="0" fontId="6" fillId="0" borderId="0" xfId="0" applyFont="1" applyFill="1"/>
    <xf numFmtId="165" fontId="0" fillId="0" borderId="0" xfId="1" applyNumberFormat="1" applyFont="1" applyBorder="1"/>
    <xf numFmtId="165" fontId="21" fillId="0" borderId="0" xfId="1" applyNumberFormat="1" applyFont="1" applyBorder="1"/>
    <xf numFmtId="0" fontId="11" fillId="0" borderId="0" xfId="0" applyFont="1"/>
    <xf numFmtId="0" fontId="11" fillId="0" borderId="0" xfId="0" quotePrefix="1" applyFont="1"/>
    <xf numFmtId="0" fontId="38" fillId="0" borderId="0" xfId="0" applyFont="1" applyFill="1" applyBorder="1"/>
    <xf numFmtId="17" fontId="50" fillId="0" borderId="0" xfId="0" quotePrefix="1" applyNumberFormat="1" applyFont="1" applyFill="1" applyBorder="1"/>
    <xf numFmtId="0" fontId="51" fillId="0" borderId="0" xfId="0" applyFont="1" applyFill="1" applyBorder="1"/>
    <xf numFmtId="0" fontId="21" fillId="0" borderId="0" xfId="0" applyFont="1" applyBorder="1"/>
    <xf numFmtId="0" fontId="7" fillId="0" borderId="0" xfId="0" applyFont="1" applyFill="1"/>
    <xf numFmtId="0" fontId="52" fillId="0" borderId="0" xfId="0" applyFont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9"/>
  <sheetViews>
    <sheetView tabSelected="1" topLeftCell="A44" workbookViewId="0">
      <selection activeCell="F60" sqref="F60"/>
    </sheetView>
  </sheetViews>
  <sheetFormatPr defaultRowHeight="15.75" x14ac:dyDescent="0.25"/>
  <cols>
    <col min="1" max="1" width="14.42578125" style="3" customWidth="1"/>
    <col min="2" max="2" width="13.140625" style="3" customWidth="1"/>
    <col min="3" max="3" width="12.42578125" style="3" customWidth="1"/>
    <col min="4" max="4" width="16.140625" style="6" customWidth="1"/>
    <col min="5" max="5" width="75" style="3" bestFit="1" customWidth="1"/>
    <col min="6" max="6" width="9.42578125" style="3" customWidth="1"/>
    <col min="7" max="16384" width="9.140625" style="3"/>
  </cols>
  <sheetData>
    <row r="1" spans="1:5" x14ac:dyDescent="0.25">
      <c r="A1" s="1" t="s">
        <v>1029</v>
      </c>
    </row>
    <row r="2" spans="1:5" x14ac:dyDescent="0.25">
      <c r="A2" s="2" t="s">
        <v>1050</v>
      </c>
      <c r="B2" s="3" t="s">
        <v>842</v>
      </c>
      <c r="C2" s="7" t="s">
        <v>843</v>
      </c>
      <c r="D2" s="6">
        <v>1229500</v>
      </c>
      <c r="E2" s="3" t="s">
        <v>1030</v>
      </c>
    </row>
    <row r="3" spans="1:5" x14ac:dyDescent="0.25">
      <c r="A3" s="2" t="s">
        <v>1050</v>
      </c>
      <c r="B3" s="3" t="s">
        <v>1064</v>
      </c>
      <c r="C3" s="7" t="s">
        <v>1065</v>
      </c>
      <c r="D3" s="6">
        <v>5051458</v>
      </c>
      <c r="E3" s="3" t="s">
        <v>1066</v>
      </c>
    </row>
    <row r="4" spans="1:5" x14ac:dyDescent="0.25">
      <c r="A4" s="2" t="s">
        <v>1051</v>
      </c>
      <c r="B4" s="3" t="s">
        <v>1037</v>
      </c>
      <c r="C4" s="7" t="s">
        <v>1039</v>
      </c>
      <c r="D4" s="6">
        <v>100000000</v>
      </c>
      <c r="E4" s="3" t="s">
        <v>1038</v>
      </c>
    </row>
    <row r="5" spans="1:5" x14ac:dyDescent="0.25">
      <c r="A5" s="2" t="s">
        <v>1051</v>
      </c>
      <c r="B5" s="3" t="s">
        <v>1040</v>
      </c>
      <c r="C5" s="7" t="s">
        <v>1042</v>
      </c>
      <c r="D5" s="6">
        <v>50000</v>
      </c>
      <c r="E5" s="3" t="s">
        <v>1041</v>
      </c>
    </row>
    <row r="6" spans="1:5" x14ac:dyDescent="0.25">
      <c r="A6" s="2" t="s">
        <v>1052</v>
      </c>
      <c r="B6" s="3" t="s">
        <v>1031</v>
      </c>
      <c r="C6" s="7" t="s">
        <v>1032</v>
      </c>
      <c r="D6" s="6">
        <v>2128500</v>
      </c>
      <c r="E6" s="138" t="s">
        <v>1033</v>
      </c>
    </row>
    <row r="7" spans="1:5" x14ac:dyDescent="0.25">
      <c r="A7" s="2" t="s">
        <v>1052</v>
      </c>
      <c r="B7" s="3" t="s">
        <v>1034</v>
      </c>
      <c r="C7" s="7" t="s">
        <v>1035</v>
      </c>
      <c r="D7" s="6">
        <v>1065050</v>
      </c>
      <c r="E7" s="3" t="s">
        <v>1036</v>
      </c>
    </row>
    <row r="8" spans="1:5" x14ac:dyDescent="0.25">
      <c r="A8" s="2" t="s">
        <v>1052</v>
      </c>
      <c r="B8" s="10" t="s">
        <v>1094</v>
      </c>
      <c r="C8" s="11" t="s">
        <v>27</v>
      </c>
      <c r="D8" s="6">
        <v>3100000</v>
      </c>
      <c r="E8" s="70" t="s">
        <v>1085</v>
      </c>
    </row>
    <row r="9" spans="1:5" x14ac:dyDescent="0.25">
      <c r="A9" s="2" t="s">
        <v>1053</v>
      </c>
      <c r="B9" s="3" t="s">
        <v>1043</v>
      </c>
      <c r="C9" s="7" t="s">
        <v>21</v>
      </c>
      <c r="D9" s="6">
        <v>7500000</v>
      </c>
      <c r="E9" s="3" t="s">
        <v>1044</v>
      </c>
    </row>
    <row r="10" spans="1:5" x14ac:dyDescent="0.25">
      <c r="A10" s="2" t="s">
        <v>1056</v>
      </c>
      <c r="B10" s="3" t="s">
        <v>1057</v>
      </c>
      <c r="D10" s="6">
        <v>121453</v>
      </c>
    </row>
    <row r="11" spans="1:5" x14ac:dyDescent="0.25">
      <c r="A11" s="2" t="s">
        <v>1058</v>
      </c>
      <c r="B11" s="3" t="s">
        <v>14</v>
      </c>
      <c r="C11" s="7" t="s">
        <v>15</v>
      </c>
      <c r="D11" s="6">
        <v>159640923</v>
      </c>
      <c r="E11" s="3" t="s">
        <v>1059</v>
      </c>
    </row>
    <row r="12" spans="1:5" x14ac:dyDescent="0.25">
      <c r="A12" s="2" t="s">
        <v>1058</v>
      </c>
      <c r="B12" s="10" t="s">
        <v>1092</v>
      </c>
      <c r="C12" s="11" t="s">
        <v>1093</v>
      </c>
      <c r="D12" s="6">
        <v>1000000</v>
      </c>
      <c r="E12" s="70" t="s">
        <v>1085</v>
      </c>
    </row>
    <row r="13" spans="1:5" customFormat="1" x14ac:dyDescent="0.25">
      <c r="A13" s="2" t="s">
        <v>1058</v>
      </c>
      <c r="B13" s="13" t="s">
        <v>1086</v>
      </c>
      <c r="C13" s="19"/>
    </row>
    <row r="14" spans="1:5" customFormat="1" x14ac:dyDescent="0.25">
      <c r="B14" s="13" t="s">
        <v>1087</v>
      </c>
      <c r="C14" s="124"/>
      <c r="D14" s="14"/>
    </row>
    <row r="15" spans="1:5" customFormat="1" x14ac:dyDescent="0.25">
      <c r="B15" s="136" t="s">
        <v>1088</v>
      </c>
      <c r="C15" s="124"/>
      <c r="D15" s="20">
        <f>6041744-100000</f>
        <v>5941744</v>
      </c>
    </row>
    <row r="16" spans="1:5" customFormat="1" x14ac:dyDescent="0.25">
      <c r="B16" s="13" t="s">
        <v>1089</v>
      </c>
      <c r="C16" s="30">
        <v>2397212</v>
      </c>
      <c r="D16" s="14"/>
    </row>
    <row r="17" spans="1:5" customFormat="1" x14ac:dyDescent="0.25">
      <c r="B17" s="13" t="s">
        <v>1090</v>
      </c>
      <c r="C17" s="98">
        <v>59930</v>
      </c>
      <c r="D17" s="14"/>
    </row>
    <row r="18" spans="1:5" customFormat="1" x14ac:dyDescent="0.25">
      <c r="B18" s="13"/>
      <c r="C18" s="30"/>
      <c r="D18" s="98">
        <f>C16-C17</f>
        <v>2337282</v>
      </c>
    </row>
    <row r="19" spans="1:5" customFormat="1" x14ac:dyDescent="0.25">
      <c r="B19" s="13" t="s">
        <v>1091</v>
      </c>
      <c r="C19" s="135"/>
      <c r="D19" s="135">
        <f>D15-D18</f>
        <v>3604462</v>
      </c>
    </row>
    <row r="20" spans="1:5" x14ac:dyDescent="0.25">
      <c r="A20" s="2" t="s">
        <v>1058</v>
      </c>
      <c r="B20" s="10" t="s">
        <v>1083</v>
      </c>
      <c r="C20" s="11" t="s">
        <v>1084</v>
      </c>
      <c r="D20" s="6">
        <v>3604462</v>
      </c>
      <c r="E20" s="70" t="s">
        <v>1085</v>
      </c>
    </row>
    <row r="21" spans="1:5" x14ac:dyDescent="0.25">
      <c r="A21" s="2" t="s">
        <v>1075</v>
      </c>
      <c r="B21" s="3" t="s">
        <v>1076</v>
      </c>
      <c r="C21" s="7" t="s">
        <v>1077</v>
      </c>
      <c r="D21" s="6">
        <v>3220323</v>
      </c>
      <c r="E21" s="3" t="s">
        <v>1078</v>
      </c>
    </row>
    <row r="22" spans="1:5" x14ac:dyDescent="0.25">
      <c r="A22" s="2" t="s">
        <v>1079</v>
      </c>
      <c r="B22" s="10" t="s">
        <v>1080</v>
      </c>
      <c r="C22" s="11" t="s">
        <v>1081</v>
      </c>
      <c r="D22" s="6">
        <v>5000000</v>
      </c>
      <c r="E22" s="70" t="s">
        <v>1082</v>
      </c>
    </row>
    <row r="23" spans="1:5" x14ac:dyDescent="0.25">
      <c r="A23" s="137" t="s">
        <v>1095</v>
      </c>
    </row>
    <row r="24" spans="1:5" x14ac:dyDescent="0.25">
      <c r="A24" s="2" t="s">
        <v>1106</v>
      </c>
      <c r="B24" t="s">
        <v>1104</v>
      </c>
      <c r="C24" s="38" t="s">
        <v>509</v>
      </c>
      <c r="D24" s="6">
        <v>100000</v>
      </c>
      <c r="E24" s="3" t="s">
        <v>1105</v>
      </c>
    </row>
    <row r="25" spans="1:5" x14ac:dyDescent="0.25">
      <c r="A25" s="2" t="s">
        <v>1108</v>
      </c>
      <c r="B25" s="10" t="s">
        <v>1109</v>
      </c>
      <c r="C25" s="143" t="s">
        <v>1110</v>
      </c>
      <c r="D25" s="6">
        <v>137500</v>
      </c>
      <c r="E25" s="144" t="s">
        <v>1111</v>
      </c>
    </row>
    <row r="26" spans="1:5" x14ac:dyDescent="0.25">
      <c r="A26" s="2" t="s">
        <v>1108</v>
      </c>
      <c r="B26" s="3" t="s">
        <v>1112</v>
      </c>
      <c r="C26" s="7" t="s">
        <v>1140</v>
      </c>
      <c r="D26" s="6">
        <v>514000</v>
      </c>
      <c r="E26" s="3" t="s">
        <v>1113</v>
      </c>
    </row>
    <row r="27" spans="1:5" x14ac:dyDescent="0.25">
      <c r="A27" s="2" t="s">
        <v>1108</v>
      </c>
      <c r="B27" s="10" t="s">
        <v>1114</v>
      </c>
      <c r="C27" s="145" t="s">
        <v>1115</v>
      </c>
      <c r="D27" s="6">
        <v>500000</v>
      </c>
      <c r="E27" s="3" t="s">
        <v>1116</v>
      </c>
    </row>
    <row r="28" spans="1:5" x14ac:dyDescent="0.25">
      <c r="A28" s="2" t="s">
        <v>1132</v>
      </c>
      <c r="B28" s="148" t="s">
        <v>1133</v>
      </c>
      <c r="D28" s="6">
        <v>1960763380</v>
      </c>
    </row>
    <row r="29" spans="1:5" x14ac:dyDescent="0.25">
      <c r="A29" s="2" t="s">
        <v>1132</v>
      </c>
      <c r="B29" s="3" t="s">
        <v>1128</v>
      </c>
      <c r="C29" s="7" t="s">
        <v>1129</v>
      </c>
      <c r="D29" s="6">
        <v>1294500</v>
      </c>
      <c r="E29" s="3" t="s">
        <v>1130</v>
      </c>
    </row>
    <row r="30" spans="1:5" x14ac:dyDescent="0.25">
      <c r="A30" s="2" t="s">
        <v>1135</v>
      </c>
      <c r="B30" s="70" t="s">
        <v>1134</v>
      </c>
      <c r="C30" s="150" t="s">
        <v>34</v>
      </c>
      <c r="D30" s="149">
        <v>517500</v>
      </c>
      <c r="E30" s="70" t="s">
        <v>1136</v>
      </c>
    </row>
    <row r="31" spans="1:5" x14ac:dyDescent="0.25">
      <c r="A31" s="2" t="s">
        <v>1135</v>
      </c>
      <c r="B31" s="10" t="s">
        <v>1137</v>
      </c>
      <c r="C31" s="143" t="s">
        <v>1138</v>
      </c>
      <c r="D31" s="94">
        <v>6980000</v>
      </c>
      <c r="E31" s="70" t="s">
        <v>1139</v>
      </c>
    </row>
    <row r="32" spans="1:5" x14ac:dyDescent="0.25">
      <c r="A32" s="2" t="s">
        <v>1144</v>
      </c>
      <c r="B32" s="70" t="s">
        <v>1145</v>
      </c>
      <c r="C32" s="150" t="s">
        <v>1146</v>
      </c>
      <c r="D32" s="94">
        <v>7495500</v>
      </c>
      <c r="E32" s="70" t="s">
        <v>1147</v>
      </c>
    </row>
    <row r="33" spans="1:5" x14ac:dyDescent="0.25">
      <c r="A33" s="2" t="s">
        <v>1144</v>
      </c>
      <c r="B33" s="3" t="s">
        <v>842</v>
      </c>
      <c r="C33" s="7" t="s">
        <v>843</v>
      </c>
      <c r="D33" s="6">
        <v>1229500</v>
      </c>
      <c r="E33" s="3" t="s">
        <v>1148</v>
      </c>
    </row>
    <row r="34" spans="1:5" x14ac:dyDescent="0.25">
      <c r="A34" s="2" t="s">
        <v>1150</v>
      </c>
      <c r="B34" s="31" t="s">
        <v>1149</v>
      </c>
      <c r="C34" s="142" t="s">
        <v>1151</v>
      </c>
      <c r="D34" s="6">
        <v>625000</v>
      </c>
      <c r="E34" s="70" t="s">
        <v>1152</v>
      </c>
    </row>
    <row r="35" spans="1:5" x14ac:dyDescent="0.25">
      <c r="A35" s="2" t="s">
        <v>1150</v>
      </c>
      <c r="B35" s="10" t="s">
        <v>1092</v>
      </c>
      <c r="C35" s="11" t="s">
        <v>1093</v>
      </c>
      <c r="D35" s="190">
        <v>800000</v>
      </c>
      <c r="E35" s="70" t="s">
        <v>1312</v>
      </c>
    </row>
    <row r="36" spans="1:5" x14ac:dyDescent="0.25">
      <c r="A36" s="2" t="s">
        <v>1150</v>
      </c>
      <c r="B36" s="10" t="s">
        <v>1092</v>
      </c>
      <c r="C36" s="11" t="s">
        <v>1093</v>
      </c>
      <c r="D36" s="191">
        <v>100000</v>
      </c>
      <c r="E36" s="70" t="s">
        <v>1311</v>
      </c>
    </row>
    <row r="37" spans="1:5" x14ac:dyDescent="0.25">
      <c r="A37" s="1" t="s">
        <v>1155</v>
      </c>
      <c r="C37" s="70"/>
      <c r="D37" s="191"/>
      <c r="E37" s="70"/>
    </row>
    <row r="38" spans="1:5" x14ac:dyDescent="0.25">
      <c r="A38" s="2" t="s">
        <v>1156</v>
      </c>
      <c r="B38" s="3" t="s">
        <v>818</v>
      </c>
      <c r="C38" s="150" t="s">
        <v>1159</v>
      </c>
      <c r="D38" s="191">
        <v>13680298</v>
      </c>
      <c r="E38" s="70" t="s">
        <v>1160</v>
      </c>
    </row>
    <row r="39" spans="1:5" x14ac:dyDescent="0.25">
      <c r="A39" s="2" t="s">
        <v>1156</v>
      </c>
      <c r="B39" s="3" t="s">
        <v>1157</v>
      </c>
      <c r="C39" s="150" t="s">
        <v>265</v>
      </c>
      <c r="D39" s="191">
        <v>15180000</v>
      </c>
      <c r="E39" s="70" t="s">
        <v>1158</v>
      </c>
    </row>
    <row r="40" spans="1:5" x14ac:dyDescent="0.25">
      <c r="A40" s="2" t="s">
        <v>1189</v>
      </c>
      <c r="B40" s="3" t="s">
        <v>1114</v>
      </c>
      <c r="C40" s="150" t="s">
        <v>1115</v>
      </c>
      <c r="D40" s="191">
        <v>5900000</v>
      </c>
      <c r="E40" s="70" t="s">
        <v>1190</v>
      </c>
    </row>
    <row r="41" spans="1:5" x14ac:dyDescent="0.25">
      <c r="A41" s="2" t="s">
        <v>1198</v>
      </c>
      <c r="B41" s="3" t="s">
        <v>1034</v>
      </c>
      <c r="C41" s="150" t="s">
        <v>1035</v>
      </c>
      <c r="D41" s="191">
        <v>1065050</v>
      </c>
      <c r="E41" s="70" t="s">
        <v>1199</v>
      </c>
    </row>
    <row r="42" spans="1:5" x14ac:dyDescent="0.25">
      <c r="A42" s="2" t="s">
        <v>1214</v>
      </c>
      <c r="B42" s="10" t="s">
        <v>694</v>
      </c>
      <c r="C42" s="11" t="s">
        <v>695</v>
      </c>
      <c r="D42" s="190">
        <v>5200000</v>
      </c>
      <c r="E42" s="70" t="s">
        <v>1215</v>
      </c>
    </row>
    <row r="43" spans="1:5" x14ac:dyDescent="0.25">
      <c r="A43" s="2" t="s">
        <v>1214</v>
      </c>
      <c r="B43" s="10" t="s">
        <v>694</v>
      </c>
      <c r="C43" s="11" t="s">
        <v>695</v>
      </c>
      <c r="D43" s="190">
        <v>520000</v>
      </c>
      <c r="E43" s="70" t="s">
        <v>1216</v>
      </c>
    </row>
    <row r="44" spans="1:5" x14ac:dyDescent="0.25">
      <c r="A44" s="2" t="s">
        <v>1212</v>
      </c>
      <c r="B44" s="3" t="s">
        <v>607</v>
      </c>
      <c r="C44" s="150" t="s">
        <v>608</v>
      </c>
      <c r="D44" s="191">
        <v>25000000</v>
      </c>
      <c r="E44" s="70" t="s">
        <v>1213</v>
      </c>
    </row>
    <row r="45" spans="1:5" x14ac:dyDescent="0.25">
      <c r="A45" s="2" t="s">
        <v>1272</v>
      </c>
      <c r="B45" s="70"/>
      <c r="C45" s="70"/>
      <c r="D45" s="191">
        <v>30000</v>
      </c>
      <c r="E45" s="70" t="s">
        <v>1298</v>
      </c>
    </row>
    <row r="46" spans="1:5" x14ac:dyDescent="0.25">
      <c r="A46" s="2" t="s">
        <v>1272</v>
      </c>
      <c r="B46" s="10" t="s">
        <v>1300</v>
      </c>
      <c r="C46" s="11" t="s">
        <v>594</v>
      </c>
      <c r="D46" s="190">
        <v>495638</v>
      </c>
      <c r="E46" s="70" t="s">
        <v>1304</v>
      </c>
    </row>
    <row r="47" spans="1:5" x14ac:dyDescent="0.25">
      <c r="A47" s="2" t="s">
        <v>1272</v>
      </c>
      <c r="B47" s="10" t="s">
        <v>1300</v>
      </c>
      <c r="C47" s="11" t="s">
        <v>594</v>
      </c>
      <c r="D47" s="190">
        <f>1941750+136500+1941750</f>
        <v>4020000</v>
      </c>
      <c r="E47" s="70" t="s">
        <v>1306</v>
      </c>
    </row>
    <row r="48" spans="1:5" x14ac:dyDescent="0.25">
      <c r="A48" s="2" t="s">
        <v>1272</v>
      </c>
      <c r="B48" s="10" t="s">
        <v>1300</v>
      </c>
      <c r="C48" s="11" t="s">
        <v>594</v>
      </c>
      <c r="D48" s="190">
        <v>5000000</v>
      </c>
      <c r="E48" s="70" t="s">
        <v>1301</v>
      </c>
    </row>
    <row r="49" spans="1:5" x14ac:dyDescent="0.25">
      <c r="A49" s="2" t="s">
        <v>1272</v>
      </c>
      <c r="B49" s="10" t="s">
        <v>1300</v>
      </c>
      <c r="C49" s="11" t="s">
        <v>594</v>
      </c>
      <c r="D49" s="190">
        <v>7500000</v>
      </c>
      <c r="E49" s="70" t="s">
        <v>1302</v>
      </c>
    </row>
    <row r="50" spans="1:5" x14ac:dyDescent="0.25">
      <c r="A50" s="2" t="s">
        <v>1272</v>
      </c>
      <c r="B50" s="10" t="s">
        <v>1300</v>
      </c>
      <c r="C50" s="11" t="s">
        <v>594</v>
      </c>
      <c r="D50" s="190">
        <v>1941750</v>
      </c>
      <c r="E50" s="70" t="s">
        <v>1303</v>
      </c>
    </row>
    <row r="51" spans="1:5" x14ac:dyDescent="0.25">
      <c r="A51" s="2" t="s">
        <v>1272</v>
      </c>
      <c r="B51" s="10" t="s">
        <v>1300</v>
      </c>
      <c r="C51" s="11" t="s">
        <v>594</v>
      </c>
      <c r="D51" s="190">
        <f>900000+900000</f>
        <v>1800000</v>
      </c>
      <c r="E51" s="70" t="s">
        <v>1305</v>
      </c>
    </row>
    <row r="52" spans="1:5" x14ac:dyDescent="0.25">
      <c r="A52" s="2" t="s">
        <v>1287</v>
      </c>
      <c r="B52" s="3" t="s">
        <v>1289</v>
      </c>
      <c r="C52" s="7" t="s">
        <v>1288</v>
      </c>
      <c r="D52" s="6">
        <v>6800000</v>
      </c>
      <c r="E52" s="3" t="s">
        <v>1290</v>
      </c>
    </row>
    <row r="53" spans="1:5" x14ac:dyDescent="0.25">
      <c r="A53" s="2" t="s">
        <v>1297</v>
      </c>
      <c r="D53" s="6">
        <v>30000</v>
      </c>
      <c r="E53" s="70" t="s">
        <v>1298</v>
      </c>
    </row>
    <row r="54" spans="1:5" s="35" customFormat="1" x14ac:dyDescent="0.25">
      <c r="A54" s="2" t="s">
        <v>1291</v>
      </c>
      <c r="B54" s="106" t="s">
        <v>1292</v>
      </c>
      <c r="C54" s="151" t="s">
        <v>1293</v>
      </c>
      <c r="D54" s="100">
        <v>9691525</v>
      </c>
      <c r="E54" s="101" t="s">
        <v>1296</v>
      </c>
    </row>
    <row r="55" spans="1:5" s="35" customFormat="1" x14ac:dyDescent="0.25">
      <c r="A55" s="2" t="s">
        <v>1291</v>
      </c>
      <c r="B55" s="106" t="s">
        <v>1294</v>
      </c>
      <c r="C55" s="151" t="s">
        <v>1295</v>
      </c>
      <c r="D55" s="100">
        <v>13912788</v>
      </c>
      <c r="E55" s="101" t="s">
        <v>1296</v>
      </c>
    </row>
    <row r="56" spans="1:5" s="35" customFormat="1" x14ac:dyDescent="0.25">
      <c r="A56" s="137" t="s">
        <v>1095</v>
      </c>
      <c r="B56" s="101"/>
      <c r="C56" s="101"/>
      <c r="D56" s="100"/>
      <c r="E56" s="101"/>
    </row>
    <row r="57" spans="1:5" s="35" customFormat="1" x14ac:dyDescent="0.25">
      <c r="A57" s="2" t="s">
        <v>1313</v>
      </c>
      <c r="B57" s="10" t="s">
        <v>1314</v>
      </c>
      <c r="C57" s="145" t="s">
        <v>1315</v>
      </c>
      <c r="D57" s="100">
        <v>10000</v>
      </c>
      <c r="E57" s="202" t="s">
        <v>1316</v>
      </c>
    </row>
    <row r="58" spans="1:5" x14ac:dyDescent="0.25">
      <c r="A58" s="2" t="s">
        <v>1317</v>
      </c>
      <c r="B58" s="10" t="s">
        <v>1318</v>
      </c>
      <c r="C58" s="11" t="s">
        <v>1319</v>
      </c>
      <c r="D58" s="6">
        <v>5340000</v>
      </c>
      <c r="E58" s="3" t="s">
        <v>1320</v>
      </c>
    </row>
    <row r="59" spans="1:5" x14ac:dyDescent="0.25">
      <c r="A59" s="2" t="s">
        <v>1317</v>
      </c>
      <c r="B59" s="3" t="s">
        <v>1321</v>
      </c>
      <c r="C59" s="7" t="s">
        <v>737</v>
      </c>
      <c r="D59" s="6">
        <v>989500</v>
      </c>
      <c r="E59" s="3" t="s">
        <v>1322</v>
      </c>
    </row>
    <row r="60" spans="1:5" x14ac:dyDescent="0.25">
      <c r="A60" s="2" t="s">
        <v>1317</v>
      </c>
      <c r="B60" s="10" t="s">
        <v>1352</v>
      </c>
      <c r="C60" s="11" t="s">
        <v>1353</v>
      </c>
      <c r="D60" s="190">
        <v>1194425</v>
      </c>
      <c r="E60" s="3" t="s">
        <v>1334</v>
      </c>
    </row>
    <row r="61" spans="1:5" x14ac:dyDescent="0.25">
      <c r="A61" s="2" t="s">
        <v>1317</v>
      </c>
      <c r="B61" s="10" t="s">
        <v>1352</v>
      </c>
      <c r="C61" s="11" t="s">
        <v>1353</v>
      </c>
      <c r="D61" s="190">
        <v>7756579</v>
      </c>
      <c r="E61" s="3" t="s">
        <v>1335</v>
      </c>
    </row>
    <row r="62" spans="1:5" x14ac:dyDescent="0.25">
      <c r="A62" s="2" t="s">
        <v>1317</v>
      </c>
      <c r="B62" s="10" t="s">
        <v>1352</v>
      </c>
      <c r="C62" s="11" t="s">
        <v>1353</v>
      </c>
      <c r="D62" s="190">
        <v>4681250</v>
      </c>
      <c r="E62" s="3" t="s">
        <v>1350</v>
      </c>
    </row>
    <row r="63" spans="1:5" x14ac:dyDescent="0.25">
      <c r="A63" s="2" t="s">
        <v>1323</v>
      </c>
      <c r="B63" s="148" t="s">
        <v>1324</v>
      </c>
      <c r="C63" s="70"/>
      <c r="D63" s="94">
        <v>1871923027</v>
      </c>
    </row>
    <row r="64" spans="1:5" x14ac:dyDescent="0.25">
      <c r="A64" s="2" t="s">
        <v>1323</v>
      </c>
      <c r="B64" s="3" t="s">
        <v>1128</v>
      </c>
      <c r="C64" s="150" t="s">
        <v>1129</v>
      </c>
      <c r="D64" s="94">
        <v>1294500</v>
      </c>
      <c r="E64" s="3" t="s">
        <v>1130</v>
      </c>
    </row>
    <row r="65" spans="1:5" x14ac:dyDescent="0.25">
      <c r="A65" s="2" t="s">
        <v>1323</v>
      </c>
      <c r="B65" t="s">
        <v>1325</v>
      </c>
      <c r="C65" s="142" t="s">
        <v>1327</v>
      </c>
      <c r="D65" s="193">
        <v>1194500</v>
      </c>
      <c r="E65" s="70" t="s">
        <v>1326</v>
      </c>
    </row>
    <row r="66" spans="1:5" x14ac:dyDescent="0.25">
      <c r="A66" s="2" t="s">
        <v>1323</v>
      </c>
      <c r="B66" s="10" t="s">
        <v>1351</v>
      </c>
      <c r="C66" s="11" t="s">
        <v>16</v>
      </c>
      <c r="D66" s="190">
        <v>250000</v>
      </c>
      <c r="E66" s="3" t="s">
        <v>1334</v>
      </c>
    </row>
    <row r="67" spans="1:5" x14ac:dyDescent="0.25">
      <c r="A67" s="2" t="s">
        <v>1323</v>
      </c>
      <c r="B67" s="10" t="s">
        <v>1351</v>
      </c>
      <c r="C67" s="11" t="s">
        <v>16</v>
      </c>
      <c r="D67" s="190">
        <v>5813295</v>
      </c>
      <c r="E67" s="3" t="s">
        <v>1335</v>
      </c>
    </row>
    <row r="68" spans="1:5" x14ac:dyDescent="0.25">
      <c r="A68" s="2" t="s">
        <v>1323</v>
      </c>
      <c r="B68" s="10" t="s">
        <v>1348</v>
      </c>
      <c r="C68" s="11" t="s">
        <v>1349</v>
      </c>
      <c r="D68" s="190">
        <v>2553600</v>
      </c>
      <c r="E68" s="3" t="s">
        <v>1334</v>
      </c>
    </row>
    <row r="69" spans="1:5" x14ac:dyDescent="0.25">
      <c r="A69" s="2" t="s">
        <v>1323</v>
      </c>
      <c r="B69" s="10" t="s">
        <v>1348</v>
      </c>
      <c r="C69" s="11" t="s">
        <v>1349</v>
      </c>
      <c r="D69" s="190">
        <v>8162000</v>
      </c>
      <c r="E69" s="3" t="s">
        <v>1335</v>
      </c>
    </row>
    <row r="70" spans="1:5" x14ac:dyDescent="0.25">
      <c r="A70" s="2" t="s">
        <v>1323</v>
      </c>
      <c r="B70" s="10" t="s">
        <v>1348</v>
      </c>
      <c r="C70" s="11" t="s">
        <v>1349</v>
      </c>
      <c r="D70" s="190">
        <v>10000000</v>
      </c>
      <c r="E70" s="3" t="s">
        <v>1350</v>
      </c>
    </row>
    <row r="71" spans="1:5" s="35" customFormat="1" x14ac:dyDescent="0.25">
      <c r="A71" s="2" t="s">
        <v>1328</v>
      </c>
      <c r="B71" s="99" t="s">
        <v>1112</v>
      </c>
      <c r="C71" s="130" t="s">
        <v>1140</v>
      </c>
      <c r="D71" s="194">
        <v>1941750</v>
      </c>
      <c r="E71" s="101" t="s">
        <v>1326</v>
      </c>
    </row>
    <row r="72" spans="1:5" x14ac:dyDescent="0.25">
      <c r="A72" s="2" t="s">
        <v>1328</v>
      </c>
      <c r="B72" s="3" t="s">
        <v>1329</v>
      </c>
      <c r="C72" s="70"/>
      <c r="D72" s="94">
        <v>15000000</v>
      </c>
      <c r="E72" s="192" t="s">
        <v>1330</v>
      </c>
    </row>
    <row r="73" spans="1:5" x14ac:dyDescent="0.25">
      <c r="A73" s="2" t="s">
        <v>1328</v>
      </c>
      <c r="B73" s="3" t="s">
        <v>842</v>
      </c>
      <c r="C73" s="150" t="s">
        <v>843</v>
      </c>
      <c r="D73" s="94">
        <v>1229500</v>
      </c>
      <c r="E73" s="3" t="s">
        <v>1343</v>
      </c>
    </row>
    <row r="74" spans="1:5" x14ac:dyDescent="0.25">
      <c r="A74" s="2" t="s">
        <v>1340</v>
      </c>
      <c r="B74" s="10" t="s">
        <v>1341</v>
      </c>
      <c r="C74" s="11" t="s">
        <v>1342</v>
      </c>
      <c r="D74" s="190">
        <v>1333000</v>
      </c>
      <c r="E74" s="3" t="s">
        <v>1334</v>
      </c>
    </row>
    <row r="75" spans="1:5" x14ac:dyDescent="0.25">
      <c r="A75" s="2" t="s">
        <v>1340</v>
      </c>
      <c r="B75" s="10" t="s">
        <v>1341</v>
      </c>
      <c r="C75" s="11" t="s">
        <v>1342</v>
      </c>
      <c r="D75" s="190">
        <v>11797543</v>
      </c>
      <c r="E75" s="3" t="s">
        <v>1335</v>
      </c>
    </row>
    <row r="76" spans="1:5" x14ac:dyDescent="0.25">
      <c r="A76" s="2" t="s">
        <v>1340</v>
      </c>
      <c r="B76" s="10" t="s">
        <v>1341</v>
      </c>
      <c r="C76" s="11" t="s">
        <v>1342</v>
      </c>
      <c r="D76" s="190">
        <v>2524000</v>
      </c>
      <c r="E76" s="3" t="s">
        <v>1339</v>
      </c>
    </row>
    <row r="77" spans="1:5" x14ac:dyDescent="0.25">
      <c r="A77" s="2" t="s">
        <v>1333</v>
      </c>
      <c r="B77" s="10" t="s">
        <v>1336</v>
      </c>
      <c r="C77" s="46" t="s">
        <v>1337</v>
      </c>
      <c r="D77" s="94">
        <v>1492100</v>
      </c>
      <c r="E77" s="3" t="s">
        <v>1334</v>
      </c>
    </row>
    <row r="78" spans="1:5" x14ac:dyDescent="0.25">
      <c r="A78" s="2" t="s">
        <v>1333</v>
      </c>
      <c r="B78" s="10" t="s">
        <v>1336</v>
      </c>
      <c r="C78" s="46" t="s">
        <v>1337</v>
      </c>
      <c r="D78" s="6">
        <v>9927661</v>
      </c>
      <c r="E78" s="3" t="s">
        <v>1335</v>
      </c>
    </row>
    <row r="79" spans="1:5" x14ac:dyDescent="0.25">
      <c r="A79" s="2" t="s">
        <v>1333</v>
      </c>
      <c r="B79" s="10" t="s">
        <v>1336</v>
      </c>
      <c r="C79" s="46" t="s">
        <v>1337</v>
      </c>
      <c r="D79" s="6">
        <v>4000000</v>
      </c>
      <c r="E79" s="3" t="s">
        <v>1338</v>
      </c>
    </row>
    <row r="80" spans="1:5" x14ac:dyDescent="0.25">
      <c r="A80" s="2" t="s">
        <v>1333</v>
      </c>
      <c r="B80" s="10" t="s">
        <v>1336</v>
      </c>
      <c r="C80" s="46" t="s">
        <v>1337</v>
      </c>
      <c r="D80" s="6">
        <v>2521000</v>
      </c>
      <c r="E80" s="3" t="s">
        <v>1339</v>
      </c>
    </row>
    <row r="81" spans="1:5" x14ac:dyDescent="0.25">
      <c r="A81" s="2" t="s">
        <v>1333</v>
      </c>
      <c r="B81" s="10" t="s">
        <v>58</v>
      </c>
      <c r="C81" s="46" t="s">
        <v>59</v>
      </c>
      <c r="D81" s="6">
        <v>4000000</v>
      </c>
      <c r="E81" s="3" t="s">
        <v>1334</v>
      </c>
    </row>
    <row r="82" spans="1:5" x14ac:dyDescent="0.25">
      <c r="A82" s="2" t="s">
        <v>1333</v>
      </c>
      <c r="B82" s="10" t="s">
        <v>58</v>
      </c>
      <c r="C82" s="46" t="s">
        <v>59</v>
      </c>
      <c r="D82" s="190">
        <f>4000000-184429</f>
        <v>3815571</v>
      </c>
      <c r="E82" s="3" t="s">
        <v>1335</v>
      </c>
    </row>
    <row r="83" spans="1:5" x14ac:dyDescent="0.25">
      <c r="A83" s="2" t="s">
        <v>1333</v>
      </c>
      <c r="B83" s="3" t="s">
        <v>1321</v>
      </c>
      <c r="C83" s="7" t="s">
        <v>737</v>
      </c>
      <c r="D83" s="6">
        <v>744750</v>
      </c>
      <c r="E83" s="3" t="s">
        <v>1136</v>
      </c>
    </row>
    <row r="84" spans="1:5" x14ac:dyDescent="0.25">
      <c r="A84" s="2" t="s">
        <v>1333</v>
      </c>
      <c r="B84" t="s">
        <v>7</v>
      </c>
      <c r="C84" s="38" t="s">
        <v>8</v>
      </c>
      <c r="D84" s="6">
        <v>2750001</v>
      </c>
      <c r="E84" s="3" t="s">
        <v>1136</v>
      </c>
    </row>
    <row r="85" spans="1:5" x14ac:dyDescent="0.25">
      <c r="A85" s="2" t="s">
        <v>1333</v>
      </c>
      <c r="B85" s="10" t="s">
        <v>1346</v>
      </c>
      <c r="C85" s="143" t="s">
        <v>105</v>
      </c>
      <c r="D85" s="94">
        <v>47467474</v>
      </c>
      <c r="E85" s="3" t="s">
        <v>1414</v>
      </c>
    </row>
    <row r="86" spans="1:5" x14ac:dyDescent="0.25">
      <c r="A86" s="2" t="s">
        <v>1333</v>
      </c>
      <c r="B86" s="3" t="s">
        <v>1083</v>
      </c>
      <c r="C86" s="7" t="s">
        <v>1084</v>
      </c>
      <c r="D86" s="6">
        <v>840972</v>
      </c>
      <c r="E86" s="3" t="s">
        <v>1347</v>
      </c>
    </row>
    <row r="87" spans="1:5" x14ac:dyDescent="0.25">
      <c r="A87" s="1" t="s">
        <v>1344</v>
      </c>
    </row>
    <row r="88" spans="1:5" x14ac:dyDescent="0.25">
      <c r="A88" s="2" t="s">
        <v>1378</v>
      </c>
      <c r="B88" s="3" t="s">
        <v>1034</v>
      </c>
      <c r="C88" s="150" t="s">
        <v>1035</v>
      </c>
      <c r="D88" s="191">
        <v>1065050</v>
      </c>
      <c r="E88" s="70" t="s">
        <v>1345</v>
      </c>
    </row>
    <row r="89" spans="1:5" x14ac:dyDescent="0.25">
      <c r="A89" s="2" t="s">
        <v>1378</v>
      </c>
      <c r="B89" s="195" t="s">
        <v>1354</v>
      </c>
      <c r="C89" s="196" t="s">
        <v>43</v>
      </c>
      <c r="D89" s="6">
        <v>140560000</v>
      </c>
      <c r="E89" s="3" t="s">
        <v>1355</v>
      </c>
    </row>
    <row r="90" spans="1:5" x14ac:dyDescent="0.25">
      <c r="A90" s="137" t="s">
        <v>1095</v>
      </c>
      <c r="C90" s="7"/>
    </row>
    <row r="91" spans="1:5" x14ac:dyDescent="0.25">
      <c r="A91" s="2" t="s">
        <v>1389</v>
      </c>
      <c r="B91" s="3" t="s">
        <v>1390</v>
      </c>
      <c r="C91" s="7" t="s">
        <v>1391</v>
      </c>
      <c r="D91" s="6">
        <v>85000000</v>
      </c>
      <c r="E91" s="3" t="s">
        <v>1392</v>
      </c>
    </row>
    <row r="92" spans="1:5" x14ac:dyDescent="0.25">
      <c r="A92" s="2" t="s">
        <v>1385</v>
      </c>
      <c r="B92" s="10" t="s">
        <v>1386</v>
      </c>
      <c r="C92" s="143" t="s">
        <v>1387</v>
      </c>
      <c r="D92" s="6">
        <v>7500000</v>
      </c>
      <c r="E92" s="3" t="s">
        <v>1388</v>
      </c>
    </row>
    <row r="93" spans="1:5" x14ac:dyDescent="0.25">
      <c r="A93" s="2" t="s">
        <v>1385</v>
      </c>
      <c r="B93" t="s">
        <v>1400</v>
      </c>
      <c r="C93" s="38" t="s">
        <v>1401</v>
      </c>
      <c r="D93" s="6">
        <v>966250</v>
      </c>
      <c r="E93" s="3" t="s">
        <v>1408</v>
      </c>
    </row>
    <row r="94" spans="1:5" x14ac:dyDescent="0.25">
      <c r="A94" s="2" t="s">
        <v>1396</v>
      </c>
      <c r="B94" t="s">
        <v>1400</v>
      </c>
      <c r="C94" s="38" t="s">
        <v>1401</v>
      </c>
      <c r="D94" s="6">
        <v>30000</v>
      </c>
      <c r="E94" s="3" t="s">
        <v>1407</v>
      </c>
    </row>
    <row r="95" spans="1:5" x14ac:dyDescent="0.25">
      <c r="A95" s="2" t="s">
        <v>1396</v>
      </c>
      <c r="B95" s="3" t="s">
        <v>1402</v>
      </c>
      <c r="D95" s="6">
        <v>20000</v>
      </c>
    </row>
    <row r="96" spans="1:5" x14ac:dyDescent="0.25">
      <c r="A96" s="2" t="s">
        <v>1396</v>
      </c>
      <c r="B96" s="3" t="s">
        <v>1397</v>
      </c>
      <c r="C96" s="7" t="s">
        <v>1398</v>
      </c>
      <c r="D96" s="6">
        <v>2153260</v>
      </c>
      <c r="E96" s="3" t="s">
        <v>1399</v>
      </c>
    </row>
    <row r="97" spans="1:5" x14ac:dyDescent="0.25">
      <c r="A97" s="2" t="s">
        <v>1403</v>
      </c>
      <c r="B97" s="10" t="s">
        <v>1404</v>
      </c>
      <c r="C97" s="11" t="s">
        <v>1405</v>
      </c>
      <c r="D97" s="94">
        <v>96642796</v>
      </c>
      <c r="E97" s="70" t="s">
        <v>1406</v>
      </c>
    </row>
    <row r="98" spans="1:5" x14ac:dyDescent="0.25">
      <c r="A98" s="2"/>
    </row>
    <row r="99" spans="1:5" x14ac:dyDescent="0.25">
      <c r="A99" s="2"/>
    </row>
  </sheetData>
  <pageMargins left="0.11811023622047245" right="0.70866141732283472" top="0.74803149606299213" bottom="0.74803149606299213" header="0.31496062992125984" footer="0.31496062992125984"/>
  <pageSetup paperSize="5" orientation="landscape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64" workbookViewId="0">
      <selection activeCell="B79" sqref="B79"/>
    </sheetView>
  </sheetViews>
  <sheetFormatPr defaultRowHeight="15" x14ac:dyDescent="0.25"/>
  <cols>
    <col min="1" max="1" width="2.85546875" customWidth="1"/>
    <col min="2" max="2" width="86.85546875" bestFit="1" customWidth="1"/>
    <col min="3" max="3" width="17.85546875" customWidth="1"/>
    <col min="4" max="4" width="18.28515625" customWidth="1"/>
  </cols>
  <sheetData>
    <row r="1" spans="1:4" s="17" customFormat="1" ht="20.25" x14ac:dyDescent="0.3">
      <c r="A1" s="76" t="s">
        <v>516</v>
      </c>
      <c r="C1" s="77"/>
    </row>
    <row r="2" spans="1:4" s="17" customFormat="1" ht="20.25" x14ac:dyDescent="0.3">
      <c r="A2" s="78" t="s">
        <v>517</v>
      </c>
      <c r="C2" s="77"/>
    </row>
    <row r="3" spans="1:4" s="17" customFormat="1" ht="15.75" x14ac:dyDescent="0.25">
      <c r="A3" s="34"/>
      <c r="B3" s="79"/>
      <c r="C3" s="33"/>
      <c r="D3" s="79"/>
    </row>
    <row r="4" spans="1:4" s="17" customFormat="1" ht="15.75" x14ac:dyDescent="0.25">
      <c r="A4" s="80"/>
      <c r="B4" s="81"/>
      <c r="C4" s="82"/>
      <c r="D4" s="83"/>
    </row>
    <row r="5" spans="1:4" s="17" customFormat="1" ht="15.75" x14ac:dyDescent="0.25">
      <c r="A5" s="22">
        <v>1</v>
      </c>
      <c r="B5" s="13" t="s">
        <v>518</v>
      </c>
      <c r="C5" s="57"/>
    </row>
    <row r="6" spans="1:4" s="17" customFormat="1" ht="15.75" x14ac:dyDescent="0.25">
      <c r="A6" s="22"/>
      <c r="B6" s="13" t="s">
        <v>519</v>
      </c>
      <c r="C6" s="57"/>
      <c r="D6" s="14"/>
    </row>
    <row r="7" spans="1:4" s="17" customFormat="1" ht="15.75" x14ac:dyDescent="0.25">
      <c r="A7" s="22"/>
      <c r="B7" s="13" t="s">
        <v>520</v>
      </c>
      <c r="C7" s="57"/>
      <c r="D7" s="14"/>
    </row>
    <row r="8" spans="1:4" s="17" customFormat="1" ht="15.75" x14ac:dyDescent="0.25">
      <c r="A8" s="22"/>
      <c r="B8" s="13" t="s">
        <v>521</v>
      </c>
      <c r="C8" s="57"/>
      <c r="D8" s="14"/>
    </row>
    <row r="9" spans="1:4" s="17" customFormat="1" ht="15.75" x14ac:dyDescent="0.25">
      <c r="A9" s="22"/>
      <c r="B9" s="13"/>
      <c r="C9" s="57"/>
      <c r="D9" s="14"/>
    </row>
    <row r="10" spans="1:4" s="17" customFormat="1" ht="15.75" x14ac:dyDescent="0.25">
      <c r="A10" s="22"/>
      <c r="B10" s="13" t="s">
        <v>522</v>
      </c>
      <c r="C10" s="57">
        <v>69375599</v>
      </c>
      <c r="D10" s="14"/>
    </row>
    <row r="11" spans="1:4" s="17" customFormat="1" ht="15.75" x14ac:dyDescent="0.25">
      <c r="A11" s="22"/>
      <c r="B11" s="13" t="s">
        <v>523</v>
      </c>
      <c r="C11" s="57"/>
      <c r="D11" s="14"/>
    </row>
    <row r="12" spans="1:4" s="17" customFormat="1" ht="15.75" x14ac:dyDescent="0.25">
      <c r="A12" s="22"/>
      <c r="B12" s="13" t="s">
        <v>524</v>
      </c>
      <c r="C12" s="57">
        <v>-107362</v>
      </c>
      <c r="D12" s="14"/>
    </row>
    <row r="13" spans="1:4" s="17" customFormat="1" ht="15.75" x14ac:dyDescent="0.25">
      <c r="A13" s="22"/>
      <c r="B13" s="13" t="s">
        <v>525</v>
      </c>
      <c r="C13" s="84">
        <v>-128834</v>
      </c>
      <c r="D13" s="14"/>
    </row>
    <row r="14" spans="1:4" s="17" customFormat="1" ht="15.75" x14ac:dyDescent="0.25">
      <c r="A14" s="22"/>
      <c r="B14" s="13"/>
      <c r="C14" s="57"/>
      <c r="D14" s="14"/>
    </row>
    <row r="15" spans="1:4" s="17" customFormat="1" ht="15.75" x14ac:dyDescent="0.25">
      <c r="A15" s="22"/>
      <c r="B15" s="13"/>
      <c r="C15" s="56">
        <f>SUM(C10:C13)</f>
        <v>69139403</v>
      </c>
      <c r="D15" s="14"/>
    </row>
    <row r="16" spans="1:4" s="17" customFormat="1" ht="15.75" x14ac:dyDescent="0.25">
      <c r="A16" s="22"/>
      <c r="B16" s="13"/>
      <c r="C16" s="57"/>
      <c r="D16" s="14"/>
    </row>
    <row r="17" spans="1:4" s="17" customFormat="1" ht="18" x14ac:dyDescent="0.4">
      <c r="A17" s="25"/>
      <c r="B17" s="16" t="s">
        <v>526</v>
      </c>
      <c r="C17" s="85"/>
      <c r="D17" s="14"/>
    </row>
    <row r="18" spans="1:4" s="17" customFormat="1" ht="15.75" x14ac:dyDescent="0.25">
      <c r="A18" s="25"/>
      <c r="B18" s="16" t="s">
        <v>527</v>
      </c>
      <c r="C18" s="57"/>
      <c r="D18" s="86"/>
    </row>
    <row r="20" spans="1:4" s="17" customFormat="1" ht="20.25" x14ac:dyDescent="0.3">
      <c r="A20" s="76" t="s">
        <v>516</v>
      </c>
      <c r="C20" s="77"/>
    </row>
    <row r="21" spans="1:4" s="17" customFormat="1" ht="20.25" x14ac:dyDescent="0.3">
      <c r="A21" s="78" t="s">
        <v>528</v>
      </c>
      <c r="C21" s="77"/>
    </row>
    <row r="22" spans="1:4" s="17" customFormat="1" ht="15.75" x14ac:dyDescent="0.25">
      <c r="A22" s="34"/>
      <c r="B22" s="79"/>
      <c r="C22" s="33"/>
      <c r="D22" s="79"/>
    </row>
    <row r="23" spans="1:4" s="17" customFormat="1" ht="15.75" x14ac:dyDescent="0.25">
      <c r="A23" s="80"/>
      <c r="B23" s="81"/>
      <c r="C23" s="82"/>
      <c r="D23" s="83"/>
    </row>
    <row r="24" spans="1:4" s="17" customFormat="1" ht="15.75" x14ac:dyDescent="0.25">
      <c r="A24" s="22">
        <v>1</v>
      </c>
      <c r="B24" s="13" t="s">
        <v>518</v>
      </c>
      <c r="C24" s="57"/>
    </row>
    <row r="25" spans="1:4" s="17" customFormat="1" ht="15.75" x14ac:dyDescent="0.25">
      <c r="A25" s="22"/>
      <c r="B25" s="13" t="s">
        <v>519</v>
      </c>
      <c r="C25" s="57"/>
      <c r="D25" s="14"/>
    </row>
    <row r="26" spans="1:4" s="17" customFormat="1" ht="15.75" x14ac:dyDescent="0.25">
      <c r="A26" s="22"/>
      <c r="B26" s="13" t="s">
        <v>529</v>
      </c>
      <c r="C26" s="57"/>
      <c r="D26" s="14"/>
    </row>
    <row r="27" spans="1:4" s="17" customFormat="1" ht="15.75" x14ac:dyDescent="0.25">
      <c r="A27" s="22"/>
      <c r="B27" s="13" t="s">
        <v>530</v>
      </c>
      <c r="C27" s="57"/>
      <c r="D27" s="14"/>
    </row>
    <row r="28" spans="1:4" s="17" customFormat="1" ht="15.75" x14ac:dyDescent="0.25">
      <c r="A28" s="22"/>
      <c r="B28" s="13"/>
      <c r="C28" s="57"/>
      <c r="D28" s="14"/>
    </row>
    <row r="29" spans="1:4" s="79" customFormat="1" ht="15.75" x14ac:dyDescent="0.25">
      <c r="A29" s="87"/>
      <c r="B29" s="13" t="s">
        <v>531</v>
      </c>
      <c r="C29" s="88">
        <v>115699724.66</v>
      </c>
      <c r="D29" s="30"/>
    </row>
    <row r="30" spans="1:4" s="79" customFormat="1" ht="15.75" x14ac:dyDescent="0.25">
      <c r="A30" s="87"/>
      <c r="B30" s="13" t="s">
        <v>532</v>
      </c>
      <c r="C30" s="88">
        <v>90000</v>
      </c>
      <c r="D30" s="30"/>
    </row>
    <row r="31" spans="1:4" s="79" customFormat="1" ht="15.75" x14ac:dyDescent="0.25">
      <c r="A31" s="87"/>
      <c r="B31" s="13" t="s">
        <v>533</v>
      </c>
      <c r="C31" s="88">
        <v>12000</v>
      </c>
      <c r="D31" s="30"/>
    </row>
    <row r="32" spans="1:4" s="79" customFormat="1" ht="15.75" x14ac:dyDescent="0.25">
      <c r="A32" s="87"/>
      <c r="B32" s="13" t="s">
        <v>534</v>
      </c>
      <c r="C32" s="84">
        <v>0.34</v>
      </c>
      <c r="D32" s="30"/>
    </row>
    <row r="33" spans="1:4" s="79" customFormat="1" ht="15.75" x14ac:dyDescent="0.25">
      <c r="A33" s="87"/>
      <c r="B33" s="13" t="s">
        <v>535</v>
      </c>
      <c r="C33" s="88">
        <f>SUM(C29:C32)</f>
        <v>115801725</v>
      </c>
      <c r="D33" s="30"/>
    </row>
    <row r="34" spans="1:4" s="79" customFormat="1" ht="15.75" x14ac:dyDescent="0.25">
      <c r="A34" s="87"/>
      <c r="B34" s="13"/>
      <c r="C34" s="89"/>
      <c r="D34" s="30"/>
    </row>
    <row r="35" spans="1:4" s="17" customFormat="1" ht="18" x14ac:dyDescent="0.4">
      <c r="A35" s="25"/>
      <c r="B35" s="16" t="s">
        <v>526</v>
      </c>
      <c r="C35" s="85"/>
      <c r="D35" s="14"/>
    </row>
    <row r="36" spans="1:4" s="17" customFormat="1" ht="15.75" x14ac:dyDescent="0.25">
      <c r="A36" s="25"/>
      <c r="B36" s="16" t="s">
        <v>527</v>
      </c>
      <c r="C36" s="57"/>
      <c r="D36" s="86"/>
    </row>
    <row r="37" spans="1:4" s="17" customFormat="1" ht="15.75" x14ac:dyDescent="0.25">
      <c r="A37" s="25"/>
      <c r="B37" s="16"/>
      <c r="C37" s="56"/>
      <c r="D37" s="32"/>
    </row>
    <row r="38" spans="1:4" s="17" customFormat="1" ht="15.75" x14ac:dyDescent="0.25">
      <c r="C38" s="77"/>
    </row>
    <row r="39" spans="1:4" s="17" customFormat="1" ht="20.25" x14ac:dyDescent="0.3">
      <c r="A39" s="76" t="s">
        <v>516</v>
      </c>
      <c r="C39" s="77"/>
    </row>
    <row r="40" spans="1:4" s="17" customFormat="1" ht="20.25" x14ac:dyDescent="0.3">
      <c r="A40" s="78" t="s">
        <v>536</v>
      </c>
      <c r="C40" s="77"/>
    </row>
    <row r="41" spans="1:4" s="17" customFormat="1" ht="15.75" x14ac:dyDescent="0.25">
      <c r="A41" s="34"/>
      <c r="B41" s="79"/>
      <c r="C41" s="33"/>
      <c r="D41" s="79"/>
    </row>
    <row r="42" spans="1:4" s="17" customFormat="1" ht="15.75" x14ac:dyDescent="0.25">
      <c r="A42" s="80"/>
      <c r="B42" s="81"/>
      <c r="C42" s="82"/>
      <c r="D42" s="83"/>
    </row>
    <row r="43" spans="1:4" s="17" customFormat="1" ht="15.75" x14ac:dyDescent="0.25">
      <c r="A43" s="22">
        <v>1</v>
      </c>
      <c r="B43" s="13" t="s">
        <v>518</v>
      </c>
      <c r="C43" s="57"/>
    </row>
    <row r="44" spans="1:4" s="17" customFormat="1" ht="15.75" x14ac:dyDescent="0.25">
      <c r="A44" s="22"/>
      <c r="B44" s="13" t="s">
        <v>537</v>
      </c>
      <c r="C44" s="57"/>
      <c r="D44" s="14"/>
    </row>
    <row r="45" spans="1:4" s="17" customFormat="1" ht="15.75" x14ac:dyDescent="0.25">
      <c r="A45" s="22"/>
      <c r="B45" s="13" t="s">
        <v>538</v>
      </c>
      <c r="C45" s="57"/>
      <c r="D45" s="14"/>
    </row>
    <row r="46" spans="1:4" s="17" customFormat="1" ht="15.75" x14ac:dyDescent="0.25">
      <c r="A46" s="22"/>
      <c r="B46" s="13" t="s">
        <v>539</v>
      </c>
      <c r="C46" s="57"/>
      <c r="D46" s="14"/>
    </row>
    <row r="47" spans="1:4" s="17" customFormat="1" ht="15.75" x14ac:dyDescent="0.25">
      <c r="A47" s="22"/>
      <c r="B47" s="13"/>
      <c r="C47" s="57"/>
      <c r="D47" s="14"/>
    </row>
    <row r="48" spans="1:4" s="79" customFormat="1" ht="15.75" x14ac:dyDescent="0.25">
      <c r="A48" s="87"/>
      <c r="B48" s="13" t="s">
        <v>531</v>
      </c>
      <c r="C48" s="88">
        <v>9264203.3800000008</v>
      </c>
      <c r="D48" s="30"/>
    </row>
    <row r="49" spans="1:5" s="79" customFormat="1" ht="15.75" x14ac:dyDescent="0.25">
      <c r="A49" s="87"/>
      <c r="B49" s="13" t="s">
        <v>532</v>
      </c>
      <c r="C49" s="88">
        <v>20000</v>
      </c>
      <c r="D49" s="30"/>
    </row>
    <row r="50" spans="1:5" s="79" customFormat="1" ht="15.75" x14ac:dyDescent="0.25">
      <c r="A50" s="87"/>
      <c r="B50" s="13" t="s">
        <v>533</v>
      </c>
      <c r="C50" s="88">
        <v>12000</v>
      </c>
      <c r="D50" s="30"/>
    </row>
    <row r="51" spans="1:5" s="79" customFormat="1" ht="15.75" x14ac:dyDescent="0.25">
      <c r="A51" s="87"/>
      <c r="B51" s="13" t="s">
        <v>534</v>
      </c>
      <c r="C51" s="84">
        <v>-0.38</v>
      </c>
      <c r="D51" s="30"/>
    </row>
    <row r="52" spans="1:5" s="79" customFormat="1" ht="15.75" x14ac:dyDescent="0.25">
      <c r="A52" s="87"/>
      <c r="B52" s="13" t="s">
        <v>535</v>
      </c>
      <c r="C52" s="88">
        <f>SUM(C48:C51)</f>
        <v>9296203</v>
      </c>
      <c r="D52" s="30"/>
    </row>
    <row r="53" spans="1:5" s="79" customFormat="1" ht="15.75" x14ac:dyDescent="0.25">
      <c r="A53" s="87"/>
      <c r="B53" s="13"/>
      <c r="C53" s="89"/>
      <c r="D53" s="30"/>
    </row>
    <row r="54" spans="1:5" s="17" customFormat="1" ht="15.75" x14ac:dyDescent="0.25">
      <c r="A54" s="22"/>
      <c r="B54" s="13"/>
      <c r="C54" s="57"/>
      <c r="D54" s="14"/>
    </row>
    <row r="55" spans="1:5" s="17" customFormat="1" ht="18" x14ac:dyDescent="0.4">
      <c r="A55" s="25"/>
      <c r="B55" s="16" t="s">
        <v>526</v>
      </c>
      <c r="C55" s="85"/>
      <c r="D55" s="14"/>
    </row>
    <row r="56" spans="1:5" s="17" customFormat="1" ht="15.75" x14ac:dyDescent="0.25">
      <c r="A56" s="25"/>
      <c r="B56" s="16" t="s">
        <v>540</v>
      </c>
      <c r="C56" s="57"/>
      <c r="D56" s="86"/>
    </row>
    <row r="57" spans="1:5" s="17" customFormat="1" ht="15.75" x14ac:dyDescent="0.25">
      <c r="A57" s="25"/>
      <c r="B57" s="16"/>
      <c r="C57" s="57"/>
      <c r="D57" s="32"/>
    </row>
    <row r="58" spans="1:5" ht="20.25" x14ac:dyDescent="0.3">
      <c r="A58" s="76" t="s">
        <v>516</v>
      </c>
      <c r="B58" s="17"/>
      <c r="C58" s="77"/>
      <c r="D58" s="17"/>
    </row>
    <row r="59" spans="1:5" ht="20.25" x14ac:dyDescent="0.3">
      <c r="A59" s="78" t="s">
        <v>541</v>
      </c>
      <c r="B59" s="17"/>
      <c r="C59" s="77"/>
      <c r="D59" s="17"/>
    </row>
    <row r="60" spans="1:5" ht="15.75" x14ac:dyDescent="0.25">
      <c r="A60" s="34"/>
      <c r="B60" s="79"/>
      <c r="C60" s="33"/>
      <c r="D60" s="79"/>
    </row>
    <row r="61" spans="1:5" ht="15.75" x14ac:dyDescent="0.25">
      <c r="A61" s="80"/>
      <c r="B61" s="81"/>
      <c r="C61" s="82"/>
      <c r="D61" s="83"/>
      <c r="E61" t="s">
        <v>542</v>
      </c>
    </row>
    <row r="62" spans="1:5" ht="15.75" x14ac:dyDescent="0.25">
      <c r="A62" s="22">
        <v>1</v>
      </c>
      <c r="B62" s="13" t="s">
        <v>518</v>
      </c>
      <c r="C62" s="57"/>
      <c r="D62" s="17"/>
    </row>
    <row r="63" spans="1:5" ht="15.75" x14ac:dyDescent="0.25">
      <c r="A63" s="22"/>
      <c r="B63" s="13" t="s">
        <v>543</v>
      </c>
      <c r="C63" s="57"/>
      <c r="D63" s="14"/>
    </row>
    <row r="64" spans="1:5" ht="15.75" x14ac:dyDescent="0.25">
      <c r="A64" s="22"/>
      <c r="B64" s="13" t="s">
        <v>544</v>
      </c>
      <c r="C64" s="57"/>
      <c r="D64" s="14"/>
    </row>
    <row r="65" spans="1:4" ht="15.75" x14ac:dyDescent="0.25">
      <c r="A65" s="22"/>
      <c r="B65" s="13" t="s">
        <v>545</v>
      </c>
      <c r="C65" s="57"/>
      <c r="D65" s="14"/>
    </row>
    <row r="66" spans="1:4" ht="15.75" x14ac:dyDescent="0.25">
      <c r="A66" s="22"/>
      <c r="B66" s="13"/>
      <c r="C66" s="57"/>
      <c r="D66" s="14"/>
    </row>
    <row r="67" spans="1:4" ht="15.75" x14ac:dyDescent="0.25">
      <c r="A67" s="87"/>
      <c r="B67" s="13" t="s">
        <v>531</v>
      </c>
      <c r="C67" s="88">
        <v>31827705.82</v>
      </c>
      <c r="D67" s="30"/>
    </row>
    <row r="68" spans="1:4" ht="15.75" x14ac:dyDescent="0.25">
      <c r="A68" s="87"/>
      <c r="B68" s="13" t="s">
        <v>532</v>
      </c>
      <c r="C68" s="88">
        <v>50000</v>
      </c>
      <c r="D68" s="30"/>
    </row>
    <row r="69" spans="1:4" ht="15.75" x14ac:dyDescent="0.25">
      <c r="A69" s="87"/>
      <c r="B69" s="13" t="s">
        <v>533</v>
      </c>
      <c r="C69" s="88">
        <v>12000</v>
      </c>
      <c r="D69" s="30"/>
    </row>
    <row r="70" spans="1:4" ht="15.75" x14ac:dyDescent="0.25">
      <c r="A70" s="87"/>
      <c r="B70" s="13" t="s">
        <v>534</v>
      </c>
      <c r="C70" s="84">
        <v>-0.18</v>
      </c>
      <c r="D70" s="30"/>
    </row>
    <row r="71" spans="1:4" ht="15.75" x14ac:dyDescent="0.25">
      <c r="A71" s="87"/>
      <c r="B71" s="13" t="s">
        <v>535</v>
      </c>
      <c r="C71" s="88">
        <v>31889706</v>
      </c>
      <c r="D71" s="30"/>
    </row>
    <row r="72" spans="1:4" ht="15.75" x14ac:dyDescent="0.25">
      <c r="A72" s="87"/>
      <c r="B72" s="13"/>
      <c r="C72" s="89"/>
      <c r="D72" s="30"/>
    </row>
    <row r="73" spans="1:4" ht="15.75" x14ac:dyDescent="0.25">
      <c r="A73" s="22"/>
      <c r="B73" s="13"/>
      <c r="C73" s="57"/>
      <c r="D73" s="14"/>
    </row>
    <row r="74" spans="1:4" ht="18" x14ac:dyDescent="0.4">
      <c r="A74" s="25"/>
      <c r="B74" s="16" t="s">
        <v>526</v>
      </c>
      <c r="C74" s="85"/>
      <c r="D74" s="14"/>
    </row>
    <row r="75" spans="1:4" ht="15.75" x14ac:dyDescent="0.25">
      <c r="A75" s="25"/>
      <c r="B75" s="16" t="s">
        <v>540</v>
      </c>
      <c r="C75" s="57"/>
      <c r="D75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5" x14ac:dyDescent="0.25"/>
  <cols>
    <col min="1" max="1" width="17" customWidth="1"/>
    <col min="2" max="2" width="75.7109375" bestFit="1" customWidth="1"/>
    <col min="3" max="3" width="13.7109375" customWidth="1"/>
    <col min="4" max="4" width="12.7109375" bestFit="1" customWidth="1"/>
  </cols>
  <sheetData>
    <row r="1" spans="1:1" ht="15.75" x14ac:dyDescent="0.25">
      <c r="A1" s="1" t="s">
        <v>1029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zoomScaleSheetLayoutView="100" workbookViewId="0">
      <selection activeCell="D19" sqref="D19"/>
    </sheetView>
  </sheetViews>
  <sheetFormatPr defaultRowHeight="15" x14ac:dyDescent="0.25"/>
  <cols>
    <col min="1" max="1" width="19.5703125" customWidth="1"/>
    <col min="2" max="2" width="32" bestFit="1" customWidth="1"/>
    <col min="3" max="3" width="13.85546875" customWidth="1"/>
    <col min="4" max="4" width="38.5703125" customWidth="1"/>
    <col min="5" max="5" width="13.28515625" style="93" bestFit="1" customWidth="1"/>
  </cols>
  <sheetData>
    <row r="1" spans="1:5" x14ac:dyDescent="0.25">
      <c r="A1" s="92" t="s">
        <v>683</v>
      </c>
      <c r="C1" s="92" t="s">
        <v>758</v>
      </c>
      <c r="E1" s="103" t="s">
        <v>757</v>
      </c>
    </row>
    <row r="2" spans="1:5" x14ac:dyDescent="0.25">
      <c r="A2" t="s">
        <v>756</v>
      </c>
      <c r="B2" t="s">
        <v>686</v>
      </c>
      <c r="E2" s="93">
        <v>5100000</v>
      </c>
    </row>
    <row r="3" spans="1:5" s="3" customFormat="1" ht="15.75" x14ac:dyDescent="0.25">
      <c r="A3" s="2" t="s">
        <v>605</v>
      </c>
      <c r="B3" s="3" t="s">
        <v>606</v>
      </c>
      <c r="C3" s="6">
        <v>5000000</v>
      </c>
      <c r="D3" s="35" t="s">
        <v>684</v>
      </c>
      <c r="E3" s="4"/>
    </row>
    <row r="4" spans="1:5" x14ac:dyDescent="0.25">
      <c r="A4" t="s">
        <v>685</v>
      </c>
      <c r="B4" t="s">
        <v>686</v>
      </c>
      <c r="C4" s="93"/>
      <c r="E4" s="93">
        <v>5000000</v>
      </c>
    </row>
    <row r="5" spans="1:5" s="3" customFormat="1" ht="15.75" x14ac:dyDescent="0.25">
      <c r="A5" s="2" t="s">
        <v>692</v>
      </c>
      <c r="B5" s="3" t="s">
        <v>606</v>
      </c>
      <c r="C5" s="6">
        <v>100000</v>
      </c>
      <c r="D5" s="35"/>
      <c r="E5" s="4"/>
    </row>
    <row r="6" spans="1:5" x14ac:dyDescent="0.25">
      <c r="A6" t="s">
        <v>759</v>
      </c>
      <c r="B6" t="s">
        <v>686</v>
      </c>
      <c r="C6" s="93"/>
      <c r="E6" s="93">
        <v>5000000</v>
      </c>
    </row>
    <row r="7" spans="1:5" ht="15.75" x14ac:dyDescent="0.25">
      <c r="A7" s="2" t="s">
        <v>760</v>
      </c>
      <c r="B7" s="3" t="s">
        <v>606</v>
      </c>
      <c r="C7" s="4">
        <v>10200000</v>
      </c>
      <c r="D7" s="35" t="s">
        <v>761</v>
      </c>
    </row>
    <row r="8" spans="1:5" x14ac:dyDescent="0.25">
      <c r="C8" s="93"/>
    </row>
    <row r="9" spans="1:5" x14ac:dyDescent="0.25">
      <c r="C9" s="93"/>
    </row>
    <row r="10" spans="1:5" x14ac:dyDescent="0.25">
      <c r="C10" s="93"/>
    </row>
    <row r="11" spans="1:5" x14ac:dyDescent="0.25">
      <c r="C11" s="93"/>
    </row>
    <row r="12" spans="1:5" x14ac:dyDescent="0.25">
      <c r="C12" s="93"/>
    </row>
  </sheetData>
  <pageMargins left="0.7" right="0.7" top="0.75" bottom="0.75" header="0.3" footer="0.3"/>
  <pageSetup scale="8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topLeftCell="A22" workbookViewId="0">
      <selection activeCell="D21" sqref="D21"/>
    </sheetView>
  </sheetViews>
  <sheetFormatPr defaultRowHeight="15" x14ac:dyDescent="0.25"/>
  <cols>
    <col min="1" max="1" width="12.85546875" bestFit="1" customWidth="1"/>
    <col min="2" max="2" width="86.5703125" bestFit="1" customWidth="1"/>
    <col min="3" max="3" width="12.7109375" bestFit="1" customWidth="1"/>
    <col min="4" max="4" width="12.7109375" style="104" bestFit="1" customWidth="1"/>
    <col min="5" max="5" width="14" customWidth="1"/>
    <col min="6" max="6" width="79.7109375" bestFit="1" customWidth="1"/>
    <col min="7" max="7" width="12.7109375" bestFit="1" customWidth="1"/>
    <col min="8" max="8" width="2.85546875" customWidth="1"/>
    <col min="9" max="9" width="12.85546875" customWidth="1"/>
    <col min="10" max="10" width="44.85546875" customWidth="1"/>
    <col min="12" max="12" width="13.140625" customWidth="1"/>
    <col min="13" max="13" width="12.85546875" bestFit="1" customWidth="1"/>
    <col min="14" max="14" width="90.28515625" bestFit="1" customWidth="1"/>
    <col min="15" max="15" width="1.7109375" customWidth="1"/>
    <col min="16" max="16" width="9.85546875" bestFit="1" customWidth="1"/>
  </cols>
  <sheetData>
    <row r="1" spans="1:16" x14ac:dyDescent="0.25">
      <c r="A1" s="48" t="s">
        <v>788</v>
      </c>
      <c r="D1" s="126"/>
      <c r="E1" s="48" t="s">
        <v>789</v>
      </c>
      <c r="I1" s="48" t="s">
        <v>808</v>
      </c>
      <c r="M1" s="48" t="s">
        <v>955</v>
      </c>
    </row>
    <row r="2" spans="1:16" x14ac:dyDescent="0.25">
      <c r="D2" s="126"/>
    </row>
    <row r="3" spans="1:16" ht="15.75" x14ac:dyDescent="0.25">
      <c r="A3" s="2" t="s">
        <v>769</v>
      </c>
      <c r="B3" s="13" t="s">
        <v>770</v>
      </c>
      <c r="C3" s="26"/>
      <c r="D3" s="127"/>
      <c r="E3" s="2" t="s">
        <v>774</v>
      </c>
      <c r="F3" s="13" t="s">
        <v>781</v>
      </c>
      <c r="G3" s="26"/>
      <c r="I3" s="2" t="s">
        <v>813</v>
      </c>
      <c r="J3" s="13" t="s">
        <v>809</v>
      </c>
      <c r="K3" s="14"/>
      <c r="L3" s="15"/>
      <c r="M3" s="2" t="s">
        <v>910</v>
      </c>
      <c r="N3" s="13" t="s">
        <v>952</v>
      </c>
      <c r="O3" s="19"/>
    </row>
    <row r="4" spans="1:16" ht="15.75" x14ac:dyDescent="0.25">
      <c r="A4" s="105" t="s">
        <v>796</v>
      </c>
      <c r="B4" s="13" t="s">
        <v>771</v>
      </c>
      <c r="C4" s="27"/>
      <c r="D4" s="127">
        <v>800000</v>
      </c>
      <c r="E4" s="25"/>
      <c r="F4" s="13"/>
      <c r="G4" s="26"/>
      <c r="J4" s="13"/>
      <c r="K4" s="14"/>
      <c r="L4" s="15"/>
      <c r="M4" s="12"/>
      <c r="N4" s="13" t="s">
        <v>953</v>
      </c>
      <c r="O4" s="19"/>
      <c r="P4" s="15">
        <v>353900</v>
      </c>
    </row>
    <row r="5" spans="1:16" ht="15.75" x14ac:dyDescent="0.25">
      <c r="A5" s="105" t="s">
        <v>798</v>
      </c>
      <c r="B5" s="13" t="s">
        <v>772</v>
      </c>
      <c r="C5" s="27"/>
      <c r="D5" s="127"/>
      <c r="E5" s="25"/>
      <c r="F5" s="13" t="s">
        <v>782</v>
      </c>
      <c r="G5" s="27">
        <v>25000000</v>
      </c>
      <c r="J5" s="13" t="s">
        <v>810</v>
      </c>
      <c r="K5" s="14"/>
      <c r="L5" s="15">
        <v>50000</v>
      </c>
      <c r="M5" s="22"/>
      <c r="N5" s="16" t="s">
        <v>954</v>
      </c>
      <c r="O5" s="17"/>
      <c r="P5" s="14"/>
    </row>
    <row r="6" spans="1:16" ht="15.75" x14ac:dyDescent="0.25">
      <c r="A6" s="25"/>
      <c r="B6" s="16" t="s">
        <v>773</v>
      </c>
      <c r="C6" s="26"/>
      <c r="D6" s="128"/>
      <c r="E6" s="25"/>
      <c r="F6" s="13" t="s">
        <v>408</v>
      </c>
      <c r="G6" s="72">
        <v>100000</v>
      </c>
      <c r="J6" s="13" t="s">
        <v>811</v>
      </c>
      <c r="K6" s="14"/>
      <c r="L6" s="108">
        <v>50000</v>
      </c>
      <c r="M6" s="2" t="s">
        <v>910</v>
      </c>
      <c r="N6" s="13" t="s">
        <v>952</v>
      </c>
      <c r="O6" s="19"/>
    </row>
    <row r="7" spans="1:16" ht="15.75" x14ac:dyDescent="0.25">
      <c r="B7" s="125" t="s">
        <v>920</v>
      </c>
      <c r="D7" s="126"/>
      <c r="E7" s="25"/>
      <c r="F7" s="13"/>
      <c r="G7" s="27"/>
      <c r="J7" s="13"/>
      <c r="K7" s="14"/>
      <c r="L7" s="15">
        <f>SUM(L5:L6)</f>
        <v>100000</v>
      </c>
      <c r="M7" s="12"/>
      <c r="N7" s="13" t="s">
        <v>956</v>
      </c>
      <c r="O7" s="19"/>
      <c r="P7" s="15">
        <v>404400</v>
      </c>
    </row>
    <row r="8" spans="1:16" ht="15.75" x14ac:dyDescent="0.25">
      <c r="D8" s="126"/>
      <c r="E8" s="25"/>
      <c r="F8" s="16" t="s">
        <v>783</v>
      </c>
      <c r="G8" s="27">
        <f>G5-G6</f>
        <v>24900000</v>
      </c>
      <c r="J8" s="13"/>
      <c r="K8" s="14"/>
      <c r="L8" s="15"/>
      <c r="M8" s="31"/>
      <c r="N8" s="13" t="s">
        <v>957</v>
      </c>
      <c r="O8" s="20"/>
      <c r="P8" s="30"/>
    </row>
    <row r="9" spans="1:16" ht="15.75" x14ac:dyDescent="0.25">
      <c r="A9" s="2" t="s">
        <v>778</v>
      </c>
      <c r="B9" s="13" t="s">
        <v>770</v>
      </c>
      <c r="C9" s="26"/>
      <c r="D9" s="127"/>
      <c r="E9" s="17"/>
      <c r="F9" s="17"/>
      <c r="J9" s="16" t="s">
        <v>812</v>
      </c>
      <c r="K9" s="17"/>
      <c r="L9" s="18"/>
      <c r="M9" s="22"/>
      <c r="N9" s="16" t="s">
        <v>954</v>
      </c>
      <c r="O9" s="17"/>
      <c r="P9" s="14"/>
    </row>
    <row r="10" spans="1:16" ht="15.75" x14ac:dyDescent="0.25">
      <c r="A10" s="105" t="s">
        <v>796</v>
      </c>
      <c r="B10" s="13" t="s">
        <v>785</v>
      </c>
      <c r="C10" s="27"/>
      <c r="D10" s="127">
        <v>800000</v>
      </c>
      <c r="E10" s="2" t="s">
        <v>774</v>
      </c>
      <c r="F10" s="13" t="s">
        <v>781</v>
      </c>
      <c r="G10" s="26"/>
      <c r="I10" s="2" t="s">
        <v>882</v>
      </c>
      <c r="J10" s="13" t="s">
        <v>934</v>
      </c>
      <c r="K10" s="14"/>
      <c r="L10" s="15"/>
      <c r="M10" s="2" t="s">
        <v>910</v>
      </c>
      <c r="N10" s="13" t="s">
        <v>952</v>
      </c>
      <c r="O10" s="19"/>
    </row>
    <row r="11" spans="1:16" ht="15.75" x14ac:dyDescent="0.25">
      <c r="A11" s="105" t="s">
        <v>797</v>
      </c>
      <c r="B11" s="13" t="s">
        <v>786</v>
      </c>
      <c r="C11" s="27"/>
      <c r="D11" s="127"/>
      <c r="E11" s="25"/>
      <c r="F11" s="13"/>
      <c r="G11" s="26"/>
      <c r="I11" s="2"/>
      <c r="J11" s="13"/>
      <c r="K11" s="14"/>
      <c r="L11" s="15"/>
      <c r="M11" s="12"/>
      <c r="N11" s="13" t="s">
        <v>958</v>
      </c>
      <c r="O11" s="19"/>
      <c r="P11" s="15">
        <v>365700</v>
      </c>
    </row>
    <row r="12" spans="1:16" ht="15.75" x14ac:dyDescent="0.25">
      <c r="A12" s="25"/>
      <c r="B12" s="16" t="s">
        <v>787</v>
      </c>
      <c r="C12" s="27"/>
      <c r="D12" s="127"/>
      <c r="E12" s="25"/>
      <c r="F12" s="13" t="s">
        <v>784</v>
      </c>
      <c r="G12" s="27">
        <v>26775000</v>
      </c>
      <c r="I12" s="2"/>
      <c r="J12" s="13" t="s">
        <v>935</v>
      </c>
      <c r="K12" s="14"/>
      <c r="L12" s="15">
        <v>50000</v>
      </c>
      <c r="M12" s="22"/>
      <c r="N12" s="16" t="s">
        <v>954</v>
      </c>
      <c r="O12" s="17"/>
      <c r="P12" s="14"/>
    </row>
    <row r="13" spans="1:16" ht="15.75" x14ac:dyDescent="0.25">
      <c r="D13" s="126"/>
      <c r="E13" s="25"/>
      <c r="F13" s="13" t="s">
        <v>408</v>
      </c>
      <c r="G13" s="72">
        <v>100000</v>
      </c>
      <c r="I13" s="2"/>
      <c r="J13" s="13" t="s">
        <v>936</v>
      </c>
      <c r="K13" s="14"/>
      <c r="L13" s="15">
        <v>50000</v>
      </c>
      <c r="N13" s="13"/>
      <c r="O13" s="20"/>
      <c r="P13" s="14"/>
    </row>
    <row r="14" spans="1:16" ht="15.75" x14ac:dyDescent="0.25">
      <c r="A14" s="2" t="s">
        <v>799</v>
      </c>
      <c r="B14" s="13" t="s">
        <v>803</v>
      </c>
      <c r="C14" s="26"/>
      <c r="D14" s="127"/>
      <c r="E14" s="25"/>
      <c r="F14" s="13"/>
      <c r="G14" s="27"/>
      <c r="I14" s="2"/>
      <c r="J14" s="13" t="s">
        <v>937</v>
      </c>
      <c r="K14" s="14"/>
      <c r="L14" s="15">
        <v>50000</v>
      </c>
    </row>
    <row r="15" spans="1:16" ht="15.75" x14ac:dyDescent="0.25">
      <c r="A15" s="25"/>
      <c r="B15" s="13" t="s">
        <v>804</v>
      </c>
      <c r="C15" s="27">
        <v>21985000</v>
      </c>
      <c r="D15" s="128"/>
      <c r="E15" s="25"/>
      <c r="F15" s="16" t="s">
        <v>783</v>
      </c>
      <c r="G15" s="27">
        <f>G12-G13</f>
        <v>26675000</v>
      </c>
      <c r="I15" s="2"/>
      <c r="J15" s="13" t="s">
        <v>938</v>
      </c>
      <c r="K15" s="14"/>
      <c r="L15" s="15">
        <v>50000</v>
      </c>
    </row>
    <row r="16" spans="1:16" ht="15.75" x14ac:dyDescent="0.25">
      <c r="A16" s="25"/>
      <c r="B16" s="13" t="s">
        <v>408</v>
      </c>
      <c r="C16" s="72">
        <v>100000</v>
      </c>
      <c r="D16" s="126"/>
      <c r="E16" s="2" t="s">
        <v>835</v>
      </c>
      <c r="F16" s="13" t="s">
        <v>781</v>
      </c>
      <c r="G16" s="26"/>
      <c r="I16" s="2"/>
      <c r="J16" s="13" t="s">
        <v>939</v>
      </c>
      <c r="K16" s="14"/>
      <c r="L16" s="15">
        <v>50000</v>
      </c>
    </row>
    <row r="17" spans="1:12" ht="15.75" x14ac:dyDescent="0.25">
      <c r="A17" s="25"/>
      <c r="B17" s="13"/>
      <c r="C17" s="27">
        <f>C15-C16</f>
        <v>21885000</v>
      </c>
      <c r="D17" s="127"/>
      <c r="E17" s="25"/>
      <c r="F17" s="13"/>
      <c r="G17" s="26"/>
      <c r="I17" s="2"/>
      <c r="J17" s="13" t="s">
        <v>940</v>
      </c>
      <c r="K17" s="14"/>
      <c r="L17" s="15">
        <v>50000</v>
      </c>
    </row>
    <row r="18" spans="1:12" ht="15.75" x14ac:dyDescent="0.25">
      <c r="A18" s="25"/>
      <c r="B18" s="16" t="s">
        <v>787</v>
      </c>
      <c r="C18" s="28"/>
      <c r="D18" s="127"/>
      <c r="E18" s="25"/>
      <c r="F18" s="13" t="s">
        <v>929</v>
      </c>
      <c r="G18" s="27">
        <v>16950000</v>
      </c>
      <c r="I18" s="2"/>
      <c r="J18" s="13" t="s">
        <v>941</v>
      </c>
      <c r="K18" s="14"/>
      <c r="L18" s="108">
        <v>50000</v>
      </c>
    </row>
    <row r="19" spans="1:12" ht="15.75" x14ac:dyDescent="0.25">
      <c r="D19" s="126"/>
      <c r="E19" s="25"/>
      <c r="F19" s="13" t="s">
        <v>408</v>
      </c>
      <c r="G19" s="72">
        <v>100000</v>
      </c>
      <c r="I19" s="2"/>
      <c r="J19" s="13"/>
      <c r="K19" s="14"/>
      <c r="L19" s="15">
        <f>SUM(L12:L18)</f>
        <v>350000</v>
      </c>
    </row>
    <row r="20" spans="1:12" ht="15.75" x14ac:dyDescent="0.25">
      <c r="A20" s="2" t="s">
        <v>799</v>
      </c>
      <c r="B20" s="13" t="s">
        <v>806</v>
      </c>
      <c r="C20" s="26"/>
      <c r="D20" s="127"/>
      <c r="E20" s="25"/>
      <c r="F20" s="13"/>
      <c r="G20" s="27"/>
      <c r="I20" s="2"/>
      <c r="J20" s="13"/>
      <c r="K20" s="14"/>
      <c r="L20" s="15"/>
    </row>
    <row r="21" spans="1:12" ht="15.75" x14ac:dyDescent="0.25">
      <c r="B21" s="13" t="s">
        <v>807</v>
      </c>
      <c r="C21" s="26"/>
      <c r="D21" s="127"/>
      <c r="E21" s="25"/>
      <c r="F21" s="16" t="s">
        <v>783</v>
      </c>
      <c r="G21" s="27">
        <f>G18-G19</f>
        <v>16850000</v>
      </c>
      <c r="I21" s="12"/>
      <c r="J21" s="16" t="s">
        <v>745</v>
      </c>
      <c r="K21" s="17"/>
      <c r="L21" s="18"/>
    </row>
    <row r="22" spans="1:12" ht="15.75" x14ac:dyDescent="0.25">
      <c r="B22" s="13" t="s">
        <v>804</v>
      </c>
      <c r="C22" s="27"/>
      <c r="D22" s="127"/>
      <c r="E22" s="2" t="s">
        <v>829</v>
      </c>
      <c r="F22" s="13" t="s">
        <v>781</v>
      </c>
      <c r="G22" s="26"/>
      <c r="I22" s="2" t="s">
        <v>882</v>
      </c>
      <c r="J22" s="13" t="s">
        <v>942</v>
      </c>
      <c r="K22" s="14"/>
      <c r="L22" s="15"/>
    </row>
    <row r="23" spans="1:12" ht="15.75" x14ac:dyDescent="0.25">
      <c r="B23" s="16" t="s">
        <v>805</v>
      </c>
      <c r="C23" s="29"/>
      <c r="D23" s="127">
        <v>900000</v>
      </c>
      <c r="E23" s="25"/>
      <c r="F23" s="13"/>
      <c r="G23" s="26"/>
      <c r="I23" s="2"/>
      <c r="J23" s="13"/>
      <c r="K23" s="14"/>
      <c r="L23" s="15"/>
    </row>
    <row r="24" spans="1:12" ht="15.75" x14ac:dyDescent="0.25">
      <c r="B24" s="13"/>
      <c r="C24" s="27"/>
      <c r="D24" s="127"/>
      <c r="E24" s="25"/>
      <c r="F24" s="13" t="s">
        <v>930</v>
      </c>
      <c r="G24" s="27">
        <v>36000000</v>
      </c>
      <c r="I24" s="2"/>
      <c r="J24" s="13" t="s">
        <v>943</v>
      </c>
      <c r="K24" s="14"/>
      <c r="L24" s="15">
        <v>50000</v>
      </c>
    </row>
    <row r="25" spans="1:12" ht="15.75" x14ac:dyDescent="0.25">
      <c r="B25" s="16" t="s">
        <v>787</v>
      </c>
      <c r="C25" s="28"/>
      <c r="D25" s="127"/>
      <c r="E25" s="25"/>
      <c r="F25" s="13" t="s">
        <v>408</v>
      </c>
      <c r="G25" s="72">
        <v>100000</v>
      </c>
      <c r="I25" s="2"/>
      <c r="J25" s="13"/>
      <c r="K25" s="14"/>
      <c r="L25" s="15"/>
    </row>
    <row r="26" spans="1:12" ht="15.75" x14ac:dyDescent="0.25">
      <c r="A26" s="2" t="s">
        <v>813</v>
      </c>
      <c r="B26" s="13" t="s">
        <v>803</v>
      </c>
      <c r="C26" s="26"/>
      <c r="D26" s="126"/>
      <c r="E26" s="25"/>
      <c r="F26" s="13"/>
      <c r="G26" s="27"/>
      <c r="I26" s="12"/>
      <c r="J26" s="16" t="s">
        <v>944</v>
      </c>
      <c r="K26" s="17"/>
      <c r="L26" s="18"/>
    </row>
    <row r="27" spans="1:12" ht="15.75" x14ac:dyDescent="0.25">
      <c r="A27" s="25"/>
      <c r="B27" s="13"/>
      <c r="C27" s="26"/>
      <c r="D27" s="128"/>
      <c r="E27" s="25"/>
      <c r="F27" s="16" t="s">
        <v>783</v>
      </c>
      <c r="G27" s="27">
        <f>G24-G25</f>
        <v>35900000</v>
      </c>
    </row>
    <row r="28" spans="1:12" ht="15.75" x14ac:dyDescent="0.25">
      <c r="A28" s="25"/>
      <c r="B28" s="13" t="s">
        <v>820</v>
      </c>
      <c r="C28" s="27">
        <v>22485000</v>
      </c>
      <c r="D28" s="126"/>
      <c r="E28" s="2" t="s">
        <v>881</v>
      </c>
      <c r="F28" s="13" t="s">
        <v>781</v>
      </c>
      <c r="G28" s="26"/>
    </row>
    <row r="29" spans="1:12" ht="15.75" x14ac:dyDescent="0.25">
      <c r="A29" s="25"/>
      <c r="B29" s="13" t="s">
        <v>408</v>
      </c>
      <c r="C29" s="72">
        <v>100000</v>
      </c>
      <c r="D29" s="126"/>
      <c r="E29" s="25"/>
      <c r="F29" s="13"/>
      <c r="G29" s="26"/>
    </row>
    <row r="30" spans="1:12" ht="15.75" x14ac:dyDescent="0.25">
      <c r="A30" s="25"/>
      <c r="B30" s="13"/>
      <c r="C30" s="27">
        <f>C28-C29</f>
        <v>22385000</v>
      </c>
      <c r="D30" s="126"/>
      <c r="E30" s="25"/>
      <c r="F30" s="13" t="s">
        <v>931</v>
      </c>
      <c r="G30" s="27">
        <v>27850000</v>
      </c>
    </row>
    <row r="31" spans="1:12" ht="15.75" x14ac:dyDescent="0.25">
      <c r="A31" s="25"/>
      <c r="B31" s="16" t="s">
        <v>787</v>
      </c>
      <c r="C31" s="26"/>
      <c r="D31" s="126"/>
      <c r="E31" s="25"/>
      <c r="F31" s="13" t="s">
        <v>408</v>
      </c>
      <c r="G31" s="72">
        <v>100000</v>
      </c>
    </row>
    <row r="32" spans="1:12" ht="15.75" x14ac:dyDescent="0.25">
      <c r="A32" s="2" t="s">
        <v>927</v>
      </c>
      <c r="B32" s="13" t="s">
        <v>803</v>
      </c>
      <c r="C32" s="26"/>
      <c r="D32" s="127"/>
      <c r="E32" s="25"/>
      <c r="F32" s="13"/>
      <c r="G32" s="27"/>
    </row>
    <row r="33" spans="1:7" ht="15.75" x14ac:dyDescent="0.25">
      <c r="A33" s="25"/>
      <c r="B33" s="13"/>
      <c r="C33" s="26"/>
      <c r="D33" s="127"/>
      <c r="E33" s="25"/>
      <c r="F33" s="16" t="s">
        <v>783</v>
      </c>
      <c r="G33" s="27">
        <f>G30-G31</f>
        <v>27750000</v>
      </c>
    </row>
    <row r="34" spans="1:7" ht="15.75" x14ac:dyDescent="0.25">
      <c r="A34" s="25"/>
      <c r="B34" s="13" t="s">
        <v>926</v>
      </c>
      <c r="C34" s="27">
        <v>19035000</v>
      </c>
      <c r="D34" s="127"/>
      <c r="E34" s="2" t="s">
        <v>885</v>
      </c>
      <c r="F34" s="13" t="s">
        <v>781</v>
      </c>
      <c r="G34" s="26"/>
    </row>
    <row r="35" spans="1:7" ht="15.75" x14ac:dyDescent="0.25">
      <c r="A35" s="25"/>
      <c r="B35" s="13" t="s">
        <v>408</v>
      </c>
      <c r="C35" s="72">
        <v>100000</v>
      </c>
      <c r="D35" s="127"/>
      <c r="E35" s="25"/>
      <c r="F35" s="13"/>
      <c r="G35" s="26"/>
    </row>
    <row r="36" spans="1:7" ht="15.75" x14ac:dyDescent="0.25">
      <c r="A36" s="25"/>
      <c r="B36" s="13"/>
      <c r="C36" s="27">
        <f>C34-C35</f>
        <v>18935000</v>
      </c>
      <c r="D36" s="127"/>
      <c r="E36" s="25"/>
      <c r="F36" s="13" t="s">
        <v>945</v>
      </c>
      <c r="G36" s="27">
        <v>23250000</v>
      </c>
    </row>
    <row r="37" spans="1:7" ht="15.75" x14ac:dyDescent="0.25">
      <c r="A37" s="25"/>
      <c r="B37" s="16" t="s">
        <v>787</v>
      </c>
      <c r="C37" s="26"/>
      <c r="D37" s="128"/>
      <c r="E37" s="25"/>
      <c r="F37" s="13" t="s">
        <v>408</v>
      </c>
      <c r="G37" s="72">
        <v>100000</v>
      </c>
    </row>
    <row r="38" spans="1:7" ht="15.75" x14ac:dyDescent="0.25">
      <c r="A38" s="2" t="s">
        <v>835</v>
      </c>
      <c r="B38" s="13" t="s">
        <v>803</v>
      </c>
      <c r="C38" s="26"/>
      <c r="D38" s="126"/>
      <c r="E38" s="25"/>
      <c r="F38" s="13"/>
      <c r="G38" s="27"/>
    </row>
    <row r="39" spans="1:7" ht="15.75" x14ac:dyDescent="0.25">
      <c r="A39" s="25"/>
      <c r="B39" s="13"/>
      <c r="C39" s="26"/>
      <c r="D39" s="126"/>
      <c r="E39" s="25"/>
      <c r="F39" s="16" t="s">
        <v>783</v>
      </c>
      <c r="G39" s="27">
        <f>G36-G37</f>
        <v>23150000</v>
      </c>
    </row>
    <row r="40" spans="1:7" ht="15.75" x14ac:dyDescent="0.25">
      <c r="A40" s="25"/>
      <c r="B40" s="13" t="s">
        <v>928</v>
      </c>
      <c r="C40" s="27">
        <v>16445000</v>
      </c>
      <c r="D40" s="126"/>
    </row>
    <row r="41" spans="1:7" ht="15.75" x14ac:dyDescent="0.25">
      <c r="A41" s="25"/>
      <c r="B41" s="13" t="s">
        <v>408</v>
      </c>
      <c r="C41" s="72">
        <v>100000</v>
      </c>
      <c r="D41" s="126"/>
    </row>
    <row r="42" spans="1:7" ht="15.75" x14ac:dyDescent="0.25">
      <c r="A42" s="25"/>
      <c r="B42" s="13"/>
      <c r="C42" s="27">
        <f>C40-C41</f>
        <v>16345000</v>
      </c>
      <c r="D42" s="126"/>
    </row>
    <row r="43" spans="1:7" ht="15.75" x14ac:dyDescent="0.25">
      <c r="A43" s="25"/>
      <c r="B43" s="16" t="s">
        <v>787</v>
      </c>
      <c r="C43" s="26"/>
      <c r="D43" s="126"/>
    </row>
    <row r="44" spans="1:7" ht="15.75" x14ac:dyDescent="0.25">
      <c r="A44" s="2" t="s">
        <v>882</v>
      </c>
      <c r="B44" s="13" t="s">
        <v>932</v>
      </c>
      <c r="C44" s="26"/>
      <c r="D44" s="127"/>
    </row>
    <row r="45" spans="1:7" ht="15.75" x14ac:dyDescent="0.25">
      <c r="A45" s="25"/>
      <c r="B45" s="13"/>
      <c r="C45" s="26"/>
      <c r="D45" s="127"/>
    </row>
    <row r="46" spans="1:7" ht="15.75" x14ac:dyDescent="0.25">
      <c r="A46" s="25"/>
      <c r="B46" s="13" t="s">
        <v>785</v>
      </c>
      <c r="C46" s="27"/>
      <c r="D46" s="127">
        <v>18770000</v>
      </c>
    </row>
    <row r="47" spans="1:7" ht="15.75" x14ac:dyDescent="0.25">
      <c r="A47" s="25"/>
      <c r="B47" s="13" t="s">
        <v>933</v>
      </c>
      <c r="C47" s="27"/>
      <c r="D47" s="129">
        <v>800000</v>
      </c>
    </row>
    <row r="48" spans="1:7" ht="15.75" x14ac:dyDescent="0.25">
      <c r="A48" s="25"/>
      <c r="B48" s="13"/>
      <c r="C48" s="27"/>
      <c r="D48" s="127">
        <f>D46-D47</f>
        <v>17970000</v>
      </c>
    </row>
    <row r="49" spans="1:4" ht="15.75" x14ac:dyDescent="0.25">
      <c r="A49" s="25"/>
      <c r="B49" s="13" t="s">
        <v>408</v>
      </c>
      <c r="C49" s="27"/>
      <c r="D49" s="129">
        <v>100000</v>
      </c>
    </row>
    <row r="50" spans="1:4" ht="15.75" x14ac:dyDescent="0.25">
      <c r="A50" s="25"/>
      <c r="B50" s="13"/>
      <c r="C50" s="27"/>
      <c r="D50" s="127">
        <f>D48-D49</f>
        <v>17870000</v>
      </c>
    </row>
    <row r="51" spans="1:4" ht="15.75" x14ac:dyDescent="0.25">
      <c r="A51" s="25"/>
      <c r="B51" s="13"/>
      <c r="C51" s="27"/>
      <c r="D51" s="127"/>
    </row>
    <row r="52" spans="1:4" ht="15.75" x14ac:dyDescent="0.25">
      <c r="A52" s="25"/>
      <c r="B52" s="16" t="s">
        <v>787</v>
      </c>
      <c r="C52" s="26"/>
      <c r="D52" s="128"/>
    </row>
    <row r="53" spans="1:4" ht="15.75" x14ac:dyDescent="0.25">
      <c r="A53" s="2" t="s">
        <v>888</v>
      </c>
      <c r="B53" s="13" t="s">
        <v>803</v>
      </c>
      <c r="C53" s="26"/>
      <c r="D53" s="126"/>
    </row>
    <row r="54" spans="1:4" ht="15.75" x14ac:dyDescent="0.25">
      <c r="A54" s="25"/>
      <c r="B54" s="13"/>
      <c r="C54" s="26"/>
      <c r="D54" s="126"/>
    </row>
    <row r="55" spans="1:4" ht="15.75" x14ac:dyDescent="0.25">
      <c r="A55" s="25"/>
      <c r="B55" s="13" t="s">
        <v>946</v>
      </c>
      <c r="C55" s="27">
        <v>16835000</v>
      </c>
      <c r="D55" s="126"/>
    </row>
    <row r="56" spans="1:4" ht="15.75" x14ac:dyDescent="0.25">
      <c r="A56" s="25"/>
      <c r="B56" s="13" t="s">
        <v>408</v>
      </c>
      <c r="C56" s="72">
        <v>100000</v>
      </c>
      <c r="D56" s="126"/>
    </row>
    <row r="57" spans="1:4" ht="15.75" x14ac:dyDescent="0.25">
      <c r="A57" s="25"/>
      <c r="B57" s="13"/>
      <c r="C57" s="27">
        <f>C55-C56</f>
        <v>16735000</v>
      </c>
      <c r="D57" s="126"/>
    </row>
    <row r="58" spans="1:4" ht="15.75" x14ac:dyDescent="0.25">
      <c r="A58" s="25"/>
      <c r="B58" s="16" t="s">
        <v>787</v>
      </c>
      <c r="C58" s="26"/>
      <c r="D58" s="126"/>
    </row>
    <row r="59" spans="1:4" ht="15.75" x14ac:dyDescent="0.25">
      <c r="A59" s="2" t="s">
        <v>950</v>
      </c>
      <c r="B59" s="13" t="s">
        <v>803</v>
      </c>
      <c r="C59" s="26"/>
      <c r="D59" s="126"/>
    </row>
    <row r="60" spans="1:4" ht="15.75" x14ac:dyDescent="0.25">
      <c r="A60" s="25"/>
      <c r="B60" s="13"/>
      <c r="C60" s="26"/>
      <c r="D60" s="126"/>
    </row>
    <row r="61" spans="1:4" ht="15.75" x14ac:dyDescent="0.25">
      <c r="A61" s="25"/>
      <c r="B61" s="13" t="s">
        <v>947</v>
      </c>
      <c r="C61" s="27">
        <v>16445000</v>
      </c>
      <c r="D61" s="126"/>
    </row>
    <row r="62" spans="1:4" ht="15.75" x14ac:dyDescent="0.25">
      <c r="A62" s="25"/>
      <c r="B62" s="13" t="s">
        <v>408</v>
      </c>
      <c r="C62" s="72">
        <v>100000</v>
      </c>
      <c r="D62" s="126"/>
    </row>
    <row r="63" spans="1:4" ht="15.75" x14ac:dyDescent="0.25">
      <c r="A63" s="25"/>
      <c r="B63" s="13"/>
      <c r="C63" s="27">
        <f>C61-C62</f>
        <v>16345000</v>
      </c>
      <c r="D63" s="126"/>
    </row>
    <row r="64" spans="1:4" ht="15.75" x14ac:dyDescent="0.25">
      <c r="A64" s="25"/>
      <c r="B64" s="13" t="s">
        <v>948</v>
      </c>
      <c r="C64" s="29"/>
      <c r="D64" s="126"/>
    </row>
    <row r="65" spans="1:4" ht="15.75" x14ac:dyDescent="0.25">
      <c r="A65" s="25"/>
      <c r="B65" s="13" t="s">
        <v>949</v>
      </c>
      <c r="C65" s="72">
        <v>800000</v>
      </c>
      <c r="D65" s="126"/>
    </row>
    <row r="66" spans="1:4" ht="15.75" x14ac:dyDescent="0.25">
      <c r="A66" s="25"/>
      <c r="B66" s="13"/>
      <c r="C66" s="29">
        <f>C63-C65</f>
        <v>15545000</v>
      </c>
      <c r="D66" s="126"/>
    </row>
    <row r="67" spans="1:4" ht="15.75" x14ac:dyDescent="0.25">
      <c r="A67" s="25"/>
      <c r="B67" s="16" t="s">
        <v>787</v>
      </c>
      <c r="C67" s="26"/>
      <c r="D67" s="126"/>
    </row>
    <row r="68" spans="1:4" ht="15.75" x14ac:dyDescent="0.25">
      <c r="A68" s="2" t="s">
        <v>951</v>
      </c>
      <c r="B68" s="13" t="s">
        <v>803</v>
      </c>
      <c r="C68" s="26"/>
      <c r="D68" s="126"/>
    </row>
    <row r="69" spans="1:4" ht="15.75" x14ac:dyDescent="0.25">
      <c r="A69" s="25"/>
      <c r="B69" s="13"/>
      <c r="C69" s="26"/>
      <c r="D69" s="126"/>
    </row>
    <row r="70" spans="1:4" ht="15.75" x14ac:dyDescent="0.25">
      <c r="A70" s="25"/>
      <c r="B70" s="13" t="s">
        <v>959</v>
      </c>
      <c r="C70" s="27">
        <v>16365000</v>
      </c>
      <c r="D70" s="126"/>
    </row>
    <row r="71" spans="1:4" ht="15.75" x14ac:dyDescent="0.25">
      <c r="A71" s="25"/>
      <c r="B71" s="13" t="s">
        <v>408</v>
      </c>
      <c r="C71" s="72">
        <v>100000</v>
      </c>
      <c r="D71" s="126"/>
    </row>
    <row r="72" spans="1:4" ht="15.75" x14ac:dyDescent="0.25">
      <c r="A72" s="25"/>
      <c r="B72" s="13"/>
      <c r="C72" s="27">
        <f>C70-C71</f>
        <v>16265000</v>
      </c>
      <c r="D72" s="126"/>
    </row>
    <row r="73" spans="1:4" ht="15.75" x14ac:dyDescent="0.25">
      <c r="A73" s="25"/>
      <c r="B73" s="16" t="s">
        <v>787</v>
      </c>
      <c r="C73" s="26"/>
      <c r="D73" s="126"/>
    </row>
    <row r="74" spans="1:4" x14ac:dyDescent="0.25">
      <c r="D74" s="126"/>
    </row>
    <row r="75" spans="1:4" x14ac:dyDescent="0.25">
      <c r="D75" s="126"/>
    </row>
    <row r="76" spans="1:4" x14ac:dyDescent="0.25">
      <c r="D76" s="126"/>
    </row>
    <row r="77" spans="1:4" x14ac:dyDescent="0.25">
      <c r="D77" s="126"/>
    </row>
    <row r="78" spans="1:4" x14ac:dyDescent="0.25">
      <c r="D78" s="126"/>
    </row>
    <row r="79" spans="1:4" x14ac:dyDescent="0.25">
      <c r="D79" s="126"/>
    </row>
    <row r="80" spans="1:4" x14ac:dyDescent="0.25">
      <c r="D80" s="126"/>
    </row>
    <row r="81" spans="4:4" x14ac:dyDescent="0.25">
      <c r="D81" s="126"/>
    </row>
    <row r="82" spans="4:4" x14ac:dyDescent="0.25">
      <c r="D82" s="126"/>
    </row>
    <row r="83" spans="4:4" x14ac:dyDescent="0.25">
      <c r="D83" s="126"/>
    </row>
    <row r="84" spans="4:4" x14ac:dyDescent="0.25">
      <c r="D84" s="126"/>
    </row>
    <row r="85" spans="4:4" x14ac:dyDescent="0.25">
      <c r="D85" s="126"/>
    </row>
    <row r="86" spans="4:4" x14ac:dyDescent="0.25">
      <c r="D86" s="126"/>
    </row>
    <row r="87" spans="4:4" x14ac:dyDescent="0.25">
      <c r="D87" s="126"/>
    </row>
    <row r="88" spans="4:4" x14ac:dyDescent="0.25">
      <c r="D88" s="126"/>
    </row>
    <row r="89" spans="4:4" x14ac:dyDescent="0.25">
      <c r="D89" s="126"/>
    </row>
    <row r="90" spans="4:4" x14ac:dyDescent="0.25">
      <c r="D90" s="126"/>
    </row>
    <row r="91" spans="4:4" x14ac:dyDescent="0.25">
      <c r="D91" s="126"/>
    </row>
    <row r="92" spans="4:4" x14ac:dyDescent="0.25">
      <c r="D92" s="126"/>
    </row>
  </sheetData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17" sqref="I17"/>
    </sheetView>
  </sheetViews>
  <sheetFormatPr defaultRowHeight="15" x14ac:dyDescent="0.25"/>
  <cols>
    <col min="1" max="1" width="11.7109375" bestFit="1" customWidth="1"/>
    <col min="2" max="2" width="9.7109375" bestFit="1" customWidth="1"/>
  </cols>
  <sheetData>
    <row r="1" spans="1:2" x14ac:dyDescent="0.25">
      <c r="A1" t="s">
        <v>911</v>
      </c>
      <c r="B1" t="s">
        <v>912</v>
      </c>
    </row>
    <row r="2" spans="1:2" x14ac:dyDescent="0.25">
      <c r="A2" t="s">
        <v>913</v>
      </c>
      <c r="B2" t="s">
        <v>914</v>
      </c>
    </row>
    <row r="3" spans="1:2" x14ac:dyDescent="0.25">
      <c r="A3" t="s">
        <v>915</v>
      </c>
      <c r="B3" t="s">
        <v>912</v>
      </c>
    </row>
    <row r="4" spans="1:2" x14ac:dyDescent="0.25">
      <c r="A4" t="s">
        <v>916</v>
      </c>
      <c r="B4" t="s">
        <v>914</v>
      </c>
    </row>
    <row r="5" spans="1:2" x14ac:dyDescent="0.25">
      <c r="A5" t="s">
        <v>917</v>
      </c>
      <c r="B5" t="s">
        <v>914</v>
      </c>
    </row>
    <row r="6" spans="1:2" x14ac:dyDescent="0.25">
      <c r="A6" t="s">
        <v>918</v>
      </c>
      <c r="B6" t="s">
        <v>912</v>
      </c>
    </row>
    <row r="7" spans="1:2" x14ac:dyDescent="0.25">
      <c r="A7" t="s">
        <v>919</v>
      </c>
      <c r="B7" t="s">
        <v>912</v>
      </c>
    </row>
    <row r="8" spans="1:2" x14ac:dyDescent="0.25">
      <c r="A8" t="s">
        <v>750</v>
      </c>
      <c r="B8" t="s">
        <v>914</v>
      </c>
    </row>
    <row r="9" spans="1:2" x14ac:dyDescent="0.25">
      <c r="A9" t="s">
        <v>1009</v>
      </c>
      <c r="B9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0" sqref="D10"/>
    </sheetView>
  </sheetViews>
  <sheetFormatPr defaultRowHeight="15" x14ac:dyDescent="0.25"/>
  <cols>
    <col min="2" max="2" width="29.85546875" bestFit="1" customWidth="1"/>
    <col min="4" max="4" width="47.7109375" style="93" bestFit="1" customWidth="1"/>
  </cols>
  <sheetData>
    <row r="1" spans="1:5" x14ac:dyDescent="0.25">
      <c r="A1">
        <v>1</v>
      </c>
      <c r="B1" t="s">
        <v>1201</v>
      </c>
      <c r="C1" s="38" t="s">
        <v>1200</v>
      </c>
      <c r="D1" s="93">
        <v>11000000</v>
      </c>
    </row>
    <row r="3" spans="1:5" ht="15.75" x14ac:dyDescent="0.25">
      <c r="A3">
        <v>2</v>
      </c>
      <c r="B3" s="139" t="s">
        <v>1202</v>
      </c>
      <c r="C3" s="50" t="s">
        <v>1203</v>
      </c>
      <c r="D3" s="59" t="s">
        <v>1205</v>
      </c>
      <c r="E3" s="59"/>
    </row>
    <row r="4" spans="1:5" x14ac:dyDescent="0.25">
      <c r="D4" t="s">
        <v>1206</v>
      </c>
    </row>
    <row r="5" spans="1:5" x14ac:dyDescent="0.25">
      <c r="D5" s="38" t="s">
        <v>1207</v>
      </c>
    </row>
    <row r="6" spans="1:5" x14ac:dyDescent="0.25">
      <c r="D6" s="59" t="s">
        <v>1208</v>
      </c>
    </row>
    <row r="7" spans="1:5" x14ac:dyDescent="0.25">
      <c r="D7" s="102" t="s">
        <v>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30" workbookViewId="0">
      <selection activeCell="E58" sqref="E58"/>
    </sheetView>
  </sheetViews>
  <sheetFormatPr defaultRowHeight="15" x14ac:dyDescent="0.25"/>
  <cols>
    <col min="1" max="1" width="23.28515625" bestFit="1" customWidth="1"/>
    <col min="2" max="2" width="90.140625" bestFit="1" customWidth="1"/>
    <col min="3" max="3" width="11.5703125" bestFit="1" customWidth="1"/>
    <col min="4" max="4" width="12.7109375" bestFit="1" customWidth="1"/>
    <col min="5" max="5" width="13.28515625" customWidth="1"/>
  </cols>
  <sheetData>
    <row r="1" spans="1:4" ht="15.75" x14ac:dyDescent="0.25">
      <c r="A1" s="109" t="s">
        <v>1029</v>
      </c>
      <c r="B1" s="59"/>
      <c r="C1" s="59"/>
      <c r="D1" s="59"/>
    </row>
    <row r="2" spans="1:4" ht="15.75" x14ac:dyDescent="0.25">
      <c r="A2" s="2" t="s">
        <v>1050</v>
      </c>
      <c r="B2" s="13" t="s">
        <v>1045</v>
      </c>
      <c r="C2" s="14"/>
      <c r="D2" s="15"/>
    </row>
    <row r="3" spans="1:4" ht="15.75" x14ac:dyDescent="0.25">
      <c r="A3" s="2"/>
      <c r="B3" s="13" t="s">
        <v>1046</v>
      </c>
      <c r="C3" s="124"/>
      <c r="D3" s="14">
        <v>8143562</v>
      </c>
    </row>
    <row r="4" spans="1:4" ht="15.75" x14ac:dyDescent="0.25">
      <c r="A4" s="2"/>
      <c r="B4" s="13" t="s">
        <v>1047</v>
      </c>
      <c r="C4" s="14">
        <v>4999200</v>
      </c>
      <c r="D4" s="15"/>
    </row>
    <row r="5" spans="1:4" ht="15.75" x14ac:dyDescent="0.25">
      <c r="A5" s="2"/>
      <c r="B5" s="13" t="s">
        <v>1048</v>
      </c>
      <c r="C5" s="98">
        <v>52258</v>
      </c>
      <c r="D5" s="15"/>
    </row>
    <row r="6" spans="1:4" ht="15.75" x14ac:dyDescent="0.25">
      <c r="A6" s="2"/>
      <c r="B6" s="13"/>
      <c r="C6" s="14"/>
      <c r="D6" s="108">
        <f>SUM(C4:C5)</f>
        <v>5051458</v>
      </c>
    </row>
    <row r="7" spans="1:4" ht="15.75" x14ac:dyDescent="0.25">
      <c r="A7" s="2"/>
      <c r="B7" s="13"/>
      <c r="C7" s="14"/>
      <c r="D7" s="15">
        <f>D3-D6</f>
        <v>3092104</v>
      </c>
    </row>
    <row r="8" spans="1:4" ht="15.75" x14ac:dyDescent="0.25">
      <c r="A8" s="12"/>
      <c r="B8" s="16" t="s">
        <v>1049</v>
      </c>
      <c r="C8" s="17"/>
      <c r="D8" s="18"/>
    </row>
    <row r="9" spans="1:4" ht="15.75" x14ac:dyDescent="0.25">
      <c r="A9" s="2" t="s">
        <v>1052</v>
      </c>
      <c r="B9" s="13" t="s">
        <v>1054</v>
      </c>
      <c r="C9" s="14"/>
      <c r="D9" s="15">
        <v>7850000</v>
      </c>
    </row>
    <row r="10" spans="1:4" ht="15.75" x14ac:dyDescent="0.25">
      <c r="A10" s="12"/>
      <c r="B10" s="16" t="s">
        <v>1055</v>
      </c>
      <c r="C10" s="17"/>
      <c r="D10" s="18"/>
    </row>
    <row r="11" spans="1:4" ht="15.75" x14ac:dyDescent="0.25">
      <c r="A11" s="2" t="s">
        <v>1071</v>
      </c>
      <c r="B11" s="13" t="s">
        <v>1069</v>
      </c>
      <c r="C11" s="14"/>
      <c r="D11" s="15">
        <v>5350000</v>
      </c>
    </row>
    <row r="12" spans="1:4" ht="15.75" x14ac:dyDescent="0.25">
      <c r="A12" s="12"/>
      <c r="B12" s="16" t="s">
        <v>1070</v>
      </c>
      <c r="C12" s="17"/>
      <c r="D12" s="18"/>
    </row>
    <row r="13" spans="1:4" ht="15.75" x14ac:dyDescent="0.25">
      <c r="A13" s="2" t="s">
        <v>1074</v>
      </c>
      <c r="B13" s="13" t="s">
        <v>1072</v>
      </c>
      <c r="C13" s="14"/>
      <c r="D13" s="15">
        <v>6323564</v>
      </c>
    </row>
    <row r="14" spans="1:4" ht="15.75" x14ac:dyDescent="0.25">
      <c r="A14" s="12"/>
      <c r="B14" s="16" t="s">
        <v>1073</v>
      </c>
      <c r="C14" s="17"/>
      <c r="D14" s="18"/>
    </row>
    <row r="15" spans="1:4" ht="15.75" x14ac:dyDescent="0.25">
      <c r="A15" s="2" t="s">
        <v>1132</v>
      </c>
      <c r="B15" s="13" t="s">
        <v>1153</v>
      </c>
      <c r="C15" s="14"/>
      <c r="D15" s="15">
        <v>8182027</v>
      </c>
    </row>
    <row r="16" spans="1:4" ht="15.75" x14ac:dyDescent="0.25">
      <c r="A16" s="12"/>
      <c r="B16" s="16" t="s">
        <v>1154</v>
      </c>
      <c r="C16" s="17"/>
      <c r="D16" s="18"/>
    </row>
    <row r="17" spans="1:5" ht="15.75" x14ac:dyDescent="0.25">
      <c r="A17" s="2" t="s">
        <v>1132</v>
      </c>
      <c r="B17" s="13" t="s">
        <v>1182</v>
      </c>
      <c r="C17" s="14"/>
      <c r="D17" s="15">
        <v>7815000</v>
      </c>
    </row>
    <row r="18" spans="1:5" ht="15.75" x14ac:dyDescent="0.25">
      <c r="A18" s="12"/>
      <c r="B18" s="16" t="s">
        <v>1183</v>
      </c>
      <c r="C18" s="17"/>
      <c r="D18" s="18"/>
    </row>
    <row r="19" spans="1:5" ht="15.75" x14ac:dyDescent="0.25">
      <c r="A19" s="2" t="s">
        <v>1135</v>
      </c>
      <c r="B19" s="13" t="s">
        <v>1184</v>
      </c>
      <c r="C19" s="14"/>
      <c r="D19" s="15">
        <v>9270137</v>
      </c>
    </row>
    <row r="20" spans="1:5" ht="15.75" x14ac:dyDescent="0.25">
      <c r="A20" s="12"/>
      <c r="B20" s="16" t="s">
        <v>1185</v>
      </c>
      <c r="C20" s="17"/>
      <c r="D20" s="18"/>
    </row>
    <row r="21" spans="1:5" ht="15.75" x14ac:dyDescent="0.25">
      <c r="A21" s="109" t="s">
        <v>1155</v>
      </c>
    </row>
    <row r="22" spans="1:5" ht="15.75" x14ac:dyDescent="0.25">
      <c r="A22" s="2" t="s">
        <v>1232</v>
      </c>
      <c r="B22" s="13" t="s">
        <v>1224</v>
      </c>
      <c r="C22" s="14"/>
      <c r="D22" s="15"/>
    </row>
    <row r="23" spans="1:5" ht="15.75" x14ac:dyDescent="0.25">
      <c r="A23" s="2"/>
      <c r="B23" s="13" t="s">
        <v>1225</v>
      </c>
      <c r="C23" s="14"/>
      <c r="D23" s="15"/>
    </row>
    <row r="24" spans="1:5" ht="15.75" x14ac:dyDescent="0.25">
      <c r="A24" s="2"/>
      <c r="B24" s="13" t="s">
        <v>1046</v>
      </c>
      <c r="C24" s="124"/>
      <c r="D24" s="14"/>
      <c r="E24" s="14">
        <v>1200000</v>
      </c>
    </row>
    <row r="25" spans="1:5" ht="15.75" x14ac:dyDescent="0.25">
      <c r="A25" s="2"/>
      <c r="B25" s="13" t="s">
        <v>1047</v>
      </c>
      <c r="C25" s="14">
        <v>7220000</v>
      </c>
      <c r="D25" s="15"/>
    </row>
    <row r="26" spans="1:5" ht="15.75" x14ac:dyDescent="0.25">
      <c r="A26" s="2"/>
      <c r="B26" s="13" t="s">
        <v>1226</v>
      </c>
      <c r="C26" s="30">
        <f>39800+39800</f>
        <v>79600</v>
      </c>
      <c r="D26" s="15"/>
    </row>
    <row r="27" spans="1:5" ht="15.75" x14ac:dyDescent="0.25">
      <c r="A27" s="2"/>
      <c r="B27" s="13" t="s">
        <v>1227</v>
      </c>
      <c r="C27" s="14">
        <f>120000+120000</f>
        <v>240000</v>
      </c>
      <c r="D27" s="15"/>
    </row>
    <row r="28" spans="1:5" ht="15.75" x14ac:dyDescent="0.25">
      <c r="A28" s="2"/>
      <c r="B28" s="13" t="s">
        <v>1228</v>
      </c>
      <c r="C28" s="98">
        <v>60400</v>
      </c>
      <c r="D28" s="15"/>
    </row>
    <row r="29" spans="1:5" ht="15.75" x14ac:dyDescent="0.25">
      <c r="A29" s="2"/>
      <c r="B29" s="13"/>
      <c r="C29" s="124"/>
      <c r="D29" s="14">
        <f>SUM(C25:C28)</f>
        <v>7600000</v>
      </c>
    </row>
    <row r="30" spans="1:5" ht="15.75" x14ac:dyDescent="0.25">
      <c r="A30" s="2"/>
      <c r="B30" s="13" t="s">
        <v>1229</v>
      </c>
      <c r="C30" s="14">
        <v>500000</v>
      </c>
      <c r="D30" s="15"/>
    </row>
    <row r="31" spans="1:5" ht="15.75" x14ac:dyDescent="0.25">
      <c r="A31" s="2"/>
      <c r="B31" s="13" t="s">
        <v>1230</v>
      </c>
      <c r="C31" s="98">
        <v>5900000</v>
      </c>
      <c r="D31" s="15"/>
    </row>
    <row r="32" spans="1:5" ht="15.75" x14ac:dyDescent="0.25">
      <c r="A32" s="2"/>
      <c r="B32" s="13"/>
      <c r="C32" s="124"/>
      <c r="D32" s="98">
        <f>SUM(C30:C31)</f>
        <v>6400000</v>
      </c>
    </row>
    <row r="33" spans="1:5" ht="15.75" x14ac:dyDescent="0.25">
      <c r="A33" s="12"/>
      <c r="B33" s="13" t="s">
        <v>1231</v>
      </c>
      <c r="C33" s="17"/>
      <c r="D33" s="18"/>
      <c r="E33" s="184">
        <f>D29-D32</f>
        <v>1200000</v>
      </c>
    </row>
    <row r="34" spans="1:5" ht="15.75" x14ac:dyDescent="0.25">
      <c r="A34" s="12"/>
      <c r="B34" s="16"/>
      <c r="C34" s="17"/>
      <c r="D34" s="18"/>
      <c r="E34" s="124">
        <f>E24-E33</f>
        <v>0</v>
      </c>
    </row>
    <row r="35" spans="1:5" ht="15.75" x14ac:dyDescent="0.25">
      <c r="A35" s="2" t="s">
        <v>1235</v>
      </c>
      <c r="B35" s="13" t="s">
        <v>1233</v>
      </c>
      <c r="C35" s="14"/>
      <c r="D35" s="15">
        <v>8670136</v>
      </c>
    </row>
    <row r="36" spans="1:5" ht="15.75" x14ac:dyDescent="0.25">
      <c r="A36" s="12"/>
      <c r="B36" s="16" t="s">
        <v>1234</v>
      </c>
      <c r="C36" s="17"/>
      <c r="D36" s="18"/>
    </row>
    <row r="37" spans="1:5" ht="15.75" x14ac:dyDescent="0.25">
      <c r="A37" s="188" t="s">
        <v>1095</v>
      </c>
      <c r="B37" s="16"/>
      <c r="C37" s="17"/>
      <c r="D37" s="18"/>
    </row>
    <row r="38" spans="1:5" ht="15.75" x14ac:dyDescent="0.25">
      <c r="A38" s="2" t="s">
        <v>1272</v>
      </c>
      <c r="B38" s="13" t="s">
        <v>1266</v>
      </c>
      <c r="C38" s="14"/>
      <c r="D38" s="15">
        <v>6900000</v>
      </c>
    </row>
    <row r="39" spans="1:5" ht="15.75" x14ac:dyDescent="0.25">
      <c r="A39" s="12"/>
      <c r="B39" s="16" t="s">
        <v>1267</v>
      </c>
      <c r="C39" s="17"/>
      <c r="D39" s="18"/>
    </row>
    <row r="40" spans="1:5" ht="15.75" x14ac:dyDescent="0.25">
      <c r="A40" s="2" t="s">
        <v>1272</v>
      </c>
      <c r="B40" s="13" t="s">
        <v>1268</v>
      </c>
      <c r="C40" s="14"/>
      <c r="D40" s="15">
        <v>6800000</v>
      </c>
    </row>
    <row r="41" spans="1:5" ht="15.75" x14ac:dyDescent="0.25">
      <c r="A41" s="12"/>
      <c r="B41" s="16" t="s">
        <v>1269</v>
      </c>
      <c r="C41" s="17"/>
      <c r="D41" s="18"/>
    </row>
    <row r="42" spans="1:5" ht="15.75" x14ac:dyDescent="0.25">
      <c r="A42" s="2" t="s">
        <v>1272</v>
      </c>
      <c r="B42" s="13" t="s">
        <v>1270</v>
      </c>
      <c r="C42" s="14"/>
      <c r="D42" s="15">
        <v>7075000</v>
      </c>
    </row>
    <row r="43" spans="1:5" ht="15.75" x14ac:dyDescent="0.25">
      <c r="A43" s="12"/>
      <c r="B43" s="16" t="s">
        <v>1271</v>
      </c>
      <c r="C43" s="17"/>
      <c r="D43" s="18"/>
    </row>
    <row r="44" spans="1:5" ht="15.75" x14ac:dyDescent="0.25">
      <c r="A44" s="188" t="s">
        <v>1095</v>
      </c>
    </row>
    <row r="45" spans="1:5" ht="15.75" x14ac:dyDescent="0.25">
      <c r="A45" s="2" t="s">
        <v>1328</v>
      </c>
      <c r="B45" s="13" t="s">
        <v>1379</v>
      </c>
      <c r="C45" s="14"/>
      <c r="D45" s="15">
        <v>8070000</v>
      </c>
    </row>
    <row r="46" spans="1:5" ht="15.75" x14ac:dyDescent="0.25">
      <c r="A46" s="12"/>
      <c r="B46" s="16" t="s">
        <v>1380</v>
      </c>
      <c r="C46" s="17"/>
      <c r="D46" s="18"/>
    </row>
    <row r="47" spans="1:5" ht="15.75" x14ac:dyDescent="0.25">
      <c r="A47" s="2" t="s">
        <v>1340</v>
      </c>
      <c r="B47" s="13" t="s">
        <v>1381</v>
      </c>
      <c r="C47" s="14"/>
      <c r="D47" s="15">
        <v>2400000</v>
      </c>
    </row>
    <row r="48" spans="1:5" ht="15.75" x14ac:dyDescent="0.25">
      <c r="A48" s="12"/>
      <c r="B48" s="16" t="s">
        <v>1382</v>
      </c>
      <c r="C48" s="17"/>
      <c r="D48" s="18"/>
    </row>
    <row r="49" spans="1:4" ht="15.75" x14ac:dyDescent="0.25">
      <c r="A49" s="2" t="s">
        <v>1340</v>
      </c>
      <c r="B49" s="13" t="s">
        <v>1383</v>
      </c>
      <c r="C49" s="14"/>
      <c r="D49" s="15">
        <v>2400000</v>
      </c>
    </row>
    <row r="50" spans="1:4" ht="15.75" x14ac:dyDescent="0.25">
      <c r="A50" s="12"/>
      <c r="B50" s="16" t="s">
        <v>1384</v>
      </c>
      <c r="C50" s="17"/>
      <c r="D50" s="18"/>
    </row>
    <row r="51" spans="1:4" ht="15.75" x14ac:dyDescent="0.25">
      <c r="A51" s="109" t="s">
        <v>1344</v>
      </c>
    </row>
    <row r="52" spans="1:4" ht="15.75" x14ac:dyDescent="0.25">
      <c r="A52" s="2" t="s">
        <v>1413</v>
      </c>
      <c r="B52" s="13" t="s">
        <v>1409</v>
      </c>
      <c r="C52" s="14"/>
      <c r="D52" s="15"/>
    </row>
    <row r="53" spans="1:4" ht="15.75" x14ac:dyDescent="0.25">
      <c r="A53" s="2"/>
      <c r="B53" s="13" t="s">
        <v>1410</v>
      </c>
      <c r="C53" s="14">
        <v>8860684</v>
      </c>
      <c r="D53" s="15"/>
    </row>
    <row r="54" spans="1:4" ht="15.75" x14ac:dyDescent="0.25">
      <c r="A54" s="2"/>
      <c r="B54" s="13" t="s">
        <v>1411</v>
      </c>
      <c r="C54" s="98">
        <v>2153260</v>
      </c>
      <c r="D54" s="15"/>
    </row>
    <row r="55" spans="1:4" ht="15.75" x14ac:dyDescent="0.25">
      <c r="A55" s="2"/>
      <c r="B55" s="13"/>
      <c r="C55" s="14">
        <f>C53-C54</f>
        <v>6707424</v>
      </c>
      <c r="D55" s="15"/>
    </row>
    <row r="56" spans="1:4" ht="15.75" x14ac:dyDescent="0.25">
      <c r="A56" s="12"/>
      <c r="B56" s="16" t="s">
        <v>1412</v>
      </c>
      <c r="C56" s="17"/>
      <c r="D56" s="18"/>
    </row>
  </sheetData>
  <pageMargins left="0.70866141732283472" right="0.70866141732283472" top="0.74803149606299213" bottom="1.1811023622047245" header="0.31496062992125984" footer="0.31496062992125984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4"/>
  <sheetViews>
    <sheetView topLeftCell="A74" workbookViewId="0">
      <selection activeCell="B90" sqref="B90"/>
    </sheetView>
  </sheetViews>
  <sheetFormatPr defaultRowHeight="15" x14ac:dyDescent="0.25"/>
  <cols>
    <col min="1" max="1" width="13.85546875" customWidth="1"/>
    <col min="2" max="2" width="71.5703125" bestFit="1" customWidth="1"/>
    <col min="3" max="3" width="24.85546875" customWidth="1"/>
    <col min="4" max="4" width="12.5703125" customWidth="1"/>
  </cols>
  <sheetData>
    <row r="1" spans="1:4" ht="15.75" x14ac:dyDescent="0.25">
      <c r="A1" s="1" t="s">
        <v>1029</v>
      </c>
    </row>
    <row r="2" spans="1:4" ht="15.75" x14ac:dyDescent="0.25">
      <c r="A2" s="2" t="s">
        <v>1168</v>
      </c>
      <c r="B2" s="13" t="s">
        <v>1161</v>
      </c>
      <c r="C2" s="19"/>
      <c r="D2" s="15">
        <v>333200</v>
      </c>
    </row>
    <row r="3" spans="1:4" ht="15.75" x14ac:dyDescent="0.25">
      <c r="A3" s="12"/>
      <c r="B3" s="13" t="s">
        <v>1162</v>
      </c>
      <c r="C3" s="19"/>
      <c r="D3" s="14"/>
    </row>
    <row r="4" spans="1:4" ht="15.75" x14ac:dyDescent="0.25">
      <c r="B4" s="13" t="s">
        <v>1163</v>
      </c>
      <c r="C4" s="20"/>
      <c r="D4" s="14"/>
    </row>
    <row r="5" spans="1:4" ht="15.75" x14ac:dyDescent="0.25">
      <c r="B5" s="13" t="s">
        <v>1164</v>
      </c>
      <c r="C5" s="20"/>
      <c r="D5" s="14"/>
    </row>
    <row r="6" spans="1:4" ht="15.75" x14ac:dyDescent="0.25">
      <c r="B6" s="13" t="s">
        <v>1165</v>
      </c>
      <c r="C6" s="20"/>
      <c r="D6" s="14"/>
    </row>
    <row r="7" spans="1:4" ht="15.75" x14ac:dyDescent="0.25">
      <c r="B7" s="13" t="s">
        <v>1166</v>
      </c>
      <c r="C7" s="20"/>
      <c r="D7" s="14"/>
    </row>
    <row r="8" spans="1:4" s="17" customFormat="1" ht="15.75" x14ac:dyDescent="0.25">
      <c r="A8" s="22"/>
      <c r="B8" s="16" t="s">
        <v>1167</v>
      </c>
      <c r="D8" s="14"/>
    </row>
    <row r="9" spans="1:4" ht="15.75" x14ac:dyDescent="0.25">
      <c r="A9" s="2" t="s">
        <v>1168</v>
      </c>
      <c r="B9" s="13" t="s">
        <v>1169</v>
      </c>
      <c r="C9" s="19"/>
      <c r="D9" s="15">
        <v>830771</v>
      </c>
    </row>
    <row r="10" spans="1:4" ht="15.75" x14ac:dyDescent="0.25">
      <c r="A10" s="12"/>
      <c r="B10" s="13" t="s">
        <v>1170</v>
      </c>
      <c r="C10" s="19"/>
      <c r="D10" s="14"/>
    </row>
    <row r="11" spans="1:4" ht="15.75" x14ac:dyDescent="0.25">
      <c r="B11" s="13" t="s">
        <v>1171</v>
      </c>
      <c r="C11" s="20"/>
      <c r="D11" s="14"/>
    </row>
    <row r="12" spans="1:4" ht="15.75" x14ac:dyDescent="0.25">
      <c r="B12" s="13" t="s">
        <v>1172</v>
      </c>
      <c r="C12" s="20"/>
      <c r="D12" s="14"/>
    </row>
    <row r="13" spans="1:4" ht="15.75" x14ac:dyDescent="0.25">
      <c r="B13" s="13" t="s">
        <v>1173</v>
      </c>
      <c r="C13" s="20"/>
      <c r="D13" s="14"/>
    </row>
    <row r="14" spans="1:4" ht="15.75" x14ac:dyDescent="0.25">
      <c r="B14" s="13" t="s">
        <v>1174</v>
      </c>
      <c r="C14" s="20"/>
      <c r="D14" s="14"/>
    </row>
    <row r="15" spans="1:4" s="17" customFormat="1" ht="15.75" x14ac:dyDescent="0.25">
      <c r="A15" s="22"/>
      <c r="B15" s="16" t="s">
        <v>1175</v>
      </c>
      <c r="D15" s="14"/>
    </row>
    <row r="16" spans="1:4" ht="15.75" x14ac:dyDescent="0.25">
      <c r="A16" s="2" t="s">
        <v>1168</v>
      </c>
      <c r="B16" s="13" t="s">
        <v>1176</v>
      </c>
      <c r="C16" s="19"/>
      <c r="D16" s="15">
        <v>209000</v>
      </c>
    </row>
    <row r="17" spans="1:6" ht="15.75" x14ac:dyDescent="0.25">
      <c r="A17" s="12"/>
      <c r="B17" s="13" t="s">
        <v>1177</v>
      </c>
      <c r="C17" s="19"/>
      <c r="D17" s="14"/>
    </row>
    <row r="18" spans="1:6" ht="15.75" x14ac:dyDescent="0.25">
      <c r="B18" s="13" t="s">
        <v>1178</v>
      </c>
      <c r="C18" s="20"/>
      <c r="D18" s="14"/>
    </row>
    <row r="19" spans="1:6" ht="15.75" x14ac:dyDescent="0.25">
      <c r="B19" s="13" t="s">
        <v>1179</v>
      </c>
      <c r="C19" s="20"/>
      <c r="D19" s="14"/>
    </row>
    <row r="20" spans="1:6" ht="15.75" x14ac:dyDescent="0.25">
      <c r="B20" s="13" t="s">
        <v>1180</v>
      </c>
      <c r="C20" s="20"/>
      <c r="D20" s="14"/>
    </row>
    <row r="21" spans="1:6" ht="15.75" x14ac:dyDescent="0.25">
      <c r="B21" s="13" t="s">
        <v>1181</v>
      </c>
      <c r="C21" s="20"/>
      <c r="D21" s="14"/>
    </row>
    <row r="22" spans="1:6" s="17" customFormat="1" ht="15.75" x14ac:dyDescent="0.25">
      <c r="A22" s="22"/>
      <c r="B22" s="16" t="s">
        <v>1175</v>
      </c>
      <c r="D22" s="14"/>
    </row>
    <row r="23" spans="1:6" ht="15.75" x14ac:dyDescent="0.25">
      <c r="A23" s="1" t="s">
        <v>1155</v>
      </c>
    </row>
    <row r="24" spans="1:6" s="17" customFormat="1" ht="15.75" x14ac:dyDescent="0.25">
      <c r="A24" s="2" t="s">
        <v>1244</v>
      </c>
      <c r="B24" s="13" t="s">
        <v>1237</v>
      </c>
      <c r="C24" s="33"/>
      <c r="D24" s="15">
        <f>C29</f>
        <v>208500</v>
      </c>
    </row>
    <row r="25" spans="1:6" s="17" customFormat="1" ht="15.75" x14ac:dyDescent="0.25">
      <c r="A25" s="185"/>
      <c r="B25" s="13" t="s">
        <v>1238</v>
      </c>
      <c r="C25" s="33"/>
      <c r="D25" s="15"/>
    </row>
    <row r="26" spans="1:6" s="17" customFormat="1" ht="15.75" x14ac:dyDescent="0.25">
      <c r="A26" s="185"/>
      <c r="B26" s="13" t="s">
        <v>1239</v>
      </c>
      <c r="C26" s="33"/>
      <c r="D26" s="15"/>
    </row>
    <row r="27" spans="1:6" s="17" customFormat="1" ht="15.75" x14ac:dyDescent="0.25">
      <c r="A27" s="79"/>
      <c r="B27" s="13" t="s">
        <v>1240</v>
      </c>
      <c r="C27" s="15">
        <v>417000</v>
      </c>
      <c r="D27" s="33"/>
    </row>
    <row r="28" spans="1:6" s="17" customFormat="1" ht="15.75" x14ac:dyDescent="0.25">
      <c r="A28" s="79"/>
      <c r="B28" s="13" t="s">
        <v>1241</v>
      </c>
      <c r="C28" s="72">
        <v>208500</v>
      </c>
      <c r="D28" s="14"/>
    </row>
    <row r="29" spans="1:6" s="17" customFormat="1" ht="15.75" x14ac:dyDescent="0.25">
      <c r="A29" s="79"/>
      <c r="B29" s="13" t="s">
        <v>1242</v>
      </c>
      <c r="C29" s="27">
        <f>C27-C28</f>
        <v>208500</v>
      </c>
      <c r="D29" s="14"/>
    </row>
    <row r="30" spans="1:6" ht="15.75" x14ac:dyDescent="0.25">
      <c r="A30" s="185"/>
      <c r="B30" s="16" t="s">
        <v>1243</v>
      </c>
      <c r="C30" s="14"/>
      <c r="D30" s="186"/>
      <c r="E30" s="17"/>
      <c r="F30" s="17"/>
    </row>
    <row r="31" spans="1:6" ht="15.75" x14ac:dyDescent="0.25">
      <c r="A31" s="2" t="s">
        <v>1252</v>
      </c>
      <c r="B31" s="13" t="s">
        <v>1245</v>
      </c>
      <c r="C31" s="19"/>
      <c r="D31" s="15">
        <v>834400</v>
      </c>
    </row>
    <row r="32" spans="1:6" ht="15.75" x14ac:dyDescent="0.25">
      <c r="A32" s="12"/>
      <c r="B32" s="13" t="s">
        <v>1246</v>
      </c>
      <c r="C32" s="19"/>
      <c r="D32" s="14"/>
    </row>
    <row r="33" spans="1:4" ht="15.75" x14ac:dyDescent="0.25">
      <c r="B33" s="13" t="s">
        <v>1247</v>
      </c>
      <c r="C33" s="20"/>
      <c r="D33" s="14"/>
    </row>
    <row r="34" spans="1:4" ht="15.75" x14ac:dyDescent="0.25">
      <c r="B34" s="13" t="s">
        <v>1248</v>
      </c>
      <c r="C34" s="20"/>
      <c r="D34" s="14"/>
    </row>
    <row r="35" spans="1:4" ht="15.75" x14ac:dyDescent="0.25">
      <c r="B35" s="13" t="s">
        <v>1249</v>
      </c>
      <c r="C35" s="20"/>
      <c r="D35" s="14"/>
    </row>
    <row r="36" spans="1:4" ht="15.75" x14ac:dyDescent="0.25">
      <c r="B36" s="13" t="s">
        <v>1250</v>
      </c>
      <c r="C36" s="20"/>
      <c r="D36" s="14"/>
    </row>
    <row r="37" spans="1:4" s="17" customFormat="1" ht="15.75" x14ac:dyDescent="0.25">
      <c r="A37" s="22"/>
      <c r="B37" s="16" t="s">
        <v>1251</v>
      </c>
      <c r="D37" s="14"/>
    </row>
    <row r="38" spans="1:4" ht="15.75" x14ac:dyDescent="0.25">
      <c r="A38" s="2" t="s">
        <v>1262</v>
      </c>
      <c r="B38" s="13" t="s">
        <v>1253</v>
      </c>
      <c r="C38" s="19"/>
      <c r="D38" s="15"/>
    </row>
    <row r="39" spans="1:4" ht="15.75" x14ac:dyDescent="0.25">
      <c r="B39" s="13" t="s">
        <v>1254</v>
      </c>
      <c r="C39" s="19">
        <v>19798200</v>
      </c>
      <c r="D39" s="14"/>
    </row>
    <row r="40" spans="1:4" ht="15.75" x14ac:dyDescent="0.25">
      <c r="B40" s="13" t="s">
        <v>1255</v>
      </c>
      <c r="C40" s="187">
        <v>7000000</v>
      </c>
      <c r="D40" s="14"/>
    </row>
    <row r="41" spans="1:4" ht="15.75" x14ac:dyDescent="0.25">
      <c r="B41" s="13" t="s">
        <v>1256</v>
      </c>
      <c r="C41" s="19">
        <f>C39-C40</f>
        <v>12798200</v>
      </c>
      <c r="D41" s="14"/>
    </row>
    <row r="42" spans="1:4" ht="15.75" x14ac:dyDescent="0.25">
      <c r="B42" s="13" t="s">
        <v>1257</v>
      </c>
      <c r="C42" s="187">
        <v>18000000</v>
      </c>
      <c r="D42" s="14"/>
    </row>
    <row r="43" spans="1:4" ht="15.75" x14ac:dyDescent="0.25">
      <c r="B43" s="13" t="s">
        <v>1258</v>
      </c>
      <c r="C43" s="19">
        <f>SUM(C41:C42)</f>
        <v>30798200</v>
      </c>
      <c r="D43" s="14"/>
    </row>
    <row r="44" spans="1:4" ht="15.75" x14ac:dyDescent="0.25">
      <c r="B44" s="13" t="s">
        <v>1259</v>
      </c>
      <c r="C44" s="187">
        <f>C39</f>
        <v>19798200</v>
      </c>
      <c r="D44" s="14"/>
    </row>
    <row r="45" spans="1:4" s="17" customFormat="1" ht="15.75" x14ac:dyDescent="0.25">
      <c r="A45" s="22"/>
      <c r="B45" s="13" t="s">
        <v>1260</v>
      </c>
      <c r="C45" s="19">
        <f>C43-C44</f>
        <v>11000000</v>
      </c>
      <c r="D45" s="14"/>
    </row>
    <row r="46" spans="1:4" s="79" customFormat="1" ht="15.75" x14ac:dyDescent="0.25">
      <c r="B46" s="16" t="s">
        <v>1261</v>
      </c>
      <c r="C46" s="28"/>
      <c r="D46" s="30"/>
    </row>
    <row r="47" spans="1:4" s="79" customFormat="1" ht="15.75" x14ac:dyDescent="0.25">
      <c r="A47" s="199" t="s">
        <v>1095</v>
      </c>
      <c r="B47" s="16"/>
      <c r="C47" s="28"/>
      <c r="D47" s="30"/>
    </row>
    <row r="48" spans="1:4" s="17" customFormat="1" ht="15.75" x14ac:dyDescent="0.25">
      <c r="A48" s="2" t="s">
        <v>1369</v>
      </c>
      <c r="B48" s="13" t="s">
        <v>1356</v>
      </c>
      <c r="C48" s="33"/>
      <c r="D48" s="15"/>
    </row>
    <row r="49" spans="1:4" s="17" customFormat="1" ht="15.75" x14ac:dyDescent="0.25">
      <c r="A49" s="185"/>
      <c r="B49" s="13" t="s">
        <v>1357</v>
      </c>
      <c r="C49" s="33"/>
      <c r="D49" s="15"/>
    </row>
    <row r="50" spans="1:4" s="17" customFormat="1" ht="15.75" x14ac:dyDescent="0.25">
      <c r="A50" s="185"/>
      <c r="B50" s="13" t="s">
        <v>1358</v>
      </c>
      <c r="C50" s="33"/>
      <c r="D50" s="15"/>
    </row>
    <row r="51" spans="1:4" s="17" customFormat="1" ht="15.75" x14ac:dyDescent="0.25">
      <c r="A51" s="185"/>
      <c r="B51" s="197" t="s">
        <v>1359</v>
      </c>
      <c r="C51" s="33"/>
      <c r="D51" s="15"/>
    </row>
    <row r="52" spans="1:4" s="17" customFormat="1" ht="15.75" x14ac:dyDescent="0.25">
      <c r="A52" s="185"/>
      <c r="B52" s="198" t="s">
        <v>1360</v>
      </c>
      <c r="C52" s="33"/>
      <c r="D52" s="15"/>
    </row>
    <row r="53" spans="1:4" s="17" customFormat="1" ht="15.75" x14ac:dyDescent="0.25">
      <c r="A53" s="185"/>
      <c r="B53" s="16" t="s">
        <v>1361</v>
      </c>
      <c r="C53" s="33"/>
      <c r="D53" s="15"/>
    </row>
    <row r="54" spans="1:4" s="17" customFormat="1" ht="15.75" x14ac:dyDescent="0.25">
      <c r="A54" s="79"/>
      <c r="B54" s="13" t="s">
        <v>1362</v>
      </c>
      <c r="C54" s="15">
        <v>556000</v>
      </c>
      <c r="D54" s="33"/>
    </row>
    <row r="55" spans="1:4" s="17" customFormat="1" ht="15.75" x14ac:dyDescent="0.25">
      <c r="A55" s="79"/>
      <c r="B55" s="13" t="s">
        <v>1241</v>
      </c>
      <c r="C55" s="72">
        <v>264500</v>
      </c>
      <c r="D55" s="14"/>
    </row>
    <row r="56" spans="1:4" s="17" customFormat="1" ht="15.75" x14ac:dyDescent="0.25">
      <c r="A56" s="79"/>
      <c r="B56" s="13" t="s">
        <v>1242</v>
      </c>
      <c r="C56" s="27"/>
      <c r="D56" s="14">
        <f>C54-C55</f>
        <v>291500</v>
      </c>
    </row>
    <row r="57" spans="1:4" s="17" customFormat="1" ht="15.75" x14ac:dyDescent="0.25">
      <c r="A57" s="185"/>
      <c r="B57" s="16" t="s">
        <v>1363</v>
      </c>
      <c r="C57" s="33"/>
      <c r="D57" s="15"/>
    </row>
    <row r="58" spans="1:4" s="17" customFormat="1" ht="15.75" x14ac:dyDescent="0.25">
      <c r="A58" s="79"/>
      <c r="B58" s="13" t="s">
        <v>1362</v>
      </c>
      <c r="C58" s="15">
        <v>417000</v>
      </c>
      <c r="D58" s="33"/>
    </row>
    <row r="59" spans="1:4" s="17" customFormat="1" ht="15.75" x14ac:dyDescent="0.25">
      <c r="A59" s="79"/>
      <c r="B59" s="13" t="s">
        <v>1241</v>
      </c>
      <c r="C59" s="72">
        <v>208500</v>
      </c>
      <c r="D59" s="14"/>
    </row>
    <row r="60" spans="1:4" s="17" customFormat="1" ht="15.75" x14ac:dyDescent="0.25">
      <c r="A60" s="79"/>
      <c r="B60" s="13" t="s">
        <v>1242</v>
      </c>
      <c r="C60" s="27"/>
      <c r="D60" s="14">
        <f>C58-C59</f>
        <v>208500</v>
      </c>
    </row>
    <row r="61" spans="1:4" s="17" customFormat="1" ht="15.75" x14ac:dyDescent="0.25">
      <c r="A61" s="185"/>
      <c r="B61" s="198" t="s">
        <v>1364</v>
      </c>
      <c r="C61" s="33"/>
      <c r="D61" s="15"/>
    </row>
    <row r="62" spans="1:4" s="17" customFormat="1" ht="15.75" x14ac:dyDescent="0.25">
      <c r="A62" s="185"/>
      <c r="B62" s="16" t="s">
        <v>1361</v>
      </c>
      <c r="C62" s="33"/>
      <c r="D62" s="15"/>
    </row>
    <row r="63" spans="1:4" s="17" customFormat="1" ht="15.75" x14ac:dyDescent="0.25">
      <c r="A63" s="79"/>
      <c r="B63" s="13" t="s">
        <v>1362</v>
      </c>
      <c r="C63" s="15">
        <v>556000</v>
      </c>
      <c r="D63" s="33"/>
    </row>
    <row r="64" spans="1:4" s="17" customFormat="1" ht="15.75" x14ac:dyDescent="0.25">
      <c r="A64" s="79"/>
      <c r="B64" s="13" t="s">
        <v>1241</v>
      </c>
      <c r="C64" s="72">
        <v>264500</v>
      </c>
      <c r="D64" s="14"/>
    </row>
    <row r="65" spans="1:6" s="17" customFormat="1" ht="15.75" x14ac:dyDescent="0.25">
      <c r="A65" s="79"/>
      <c r="B65" s="13" t="s">
        <v>1242</v>
      </c>
      <c r="C65" s="27"/>
      <c r="D65" s="14">
        <f>C63-C64</f>
        <v>291500</v>
      </c>
    </row>
    <row r="66" spans="1:6" s="17" customFormat="1" ht="15.75" x14ac:dyDescent="0.25">
      <c r="A66" s="185"/>
      <c r="B66" s="16" t="s">
        <v>1363</v>
      </c>
      <c r="C66" s="33"/>
      <c r="D66" s="15"/>
    </row>
    <row r="67" spans="1:6" s="17" customFormat="1" ht="15.75" x14ac:dyDescent="0.25">
      <c r="A67" s="79"/>
      <c r="B67" s="13" t="s">
        <v>1362</v>
      </c>
      <c r="C67" s="15">
        <v>417000</v>
      </c>
      <c r="D67" s="33"/>
    </row>
    <row r="68" spans="1:6" s="17" customFormat="1" ht="15.75" x14ac:dyDescent="0.25">
      <c r="A68" s="79"/>
      <c r="B68" s="13" t="s">
        <v>1241</v>
      </c>
      <c r="C68" s="72">
        <v>208500</v>
      </c>
      <c r="D68" s="14"/>
    </row>
    <row r="69" spans="1:6" s="17" customFormat="1" ht="15.75" x14ac:dyDescent="0.25">
      <c r="A69" s="79"/>
      <c r="B69" s="13" t="s">
        <v>1242</v>
      </c>
      <c r="C69" s="27"/>
      <c r="D69" s="14">
        <f>C67-C68</f>
        <v>208500</v>
      </c>
    </row>
    <row r="70" spans="1:6" s="17" customFormat="1" ht="15.75" x14ac:dyDescent="0.25">
      <c r="A70" s="79"/>
      <c r="B70" s="197" t="s">
        <v>1365</v>
      </c>
      <c r="C70" s="27"/>
      <c r="D70" s="14"/>
    </row>
    <row r="71" spans="1:6" s="17" customFormat="1" ht="15.75" x14ac:dyDescent="0.25">
      <c r="A71" s="79"/>
      <c r="B71" s="13" t="s">
        <v>1366</v>
      </c>
      <c r="C71" s="29">
        <v>108387</v>
      </c>
      <c r="D71" s="14"/>
    </row>
    <row r="72" spans="1:6" s="17" customFormat="1" ht="15.75" x14ac:dyDescent="0.25">
      <c r="A72" s="79"/>
      <c r="B72" s="13" t="s">
        <v>1367</v>
      </c>
      <c r="C72" s="72">
        <v>75484</v>
      </c>
      <c r="D72" s="14"/>
    </row>
    <row r="73" spans="1:6" s="17" customFormat="1" ht="15.75" x14ac:dyDescent="0.25">
      <c r="A73" s="79"/>
      <c r="B73" s="13"/>
      <c r="C73" s="27"/>
      <c r="D73" s="14">
        <f>C71+C72</f>
        <v>183871</v>
      </c>
    </row>
    <row r="74" spans="1:6" ht="15.75" x14ac:dyDescent="0.25">
      <c r="A74" s="185"/>
      <c r="B74" s="16" t="s">
        <v>1368</v>
      </c>
      <c r="C74" s="14"/>
      <c r="D74" s="186"/>
      <c r="E74" s="17"/>
      <c r="F74" s="17"/>
    </row>
    <row r="75" spans="1:6" ht="15.75" x14ac:dyDescent="0.25">
      <c r="A75" s="1" t="s">
        <v>1344</v>
      </c>
    </row>
    <row r="76" spans="1:6" ht="15.75" x14ac:dyDescent="0.25">
      <c r="A76" s="2" t="s">
        <v>1377</v>
      </c>
      <c r="B76" s="13" t="s">
        <v>1370</v>
      </c>
      <c r="C76" s="19"/>
      <c r="D76" s="15"/>
    </row>
    <row r="77" spans="1:6" ht="15.75" x14ac:dyDescent="0.25">
      <c r="A77" s="12"/>
      <c r="B77" s="13" t="s">
        <v>1371</v>
      </c>
      <c r="C77" s="19"/>
      <c r="D77" s="14"/>
    </row>
    <row r="78" spans="1:6" ht="15.75" x14ac:dyDescent="0.25">
      <c r="B78" s="13" t="s">
        <v>1372</v>
      </c>
      <c r="C78" s="20"/>
      <c r="D78" s="14"/>
    </row>
    <row r="79" spans="1:6" ht="15.75" x14ac:dyDescent="0.25">
      <c r="B79" s="13" t="s">
        <v>1373</v>
      </c>
      <c r="C79" s="20">
        <v>41230660</v>
      </c>
      <c r="D79" s="14"/>
    </row>
    <row r="80" spans="1:6" ht="15.75" x14ac:dyDescent="0.25">
      <c r="B80" s="13" t="s">
        <v>1374</v>
      </c>
      <c r="C80" s="187">
        <v>5000000</v>
      </c>
      <c r="D80" s="14"/>
    </row>
    <row r="81" spans="1:4" ht="15.75" x14ac:dyDescent="0.25">
      <c r="B81" s="13"/>
      <c r="C81" s="20">
        <f>SUM(C79:C80)</f>
        <v>46230660</v>
      </c>
      <c r="D81" s="14"/>
    </row>
    <row r="82" spans="1:4" s="200" customFormat="1" ht="15.75" x14ac:dyDescent="0.25">
      <c r="A82" s="2"/>
      <c r="B82" s="13" t="s">
        <v>1375</v>
      </c>
      <c r="C82" s="98">
        <v>47467474</v>
      </c>
      <c r="D82" s="190"/>
    </row>
    <row r="83" spans="1:4" s="200" customFormat="1" ht="15.75" x14ac:dyDescent="0.25">
      <c r="A83" s="2"/>
      <c r="B83" s="13" t="s">
        <v>1242</v>
      </c>
      <c r="C83" s="30">
        <f>C82-C81</f>
        <v>1236814</v>
      </c>
      <c r="D83" s="190"/>
    </row>
    <row r="84" spans="1:4" s="99" customFormat="1" ht="15.75" x14ac:dyDescent="0.25">
      <c r="A84" s="12"/>
      <c r="B84" s="16" t="s">
        <v>1376</v>
      </c>
      <c r="C84" s="201"/>
      <c r="D84" s="111"/>
    </row>
  </sheetData>
  <pageMargins left="0.70866141732283472" right="0.70866141732283472" top="0.74803149606299213" bottom="1.1811023622047245" header="0.31496062992125984" footer="0.31496062992125984"/>
  <pageSetup paperSize="5" scale="7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opLeftCell="A363" workbookViewId="0">
      <selection activeCell="E380" sqref="E380"/>
    </sheetView>
  </sheetViews>
  <sheetFormatPr defaultRowHeight="15" x14ac:dyDescent="0.25"/>
  <cols>
    <col min="1" max="1" width="1.140625" style="36" customWidth="1"/>
    <col min="2" max="2" width="14.7109375" style="36" customWidth="1"/>
    <col min="3" max="3" width="31" customWidth="1"/>
    <col min="4" max="4" width="34.42578125" bestFit="1" customWidth="1"/>
    <col min="5" max="5" width="42.7109375" customWidth="1"/>
    <col min="6" max="6" width="20" customWidth="1"/>
  </cols>
  <sheetData>
    <row r="1" spans="1:5" ht="15.75" x14ac:dyDescent="0.25">
      <c r="C1" s="8" t="s">
        <v>39</v>
      </c>
      <c r="D1" s="8" t="s">
        <v>40</v>
      </c>
      <c r="E1" s="8" t="s">
        <v>41</v>
      </c>
    </row>
    <row r="3" spans="1:5" x14ac:dyDescent="0.25">
      <c r="A3" s="36">
        <v>1</v>
      </c>
      <c r="C3" s="59" t="s">
        <v>42</v>
      </c>
      <c r="D3" s="38" t="s">
        <v>43</v>
      </c>
      <c r="E3" t="s">
        <v>44</v>
      </c>
    </row>
    <row r="4" spans="1:5" x14ac:dyDescent="0.25">
      <c r="A4" s="36">
        <v>2</v>
      </c>
      <c r="C4" t="s">
        <v>45</v>
      </c>
      <c r="D4" s="38" t="s">
        <v>46</v>
      </c>
      <c r="E4" t="s">
        <v>47</v>
      </c>
    </row>
    <row r="5" spans="1:5" x14ac:dyDescent="0.25">
      <c r="A5" s="36">
        <v>3</v>
      </c>
      <c r="C5" t="s">
        <v>48</v>
      </c>
      <c r="D5" s="38" t="s">
        <v>49</v>
      </c>
      <c r="E5" t="s">
        <v>50</v>
      </c>
    </row>
    <row r="6" spans="1:5" x14ac:dyDescent="0.25">
      <c r="A6" s="36">
        <v>4</v>
      </c>
      <c r="C6" t="s">
        <v>51</v>
      </c>
      <c r="D6" s="38" t="s">
        <v>52</v>
      </c>
      <c r="E6" s="38" t="s">
        <v>53</v>
      </c>
    </row>
    <row r="7" spans="1:5" x14ac:dyDescent="0.25">
      <c r="E7" s="38" t="s">
        <v>54</v>
      </c>
    </row>
    <row r="8" spans="1:5" x14ac:dyDescent="0.25">
      <c r="A8" s="36">
        <v>5</v>
      </c>
      <c r="C8" t="s">
        <v>55</v>
      </c>
      <c r="D8" s="39" t="s">
        <v>56</v>
      </c>
      <c r="E8" t="s">
        <v>57</v>
      </c>
    </row>
    <row r="9" spans="1:5" x14ac:dyDescent="0.25">
      <c r="A9" s="36">
        <v>6</v>
      </c>
      <c r="C9" t="s">
        <v>58</v>
      </c>
      <c r="D9" s="38" t="s">
        <v>59</v>
      </c>
      <c r="E9" t="s">
        <v>60</v>
      </c>
    </row>
    <row r="10" spans="1:5" x14ac:dyDescent="0.25">
      <c r="A10" s="36">
        <v>7</v>
      </c>
      <c r="C10" t="s">
        <v>61</v>
      </c>
      <c r="D10" s="38" t="s">
        <v>62</v>
      </c>
      <c r="E10" t="s">
        <v>63</v>
      </c>
    </row>
    <row r="11" spans="1:5" x14ac:dyDescent="0.25">
      <c r="A11" s="36">
        <v>8</v>
      </c>
      <c r="C11" t="s">
        <v>64</v>
      </c>
      <c r="D11" s="38" t="s">
        <v>65</v>
      </c>
      <c r="E11" t="s">
        <v>66</v>
      </c>
    </row>
    <row r="12" spans="1:5" x14ac:dyDescent="0.25">
      <c r="E12" t="s">
        <v>67</v>
      </c>
    </row>
    <row r="13" spans="1:5" s="99" customFormat="1" x14ac:dyDescent="0.25">
      <c r="A13" s="140">
        <v>9</v>
      </c>
      <c r="B13" s="140"/>
      <c r="C13" s="99" t="s">
        <v>68</v>
      </c>
      <c r="D13" s="141" t="s">
        <v>69</v>
      </c>
      <c r="E13" s="99" t="s">
        <v>70</v>
      </c>
    </row>
    <row r="14" spans="1:5" x14ac:dyDescent="0.25">
      <c r="A14" s="41" t="s">
        <v>71</v>
      </c>
      <c r="B14" s="41"/>
      <c r="C14" t="s">
        <v>72</v>
      </c>
      <c r="D14" s="38" t="s">
        <v>73</v>
      </c>
      <c r="E14" t="s">
        <v>74</v>
      </c>
    </row>
    <row r="15" spans="1:5" x14ac:dyDescent="0.25">
      <c r="C15" t="s">
        <v>75</v>
      </c>
      <c r="D15" s="38" t="s">
        <v>76</v>
      </c>
      <c r="E15" s="38" t="s">
        <v>77</v>
      </c>
    </row>
    <row r="16" spans="1:5" x14ac:dyDescent="0.25">
      <c r="C16" t="s">
        <v>78</v>
      </c>
    </row>
    <row r="17" spans="1:6" x14ac:dyDescent="0.25">
      <c r="C17" t="s">
        <v>79</v>
      </c>
      <c r="D17" s="38" t="s">
        <v>721</v>
      </c>
      <c r="E17" t="s">
        <v>80</v>
      </c>
    </row>
    <row r="18" spans="1:6" x14ac:dyDescent="0.25">
      <c r="A18" s="41" t="s">
        <v>81</v>
      </c>
      <c r="B18" s="41"/>
      <c r="C18" t="s">
        <v>51</v>
      </c>
      <c r="D18" s="38" t="s">
        <v>52</v>
      </c>
      <c r="E18" s="38" t="s">
        <v>1102</v>
      </c>
    </row>
    <row r="19" spans="1:6" x14ac:dyDescent="0.25">
      <c r="A19" s="42" t="s">
        <v>82</v>
      </c>
      <c r="B19" s="42"/>
      <c r="C19" t="s">
        <v>83</v>
      </c>
      <c r="D19" s="38" t="s">
        <v>84</v>
      </c>
      <c r="E19" s="38" t="s">
        <v>85</v>
      </c>
    </row>
    <row r="20" spans="1:6" x14ac:dyDescent="0.25">
      <c r="A20" s="41" t="s">
        <v>86</v>
      </c>
      <c r="B20" s="41"/>
      <c r="C20" t="s">
        <v>87</v>
      </c>
      <c r="D20" s="38" t="s">
        <v>88</v>
      </c>
      <c r="E20" t="s">
        <v>89</v>
      </c>
    </row>
    <row r="21" spans="1:6" x14ac:dyDescent="0.25">
      <c r="A21" s="41" t="s">
        <v>90</v>
      </c>
      <c r="B21" s="41"/>
      <c r="C21" s="31" t="s">
        <v>91</v>
      </c>
      <c r="D21" s="142" t="s">
        <v>1103</v>
      </c>
      <c r="E21" t="s">
        <v>92</v>
      </c>
    </row>
    <row r="22" spans="1:6" x14ac:dyDescent="0.25">
      <c r="A22" s="41" t="s">
        <v>93</v>
      </c>
      <c r="B22" s="41"/>
      <c r="C22" t="s">
        <v>323</v>
      </c>
      <c r="D22" s="38" t="s">
        <v>105</v>
      </c>
      <c r="E22" t="s">
        <v>324</v>
      </c>
    </row>
    <row r="23" spans="1:6" x14ac:dyDescent="0.25">
      <c r="A23"/>
      <c r="D23" s="38"/>
    </row>
    <row r="24" spans="1:6" x14ac:dyDescent="0.25">
      <c r="A24" s="41" t="s">
        <v>94</v>
      </c>
      <c r="B24" s="41"/>
      <c r="C24" t="s">
        <v>5</v>
      </c>
      <c r="D24" s="38" t="s">
        <v>20</v>
      </c>
      <c r="E24" s="38" t="s">
        <v>95</v>
      </c>
    </row>
    <row r="26" spans="1:6" ht="15.75" x14ac:dyDescent="0.25">
      <c r="A26" s="41" t="s">
        <v>96</v>
      </c>
      <c r="B26" s="41"/>
      <c r="C26" s="3" t="s">
        <v>97</v>
      </c>
      <c r="D26" s="7" t="s">
        <v>98</v>
      </c>
      <c r="E26" t="s">
        <v>99</v>
      </c>
      <c r="F26" t="s">
        <v>100</v>
      </c>
    </row>
    <row r="28" spans="1:6" x14ac:dyDescent="0.25">
      <c r="C28" t="s">
        <v>14</v>
      </c>
      <c r="E28" s="38" t="s">
        <v>101</v>
      </c>
    </row>
    <row r="29" spans="1:6" x14ac:dyDescent="0.25">
      <c r="C29" t="s">
        <v>102</v>
      </c>
      <c r="D29" s="38" t="s">
        <v>103</v>
      </c>
      <c r="E29" s="38" t="s">
        <v>104</v>
      </c>
    </row>
    <row r="30" spans="1:6" x14ac:dyDescent="0.25">
      <c r="D30" s="38"/>
      <c r="E30" s="38"/>
    </row>
    <row r="32" spans="1:6" x14ac:dyDescent="0.25">
      <c r="C32" t="s">
        <v>106</v>
      </c>
      <c r="E32" t="s">
        <v>107</v>
      </c>
    </row>
    <row r="34" spans="1:5" x14ac:dyDescent="0.25">
      <c r="C34" t="s">
        <v>108</v>
      </c>
      <c r="D34" s="38" t="s">
        <v>109</v>
      </c>
      <c r="E34" t="s">
        <v>553</v>
      </c>
    </row>
    <row r="36" spans="1:5" x14ac:dyDescent="0.25">
      <c r="A36" s="41" t="s">
        <v>110</v>
      </c>
      <c r="B36" s="42" t="s">
        <v>111</v>
      </c>
      <c r="C36" t="s">
        <v>112</v>
      </c>
      <c r="D36" s="38" t="s">
        <v>1</v>
      </c>
      <c r="E36" t="s">
        <v>113</v>
      </c>
    </row>
    <row r="37" spans="1:5" x14ac:dyDescent="0.25">
      <c r="E37" s="38" t="s">
        <v>726</v>
      </c>
    </row>
    <row r="38" spans="1:5" x14ac:dyDescent="0.25">
      <c r="E38" s="38"/>
    </row>
    <row r="39" spans="1:5" x14ac:dyDescent="0.25">
      <c r="B39" s="36" t="s">
        <v>111</v>
      </c>
      <c r="C39" t="s">
        <v>114</v>
      </c>
      <c r="D39" s="38" t="s">
        <v>115</v>
      </c>
      <c r="E39" s="38" t="s">
        <v>116</v>
      </c>
    </row>
    <row r="41" spans="1:5" x14ac:dyDescent="0.25">
      <c r="B41" s="36" t="s">
        <v>111</v>
      </c>
      <c r="C41" t="s">
        <v>117</v>
      </c>
      <c r="E41" t="s">
        <v>118</v>
      </c>
    </row>
    <row r="43" spans="1:5" x14ac:dyDescent="0.25">
      <c r="A43" s="41" t="s">
        <v>119</v>
      </c>
      <c r="B43" s="41"/>
      <c r="C43" t="s">
        <v>120</v>
      </c>
    </row>
    <row r="45" spans="1:5" x14ac:dyDescent="0.25">
      <c r="B45" s="36" t="s">
        <v>111</v>
      </c>
      <c r="C45" t="s">
        <v>121</v>
      </c>
      <c r="D45" s="38" t="s">
        <v>122</v>
      </c>
      <c r="E45" s="38" t="s">
        <v>123</v>
      </c>
    </row>
    <row r="47" spans="1:5" x14ac:dyDescent="0.25">
      <c r="A47" s="41" t="s">
        <v>119</v>
      </c>
      <c r="C47" t="s">
        <v>28</v>
      </c>
      <c r="D47" s="38" t="s">
        <v>29</v>
      </c>
      <c r="E47" t="s">
        <v>124</v>
      </c>
    </row>
    <row r="49" spans="1:6" x14ac:dyDescent="0.25">
      <c r="C49" t="s">
        <v>125</v>
      </c>
      <c r="D49" s="38" t="s">
        <v>126</v>
      </c>
      <c r="E49" t="s">
        <v>127</v>
      </c>
      <c r="F49" t="s">
        <v>128</v>
      </c>
    </row>
    <row r="50" spans="1:6" x14ac:dyDescent="0.25">
      <c r="C50" t="s">
        <v>129</v>
      </c>
      <c r="D50" s="38" t="s">
        <v>130</v>
      </c>
      <c r="E50" t="s">
        <v>131</v>
      </c>
    </row>
    <row r="52" spans="1:6" x14ac:dyDescent="0.25">
      <c r="C52" t="s">
        <v>132</v>
      </c>
      <c r="D52" s="38" t="s">
        <v>133</v>
      </c>
      <c r="E52" t="s">
        <v>134</v>
      </c>
      <c r="F52" t="s">
        <v>135</v>
      </c>
    </row>
    <row r="53" spans="1:6" x14ac:dyDescent="0.25">
      <c r="E53" t="s">
        <v>136</v>
      </c>
    </row>
    <row r="54" spans="1:6" x14ac:dyDescent="0.25">
      <c r="E54" t="s">
        <v>137</v>
      </c>
    </row>
    <row r="56" spans="1:6" ht="15.75" x14ac:dyDescent="0.25">
      <c r="C56" s="43" t="s">
        <v>138</v>
      </c>
      <c r="D56" s="44" t="s">
        <v>139</v>
      </c>
      <c r="E56" s="40" t="s">
        <v>140</v>
      </c>
      <c r="F56" s="40"/>
    </row>
    <row r="58" spans="1:6" x14ac:dyDescent="0.25">
      <c r="C58" t="s">
        <v>141</v>
      </c>
      <c r="E58" t="s">
        <v>142</v>
      </c>
    </row>
    <row r="60" spans="1:6" x14ac:dyDescent="0.25">
      <c r="C60" t="s">
        <v>143</v>
      </c>
      <c r="D60" s="38" t="s">
        <v>144</v>
      </c>
      <c r="E60" t="s">
        <v>145</v>
      </c>
    </row>
    <row r="62" spans="1:6" ht="15.75" x14ac:dyDescent="0.25">
      <c r="C62" t="s">
        <v>146</v>
      </c>
      <c r="D62" s="45" t="s">
        <v>147</v>
      </c>
      <c r="E62" t="s">
        <v>148</v>
      </c>
    </row>
    <row r="63" spans="1:6" x14ac:dyDescent="0.25">
      <c r="C63" t="s">
        <v>501</v>
      </c>
      <c r="D63" s="38" t="s">
        <v>147</v>
      </c>
      <c r="E63" t="s">
        <v>502</v>
      </c>
    </row>
    <row r="64" spans="1:6" ht="15.75" x14ac:dyDescent="0.25">
      <c r="A64" s="41" t="s">
        <v>149</v>
      </c>
      <c r="C64" t="s">
        <v>150</v>
      </c>
      <c r="D64" s="46" t="s">
        <v>151</v>
      </c>
      <c r="E64" t="s">
        <v>152</v>
      </c>
    </row>
    <row r="66" spans="1:5" x14ac:dyDescent="0.25">
      <c r="A66" s="41" t="s">
        <v>153</v>
      </c>
      <c r="C66" t="s">
        <v>154</v>
      </c>
      <c r="D66" s="38" t="s">
        <v>155</v>
      </c>
      <c r="E66" s="38" t="s">
        <v>828</v>
      </c>
    </row>
    <row r="68" spans="1:5" ht="15.75" x14ac:dyDescent="0.25">
      <c r="C68" t="s">
        <v>156</v>
      </c>
      <c r="D68" s="47" t="s">
        <v>157</v>
      </c>
      <c r="E68" t="s">
        <v>158</v>
      </c>
    </row>
    <row r="70" spans="1:5" x14ac:dyDescent="0.25">
      <c r="C70" t="s">
        <v>159</v>
      </c>
      <c r="D70" s="38" t="s">
        <v>160</v>
      </c>
      <c r="E70" t="s">
        <v>161</v>
      </c>
    </row>
    <row r="72" spans="1:5" x14ac:dyDescent="0.25">
      <c r="C72" t="s">
        <v>162</v>
      </c>
      <c r="D72" s="38" t="s">
        <v>163</v>
      </c>
      <c r="E72" s="38" t="s">
        <v>164</v>
      </c>
    </row>
    <row r="73" spans="1:5" x14ac:dyDescent="0.25">
      <c r="E73" s="38" t="s">
        <v>165</v>
      </c>
    </row>
    <row r="75" spans="1:5" x14ac:dyDescent="0.25">
      <c r="C75" t="s">
        <v>166</v>
      </c>
      <c r="D75" s="38" t="s">
        <v>167</v>
      </c>
      <c r="E75" s="38" t="s">
        <v>168</v>
      </c>
    </row>
    <row r="77" spans="1:5" x14ac:dyDescent="0.25">
      <c r="C77" t="s">
        <v>169</v>
      </c>
      <c r="D77" s="38" t="s">
        <v>170</v>
      </c>
      <c r="E77" t="s">
        <v>171</v>
      </c>
    </row>
    <row r="79" spans="1:5" x14ac:dyDescent="0.25">
      <c r="C79" t="s">
        <v>172</v>
      </c>
      <c r="D79" s="38" t="s">
        <v>173</v>
      </c>
      <c r="E79" s="38" t="s">
        <v>174</v>
      </c>
    </row>
    <row r="81" spans="1:5" x14ac:dyDescent="0.25">
      <c r="A81" s="41" t="s">
        <v>175</v>
      </c>
      <c r="C81" t="s">
        <v>176</v>
      </c>
      <c r="D81" s="38" t="s">
        <v>177</v>
      </c>
      <c r="E81" t="s">
        <v>178</v>
      </c>
    </row>
    <row r="83" spans="1:5" x14ac:dyDescent="0.25">
      <c r="A83" s="41" t="s">
        <v>179</v>
      </c>
      <c r="C83" t="s">
        <v>180</v>
      </c>
      <c r="D83" s="38" t="s">
        <v>157</v>
      </c>
      <c r="E83" t="s">
        <v>181</v>
      </c>
    </row>
    <row r="85" spans="1:5" x14ac:dyDescent="0.25">
      <c r="C85" t="s">
        <v>182</v>
      </c>
      <c r="D85" s="38" t="s">
        <v>6</v>
      </c>
      <c r="E85" t="s">
        <v>183</v>
      </c>
    </row>
    <row r="86" spans="1:5" x14ac:dyDescent="0.25">
      <c r="C86" t="s">
        <v>184</v>
      </c>
      <c r="E86" t="s">
        <v>185</v>
      </c>
    </row>
    <row r="88" spans="1:5" x14ac:dyDescent="0.25">
      <c r="C88" t="s">
        <v>186</v>
      </c>
      <c r="D88" s="38" t="s">
        <v>187</v>
      </c>
      <c r="E88" s="38" t="s">
        <v>188</v>
      </c>
    </row>
    <row r="89" spans="1:5" x14ac:dyDescent="0.25">
      <c r="E89" s="38" t="s">
        <v>189</v>
      </c>
    </row>
    <row r="90" spans="1:5" x14ac:dyDescent="0.25">
      <c r="E90" s="38" t="s">
        <v>190</v>
      </c>
    </row>
    <row r="92" spans="1:5" x14ac:dyDescent="0.25">
      <c r="C92" t="s">
        <v>11</v>
      </c>
      <c r="D92" s="38" t="s">
        <v>18</v>
      </c>
      <c r="E92" s="38" t="s">
        <v>191</v>
      </c>
    </row>
    <row r="93" spans="1:5" x14ac:dyDescent="0.25">
      <c r="E93" s="38" t="s">
        <v>192</v>
      </c>
    </row>
    <row r="95" spans="1:5" x14ac:dyDescent="0.25">
      <c r="A95" s="41" t="s">
        <v>193</v>
      </c>
      <c r="C95" t="s">
        <v>194</v>
      </c>
      <c r="D95" s="38" t="s">
        <v>195</v>
      </c>
      <c r="E95" t="s">
        <v>196</v>
      </c>
    </row>
    <row r="97" spans="3:5" x14ac:dyDescent="0.25">
      <c r="C97" s="48" t="s">
        <v>197</v>
      </c>
    </row>
    <row r="98" spans="3:5" x14ac:dyDescent="0.25">
      <c r="C98" t="s">
        <v>11</v>
      </c>
      <c r="D98" s="38" t="s">
        <v>18</v>
      </c>
      <c r="E98" s="38" t="s">
        <v>198</v>
      </c>
    </row>
    <row r="99" spans="3:5" x14ac:dyDescent="0.25">
      <c r="C99" t="s">
        <v>11</v>
      </c>
      <c r="D99" s="38" t="s">
        <v>18</v>
      </c>
      <c r="E99" s="38" t="s">
        <v>199</v>
      </c>
    </row>
    <row r="100" spans="3:5" x14ac:dyDescent="0.25">
      <c r="C100" t="s">
        <v>200</v>
      </c>
      <c r="D100" s="38" t="s">
        <v>201</v>
      </c>
      <c r="E100" s="38" t="s">
        <v>202</v>
      </c>
    </row>
    <row r="101" spans="3:5" x14ac:dyDescent="0.25">
      <c r="C101" t="s">
        <v>203</v>
      </c>
      <c r="D101" s="38" t="s">
        <v>187</v>
      </c>
      <c r="E101" s="38" t="s">
        <v>204</v>
      </c>
    </row>
    <row r="102" spans="3:5" x14ac:dyDescent="0.25">
      <c r="C102" t="s">
        <v>12</v>
      </c>
      <c r="D102" s="38" t="s">
        <v>13</v>
      </c>
      <c r="E102" s="38" t="s">
        <v>205</v>
      </c>
    </row>
    <row r="103" spans="3:5" x14ac:dyDescent="0.25">
      <c r="D103" s="38"/>
      <c r="E103" s="38" t="s">
        <v>733</v>
      </c>
    </row>
    <row r="104" spans="3:5" x14ac:dyDescent="0.25">
      <c r="C104" t="s">
        <v>206</v>
      </c>
      <c r="D104" s="38" t="s">
        <v>207</v>
      </c>
      <c r="E104" s="38" t="s">
        <v>208</v>
      </c>
    </row>
    <row r="105" spans="3:5" x14ac:dyDescent="0.25">
      <c r="C105" t="s">
        <v>209</v>
      </c>
      <c r="D105" s="38" t="s">
        <v>210</v>
      </c>
      <c r="E105" s="38" t="s">
        <v>211</v>
      </c>
    </row>
    <row r="106" spans="3:5" x14ac:dyDescent="0.25">
      <c r="C106" t="s">
        <v>212</v>
      </c>
      <c r="D106" s="38" t="s">
        <v>213</v>
      </c>
      <c r="E106" s="38" t="s">
        <v>214</v>
      </c>
    </row>
    <row r="107" spans="3:5" x14ac:dyDescent="0.25">
      <c r="C107" t="s">
        <v>215</v>
      </c>
      <c r="D107" s="38" t="s">
        <v>160</v>
      </c>
      <c r="E107" s="38" t="s">
        <v>216</v>
      </c>
    </row>
    <row r="108" spans="3:5" x14ac:dyDescent="0.25">
      <c r="C108" t="s">
        <v>217</v>
      </c>
      <c r="D108" s="38" t="s">
        <v>218</v>
      </c>
      <c r="E108" s="38" t="s">
        <v>219</v>
      </c>
    </row>
    <row r="109" spans="3:5" x14ac:dyDescent="0.25">
      <c r="C109" t="s">
        <v>220</v>
      </c>
      <c r="D109" s="38" t="s">
        <v>221</v>
      </c>
      <c r="E109" s="38" t="s">
        <v>222</v>
      </c>
    </row>
    <row r="110" spans="3:5" x14ac:dyDescent="0.25">
      <c r="C110" t="s">
        <v>223</v>
      </c>
      <c r="D110" s="38" t="s">
        <v>224</v>
      </c>
      <c r="E110" s="38" t="s">
        <v>225</v>
      </c>
    </row>
    <row r="111" spans="3:5" x14ac:dyDescent="0.25">
      <c r="C111" t="s">
        <v>226</v>
      </c>
      <c r="D111" s="38" t="s">
        <v>227</v>
      </c>
      <c r="E111" s="38" t="s">
        <v>228</v>
      </c>
    </row>
    <row r="113" spans="1:5" x14ac:dyDescent="0.25">
      <c r="A113" s="41" t="s">
        <v>229</v>
      </c>
      <c r="C113" t="s">
        <v>230</v>
      </c>
      <c r="D113" s="38" t="s">
        <v>34</v>
      </c>
      <c r="E113" t="s">
        <v>231</v>
      </c>
    </row>
    <row r="114" spans="1:5" x14ac:dyDescent="0.25">
      <c r="C114" t="s">
        <v>232</v>
      </c>
      <c r="D114" s="38" t="s">
        <v>195</v>
      </c>
      <c r="E114" t="s">
        <v>233</v>
      </c>
    </row>
    <row r="116" spans="1:5" x14ac:dyDescent="0.25">
      <c r="C116" t="s">
        <v>234</v>
      </c>
      <c r="D116" s="38" t="s">
        <v>235</v>
      </c>
      <c r="E116" t="s">
        <v>236</v>
      </c>
    </row>
    <row r="117" spans="1:5" x14ac:dyDescent="0.25">
      <c r="C117" t="s">
        <v>234</v>
      </c>
      <c r="D117" s="38" t="s">
        <v>235</v>
      </c>
      <c r="E117" s="38" t="s">
        <v>237</v>
      </c>
    </row>
    <row r="119" spans="1:5" x14ac:dyDescent="0.25">
      <c r="C119" t="s">
        <v>238</v>
      </c>
      <c r="D119" s="38" t="s">
        <v>239</v>
      </c>
      <c r="E119" t="s">
        <v>240</v>
      </c>
    </row>
    <row r="121" spans="1:5" x14ac:dyDescent="0.25">
      <c r="A121">
        <v>1</v>
      </c>
      <c r="B121" t="s">
        <v>241</v>
      </c>
      <c r="C121" s="38" t="s">
        <v>242</v>
      </c>
      <c r="D121" t="s">
        <v>243</v>
      </c>
    </row>
    <row r="122" spans="1:5" x14ac:dyDescent="0.25">
      <c r="A122"/>
      <c r="B122"/>
      <c r="C122" s="38"/>
      <c r="D122" t="s">
        <v>244</v>
      </c>
    </row>
    <row r="123" spans="1:5" x14ac:dyDescent="0.25">
      <c r="A123"/>
      <c r="B123"/>
      <c r="C123" s="38"/>
      <c r="D123" t="s">
        <v>245</v>
      </c>
    </row>
    <row r="124" spans="1:5" x14ac:dyDescent="0.25">
      <c r="A124"/>
      <c r="B124"/>
      <c r="C124" s="38"/>
      <c r="D124" s="38"/>
    </row>
    <row r="125" spans="1:5" x14ac:dyDescent="0.25">
      <c r="C125" t="s">
        <v>246</v>
      </c>
    </row>
    <row r="127" spans="1:5" x14ac:dyDescent="0.25">
      <c r="C127" t="s">
        <v>247</v>
      </c>
      <c r="D127" s="38" t="s">
        <v>248</v>
      </c>
      <c r="E127" t="s">
        <v>249</v>
      </c>
    </row>
    <row r="129" spans="1:5" x14ac:dyDescent="0.25">
      <c r="A129" s="49" t="s">
        <v>1107</v>
      </c>
    </row>
    <row r="130" spans="1:5" x14ac:dyDescent="0.25">
      <c r="A130" s="36" t="s">
        <v>251</v>
      </c>
    </row>
    <row r="131" spans="1:5" x14ac:dyDescent="0.25">
      <c r="A131" s="36" t="s">
        <v>252</v>
      </c>
    </row>
    <row r="133" spans="1:5" x14ac:dyDescent="0.25">
      <c r="A133" s="49" t="s">
        <v>250</v>
      </c>
    </row>
    <row r="134" spans="1:5" x14ac:dyDescent="0.25">
      <c r="A134" s="36" t="s">
        <v>253</v>
      </c>
    </row>
    <row r="136" spans="1:5" x14ac:dyDescent="0.25">
      <c r="C136" t="s">
        <v>254</v>
      </c>
      <c r="D136" s="38" t="s">
        <v>16</v>
      </c>
      <c r="E136" t="s">
        <v>255</v>
      </c>
    </row>
    <row r="138" spans="1:5" x14ac:dyDescent="0.25">
      <c r="C138" t="s">
        <v>256</v>
      </c>
      <c r="E138" t="s">
        <v>257</v>
      </c>
    </row>
    <row r="140" spans="1:5" x14ac:dyDescent="0.25">
      <c r="A140"/>
      <c r="B140"/>
      <c r="C140" t="s">
        <v>258</v>
      </c>
      <c r="D140" s="38" t="s">
        <v>259</v>
      </c>
      <c r="E140" s="38" t="s">
        <v>260</v>
      </c>
    </row>
    <row r="142" spans="1:5" x14ac:dyDescent="0.25">
      <c r="A142"/>
      <c r="B142"/>
      <c r="C142" t="s">
        <v>261</v>
      </c>
      <c r="D142" s="38" t="s">
        <v>262</v>
      </c>
      <c r="E142" t="s">
        <v>263</v>
      </c>
    </row>
    <row r="144" spans="1:5" x14ac:dyDescent="0.25">
      <c r="A144"/>
      <c r="B144"/>
      <c r="C144" t="s">
        <v>264</v>
      </c>
      <c r="D144" s="38" t="s">
        <v>265</v>
      </c>
      <c r="E144" t="s">
        <v>574</v>
      </c>
    </row>
    <row r="146" spans="1:5" x14ac:dyDescent="0.25">
      <c r="A146"/>
      <c r="B146"/>
      <c r="C146" t="s">
        <v>266</v>
      </c>
    </row>
    <row r="148" spans="1:5" x14ac:dyDescent="0.25">
      <c r="A148"/>
      <c r="B148"/>
      <c r="C148" t="s">
        <v>267</v>
      </c>
      <c r="D148" s="38" t="s">
        <v>268</v>
      </c>
      <c r="E148" s="38" t="s">
        <v>269</v>
      </c>
    </row>
    <row r="150" spans="1:5" x14ac:dyDescent="0.25">
      <c r="A150"/>
      <c r="B150"/>
      <c r="C150" t="s">
        <v>270</v>
      </c>
      <c r="D150" s="38" t="s">
        <v>271</v>
      </c>
      <c r="E150" s="38" t="s">
        <v>272</v>
      </c>
    </row>
    <row r="152" spans="1:5" x14ac:dyDescent="0.25">
      <c r="A152"/>
      <c r="B152"/>
      <c r="C152" t="s">
        <v>273</v>
      </c>
    </row>
    <row r="156" spans="1:5" x14ac:dyDescent="0.25">
      <c r="C156" t="s">
        <v>276</v>
      </c>
      <c r="D156" s="38" t="s">
        <v>27</v>
      </c>
      <c r="E156" t="s">
        <v>277</v>
      </c>
    </row>
    <row r="158" spans="1:5" x14ac:dyDescent="0.25">
      <c r="C158" t="s">
        <v>278</v>
      </c>
      <c r="D158" s="38" t="s">
        <v>279</v>
      </c>
      <c r="E158" t="s">
        <v>280</v>
      </c>
    </row>
    <row r="160" spans="1:5" x14ac:dyDescent="0.25">
      <c r="C160" t="s">
        <v>281</v>
      </c>
      <c r="D160" t="s">
        <v>282</v>
      </c>
      <c r="E160" t="s">
        <v>283</v>
      </c>
    </row>
    <row r="162" spans="1:5" x14ac:dyDescent="0.25">
      <c r="C162" t="s">
        <v>284</v>
      </c>
      <c r="D162" s="38" t="s">
        <v>285</v>
      </c>
      <c r="E162" s="38" t="s">
        <v>286</v>
      </c>
    </row>
    <row r="164" spans="1:5" x14ac:dyDescent="0.25">
      <c r="C164" t="s">
        <v>287</v>
      </c>
      <c r="D164" s="38" t="s">
        <v>288</v>
      </c>
      <c r="E164" s="38" t="s">
        <v>289</v>
      </c>
    </row>
    <row r="166" spans="1:5" x14ac:dyDescent="0.25">
      <c r="C166" t="s">
        <v>290</v>
      </c>
      <c r="D166" s="38" t="s">
        <v>291</v>
      </c>
      <c r="E166" s="38" t="s">
        <v>292</v>
      </c>
    </row>
    <row r="168" spans="1:5" x14ac:dyDescent="0.25">
      <c r="C168" t="s">
        <v>293</v>
      </c>
      <c r="D168" s="38" t="s">
        <v>294</v>
      </c>
      <c r="E168" t="s">
        <v>763</v>
      </c>
    </row>
    <row r="170" spans="1:5" x14ac:dyDescent="0.25">
      <c r="A170"/>
      <c r="B170"/>
      <c r="C170" t="s">
        <v>295</v>
      </c>
      <c r="E170" t="s">
        <v>296</v>
      </c>
    </row>
    <row r="171" spans="1:5" x14ac:dyDescent="0.25">
      <c r="A171"/>
      <c r="B171"/>
      <c r="E171" t="s">
        <v>297</v>
      </c>
    </row>
    <row r="172" spans="1:5" x14ac:dyDescent="0.25">
      <c r="A172"/>
      <c r="B172"/>
      <c r="E172" t="s">
        <v>298</v>
      </c>
    </row>
    <row r="174" spans="1:5" x14ac:dyDescent="0.25">
      <c r="A174"/>
      <c r="B174"/>
      <c r="C174" t="s">
        <v>299</v>
      </c>
      <c r="D174" s="38" t="s">
        <v>300</v>
      </c>
      <c r="E174" t="s">
        <v>573</v>
      </c>
    </row>
    <row r="176" spans="1:5" ht="15.75" x14ac:dyDescent="0.25">
      <c r="A176"/>
      <c r="B176"/>
      <c r="C176" t="s">
        <v>301</v>
      </c>
      <c r="D176" s="50">
        <v>973101</v>
      </c>
      <c r="E176" t="s">
        <v>302</v>
      </c>
    </row>
    <row r="178" spans="1:5" x14ac:dyDescent="0.25">
      <c r="A178"/>
      <c r="B178"/>
      <c r="C178" t="s">
        <v>303</v>
      </c>
      <c r="E178" t="s">
        <v>304</v>
      </c>
    </row>
    <row r="180" spans="1:5" ht="15.75" x14ac:dyDescent="0.25">
      <c r="A180"/>
      <c r="B180"/>
      <c r="C180" s="51" t="s">
        <v>305</v>
      </c>
      <c r="D180" s="52" t="s">
        <v>306</v>
      </c>
      <c r="E180" t="s">
        <v>307</v>
      </c>
    </row>
    <row r="182" spans="1:5" x14ac:dyDescent="0.25">
      <c r="A182"/>
      <c r="B182"/>
      <c r="C182" t="s">
        <v>301</v>
      </c>
      <c r="D182" s="38" t="s">
        <v>308</v>
      </c>
      <c r="E182" t="s">
        <v>309</v>
      </c>
    </row>
    <row r="184" spans="1:5" x14ac:dyDescent="0.25">
      <c r="A184"/>
      <c r="C184" t="s">
        <v>310</v>
      </c>
      <c r="D184" s="38" t="s">
        <v>311</v>
      </c>
      <c r="E184" t="s">
        <v>312</v>
      </c>
    </row>
    <row r="186" spans="1:5" x14ac:dyDescent="0.25">
      <c r="A186"/>
      <c r="B186" s="53">
        <v>42723</v>
      </c>
      <c r="C186" t="s">
        <v>313</v>
      </c>
      <c r="D186" s="38" t="s">
        <v>314</v>
      </c>
      <c r="E186" t="s">
        <v>315</v>
      </c>
    </row>
    <row r="188" spans="1:5" x14ac:dyDescent="0.25">
      <c r="A188"/>
      <c r="C188" t="s">
        <v>316</v>
      </c>
      <c r="D188" s="38" t="s">
        <v>580</v>
      </c>
      <c r="E188" t="s">
        <v>1013</v>
      </c>
    </row>
    <row r="190" spans="1:5" x14ac:dyDescent="0.25">
      <c r="A190"/>
      <c r="C190" t="s">
        <v>317</v>
      </c>
      <c r="D190" s="38" t="s">
        <v>318</v>
      </c>
      <c r="E190" s="38" t="s">
        <v>319</v>
      </c>
    </row>
    <row r="192" spans="1:5" x14ac:dyDescent="0.25">
      <c r="A192"/>
      <c r="C192" t="s">
        <v>320</v>
      </c>
      <c r="D192" s="38" t="s">
        <v>321</v>
      </c>
      <c r="E192" t="s">
        <v>322</v>
      </c>
    </row>
    <row r="196" spans="1:5" x14ac:dyDescent="0.25">
      <c r="A196"/>
      <c r="C196" t="s">
        <v>325</v>
      </c>
      <c r="D196" t="s">
        <v>326</v>
      </c>
      <c r="E196" s="38" t="s">
        <v>327</v>
      </c>
    </row>
    <row r="197" spans="1:5" x14ac:dyDescent="0.25">
      <c r="A197"/>
      <c r="E197" s="38" t="s">
        <v>328</v>
      </c>
    </row>
    <row r="199" spans="1:5" x14ac:dyDescent="0.25">
      <c r="A199"/>
      <c r="B199"/>
      <c r="C199" t="s">
        <v>329</v>
      </c>
      <c r="E199" t="s">
        <v>330</v>
      </c>
    </row>
    <row r="201" spans="1:5" x14ac:dyDescent="0.25">
      <c r="A201"/>
      <c r="B201"/>
      <c r="C201" t="s">
        <v>331</v>
      </c>
      <c r="E201" s="38" t="s">
        <v>332</v>
      </c>
    </row>
    <row r="203" spans="1:5" x14ac:dyDescent="0.25">
      <c r="A203"/>
      <c r="B203"/>
      <c r="C203" t="s">
        <v>334</v>
      </c>
      <c r="D203" s="38" t="s">
        <v>335</v>
      </c>
      <c r="E203" t="s">
        <v>336</v>
      </c>
    </row>
    <row r="205" spans="1:5" x14ac:dyDescent="0.25">
      <c r="A205" s="54"/>
      <c r="B205" s="36" t="s">
        <v>338</v>
      </c>
    </row>
    <row r="206" spans="1:5" x14ac:dyDescent="0.25">
      <c r="B206" s="55" t="s">
        <v>339</v>
      </c>
    </row>
    <row r="207" spans="1:5" x14ac:dyDescent="0.25">
      <c r="C207" t="s">
        <v>138</v>
      </c>
      <c r="D207" s="38" t="s">
        <v>139</v>
      </c>
      <c r="E207" t="s">
        <v>506</v>
      </c>
    </row>
    <row r="209" spans="1:5" x14ac:dyDescent="0.25">
      <c r="C209" t="s">
        <v>508</v>
      </c>
      <c r="D209" s="38" t="s">
        <v>509</v>
      </c>
      <c r="E209" s="38" t="s">
        <v>510</v>
      </c>
    </row>
    <row r="211" spans="1:5" x14ac:dyDescent="0.25">
      <c r="C211" t="s">
        <v>2</v>
      </c>
      <c r="D211" s="38" t="s">
        <v>3</v>
      </c>
      <c r="E211" t="s">
        <v>546</v>
      </c>
    </row>
    <row r="213" spans="1:5" x14ac:dyDescent="0.25">
      <c r="C213" t="s">
        <v>547</v>
      </c>
      <c r="E213" t="s">
        <v>548</v>
      </c>
    </row>
    <row r="215" spans="1:5" x14ac:dyDescent="0.25">
      <c r="A215"/>
      <c r="B215" s="53"/>
      <c r="C215" t="s">
        <v>313</v>
      </c>
      <c r="D215" s="38" t="s">
        <v>314</v>
      </c>
      <c r="E215" t="s">
        <v>549</v>
      </c>
    </row>
    <row r="217" spans="1:5" x14ac:dyDescent="0.25">
      <c r="C217" t="s">
        <v>551</v>
      </c>
      <c r="D217" s="38" t="s">
        <v>552</v>
      </c>
      <c r="E217" t="s">
        <v>579</v>
      </c>
    </row>
    <row r="219" spans="1:5" x14ac:dyDescent="0.25">
      <c r="A219" s="37" t="s">
        <v>554</v>
      </c>
    </row>
    <row r="221" spans="1:5" x14ac:dyDescent="0.25">
      <c r="A221"/>
      <c r="B221" s="53"/>
      <c r="C221" t="s">
        <v>313</v>
      </c>
      <c r="D221" s="38" t="s">
        <v>314</v>
      </c>
      <c r="E221" t="s">
        <v>555</v>
      </c>
    </row>
    <row r="223" spans="1:5" x14ac:dyDescent="0.25">
      <c r="C223" t="s">
        <v>556</v>
      </c>
      <c r="E223" t="s">
        <v>557</v>
      </c>
    </row>
    <row r="225" spans="1:5" x14ac:dyDescent="0.25">
      <c r="C225" t="s">
        <v>563</v>
      </c>
      <c r="E225" t="s">
        <v>564</v>
      </c>
    </row>
    <row r="227" spans="1:5" x14ac:dyDescent="0.25">
      <c r="C227" t="s">
        <v>565</v>
      </c>
      <c r="E227" t="s">
        <v>566</v>
      </c>
    </row>
    <row r="229" spans="1:5" s="92" customFormat="1" x14ac:dyDescent="0.25">
      <c r="A229" s="91" t="s">
        <v>567</v>
      </c>
      <c r="B229" s="91"/>
    </row>
    <row r="231" spans="1:5" x14ac:dyDescent="0.25">
      <c r="C231" t="s">
        <v>568</v>
      </c>
      <c r="E231" t="s">
        <v>569</v>
      </c>
    </row>
    <row r="233" spans="1:5" x14ac:dyDescent="0.25">
      <c r="C233" t="s">
        <v>571</v>
      </c>
      <c r="E233" t="s">
        <v>572</v>
      </c>
    </row>
    <row r="236" spans="1:5" x14ac:dyDescent="0.25">
      <c r="C236" t="s">
        <v>333</v>
      </c>
      <c r="E236" t="s">
        <v>575</v>
      </c>
    </row>
    <row r="238" spans="1:5" x14ac:dyDescent="0.25">
      <c r="C238" t="s">
        <v>576</v>
      </c>
      <c r="D238" t="s">
        <v>577</v>
      </c>
      <c r="E238" t="s">
        <v>578</v>
      </c>
    </row>
    <row r="240" spans="1:5" x14ac:dyDescent="0.25">
      <c r="C240" t="s">
        <v>581</v>
      </c>
      <c r="D240" s="38" t="s">
        <v>21</v>
      </c>
      <c r="E240" t="s">
        <v>582</v>
      </c>
    </row>
    <row r="242" spans="3:6" x14ac:dyDescent="0.25">
      <c r="C242" t="s">
        <v>583</v>
      </c>
      <c r="D242">
        <v>904370</v>
      </c>
      <c r="E242" t="s">
        <v>584</v>
      </c>
    </row>
    <row r="244" spans="3:6" ht="15.75" x14ac:dyDescent="0.25">
      <c r="C244" s="3" t="s">
        <v>559</v>
      </c>
      <c r="D244" s="7" t="s">
        <v>560</v>
      </c>
      <c r="E244" s="4" t="s">
        <v>585</v>
      </c>
      <c r="F244" s="43"/>
    </row>
    <row r="246" spans="3:6" x14ac:dyDescent="0.25">
      <c r="C246" t="s">
        <v>586</v>
      </c>
      <c r="D246" t="s">
        <v>587</v>
      </c>
      <c r="E246" t="s">
        <v>588</v>
      </c>
    </row>
    <row r="247" spans="3:6" x14ac:dyDescent="0.25">
      <c r="E247" t="s">
        <v>711</v>
      </c>
    </row>
    <row r="249" spans="3:6" ht="15.75" x14ac:dyDescent="0.25">
      <c r="C249" s="3" t="s">
        <v>589</v>
      </c>
      <c r="D249" s="7" t="s">
        <v>570</v>
      </c>
      <c r="E249" t="s">
        <v>590</v>
      </c>
    </row>
    <row r="251" spans="3:6" x14ac:dyDescent="0.25">
      <c r="C251" t="s">
        <v>591</v>
      </c>
      <c r="D251" s="38" t="s">
        <v>592</v>
      </c>
      <c r="E251" t="s">
        <v>593</v>
      </c>
    </row>
    <row r="253" spans="3:6" x14ac:dyDescent="0.25">
      <c r="C253" t="s">
        <v>597</v>
      </c>
      <c r="D253" s="38" t="s">
        <v>598</v>
      </c>
      <c r="E253" t="s">
        <v>599</v>
      </c>
    </row>
    <row r="255" spans="3:6" x14ac:dyDescent="0.25">
      <c r="C255" t="s">
        <v>600</v>
      </c>
      <c r="D255" s="38" t="s">
        <v>594</v>
      </c>
      <c r="E255" t="s">
        <v>601</v>
      </c>
    </row>
    <row r="257" spans="3:5" x14ac:dyDescent="0.25">
      <c r="C257" t="s">
        <v>602</v>
      </c>
      <c r="D257" s="38" t="s">
        <v>604</v>
      </c>
      <c r="E257" t="s">
        <v>603</v>
      </c>
    </row>
    <row r="259" spans="3:5" x14ac:dyDescent="0.25">
      <c r="C259" t="s">
        <v>607</v>
      </c>
      <c r="D259" s="38" t="s">
        <v>608</v>
      </c>
      <c r="E259" t="s">
        <v>609</v>
      </c>
    </row>
    <row r="261" spans="3:5" x14ac:dyDescent="0.25">
      <c r="C261" t="s">
        <v>610</v>
      </c>
      <c r="D261" s="38" t="s">
        <v>611</v>
      </c>
      <c r="E261" t="s">
        <v>612</v>
      </c>
    </row>
    <row r="263" spans="3:5" x14ac:dyDescent="0.25">
      <c r="C263" t="s">
        <v>675</v>
      </c>
    </row>
    <row r="265" spans="3:5" x14ac:dyDescent="0.25">
      <c r="C265" t="s">
        <v>676</v>
      </c>
      <c r="D265" s="38" t="s">
        <v>677</v>
      </c>
      <c r="E265" t="s">
        <v>678</v>
      </c>
    </row>
    <row r="267" spans="3:5" x14ac:dyDescent="0.25">
      <c r="C267" t="s">
        <v>679</v>
      </c>
      <c r="D267" s="38" t="s">
        <v>596</v>
      </c>
      <c r="E267" t="s">
        <v>680</v>
      </c>
    </row>
    <row r="269" spans="3:5" x14ac:dyDescent="0.25">
      <c r="C269" t="s">
        <v>690</v>
      </c>
      <c r="D269">
        <v>962955</v>
      </c>
      <c r="E269" s="38" t="s">
        <v>691</v>
      </c>
    </row>
    <row r="271" spans="3:5" x14ac:dyDescent="0.25">
      <c r="C271" t="s">
        <v>712</v>
      </c>
      <c r="D271" s="38" t="s">
        <v>713</v>
      </c>
      <c r="E271" t="s">
        <v>714</v>
      </c>
    </row>
    <row r="273" spans="3:5" x14ac:dyDescent="0.25">
      <c r="C273" t="s">
        <v>718</v>
      </c>
      <c r="D273" s="38" t="s">
        <v>592</v>
      </c>
      <c r="E273" t="s">
        <v>719</v>
      </c>
    </row>
    <row r="275" spans="3:5" x14ac:dyDescent="0.25">
      <c r="C275" t="s">
        <v>720</v>
      </c>
      <c r="D275" s="38" t="s">
        <v>721</v>
      </c>
      <c r="E275" s="38" t="s">
        <v>722</v>
      </c>
    </row>
    <row r="277" spans="3:5" x14ac:dyDescent="0.25">
      <c r="C277" t="s">
        <v>551</v>
      </c>
      <c r="D277" s="38" t="s">
        <v>552</v>
      </c>
      <c r="E277" t="s">
        <v>723</v>
      </c>
    </row>
    <row r="279" spans="3:5" x14ac:dyDescent="0.25">
      <c r="C279" t="s">
        <v>724</v>
      </c>
      <c r="E279" t="s">
        <v>725</v>
      </c>
    </row>
    <row r="281" spans="3:5" x14ac:dyDescent="0.25">
      <c r="C281" t="s">
        <v>503</v>
      </c>
      <c r="D281" s="38" t="s">
        <v>504</v>
      </c>
      <c r="E281" t="s">
        <v>505</v>
      </c>
    </row>
    <row r="283" spans="3:5" ht="15.75" x14ac:dyDescent="0.25">
      <c r="C283" s="10" t="s">
        <v>681</v>
      </c>
      <c r="D283" s="47" t="s">
        <v>682</v>
      </c>
      <c r="E283" t="s">
        <v>768</v>
      </c>
    </row>
    <row r="285" spans="3:5" x14ac:dyDescent="0.25">
      <c r="C285" t="s">
        <v>764</v>
      </c>
      <c r="D285" s="38" t="s">
        <v>765</v>
      </c>
      <c r="E285" t="s">
        <v>767</v>
      </c>
    </row>
    <row r="286" spans="3:5" x14ac:dyDescent="0.25">
      <c r="E286" t="s">
        <v>766</v>
      </c>
    </row>
    <row r="288" spans="3:5" x14ac:dyDescent="0.25">
      <c r="C288" t="s">
        <v>775</v>
      </c>
      <c r="D288">
        <v>910846</v>
      </c>
      <c r="E288" t="s">
        <v>776</v>
      </c>
    </row>
    <row r="290" spans="2:5" x14ac:dyDescent="0.25">
      <c r="C290" t="s">
        <v>777</v>
      </c>
      <c r="E290" t="s">
        <v>880</v>
      </c>
    </row>
    <row r="292" spans="2:5" x14ac:dyDescent="0.25">
      <c r="C292" t="s">
        <v>818</v>
      </c>
      <c r="D292">
        <v>896621</v>
      </c>
      <c r="E292" s="38" t="s">
        <v>819</v>
      </c>
    </row>
    <row r="294" spans="2:5" x14ac:dyDescent="0.25">
      <c r="B294" s="36" t="s">
        <v>823</v>
      </c>
      <c r="C294" t="s">
        <v>5</v>
      </c>
      <c r="D294" s="38" t="s">
        <v>20</v>
      </c>
      <c r="E294" t="s">
        <v>822</v>
      </c>
    </row>
    <row r="296" spans="2:5" x14ac:dyDescent="0.25">
      <c r="C296" t="s">
        <v>825</v>
      </c>
      <c r="D296" s="38" t="s">
        <v>826</v>
      </c>
      <c r="E296" t="s">
        <v>827</v>
      </c>
    </row>
    <row r="298" spans="2:5" x14ac:dyDescent="0.25">
      <c r="C298" t="s">
        <v>830</v>
      </c>
      <c r="D298" s="38" t="s">
        <v>831</v>
      </c>
      <c r="E298" t="s">
        <v>832</v>
      </c>
    </row>
    <row r="300" spans="2:5" x14ac:dyDescent="0.25">
      <c r="C300" t="s">
        <v>833</v>
      </c>
      <c r="E300" t="s">
        <v>834</v>
      </c>
    </row>
    <row r="302" spans="2:5" x14ac:dyDescent="0.25">
      <c r="C302" t="s">
        <v>836</v>
      </c>
      <c r="D302" s="38" t="s">
        <v>837</v>
      </c>
      <c r="E302" t="s">
        <v>838</v>
      </c>
    </row>
    <row r="307" spans="2:5" ht="15.75" x14ac:dyDescent="0.25">
      <c r="C307" s="51" t="s">
        <v>847</v>
      </c>
      <c r="D307" s="52" t="s">
        <v>848</v>
      </c>
      <c r="E307" t="s">
        <v>849</v>
      </c>
    </row>
    <row r="309" spans="2:5" x14ac:dyDescent="0.25">
      <c r="C309" t="s">
        <v>883</v>
      </c>
      <c r="D309" s="38" t="s">
        <v>33</v>
      </c>
      <c r="E309" t="s">
        <v>884</v>
      </c>
    </row>
    <row r="311" spans="2:5" x14ac:dyDescent="0.25">
      <c r="B311" s="36" t="s">
        <v>886</v>
      </c>
    </row>
    <row r="313" spans="2:5" x14ac:dyDescent="0.25">
      <c r="C313" t="s">
        <v>887</v>
      </c>
      <c r="D313" t="s">
        <v>974</v>
      </c>
    </row>
    <row r="315" spans="2:5" x14ac:dyDescent="0.25">
      <c r="B315" s="123">
        <v>43003</v>
      </c>
      <c r="C315" t="s">
        <v>900</v>
      </c>
      <c r="E315" t="s">
        <v>901</v>
      </c>
    </row>
    <row r="317" spans="2:5" x14ac:dyDescent="0.25">
      <c r="C317" t="s">
        <v>960</v>
      </c>
      <c r="D317" t="s">
        <v>961</v>
      </c>
    </row>
    <row r="319" spans="2:5" x14ac:dyDescent="0.25">
      <c r="C319" t="s">
        <v>962</v>
      </c>
      <c r="D319" s="38" t="s">
        <v>23</v>
      </c>
      <c r="E319" t="s">
        <v>964</v>
      </c>
    </row>
    <row r="321" spans="1:5" x14ac:dyDescent="0.25">
      <c r="C321" t="s">
        <v>963</v>
      </c>
    </row>
    <row r="323" spans="1:5" x14ac:dyDescent="0.25">
      <c r="C323" t="s">
        <v>970</v>
      </c>
      <c r="D323" t="s">
        <v>969</v>
      </c>
    </row>
    <row r="325" spans="1:5" x14ac:dyDescent="0.25">
      <c r="C325" t="s">
        <v>976</v>
      </c>
      <c r="D325" t="s">
        <v>977</v>
      </c>
    </row>
    <row r="327" spans="1:5" x14ac:dyDescent="0.25">
      <c r="B327" s="123">
        <v>43041</v>
      </c>
      <c r="C327" t="s">
        <v>980</v>
      </c>
      <c r="D327" s="38" t="s">
        <v>981</v>
      </c>
      <c r="E327" t="s">
        <v>982</v>
      </c>
    </row>
    <row r="329" spans="1:5" x14ac:dyDescent="0.25">
      <c r="C329" t="s">
        <v>1014</v>
      </c>
    </row>
    <row r="331" spans="1:5" x14ac:dyDescent="0.25">
      <c r="C331" t="s">
        <v>1012</v>
      </c>
    </row>
    <row r="333" spans="1:5" ht="15.75" x14ac:dyDescent="0.25">
      <c r="C333" s="10" t="s">
        <v>1015</v>
      </c>
      <c r="D333" t="s">
        <v>1017</v>
      </c>
      <c r="E333" t="s">
        <v>1068</v>
      </c>
    </row>
    <row r="334" spans="1:5" ht="15.75" x14ac:dyDescent="0.25">
      <c r="C334" s="46" t="s">
        <v>1016</v>
      </c>
      <c r="D334" s="134">
        <v>42832</v>
      </c>
    </row>
    <row r="336" spans="1:5" x14ac:dyDescent="0.25">
      <c r="A336"/>
      <c r="B336"/>
      <c r="C336" t="s">
        <v>274</v>
      </c>
      <c r="D336" s="38" t="s">
        <v>275</v>
      </c>
      <c r="E336" t="s">
        <v>1018</v>
      </c>
    </row>
    <row r="337" spans="2:5" x14ac:dyDescent="0.25">
      <c r="E337" s="38" t="s">
        <v>740</v>
      </c>
    </row>
    <row r="338" spans="2:5" x14ac:dyDescent="0.25">
      <c r="E338" s="38" t="s">
        <v>741</v>
      </c>
    </row>
    <row r="340" spans="2:5" x14ac:dyDescent="0.25">
      <c r="C340" t="s">
        <v>1019</v>
      </c>
      <c r="D340" t="s">
        <v>1020</v>
      </c>
    </row>
    <row r="342" spans="2:5" x14ac:dyDescent="0.25">
      <c r="C342" t="s">
        <v>1021</v>
      </c>
      <c r="D342" t="s">
        <v>1023</v>
      </c>
    </row>
    <row r="343" spans="2:5" x14ac:dyDescent="0.25">
      <c r="C343" t="s">
        <v>1022</v>
      </c>
      <c r="D343" t="s">
        <v>1024</v>
      </c>
    </row>
    <row r="345" spans="2:5" x14ac:dyDescent="0.25">
      <c r="B345" s="123">
        <v>43115</v>
      </c>
      <c r="C345" t="s">
        <v>1025</v>
      </c>
      <c r="D345" s="38" t="s">
        <v>1067</v>
      </c>
    </row>
    <row r="347" spans="2:5" x14ac:dyDescent="0.25">
      <c r="B347" s="123">
        <v>43122</v>
      </c>
      <c r="C347" t="s">
        <v>1096</v>
      </c>
      <c r="D347" s="38" t="s">
        <v>509</v>
      </c>
      <c r="E347" t="s">
        <v>1097</v>
      </c>
    </row>
    <row r="349" spans="2:5" x14ac:dyDescent="0.25">
      <c r="B349" s="36" t="s">
        <v>1098</v>
      </c>
    </row>
    <row r="350" spans="2:5" ht="15.75" x14ac:dyDescent="0.25">
      <c r="B350" s="139" t="s">
        <v>1099</v>
      </c>
      <c r="C350" s="50" t="s">
        <v>1100</v>
      </c>
    </row>
    <row r="351" spans="2:5" x14ac:dyDescent="0.25">
      <c r="B351" s="36" t="s">
        <v>1101</v>
      </c>
    </row>
    <row r="353" spans="1:6" ht="15.75" x14ac:dyDescent="0.25">
      <c r="C353" s="139" t="s">
        <v>1141</v>
      </c>
      <c r="D353" s="50" t="s">
        <v>1142</v>
      </c>
      <c r="E353" s="38" t="s">
        <v>1143</v>
      </c>
    </row>
    <row r="355" spans="1:6" x14ac:dyDescent="0.25">
      <c r="C355" t="s">
        <v>1191</v>
      </c>
      <c r="D355" s="38" t="s">
        <v>1192</v>
      </c>
      <c r="E355" t="s">
        <v>1299</v>
      </c>
    </row>
    <row r="357" spans="1:6" ht="15.75" x14ac:dyDescent="0.25">
      <c r="C357" s="120" t="s">
        <v>1193</v>
      </c>
      <c r="D357" t="s">
        <v>1194</v>
      </c>
      <c r="E357" s="38" t="s">
        <v>1197</v>
      </c>
      <c r="F357" s="6">
        <v>514000</v>
      </c>
    </row>
    <row r="358" spans="1:6" ht="15.75" x14ac:dyDescent="0.25">
      <c r="C358" s="120" t="s">
        <v>1193</v>
      </c>
      <c r="D358" t="s">
        <v>31</v>
      </c>
      <c r="E358" s="38" t="s">
        <v>32</v>
      </c>
      <c r="F358" s="6">
        <v>514000</v>
      </c>
    </row>
    <row r="359" spans="1:6" ht="15.75" x14ac:dyDescent="0.25">
      <c r="C359" s="120" t="s">
        <v>1193</v>
      </c>
      <c r="D359" s="106" t="s">
        <v>1196</v>
      </c>
      <c r="E359" s="151" t="s">
        <v>275</v>
      </c>
      <c r="F359" s="6">
        <v>514000</v>
      </c>
    </row>
    <row r="360" spans="1:6" ht="15.75" x14ac:dyDescent="0.25">
      <c r="C360" s="120" t="s">
        <v>1193</v>
      </c>
      <c r="D360" t="s">
        <v>1210</v>
      </c>
      <c r="E360" s="38" t="s">
        <v>1211</v>
      </c>
      <c r="F360" s="6">
        <v>514000</v>
      </c>
    </row>
    <row r="361" spans="1:6" ht="15.75" x14ac:dyDescent="0.25">
      <c r="C361" s="120"/>
    </row>
    <row r="362" spans="1:6" s="59" customFormat="1" ht="15.75" x14ac:dyDescent="0.25">
      <c r="A362" s="152"/>
      <c r="B362" s="152" t="s">
        <v>1204</v>
      </c>
      <c r="C362" s="139" t="s">
        <v>1202</v>
      </c>
      <c r="D362" s="50" t="s">
        <v>1203</v>
      </c>
      <c r="E362" s="59" t="s">
        <v>1205</v>
      </c>
    </row>
    <row r="363" spans="1:6" x14ac:dyDescent="0.25">
      <c r="E363" t="s">
        <v>1206</v>
      </c>
    </row>
    <row r="364" spans="1:6" x14ac:dyDescent="0.25">
      <c r="E364" s="38" t="s">
        <v>1207</v>
      </c>
    </row>
    <row r="365" spans="1:6" x14ac:dyDescent="0.25">
      <c r="E365" s="59" t="s">
        <v>1208</v>
      </c>
    </row>
    <row r="366" spans="1:6" x14ac:dyDescent="0.25">
      <c r="E366" s="102" t="s">
        <v>1209</v>
      </c>
    </row>
    <row r="368" spans="1:6" x14ac:dyDescent="0.25">
      <c r="C368" t="s">
        <v>1149</v>
      </c>
      <c r="D368" s="38" t="s">
        <v>1151</v>
      </c>
      <c r="E368" t="s">
        <v>1236</v>
      </c>
    </row>
    <row r="370" spans="3:5" x14ac:dyDescent="0.25">
      <c r="C370" t="s">
        <v>1263</v>
      </c>
      <c r="D370" s="38" t="s">
        <v>1264</v>
      </c>
      <c r="E370" t="s">
        <v>1265</v>
      </c>
    </row>
    <row r="372" spans="3:5" x14ac:dyDescent="0.25">
      <c r="C372" t="s">
        <v>1307</v>
      </c>
      <c r="D372" s="38" t="s">
        <v>1308</v>
      </c>
      <c r="E372" t="s">
        <v>1309</v>
      </c>
    </row>
    <row r="373" spans="3:5" x14ac:dyDescent="0.25">
      <c r="E373" t="s">
        <v>1310</v>
      </c>
    </row>
    <row r="375" spans="3:5" x14ac:dyDescent="0.25">
      <c r="C375" t="s">
        <v>1331</v>
      </c>
      <c r="D375" s="38" t="s">
        <v>19</v>
      </c>
      <c r="E375" t="s">
        <v>1332</v>
      </c>
    </row>
    <row r="377" spans="3:5" ht="15.75" x14ac:dyDescent="0.25">
      <c r="C377" s="10" t="s">
        <v>1393</v>
      </c>
      <c r="D377" s="47" t="s">
        <v>1394</v>
      </c>
      <c r="E377" t="s">
        <v>1395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workbookViewId="0">
      <selection activeCell="D24" sqref="D24"/>
    </sheetView>
  </sheetViews>
  <sheetFormatPr defaultRowHeight="15" x14ac:dyDescent="0.25"/>
  <cols>
    <col min="1" max="1" width="30.140625" bestFit="1" customWidth="1"/>
    <col min="3" max="3" width="15.7109375" customWidth="1"/>
    <col min="4" max="4" width="23.5703125" customWidth="1"/>
    <col min="5" max="5" width="56.42578125" bestFit="1" customWidth="1"/>
  </cols>
  <sheetData>
    <row r="1" spans="1:5" s="92" customFormat="1" x14ac:dyDescent="0.25">
      <c r="C1" s="92" t="s">
        <v>728</v>
      </c>
      <c r="D1" s="92" t="s">
        <v>729</v>
      </c>
    </row>
    <row r="2" spans="1:5" ht="15.75" x14ac:dyDescent="0.25">
      <c r="A2" s="3" t="s">
        <v>4</v>
      </c>
      <c r="B2" s="7" t="s">
        <v>19</v>
      </c>
      <c r="C2" s="38" t="s">
        <v>727</v>
      </c>
      <c r="D2" s="38" t="s">
        <v>730</v>
      </c>
    </row>
    <row r="4" spans="1:5" x14ac:dyDescent="0.25">
      <c r="A4" t="s">
        <v>591</v>
      </c>
      <c r="B4" s="38" t="s">
        <v>592</v>
      </c>
      <c r="C4" s="38" t="s">
        <v>731</v>
      </c>
      <c r="D4" s="38" t="s">
        <v>732</v>
      </c>
    </row>
    <row r="6" spans="1:5" ht="15.75" x14ac:dyDescent="0.25">
      <c r="A6" s="5" t="s">
        <v>14</v>
      </c>
      <c r="B6" s="9" t="s">
        <v>15</v>
      </c>
      <c r="C6" s="38" t="s">
        <v>734</v>
      </c>
      <c r="D6" s="38" t="s">
        <v>101</v>
      </c>
      <c r="E6" t="s">
        <v>735</v>
      </c>
    </row>
    <row r="8" spans="1:5" x14ac:dyDescent="0.25">
      <c r="A8" t="s">
        <v>736</v>
      </c>
      <c r="B8" s="38" t="s">
        <v>737</v>
      </c>
      <c r="C8" s="38" t="s">
        <v>738</v>
      </c>
      <c r="D8" s="38" t="s">
        <v>739</v>
      </c>
    </row>
    <row r="10" spans="1:5" x14ac:dyDescent="0.25">
      <c r="A10" s="31" t="s">
        <v>550</v>
      </c>
      <c r="B10" s="31">
        <v>963685</v>
      </c>
      <c r="C10" s="38" t="s">
        <v>740</v>
      </c>
      <c r="D10" s="38" t="s">
        <v>741</v>
      </c>
      <c r="E10" t="s">
        <v>742</v>
      </c>
    </row>
    <row r="11" spans="1:5" x14ac:dyDescent="0.25">
      <c r="E11" t="s">
        <v>743</v>
      </c>
    </row>
    <row r="13" spans="1:5" x14ac:dyDescent="0.25">
      <c r="A13" t="s">
        <v>5</v>
      </c>
      <c r="B13" s="38" t="s">
        <v>20</v>
      </c>
      <c r="C13" s="203" t="s">
        <v>744</v>
      </c>
      <c r="D13" s="204"/>
    </row>
    <row r="15" spans="1:5" x14ac:dyDescent="0.25">
      <c r="A15" t="s">
        <v>220</v>
      </c>
      <c r="B15" s="38" t="s">
        <v>746</v>
      </c>
      <c r="C15" s="38" t="s">
        <v>747</v>
      </c>
      <c r="D15" s="38" t="s">
        <v>748</v>
      </c>
    </row>
    <row r="17" spans="1:4" x14ac:dyDescent="0.25">
      <c r="A17" t="s">
        <v>715</v>
      </c>
      <c r="B17" s="38" t="s">
        <v>6</v>
      </c>
      <c r="C17" t="s">
        <v>716</v>
      </c>
    </row>
    <row r="18" spans="1:4" x14ac:dyDescent="0.25">
      <c r="C18" t="s">
        <v>717</v>
      </c>
    </row>
    <row r="20" spans="1:4" x14ac:dyDescent="0.25">
      <c r="A20" t="s">
        <v>752</v>
      </c>
      <c r="B20" s="38" t="s">
        <v>32</v>
      </c>
      <c r="C20" s="203" t="s">
        <v>753</v>
      </c>
      <c r="D20" s="203"/>
    </row>
    <row r="22" spans="1:4" x14ac:dyDescent="0.25">
      <c r="A22" t="s">
        <v>561</v>
      </c>
      <c r="B22" s="38" t="s">
        <v>65</v>
      </c>
      <c r="C22" s="38" t="s">
        <v>754</v>
      </c>
      <c r="D22" s="38" t="s">
        <v>755</v>
      </c>
    </row>
  </sheetData>
  <mergeCells count="2">
    <mergeCell ref="C13:D13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activeCell="D37" sqref="D37"/>
    </sheetView>
  </sheetViews>
  <sheetFormatPr defaultRowHeight="15" x14ac:dyDescent="0.25"/>
  <cols>
    <col min="2" max="2" width="32.28515625" bestFit="1" customWidth="1"/>
  </cols>
  <sheetData>
    <row r="1" spans="1:2" x14ac:dyDescent="0.25">
      <c r="A1" s="92" t="s">
        <v>967</v>
      </c>
    </row>
    <row r="3" spans="1:2" x14ac:dyDescent="0.25">
      <c r="A3" s="38" t="s">
        <v>613</v>
      </c>
      <c r="B3" t="s">
        <v>614</v>
      </c>
    </row>
    <row r="4" spans="1:2" x14ac:dyDescent="0.25">
      <c r="A4" s="38" t="s">
        <v>615</v>
      </c>
      <c r="B4" t="s">
        <v>616</v>
      </c>
    </row>
    <row r="5" spans="1:2" x14ac:dyDescent="0.25">
      <c r="A5" s="38" t="s">
        <v>617</v>
      </c>
      <c r="B5" t="s">
        <v>618</v>
      </c>
    </row>
    <row r="6" spans="1:2" x14ac:dyDescent="0.25">
      <c r="A6" s="38" t="s">
        <v>619</v>
      </c>
      <c r="B6" t="s">
        <v>620</v>
      </c>
    </row>
    <row r="7" spans="1:2" x14ac:dyDescent="0.25">
      <c r="A7" s="38" t="s">
        <v>621</v>
      </c>
      <c r="B7" t="s">
        <v>622</v>
      </c>
    </row>
    <row r="8" spans="1:2" x14ac:dyDescent="0.25">
      <c r="A8" s="38" t="s">
        <v>623</v>
      </c>
      <c r="B8" t="s">
        <v>624</v>
      </c>
    </row>
    <row r="9" spans="1:2" x14ac:dyDescent="0.25">
      <c r="A9" s="38" t="s">
        <v>625</v>
      </c>
      <c r="B9" t="s">
        <v>626</v>
      </c>
    </row>
    <row r="10" spans="1:2" x14ac:dyDescent="0.25">
      <c r="A10" s="38" t="s">
        <v>627</v>
      </c>
      <c r="B10" t="s">
        <v>628</v>
      </c>
    </row>
    <row r="11" spans="1:2" x14ac:dyDescent="0.25">
      <c r="A11" s="38" t="s">
        <v>629</v>
      </c>
      <c r="B11" t="s">
        <v>662</v>
      </c>
    </row>
    <row r="12" spans="1:2" x14ac:dyDescent="0.25">
      <c r="A12" s="38" t="s">
        <v>630</v>
      </c>
      <c r="B12" t="s">
        <v>631</v>
      </c>
    </row>
    <row r="13" spans="1:2" x14ac:dyDescent="0.25">
      <c r="A13" s="38" t="s">
        <v>632</v>
      </c>
      <c r="B13" t="s">
        <v>633</v>
      </c>
    </row>
    <row r="14" spans="1:2" x14ac:dyDescent="0.25">
      <c r="A14" s="38" t="s">
        <v>634</v>
      </c>
      <c r="B14" t="s">
        <v>635</v>
      </c>
    </row>
    <row r="15" spans="1:2" x14ac:dyDescent="0.25">
      <c r="A15" s="38" t="s">
        <v>663</v>
      </c>
      <c r="B15" t="s">
        <v>667</v>
      </c>
    </row>
    <row r="16" spans="1:2" x14ac:dyDescent="0.25">
      <c r="A16" s="38" t="s">
        <v>664</v>
      </c>
      <c r="B16" t="s">
        <v>668</v>
      </c>
    </row>
    <row r="17" spans="1:4" x14ac:dyDescent="0.25">
      <c r="A17" s="38" t="s">
        <v>665</v>
      </c>
      <c r="B17" t="s">
        <v>669</v>
      </c>
    </row>
    <row r="18" spans="1:4" x14ac:dyDescent="0.25">
      <c r="A18" s="38" t="s">
        <v>666</v>
      </c>
      <c r="B18" t="s">
        <v>670</v>
      </c>
    </row>
    <row r="19" spans="1:4" x14ac:dyDescent="0.25">
      <c r="A19" s="38" t="s">
        <v>671</v>
      </c>
      <c r="B19" t="s">
        <v>968</v>
      </c>
      <c r="D19" t="s">
        <v>978</v>
      </c>
    </row>
    <row r="20" spans="1:4" x14ac:dyDescent="0.25">
      <c r="A20" s="38" t="s">
        <v>672</v>
      </c>
      <c r="B20" t="s">
        <v>673</v>
      </c>
    </row>
    <row r="21" spans="1:4" x14ac:dyDescent="0.25">
      <c r="A21" s="38" t="s">
        <v>965</v>
      </c>
      <c r="B21" t="s">
        <v>966</v>
      </c>
    </row>
    <row r="22" spans="1:4" x14ac:dyDescent="0.25">
      <c r="A22" s="38" t="s">
        <v>674</v>
      </c>
      <c r="B22" t="s">
        <v>507</v>
      </c>
    </row>
    <row r="23" spans="1:4" x14ac:dyDescent="0.25">
      <c r="A23" s="38"/>
    </row>
    <row r="24" spans="1:4" x14ac:dyDescent="0.25">
      <c r="A24" t="s">
        <v>636</v>
      </c>
      <c r="B24" t="s">
        <v>637</v>
      </c>
    </row>
    <row r="25" spans="1:4" x14ac:dyDescent="0.25">
      <c r="A25" t="s">
        <v>638</v>
      </c>
      <c r="B25" t="s">
        <v>639</v>
      </c>
    </row>
    <row r="26" spans="1:4" x14ac:dyDescent="0.25">
      <c r="A26" t="s">
        <v>640</v>
      </c>
      <c r="B26" t="s">
        <v>641</v>
      </c>
    </row>
    <row r="27" spans="1:4" x14ac:dyDescent="0.25">
      <c r="A27" t="s">
        <v>642</v>
      </c>
      <c r="B27" t="s">
        <v>643</v>
      </c>
    </row>
    <row r="28" spans="1:4" x14ac:dyDescent="0.25">
      <c r="A28" t="s">
        <v>644</v>
      </c>
      <c r="B28" t="s">
        <v>645</v>
      </c>
    </row>
    <row r="29" spans="1:4" x14ac:dyDescent="0.25">
      <c r="A29" t="s">
        <v>646</v>
      </c>
      <c r="B29" t="s">
        <v>647</v>
      </c>
    </row>
    <row r="30" spans="1:4" x14ac:dyDescent="0.25">
      <c r="A30" t="s">
        <v>648</v>
      </c>
      <c r="B30" t="s">
        <v>649</v>
      </c>
    </row>
    <row r="31" spans="1:4" x14ac:dyDescent="0.25">
      <c r="A31" t="s">
        <v>650</v>
      </c>
      <c r="B31" t="s">
        <v>651</v>
      </c>
    </row>
    <row r="32" spans="1:4" x14ac:dyDescent="0.25">
      <c r="A32" t="s">
        <v>652</v>
      </c>
      <c r="B32" t="s">
        <v>653</v>
      </c>
    </row>
    <row r="33" spans="1:2" x14ac:dyDescent="0.25">
      <c r="A33" t="s">
        <v>654</v>
      </c>
      <c r="B33" t="s">
        <v>655</v>
      </c>
    </row>
    <row r="39" spans="1:2" x14ac:dyDescent="0.25">
      <c r="A39" s="38" t="s">
        <v>656</v>
      </c>
      <c r="B39" t="s">
        <v>657</v>
      </c>
    </row>
    <row r="40" spans="1:2" x14ac:dyDescent="0.25">
      <c r="A40" s="38" t="s">
        <v>658</v>
      </c>
      <c r="B40" t="s">
        <v>659</v>
      </c>
    </row>
    <row r="41" spans="1:2" x14ac:dyDescent="0.25">
      <c r="A41" s="38" t="s">
        <v>660</v>
      </c>
      <c r="B41" t="s">
        <v>661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6"/>
  <sheetViews>
    <sheetView topLeftCell="A32" workbookViewId="0">
      <selection activeCell="A50" sqref="A50"/>
    </sheetView>
  </sheetViews>
  <sheetFormatPr defaultRowHeight="15" x14ac:dyDescent="0.25"/>
  <cols>
    <col min="1" max="1" width="46.5703125" bestFit="1" customWidth="1"/>
    <col min="2" max="2" width="31.28515625" bestFit="1" customWidth="1"/>
    <col min="4" max="4" width="11.5703125" bestFit="1" customWidth="1"/>
    <col min="5" max="5" width="59.28515625" bestFit="1" customWidth="1"/>
  </cols>
  <sheetData>
    <row r="2" spans="1:6" s="5" customFormat="1" ht="15.75" x14ac:dyDescent="0.25">
      <c r="A2" s="2" t="s">
        <v>9</v>
      </c>
      <c r="B2" s="5" t="s">
        <v>10</v>
      </c>
      <c r="C2" s="9" t="s">
        <v>17</v>
      </c>
      <c r="D2" s="6">
        <v>1424000</v>
      </c>
      <c r="E2" s="5" t="s">
        <v>22</v>
      </c>
    </row>
    <row r="3" spans="1:6" s="3" customFormat="1" ht="15.75" x14ac:dyDescent="0.25">
      <c r="A3" s="2" t="s">
        <v>35</v>
      </c>
      <c r="B3" s="3" t="s">
        <v>36</v>
      </c>
      <c r="C3" s="7" t="s">
        <v>37</v>
      </c>
      <c r="D3" s="6">
        <v>1424000</v>
      </c>
      <c r="E3" s="5" t="s">
        <v>38</v>
      </c>
    </row>
    <row r="4" spans="1:6" s="3" customFormat="1" ht="15.75" x14ac:dyDescent="0.25">
      <c r="A4" s="2" t="s">
        <v>340</v>
      </c>
      <c r="B4" s="3" t="s">
        <v>341</v>
      </c>
      <c r="C4" s="7" t="s">
        <v>342</v>
      </c>
      <c r="D4" s="6">
        <v>1424000</v>
      </c>
      <c r="E4" s="5" t="s">
        <v>343</v>
      </c>
    </row>
    <row r="5" spans="1:6" s="3" customFormat="1" ht="15.75" x14ac:dyDescent="0.25">
      <c r="A5" s="2" t="s">
        <v>344</v>
      </c>
      <c r="B5" s="3" t="s">
        <v>345</v>
      </c>
      <c r="C5" s="7" t="s">
        <v>346</v>
      </c>
      <c r="D5" s="6">
        <v>1424000</v>
      </c>
      <c r="E5" s="5" t="s">
        <v>347</v>
      </c>
    </row>
    <row r="6" spans="1:6" s="3" customFormat="1" ht="15.75" x14ac:dyDescent="0.25">
      <c r="A6" s="2" t="s">
        <v>693</v>
      </c>
      <c r="B6" s="3" t="s">
        <v>687</v>
      </c>
      <c r="C6" s="7" t="s">
        <v>689</v>
      </c>
      <c r="D6" s="6">
        <v>1424000</v>
      </c>
      <c r="E6" s="5" t="s">
        <v>688</v>
      </c>
    </row>
    <row r="7" spans="1:6" s="3" customFormat="1" ht="15.75" x14ac:dyDescent="0.25">
      <c r="A7" s="2" t="s">
        <v>692</v>
      </c>
      <c r="B7" s="3" t="s">
        <v>694</v>
      </c>
      <c r="C7" s="7" t="s">
        <v>695</v>
      </c>
      <c r="D7" s="6">
        <v>1424000</v>
      </c>
      <c r="E7" s="5" t="s">
        <v>696</v>
      </c>
    </row>
    <row r="8" spans="1:6" s="35" customFormat="1" ht="15.75" x14ac:dyDescent="0.25">
      <c r="A8" s="2" t="s">
        <v>749</v>
      </c>
      <c r="B8" s="120" t="s">
        <v>31</v>
      </c>
      <c r="C8" s="122" t="s">
        <v>32</v>
      </c>
      <c r="D8" s="100">
        <v>550000</v>
      </c>
      <c r="E8" s="101"/>
    </row>
    <row r="9" spans="1:6" s="3" customFormat="1" ht="15.75" x14ac:dyDescent="0.25">
      <c r="A9" s="2" t="s">
        <v>778</v>
      </c>
      <c r="B9" s="70" t="s">
        <v>779</v>
      </c>
      <c r="C9" s="11" t="s">
        <v>780</v>
      </c>
      <c r="D9" s="6">
        <v>521000</v>
      </c>
      <c r="E9" s="35" t="s">
        <v>993</v>
      </c>
    </row>
    <row r="10" spans="1:6" s="3" customFormat="1" ht="15.75" x14ac:dyDescent="0.25">
      <c r="A10" s="2" t="s">
        <v>871</v>
      </c>
      <c r="B10" s="70" t="s">
        <v>869</v>
      </c>
      <c r="C10" s="11" t="s">
        <v>870</v>
      </c>
      <c r="D10" s="6">
        <v>521000</v>
      </c>
      <c r="E10" s="35"/>
    </row>
    <row r="11" spans="1:6" s="3" customFormat="1" ht="15.75" x14ac:dyDescent="0.25">
      <c r="A11" s="2" t="s">
        <v>799</v>
      </c>
      <c r="B11" s="3" t="s">
        <v>79</v>
      </c>
      <c r="C11" s="7" t="s">
        <v>721</v>
      </c>
      <c r="D11" s="6">
        <v>521000</v>
      </c>
      <c r="E11" s="5" t="s">
        <v>909</v>
      </c>
    </row>
    <row r="12" spans="1:6" s="3" customFormat="1" ht="15.75" x14ac:dyDescent="0.25">
      <c r="A12" s="2" t="s">
        <v>799</v>
      </c>
      <c r="B12" s="10" t="s">
        <v>800</v>
      </c>
      <c r="C12" s="107" t="s">
        <v>17</v>
      </c>
      <c r="D12" s="94">
        <v>521000</v>
      </c>
      <c r="E12" s="121" t="s">
        <v>868</v>
      </c>
    </row>
    <row r="13" spans="1:6" s="3" customFormat="1" ht="15.75" x14ac:dyDescent="0.25">
      <c r="A13" s="2" t="s">
        <v>801</v>
      </c>
      <c r="B13" s="10" t="s">
        <v>583</v>
      </c>
      <c r="C13" s="11" t="s">
        <v>802</v>
      </c>
      <c r="D13" s="94">
        <v>521000</v>
      </c>
      <c r="E13" s="2" t="s">
        <v>996</v>
      </c>
    </row>
    <row r="14" spans="1:6" s="3" customFormat="1" ht="15.75" x14ac:dyDescent="0.25">
      <c r="A14" s="2" t="s">
        <v>821</v>
      </c>
      <c r="B14" s="3" t="s">
        <v>972</v>
      </c>
      <c r="C14" s="7" t="s">
        <v>65</v>
      </c>
      <c r="D14" s="94">
        <v>521000</v>
      </c>
      <c r="E14" s="101"/>
    </row>
    <row r="15" spans="1:6" s="3" customFormat="1" ht="15.75" x14ac:dyDescent="0.25">
      <c r="A15" s="2" t="s">
        <v>997</v>
      </c>
      <c r="B15" s="10" t="s">
        <v>824</v>
      </c>
      <c r="C15" s="11" t="s">
        <v>88</v>
      </c>
      <c r="D15" s="94">
        <v>521000</v>
      </c>
      <c r="E15" s="2" t="s">
        <v>998</v>
      </c>
      <c r="F15" s="2"/>
    </row>
    <row r="16" spans="1:6" ht="15.75" x14ac:dyDescent="0.25">
      <c r="A16" s="120" t="s">
        <v>853</v>
      </c>
      <c r="B16" t="s">
        <v>860</v>
      </c>
      <c r="C16" s="38" t="s">
        <v>854</v>
      </c>
      <c r="D16" s="6">
        <v>521000</v>
      </c>
    </row>
    <row r="17" spans="1:6" ht="15.75" x14ac:dyDescent="0.25">
      <c r="A17" s="120" t="s">
        <v>853</v>
      </c>
      <c r="B17" s="59" t="s">
        <v>7</v>
      </c>
      <c r="C17" s="38" t="s">
        <v>8</v>
      </c>
      <c r="D17" s="6">
        <v>521000</v>
      </c>
    </row>
    <row r="18" spans="1:6" ht="15.75" x14ac:dyDescent="0.25">
      <c r="A18" s="120" t="s">
        <v>853</v>
      </c>
      <c r="B18" t="s">
        <v>258</v>
      </c>
      <c r="C18" s="38" t="s">
        <v>259</v>
      </c>
      <c r="D18" s="6">
        <v>521000</v>
      </c>
      <c r="E18" s="5" t="s">
        <v>868</v>
      </c>
    </row>
    <row r="19" spans="1:6" ht="15.75" x14ac:dyDescent="0.25">
      <c r="A19" s="120" t="s">
        <v>853</v>
      </c>
      <c r="B19" t="s">
        <v>861</v>
      </c>
      <c r="C19" s="38" t="s">
        <v>855</v>
      </c>
      <c r="D19" s="6">
        <v>521000</v>
      </c>
    </row>
    <row r="20" spans="1:6" ht="15.75" x14ac:dyDescent="0.25">
      <c r="A20" s="120" t="s">
        <v>853</v>
      </c>
      <c r="B20" t="s">
        <v>862</v>
      </c>
      <c r="C20" s="38" t="s">
        <v>856</v>
      </c>
      <c r="D20" s="6">
        <v>521000</v>
      </c>
    </row>
    <row r="21" spans="1:6" ht="15.75" x14ac:dyDescent="0.25">
      <c r="A21" s="120" t="s">
        <v>853</v>
      </c>
      <c r="B21" t="s">
        <v>863</v>
      </c>
      <c r="C21" s="38" t="s">
        <v>857</v>
      </c>
      <c r="D21" s="4">
        <v>1424000</v>
      </c>
    </row>
    <row r="22" spans="1:6" ht="15.75" x14ac:dyDescent="0.25">
      <c r="A22" s="120" t="s">
        <v>853</v>
      </c>
      <c r="B22" t="s">
        <v>864</v>
      </c>
      <c r="C22" s="38" t="s">
        <v>858</v>
      </c>
      <c r="D22" s="6">
        <v>521000</v>
      </c>
    </row>
    <row r="23" spans="1:6" ht="15.75" x14ac:dyDescent="0.25">
      <c r="A23" s="120" t="s">
        <v>853</v>
      </c>
      <c r="B23" t="s">
        <v>865</v>
      </c>
      <c r="C23" s="38" t="s">
        <v>187</v>
      </c>
      <c r="D23" s="4">
        <v>1035000</v>
      </c>
    </row>
    <row r="24" spans="1:6" ht="15.75" x14ac:dyDescent="0.25">
      <c r="A24" s="120" t="s">
        <v>853</v>
      </c>
      <c r="B24" s="59" t="s">
        <v>866</v>
      </c>
      <c r="C24" s="38" t="s">
        <v>762</v>
      </c>
      <c r="D24" s="6">
        <v>521000</v>
      </c>
      <c r="E24" s="2" t="s">
        <v>994</v>
      </c>
    </row>
    <row r="25" spans="1:6" ht="15.75" x14ac:dyDescent="0.25">
      <c r="A25" s="120" t="s">
        <v>853</v>
      </c>
      <c r="B25" s="59" t="s">
        <v>867</v>
      </c>
      <c r="C25" s="38" t="s">
        <v>859</v>
      </c>
      <c r="D25" s="6">
        <v>521000</v>
      </c>
    </row>
    <row r="26" spans="1:6" ht="15.75" x14ac:dyDescent="0.25">
      <c r="A26" s="120" t="s">
        <v>853</v>
      </c>
      <c r="B26" t="s">
        <v>284</v>
      </c>
      <c r="C26" s="38" t="s">
        <v>285</v>
      </c>
      <c r="D26" s="4">
        <v>3724000</v>
      </c>
      <c r="F26" t="s">
        <v>890</v>
      </c>
    </row>
    <row r="27" spans="1:6" ht="15.75" x14ac:dyDescent="0.25">
      <c r="A27" s="120" t="s">
        <v>853</v>
      </c>
      <c r="B27" s="59" t="s">
        <v>25</v>
      </c>
      <c r="C27" s="38" t="s">
        <v>26</v>
      </c>
      <c r="D27" s="6">
        <v>521000</v>
      </c>
    </row>
    <row r="28" spans="1:6" ht="15.75" x14ac:dyDescent="0.25">
      <c r="A28" s="120" t="s">
        <v>872</v>
      </c>
      <c r="B28" t="s">
        <v>220</v>
      </c>
      <c r="C28" s="38" t="s">
        <v>746</v>
      </c>
      <c r="D28" s="6">
        <v>521000</v>
      </c>
      <c r="E28" s="2" t="s">
        <v>996</v>
      </c>
    </row>
    <row r="29" spans="1:6" ht="15.75" x14ac:dyDescent="0.25">
      <c r="A29" s="120" t="s">
        <v>872</v>
      </c>
      <c r="B29" t="s">
        <v>904</v>
      </c>
      <c r="C29" s="38" t="s">
        <v>875</v>
      </c>
      <c r="D29" s="6">
        <v>521000</v>
      </c>
      <c r="E29" s="5" t="s">
        <v>889</v>
      </c>
    </row>
    <row r="30" spans="1:6" ht="15.75" x14ac:dyDescent="0.25">
      <c r="A30" s="120" t="s">
        <v>872</v>
      </c>
      <c r="B30" t="s">
        <v>905</v>
      </c>
      <c r="C30" s="38" t="s">
        <v>907</v>
      </c>
      <c r="D30" s="6">
        <v>521000</v>
      </c>
      <c r="E30" s="5" t="s">
        <v>909</v>
      </c>
    </row>
    <row r="31" spans="1:6" ht="15.75" x14ac:dyDescent="0.25">
      <c r="A31" s="120" t="s">
        <v>872</v>
      </c>
      <c r="B31" t="s">
        <v>876</v>
      </c>
      <c r="C31" s="38" t="s">
        <v>877</v>
      </c>
      <c r="D31" s="6">
        <v>521000</v>
      </c>
    </row>
    <row r="32" spans="1:6" ht="15.75" x14ac:dyDescent="0.25">
      <c r="A32" s="120" t="s">
        <v>872</v>
      </c>
      <c r="B32" t="s">
        <v>873</v>
      </c>
      <c r="C32" s="38" t="s">
        <v>874</v>
      </c>
      <c r="D32" s="6">
        <v>521000</v>
      </c>
      <c r="E32" s="5" t="s">
        <v>889</v>
      </c>
    </row>
    <row r="33" spans="1:5" ht="15.75" x14ac:dyDescent="0.25">
      <c r="A33" s="120" t="s">
        <v>872</v>
      </c>
      <c r="B33" t="s">
        <v>906</v>
      </c>
      <c r="C33" s="38" t="s">
        <v>908</v>
      </c>
      <c r="D33" s="6">
        <v>521000</v>
      </c>
    </row>
    <row r="34" spans="1:5" ht="15.75" x14ac:dyDescent="0.25">
      <c r="A34" s="120" t="s">
        <v>872</v>
      </c>
      <c r="B34" t="s">
        <v>844</v>
      </c>
      <c r="C34" s="38" t="s">
        <v>845</v>
      </c>
      <c r="D34" s="6">
        <v>521000</v>
      </c>
      <c r="E34" s="2" t="s">
        <v>994</v>
      </c>
    </row>
    <row r="35" spans="1:5" ht="15.75" x14ac:dyDescent="0.25">
      <c r="A35" s="120" t="s">
        <v>872</v>
      </c>
      <c r="B35" t="s">
        <v>878</v>
      </c>
      <c r="C35" s="38" t="s">
        <v>879</v>
      </c>
      <c r="D35" s="6">
        <v>521000</v>
      </c>
      <c r="E35" s="2" t="s">
        <v>995</v>
      </c>
    </row>
    <row r="36" spans="1:5" ht="15.75" x14ac:dyDescent="0.25">
      <c r="A36" s="120" t="s">
        <v>971</v>
      </c>
      <c r="B36" t="s">
        <v>896</v>
      </c>
      <c r="C36" s="38" t="s">
        <v>335</v>
      </c>
      <c r="D36" s="6">
        <v>521000</v>
      </c>
      <c r="E36" s="75"/>
    </row>
    <row r="37" spans="1:5" ht="15.75" x14ac:dyDescent="0.25">
      <c r="A37" s="120" t="s">
        <v>971</v>
      </c>
      <c r="B37" s="106" t="s">
        <v>973</v>
      </c>
      <c r="C37" s="130" t="s">
        <v>558</v>
      </c>
      <c r="D37" s="6">
        <v>521000</v>
      </c>
      <c r="E37" s="75"/>
    </row>
    <row r="38" spans="1:5" s="3" customFormat="1" ht="15.75" x14ac:dyDescent="0.25">
      <c r="A38" s="2" t="s">
        <v>895</v>
      </c>
      <c r="B38" s="3" t="s">
        <v>897</v>
      </c>
      <c r="C38" s="7" t="s">
        <v>898</v>
      </c>
      <c r="D38" s="6">
        <v>521000</v>
      </c>
      <c r="E38" s="3" t="s">
        <v>899</v>
      </c>
    </row>
    <row r="39" spans="1:5" ht="15.75" x14ac:dyDescent="0.25">
      <c r="A39" s="120" t="s">
        <v>1060</v>
      </c>
      <c r="B39" t="s">
        <v>1061</v>
      </c>
      <c r="C39" s="38" t="s">
        <v>160</v>
      </c>
      <c r="D39" s="6">
        <v>300000</v>
      </c>
      <c r="E39" s="75"/>
    </row>
    <row r="40" spans="1:5" ht="15.75" x14ac:dyDescent="0.25">
      <c r="A40" s="120" t="s">
        <v>1060</v>
      </c>
      <c r="B40" t="s">
        <v>1062</v>
      </c>
      <c r="C40" s="38" t="s">
        <v>1063</v>
      </c>
      <c r="D40" s="6">
        <v>514000</v>
      </c>
      <c r="E40" s="75"/>
    </row>
    <row r="41" spans="1:5" ht="15.75" x14ac:dyDescent="0.25">
      <c r="A41" s="147" t="s">
        <v>1052</v>
      </c>
      <c r="B41" t="s">
        <v>1125</v>
      </c>
      <c r="C41" s="38" t="s">
        <v>1126</v>
      </c>
      <c r="D41" s="6">
        <v>514000</v>
      </c>
      <c r="E41" s="75" t="s">
        <v>1127</v>
      </c>
    </row>
    <row r="42" spans="1:5" ht="15.75" x14ac:dyDescent="0.25">
      <c r="A42" s="2" t="s">
        <v>1108</v>
      </c>
      <c r="B42" s="3" t="s">
        <v>1112</v>
      </c>
      <c r="C42" s="154" t="s">
        <v>1140</v>
      </c>
      <c r="D42" s="6">
        <v>514000</v>
      </c>
      <c r="E42" s="3" t="s">
        <v>1131</v>
      </c>
    </row>
    <row r="43" spans="1:5" ht="15.75" x14ac:dyDescent="0.25">
      <c r="A43" s="120" t="s">
        <v>1193</v>
      </c>
      <c r="B43" t="s">
        <v>1194</v>
      </c>
      <c r="C43" s="38" t="s">
        <v>1195</v>
      </c>
      <c r="D43" s="6">
        <v>514000</v>
      </c>
    </row>
    <row r="44" spans="1:5" ht="15.75" x14ac:dyDescent="0.25">
      <c r="A44" s="120" t="s">
        <v>1193</v>
      </c>
      <c r="B44" t="s">
        <v>31</v>
      </c>
      <c r="C44" s="38" t="s">
        <v>32</v>
      </c>
      <c r="D44" s="6">
        <v>514000</v>
      </c>
    </row>
    <row r="45" spans="1:5" ht="15.75" x14ac:dyDescent="0.25">
      <c r="A45" s="120" t="s">
        <v>1193</v>
      </c>
      <c r="B45" s="106" t="s">
        <v>1196</v>
      </c>
      <c r="C45" s="151" t="s">
        <v>275</v>
      </c>
      <c r="D45" s="6">
        <v>514000</v>
      </c>
    </row>
    <row r="46" spans="1:5" ht="15.75" x14ac:dyDescent="0.25">
      <c r="A46" s="120" t="s">
        <v>1193</v>
      </c>
      <c r="B46" s="153" t="s">
        <v>1210</v>
      </c>
      <c r="C46" s="154" t="s">
        <v>1211</v>
      </c>
      <c r="D46" s="6">
        <v>514000</v>
      </c>
    </row>
  </sheetData>
  <pageMargins left="0.70866141732283472" right="0.70866141732283472" top="0.74803149606299213" bottom="0.74803149606299213" header="0.31496062992125984" footer="0.31496062992125984"/>
  <pageSetup scale="73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3"/>
  <sheetViews>
    <sheetView topLeftCell="A393" workbookViewId="0">
      <selection activeCell="F404" sqref="F404"/>
    </sheetView>
  </sheetViews>
  <sheetFormatPr defaultRowHeight="15" x14ac:dyDescent="0.25"/>
  <cols>
    <col min="1" max="1" width="20.28515625" style="59" customWidth="1"/>
    <col min="2" max="2" width="78.140625" style="59" customWidth="1"/>
    <col min="3" max="3" width="15.28515625" style="59" bestFit="1" customWidth="1"/>
    <col min="4" max="4" width="6.140625" style="59" customWidth="1"/>
    <col min="5" max="5" width="17.7109375" style="59" customWidth="1"/>
    <col min="6" max="6" width="16.42578125" style="59" bestFit="1" customWidth="1"/>
    <col min="7" max="7" width="13.7109375" style="59" bestFit="1" customWidth="1"/>
    <col min="8" max="16384" width="9.140625" style="59"/>
  </cols>
  <sheetData>
    <row r="1" spans="1:4" ht="15.75" x14ac:dyDescent="0.25">
      <c r="A1" s="109" t="s">
        <v>349</v>
      </c>
    </row>
    <row r="2" spans="1:4" s="17" customFormat="1" ht="15.75" x14ac:dyDescent="0.25">
      <c r="A2" s="12" t="s">
        <v>350</v>
      </c>
      <c r="B2" s="13" t="s">
        <v>351</v>
      </c>
      <c r="C2" s="69">
        <v>2250000</v>
      </c>
    </row>
    <row r="3" spans="1:4" s="17" customFormat="1" ht="15.75" x14ac:dyDescent="0.25">
      <c r="A3" s="25"/>
      <c r="B3" s="13" t="s">
        <v>352</v>
      </c>
      <c r="C3" s="110"/>
      <c r="D3" s="74"/>
    </row>
    <row r="4" spans="1:4" s="17" customFormat="1" ht="15.75" x14ac:dyDescent="0.25">
      <c r="A4" s="25"/>
      <c r="B4" s="16" t="s">
        <v>353</v>
      </c>
      <c r="C4" s="110"/>
      <c r="D4" s="74"/>
    </row>
    <row r="5" spans="1:4" ht="15.75" x14ac:dyDescent="0.25">
      <c r="A5" s="109" t="s">
        <v>354</v>
      </c>
    </row>
    <row r="6" spans="1:4" s="17" customFormat="1" ht="15.75" x14ac:dyDescent="0.25">
      <c r="A6" s="12" t="s">
        <v>355</v>
      </c>
      <c r="B6" s="13" t="s">
        <v>356</v>
      </c>
      <c r="C6" s="69">
        <v>2250000</v>
      </c>
    </row>
    <row r="7" spans="1:4" s="17" customFormat="1" ht="15.75" x14ac:dyDescent="0.25">
      <c r="A7" s="25"/>
      <c r="B7" s="13" t="s">
        <v>357</v>
      </c>
      <c r="C7" s="110"/>
      <c r="D7" s="69"/>
    </row>
    <row r="8" spans="1:4" s="17" customFormat="1" ht="15.75" x14ac:dyDescent="0.25">
      <c r="A8" s="25"/>
      <c r="B8" s="16" t="s">
        <v>358</v>
      </c>
      <c r="C8" s="110"/>
      <c r="D8" s="74"/>
    </row>
    <row r="9" spans="1:4" s="17" customFormat="1" ht="15.75" x14ac:dyDescent="0.25">
      <c r="A9" s="12" t="s">
        <v>355</v>
      </c>
      <c r="B9" s="13" t="s">
        <v>359</v>
      </c>
      <c r="C9" s="69">
        <v>2750000</v>
      </c>
    </row>
    <row r="10" spans="1:4" s="17" customFormat="1" ht="15.75" x14ac:dyDescent="0.25">
      <c r="A10" s="25"/>
      <c r="B10" s="13" t="s">
        <v>1000</v>
      </c>
      <c r="C10" s="110"/>
      <c r="D10" s="69"/>
    </row>
    <row r="11" spans="1:4" s="17" customFormat="1" ht="15.75" x14ac:dyDescent="0.25">
      <c r="A11" s="25"/>
      <c r="B11" s="16" t="s">
        <v>358</v>
      </c>
      <c r="C11" s="110"/>
      <c r="D11" s="74"/>
    </row>
    <row r="12" spans="1:4" s="17" customFormat="1" ht="15.75" x14ac:dyDescent="0.25">
      <c r="A12" s="109" t="s">
        <v>360</v>
      </c>
      <c r="B12" s="16"/>
      <c r="C12" s="110"/>
      <c r="D12" s="74"/>
    </row>
    <row r="13" spans="1:4" s="17" customFormat="1" ht="15.75" x14ac:dyDescent="0.25">
      <c r="A13" s="12" t="s">
        <v>361</v>
      </c>
      <c r="B13" s="13" t="s">
        <v>362</v>
      </c>
      <c r="C13" s="111">
        <v>7950000</v>
      </c>
      <c r="D13" s="74"/>
    </row>
    <row r="14" spans="1:4" s="17" customFormat="1" ht="15.75" x14ac:dyDescent="0.25">
      <c r="A14" s="25"/>
      <c r="B14" s="13" t="s">
        <v>363</v>
      </c>
      <c r="C14" s="112"/>
      <c r="D14" s="74"/>
    </row>
    <row r="15" spans="1:4" s="17" customFormat="1" ht="15.75" x14ac:dyDescent="0.25">
      <c r="A15" s="25"/>
      <c r="B15" s="13" t="s">
        <v>364</v>
      </c>
      <c r="C15" s="112"/>
      <c r="D15" s="74"/>
    </row>
    <row r="16" spans="1:4" s="17" customFormat="1" ht="15.75" x14ac:dyDescent="0.25">
      <c r="A16" s="25"/>
      <c r="B16" s="13" t="s">
        <v>365</v>
      </c>
      <c r="C16" s="112"/>
      <c r="D16" s="74"/>
    </row>
    <row r="17" spans="1:4" s="17" customFormat="1" ht="15.75" x14ac:dyDescent="0.25">
      <c r="A17" s="25"/>
      <c r="B17" s="16" t="s">
        <v>366</v>
      </c>
      <c r="C17" s="110"/>
      <c r="D17" s="74"/>
    </row>
    <row r="18" spans="1:4" ht="15.75" x14ac:dyDescent="0.25">
      <c r="A18" s="109" t="s">
        <v>367</v>
      </c>
    </row>
    <row r="19" spans="1:4" ht="15.75" x14ac:dyDescent="0.25">
      <c r="A19" s="12" t="s">
        <v>368</v>
      </c>
      <c r="B19" s="13" t="s">
        <v>369</v>
      </c>
      <c r="C19" s="58"/>
      <c r="D19" s="69"/>
    </row>
    <row r="20" spans="1:4" ht="15.75" x14ac:dyDescent="0.25">
      <c r="B20" s="13" t="s">
        <v>370</v>
      </c>
      <c r="C20" s="58"/>
      <c r="D20" s="69"/>
    </row>
    <row r="21" spans="1:4" ht="15.75" x14ac:dyDescent="0.25">
      <c r="B21" s="16" t="s">
        <v>371</v>
      </c>
      <c r="C21" s="69">
        <v>6450000</v>
      </c>
    </row>
    <row r="22" spans="1:4" ht="15.75" x14ac:dyDescent="0.25">
      <c r="A22" s="12" t="s">
        <v>368</v>
      </c>
      <c r="B22" s="13" t="s">
        <v>369</v>
      </c>
      <c r="C22" s="69"/>
    </row>
    <row r="23" spans="1:4" ht="15.75" x14ac:dyDescent="0.25">
      <c r="B23" s="13" t="s">
        <v>372</v>
      </c>
      <c r="C23" s="69"/>
    </row>
    <row r="24" spans="1:4" s="17" customFormat="1" ht="15.75" x14ac:dyDescent="0.25">
      <c r="A24" s="90"/>
      <c r="B24" s="16" t="s">
        <v>371</v>
      </c>
      <c r="C24" s="69">
        <v>6450000</v>
      </c>
    </row>
    <row r="25" spans="1:4" ht="15.75" x14ac:dyDescent="0.25">
      <c r="A25" s="109" t="s">
        <v>373</v>
      </c>
    </row>
    <row r="26" spans="1:4" ht="15.75" x14ac:dyDescent="0.25">
      <c r="A26" s="12" t="s">
        <v>374</v>
      </c>
      <c r="B26" s="13" t="s">
        <v>375</v>
      </c>
      <c r="C26" s="58"/>
      <c r="D26" s="69"/>
    </row>
    <row r="27" spans="1:4" ht="15.75" x14ac:dyDescent="0.25">
      <c r="B27" s="13" t="s">
        <v>376</v>
      </c>
      <c r="C27" s="58">
        <v>4950000</v>
      </c>
      <c r="D27" s="69"/>
    </row>
    <row r="28" spans="1:4" ht="18" x14ac:dyDescent="0.4">
      <c r="B28" s="13" t="s">
        <v>377</v>
      </c>
      <c r="C28" s="113">
        <v>13000000</v>
      </c>
      <c r="D28" s="69"/>
    </row>
    <row r="29" spans="1:4" ht="15.75" x14ac:dyDescent="0.25">
      <c r="B29" s="13"/>
      <c r="C29" s="58">
        <f>SUM(C27:C28)</f>
        <v>17950000</v>
      </c>
      <c r="D29" s="69"/>
    </row>
    <row r="30" spans="1:4" s="17" customFormat="1" ht="15.75" x14ac:dyDescent="0.25">
      <c r="A30" s="90"/>
      <c r="B30" s="16" t="s">
        <v>371</v>
      </c>
      <c r="C30" s="23"/>
      <c r="D30" s="69"/>
    </row>
    <row r="31" spans="1:4" ht="15.75" x14ac:dyDescent="0.25">
      <c r="A31" s="109" t="s">
        <v>378</v>
      </c>
    </row>
    <row r="32" spans="1:4" ht="15.75" x14ac:dyDescent="0.25">
      <c r="A32" s="12" t="s">
        <v>379</v>
      </c>
      <c r="B32" s="13" t="s">
        <v>380</v>
      </c>
      <c r="C32" s="58"/>
      <c r="D32" s="69"/>
    </row>
    <row r="33" spans="1:4" ht="15.75" x14ac:dyDescent="0.25">
      <c r="B33" s="13" t="s">
        <v>381</v>
      </c>
      <c r="C33" s="58">
        <v>2450000</v>
      </c>
      <c r="D33" s="69"/>
    </row>
    <row r="34" spans="1:4" ht="18" x14ac:dyDescent="0.4">
      <c r="B34" s="13" t="s">
        <v>382</v>
      </c>
      <c r="C34" s="113">
        <v>2500000</v>
      </c>
      <c r="D34" s="69"/>
    </row>
    <row r="35" spans="1:4" ht="15.75" x14ac:dyDescent="0.25">
      <c r="B35" s="13"/>
      <c r="C35" s="58">
        <f>SUM(C33:C34)</f>
        <v>4950000</v>
      </c>
      <c r="D35" s="69"/>
    </row>
    <row r="36" spans="1:4" s="17" customFormat="1" ht="15.75" x14ac:dyDescent="0.25">
      <c r="A36" s="90"/>
      <c r="B36" s="16" t="s">
        <v>371</v>
      </c>
      <c r="C36" s="23"/>
      <c r="D36" s="69"/>
    </row>
    <row r="37" spans="1:4" ht="15.75" x14ac:dyDescent="0.25">
      <c r="A37" s="12" t="s">
        <v>379</v>
      </c>
      <c r="B37" s="13" t="s">
        <v>383</v>
      </c>
      <c r="C37" s="58"/>
      <c r="D37" s="69"/>
    </row>
    <row r="38" spans="1:4" ht="15.75" x14ac:dyDescent="0.25">
      <c r="B38" s="13" t="s">
        <v>381</v>
      </c>
      <c r="C38" s="58">
        <v>2850000</v>
      </c>
      <c r="D38" s="69"/>
    </row>
    <row r="39" spans="1:4" ht="15.75" x14ac:dyDescent="0.25">
      <c r="B39" s="13" t="s">
        <v>384</v>
      </c>
      <c r="C39" s="58">
        <v>3900000</v>
      </c>
      <c r="D39" s="69"/>
    </row>
    <row r="40" spans="1:4" ht="15.75" x14ac:dyDescent="0.25">
      <c r="B40" s="13" t="s">
        <v>385</v>
      </c>
      <c r="C40" s="114">
        <v>250000</v>
      </c>
      <c r="D40" s="69"/>
    </row>
    <row r="41" spans="1:4" ht="15.75" x14ac:dyDescent="0.25">
      <c r="B41" s="13"/>
      <c r="C41" s="58">
        <f>SUM(C38:C40)</f>
        <v>7000000</v>
      </c>
      <c r="D41" s="69"/>
    </row>
    <row r="42" spans="1:4" s="17" customFormat="1" ht="15.75" x14ac:dyDescent="0.25">
      <c r="A42" s="90"/>
      <c r="B42" s="16" t="s">
        <v>371</v>
      </c>
      <c r="C42" s="23"/>
      <c r="D42" s="69"/>
    </row>
    <row r="43" spans="1:4" ht="15.75" x14ac:dyDescent="0.25">
      <c r="A43" s="109" t="s">
        <v>386</v>
      </c>
    </row>
    <row r="44" spans="1:4" ht="15.75" x14ac:dyDescent="0.25">
      <c r="A44" s="12" t="s">
        <v>387</v>
      </c>
      <c r="B44" s="13" t="s">
        <v>388</v>
      </c>
      <c r="C44" s="69">
        <v>1300000</v>
      </c>
    </row>
    <row r="45" spans="1:4" ht="18" x14ac:dyDescent="0.4">
      <c r="B45" s="13" t="s">
        <v>389</v>
      </c>
      <c r="C45" s="113"/>
      <c r="D45" s="69"/>
    </row>
    <row r="46" spans="1:4" s="17" customFormat="1" ht="15.75" x14ac:dyDescent="0.25">
      <c r="A46" s="90"/>
      <c r="B46" s="16" t="s">
        <v>371</v>
      </c>
      <c r="C46" s="23"/>
      <c r="D46" s="69"/>
    </row>
    <row r="47" spans="1:4" ht="15.75" x14ac:dyDescent="0.25">
      <c r="A47" s="109" t="s">
        <v>390</v>
      </c>
    </row>
    <row r="48" spans="1:4" ht="15.75" x14ac:dyDescent="0.25">
      <c r="A48" s="12" t="s">
        <v>391</v>
      </c>
      <c r="B48" s="13" t="s">
        <v>392</v>
      </c>
    </row>
    <row r="49" spans="1:4" ht="15.75" x14ac:dyDescent="0.25">
      <c r="A49" s="12"/>
      <c r="B49" s="13" t="s">
        <v>393</v>
      </c>
      <c r="C49" s="58">
        <v>2550000</v>
      </c>
    </row>
    <row r="50" spans="1:4" ht="15.75" x14ac:dyDescent="0.25">
      <c r="A50" s="12"/>
      <c r="B50" s="13" t="s">
        <v>394</v>
      </c>
      <c r="C50" s="58">
        <v>1500000</v>
      </c>
    </row>
    <row r="51" spans="1:4" ht="15.75" x14ac:dyDescent="0.25">
      <c r="A51" s="12"/>
      <c r="B51" s="13" t="s">
        <v>395</v>
      </c>
      <c r="C51" s="58">
        <v>2500000</v>
      </c>
    </row>
    <row r="52" spans="1:4" ht="15.75" x14ac:dyDescent="0.25">
      <c r="A52" s="12"/>
      <c r="B52" s="13" t="s">
        <v>396</v>
      </c>
      <c r="C52" s="114">
        <v>66000</v>
      </c>
    </row>
    <row r="53" spans="1:4" ht="15.75" x14ac:dyDescent="0.25">
      <c r="A53" s="12"/>
      <c r="B53" s="13"/>
      <c r="C53" s="115">
        <f>SUM(C49:C52)</f>
        <v>6616000</v>
      </c>
    </row>
    <row r="54" spans="1:4" ht="15.75" x14ac:dyDescent="0.25">
      <c r="B54" s="16" t="s">
        <v>397</v>
      </c>
    </row>
    <row r="55" spans="1:4" ht="15.75" x14ac:dyDescent="0.25">
      <c r="A55" s="12" t="s">
        <v>391</v>
      </c>
      <c r="B55" s="13" t="s">
        <v>398</v>
      </c>
      <c r="C55" s="58"/>
      <c r="D55" s="69"/>
    </row>
    <row r="56" spans="1:4" ht="15.75" x14ac:dyDescent="0.25">
      <c r="B56" s="13" t="s">
        <v>381</v>
      </c>
      <c r="C56" s="58">
        <v>1600000</v>
      </c>
      <c r="D56" s="69"/>
    </row>
    <row r="57" spans="1:4" ht="18" x14ac:dyDescent="0.4">
      <c r="B57" s="13" t="s">
        <v>399</v>
      </c>
      <c r="C57" s="113">
        <v>12000</v>
      </c>
      <c r="D57" s="69"/>
    </row>
    <row r="58" spans="1:4" ht="15.75" x14ac:dyDescent="0.25">
      <c r="B58" s="13"/>
      <c r="C58" s="58">
        <f>SUM(C56:C57)</f>
        <v>1612000</v>
      </c>
      <c r="D58" s="69"/>
    </row>
    <row r="59" spans="1:4" s="17" customFormat="1" ht="15.75" x14ac:dyDescent="0.25">
      <c r="A59" s="90"/>
      <c r="B59" s="16" t="s">
        <v>371</v>
      </c>
      <c r="C59" s="23"/>
      <c r="D59" s="69"/>
    </row>
    <row r="60" spans="1:4" ht="15.75" x14ac:dyDescent="0.25">
      <c r="A60" s="12" t="s">
        <v>391</v>
      </c>
      <c r="B60" s="13" t="s">
        <v>400</v>
      </c>
      <c r="C60" s="58"/>
      <c r="D60" s="69"/>
    </row>
    <row r="61" spans="1:4" ht="15.75" x14ac:dyDescent="0.25">
      <c r="B61" s="13" t="s">
        <v>381</v>
      </c>
      <c r="C61" s="58">
        <v>1800000</v>
      </c>
      <c r="D61" s="69"/>
    </row>
    <row r="62" spans="1:4" ht="18" x14ac:dyDescent="0.4">
      <c r="B62" s="13" t="s">
        <v>401</v>
      </c>
      <c r="C62" s="113">
        <v>18000</v>
      </c>
      <c r="D62" s="69"/>
    </row>
    <row r="63" spans="1:4" ht="15.75" x14ac:dyDescent="0.25">
      <c r="B63" s="13"/>
      <c r="C63" s="58">
        <f>SUM(C61:C62)</f>
        <v>1818000</v>
      </c>
      <c r="D63" s="69"/>
    </row>
    <row r="64" spans="1:4" s="17" customFormat="1" ht="15.75" x14ac:dyDescent="0.25">
      <c r="A64" s="90"/>
      <c r="B64" s="16" t="s">
        <v>371</v>
      </c>
      <c r="C64" s="23"/>
      <c r="D64" s="69"/>
    </row>
    <row r="65" spans="1:4" ht="15.75" x14ac:dyDescent="0.25">
      <c r="A65" s="12" t="s">
        <v>391</v>
      </c>
      <c r="B65" s="13" t="s">
        <v>402</v>
      </c>
      <c r="C65" s="58"/>
      <c r="D65" s="69"/>
    </row>
    <row r="66" spans="1:4" ht="15.75" x14ac:dyDescent="0.25">
      <c r="B66" s="13" t="s">
        <v>381</v>
      </c>
      <c r="C66" s="58">
        <v>2550000</v>
      </c>
      <c r="D66" s="69"/>
    </row>
    <row r="67" spans="1:4" s="62" customFormat="1" ht="15.75" x14ac:dyDescent="0.25">
      <c r="B67" s="13" t="s">
        <v>394</v>
      </c>
      <c r="C67" s="95">
        <v>1500000</v>
      </c>
      <c r="D67" s="69" t="s">
        <v>403</v>
      </c>
    </row>
    <row r="68" spans="1:4" ht="15.75" x14ac:dyDescent="0.25">
      <c r="B68" s="13" t="s">
        <v>395</v>
      </c>
      <c r="C68" s="58">
        <v>2500000</v>
      </c>
      <c r="D68" s="69"/>
    </row>
    <row r="69" spans="1:4" ht="18" x14ac:dyDescent="0.4">
      <c r="B69" s="13" t="s">
        <v>396</v>
      </c>
      <c r="C69" s="113">
        <v>66000</v>
      </c>
      <c r="D69" s="69"/>
    </row>
    <row r="70" spans="1:4" ht="15.75" x14ac:dyDescent="0.25">
      <c r="B70" s="13"/>
      <c r="C70" s="58">
        <f>SUM(C66:C69)</f>
        <v>6616000</v>
      </c>
      <c r="D70" s="69"/>
    </row>
    <row r="71" spans="1:4" s="17" customFormat="1" ht="15.75" x14ac:dyDescent="0.25">
      <c r="A71" s="90"/>
      <c r="B71" s="16" t="s">
        <v>371</v>
      </c>
      <c r="C71" s="23"/>
      <c r="D71" s="69"/>
    </row>
    <row r="72" spans="1:4" s="17" customFormat="1" ht="15.75" x14ac:dyDescent="0.25">
      <c r="A72" s="90"/>
      <c r="B72" s="16"/>
      <c r="D72" s="18"/>
    </row>
    <row r="73" spans="1:4" ht="15.75" x14ac:dyDescent="0.25">
      <c r="A73" s="12" t="s">
        <v>391</v>
      </c>
      <c r="B73" s="13" t="s">
        <v>404</v>
      </c>
      <c r="C73" s="58">
        <v>1300000</v>
      </c>
      <c r="D73" s="69"/>
    </row>
    <row r="74" spans="1:4" ht="15.75" x14ac:dyDescent="0.25">
      <c r="B74" s="13" t="s">
        <v>389</v>
      </c>
      <c r="C74" s="58"/>
      <c r="D74" s="69"/>
    </row>
    <row r="75" spans="1:4" s="17" customFormat="1" ht="15.75" x14ac:dyDescent="0.25">
      <c r="A75" s="90"/>
      <c r="B75" s="16" t="s">
        <v>371</v>
      </c>
      <c r="C75" s="23"/>
      <c r="D75" s="69"/>
    </row>
    <row r="76" spans="1:4" ht="15.75" x14ac:dyDescent="0.25">
      <c r="A76" s="109" t="s">
        <v>405</v>
      </c>
    </row>
    <row r="77" spans="1:4" ht="15.75" x14ac:dyDescent="0.25">
      <c r="A77" s="12" t="s">
        <v>406</v>
      </c>
      <c r="B77" s="13" t="s">
        <v>407</v>
      </c>
      <c r="C77" s="58"/>
      <c r="D77" s="69"/>
    </row>
    <row r="78" spans="1:4" ht="15.75" x14ac:dyDescent="0.25">
      <c r="B78" s="13" t="s">
        <v>381</v>
      </c>
      <c r="C78" s="58">
        <v>2550000</v>
      </c>
      <c r="D78" s="69"/>
    </row>
    <row r="79" spans="1:4" ht="15.75" x14ac:dyDescent="0.25">
      <c r="B79" s="13" t="s">
        <v>395</v>
      </c>
      <c r="C79" s="58">
        <v>2500000</v>
      </c>
      <c r="D79" s="69"/>
    </row>
    <row r="80" spans="1:4" ht="18" x14ac:dyDescent="0.4">
      <c r="B80" s="13" t="s">
        <v>396</v>
      </c>
      <c r="C80" s="113">
        <v>66000</v>
      </c>
      <c r="D80" s="69"/>
    </row>
    <row r="81" spans="1:4" ht="15.75" x14ac:dyDescent="0.25">
      <c r="B81" s="13"/>
      <c r="C81" s="58">
        <f>SUM(C78:C80)</f>
        <v>5116000</v>
      </c>
      <c r="D81" s="69"/>
    </row>
    <row r="82" spans="1:4" s="17" customFormat="1" ht="18" x14ac:dyDescent="0.4">
      <c r="B82" s="13" t="s">
        <v>408</v>
      </c>
      <c r="C82" s="60">
        <v>100000</v>
      </c>
      <c r="D82" s="18"/>
    </row>
    <row r="83" spans="1:4" s="17" customFormat="1" ht="15.75" x14ac:dyDescent="0.25">
      <c r="B83" s="13"/>
      <c r="C83" s="21">
        <f>C81-C82</f>
        <v>5016000</v>
      </c>
      <c r="D83" s="18"/>
    </row>
    <row r="84" spans="1:4" s="17" customFormat="1" ht="15.75" x14ac:dyDescent="0.25">
      <c r="A84" s="90"/>
      <c r="B84" s="16" t="s">
        <v>371</v>
      </c>
      <c r="C84" s="23"/>
      <c r="D84" s="69"/>
    </row>
    <row r="85" spans="1:4" ht="15.75" x14ac:dyDescent="0.25">
      <c r="A85" s="12" t="s">
        <v>409</v>
      </c>
      <c r="B85" s="13" t="s">
        <v>410</v>
      </c>
      <c r="C85" s="58"/>
      <c r="D85" s="69"/>
    </row>
    <row r="86" spans="1:4" ht="15.75" x14ac:dyDescent="0.25">
      <c r="B86" s="13" t="s">
        <v>411</v>
      </c>
      <c r="C86" s="58">
        <v>2450000</v>
      </c>
      <c r="D86" s="69"/>
    </row>
    <row r="87" spans="1:4" ht="18" x14ac:dyDescent="0.4">
      <c r="B87" s="13" t="s">
        <v>412</v>
      </c>
      <c r="C87" s="113">
        <v>1500000</v>
      </c>
      <c r="D87" s="69"/>
    </row>
    <row r="88" spans="1:4" ht="15.75" x14ac:dyDescent="0.25">
      <c r="B88" s="13"/>
      <c r="C88" s="58">
        <f>SUM(C86:C87)</f>
        <v>3950000</v>
      </c>
      <c r="D88" s="69"/>
    </row>
    <row r="89" spans="1:4" s="17" customFormat="1" ht="18" x14ac:dyDescent="0.4">
      <c r="B89" s="13" t="s">
        <v>408</v>
      </c>
      <c r="C89" s="60">
        <v>100000</v>
      </c>
      <c r="D89" s="18"/>
    </row>
    <row r="90" spans="1:4" s="17" customFormat="1" ht="15.75" x14ac:dyDescent="0.25">
      <c r="B90" s="13"/>
      <c r="C90" s="21">
        <f>C88-C89</f>
        <v>3850000</v>
      </c>
      <c r="D90" s="18"/>
    </row>
    <row r="91" spans="1:4" s="17" customFormat="1" ht="15.75" x14ac:dyDescent="0.25">
      <c r="A91" s="90"/>
      <c r="B91" s="16" t="s">
        <v>371</v>
      </c>
      <c r="C91" s="23"/>
      <c r="D91" s="69"/>
    </row>
    <row r="92" spans="1:4" ht="15.75" x14ac:dyDescent="0.25">
      <c r="A92" s="109" t="s">
        <v>413</v>
      </c>
    </row>
    <row r="93" spans="1:4" ht="15.75" x14ac:dyDescent="0.25">
      <c r="A93" s="12" t="s">
        <v>414</v>
      </c>
      <c r="B93" s="13" t="s">
        <v>415</v>
      </c>
      <c r="C93" s="58"/>
      <c r="D93" s="69"/>
    </row>
    <row r="94" spans="1:4" ht="15.75" x14ac:dyDescent="0.25">
      <c r="B94" s="13" t="s">
        <v>416</v>
      </c>
      <c r="C94" s="58">
        <v>1000000</v>
      </c>
      <c r="D94" s="69"/>
    </row>
    <row r="95" spans="1:4" ht="15.75" x14ac:dyDescent="0.25">
      <c r="B95" s="13" t="s">
        <v>393</v>
      </c>
      <c r="C95" s="58">
        <v>2650000</v>
      </c>
      <c r="D95" s="69"/>
    </row>
    <row r="96" spans="1:4" ht="15.75" x14ac:dyDescent="0.25">
      <c r="B96" s="13" t="s">
        <v>382</v>
      </c>
      <c r="C96" s="58">
        <v>2500000</v>
      </c>
      <c r="D96" s="69"/>
    </row>
    <row r="97" spans="1:4" ht="15.75" x14ac:dyDescent="0.25">
      <c r="B97" s="13" t="s">
        <v>417</v>
      </c>
      <c r="C97" s="114">
        <v>48000</v>
      </c>
      <c r="D97" s="69"/>
    </row>
    <row r="98" spans="1:4" ht="15.75" x14ac:dyDescent="0.25">
      <c r="B98" s="13"/>
      <c r="C98" s="58">
        <f>SUM(C94:C97)</f>
        <v>6198000</v>
      </c>
      <c r="D98" s="69"/>
    </row>
    <row r="99" spans="1:4" s="17" customFormat="1" ht="15.75" x14ac:dyDescent="0.25">
      <c r="B99" s="13" t="s">
        <v>408</v>
      </c>
      <c r="C99" s="61">
        <v>100000</v>
      </c>
      <c r="D99" s="18"/>
    </row>
    <row r="100" spans="1:4" s="17" customFormat="1" ht="15.75" x14ac:dyDescent="0.25">
      <c r="B100" s="13"/>
      <c r="C100" s="21">
        <f>C98-C99</f>
        <v>6098000</v>
      </c>
      <c r="D100" s="18"/>
    </row>
    <row r="101" spans="1:4" s="17" customFormat="1" ht="15.75" x14ac:dyDescent="0.25">
      <c r="A101" s="90"/>
      <c r="B101" s="16" t="s">
        <v>371</v>
      </c>
      <c r="C101" s="23"/>
      <c r="D101" s="69"/>
    </row>
    <row r="102" spans="1:4" ht="15.75" x14ac:dyDescent="0.25">
      <c r="A102" s="12" t="s">
        <v>418</v>
      </c>
      <c r="B102" s="13" t="s">
        <v>419</v>
      </c>
      <c r="C102" s="58"/>
      <c r="D102" s="69"/>
    </row>
    <row r="103" spans="1:4" ht="15.75" x14ac:dyDescent="0.25">
      <c r="B103" s="13" t="s">
        <v>393</v>
      </c>
      <c r="C103" s="58">
        <v>1450000</v>
      </c>
      <c r="D103" s="69"/>
    </row>
    <row r="104" spans="1:4" ht="15.75" x14ac:dyDescent="0.25">
      <c r="B104" s="13" t="s">
        <v>416</v>
      </c>
      <c r="C104" s="58">
        <v>1000000</v>
      </c>
      <c r="D104" s="69"/>
    </row>
    <row r="105" spans="1:4" ht="15.75" x14ac:dyDescent="0.25">
      <c r="B105" s="13" t="s">
        <v>420</v>
      </c>
      <c r="C105" s="114">
        <v>24000</v>
      </c>
      <c r="D105" s="69"/>
    </row>
    <row r="106" spans="1:4" ht="15.75" x14ac:dyDescent="0.25">
      <c r="B106" s="13"/>
      <c r="C106" s="58">
        <f>SUM(C103:C105)</f>
        <v>2474000</v>
      </c>
      <c r="D106" s="69"/>
    </row>
    <row r="107" spans="1:4" s="17" customFormat="1" ht="15.75" x14ac:dyDescent="0.25">
      <c r="B107" s="13" t="s">
        <v>408</v>
      </c>
      <c r="C107" s="61">
        <v>100000</v>
      </c>
      <c r="D107" s="18"/>
    </row>
    <row r="108" spans="1:4" s="17" customFormat="1" ht="15.75" x14ac:dyDescent="0.25">
      <c r="B108" s="13"/>
      <c r="C108" s="21">
        <f>C106-C107</f>
        <v>2374000</v>
      </c>
      <c r="D108" s="18"/>
    </row>
    <row r="109" spans="1:4" s="17" customFormat="1" ht="15.75" x14ac:dyDescent="0.25">
      <c r="A109" s="90"/>
      <c r="B109" s="16" t="s">
        <v>371</v>
      </c>
      <c r="C109" s="23"/>
      <c r="D109" s="69"/>
    </row>
    <row r="110" spans="1:4" ht="15.75" x14ac:dyDescent="0.25">
      <c r="A110" s="12" t="s">
        <v>418</v>
      </c>
      <c r="B110" s="13" t="s">
        <v>421</v>
      </c>
      <c r="C110" s="58"/>
      <c r="D110" s="69"/>
    </row>
    <row r="111" spans="1:4" ht="15.75" x14ac:dyDescent="0.25">
      <c r="B111" s="13" t="s">
        <v>393</v>
      </c>
      <c r="C111" s="58">
        <v>1450000</v>
      </c>
      <c r="D111" s="69"/>
    </row>
    <row r="112" spans="1:4" ht="15.75" x14ac:dyDescent="0.25">
      <c r="B112" s="13" t="s">
        <v>416</v>
      </c>
      <c r="C112" s="58">
        <v>1000000</v>
      </c>
      <c r="D112" s="69"/>
    </row>
    <row r="113" spans="1:4" ht="15.75" x14ac:dyDescent="0.25">
      <c r="B113" s="13" t="s">
        <v>420</v>
      </c>
      <c r="C113" s="114">
        <v>24000</v>
      </c>
      <c r="D113" s="69"/>
    </row>
    <row r="114" spans="1:4" ht="15.75" x14ac:dyDescent="0.25">
      <c r="B114" s="13"/>
      <c r="C114" s="58">
        <f>SUM(C111:C113)</f>
        <v>2474000</v>
      </c>
      <c r="D114" s="69"/>
    </row>
    <row r="115" spans="1:4" s="17" customFormat="1" ht="15.75" x14ac:dyDescent="0.25">
      <c r="B115" s="13" t="s">
        <v>408</v>
      </c>
      <c r="C115" s="61">
        <v>100000</v>
      </c>
      <c r="D115" s="18"/>
    </row>
    <row r="116" spans="1:4" s="17" customFormat="1" ht="15.75" x14ac:dyDescent="0.25">
      <c r="B116" s="13"/>
      <c r="C116" s="21">
        <f>C114-C115</f>
        <v>2374000</v>
      </c>
      <c r="D116" s="18"/>
    </row>
    <row r="117" spans="1:4" s="17" customFormat="1" ht="15.75" x14ac:dyDescent="0.25">
      <c r="A117" s="90"/>
      <c r="B117" s="16" t="s">
        <v>371</v>
      </c>
      <c r="C117" s="23"/>
      <c r="D117" s="69"/>
    </row>
    <row r="118" spans="1:4" ht="15.75" x14ac:dyDescent="0.25">
      <c r="A118" s="12" t="s">
        <v>422</v>
      </c>
      <c r="B118" s="13" t="s">
        <v>423</v>
      </c>
      <c r="C118" s="58"/>
      <c r="D118" s="69"/>
    </row>
    <row r="119" spans="1:4" ht="15.75" x14ac:dyDescent="0.25">
      <c r="B119" s="13" t="s">
        <v>393</v>
      </c>
      <c r="C119" s="58">
        <v>2450000</v>
      </c>
      <c r="D119" s="69"/>
    </row>
    <row r="120" spans="1:4" ht="15.75" x14ac:dyDescent="0.25">
      <c r="B120" s="13" t="s">
        <v>416</v>
      </c>
      <c r="C120" s="58">
        <v>1000000</v>
      </c>
      <c r="D120" s="69"/>
    </row>
    <row r="121" spans="1:4" ht="15.75" x14ac:dyDescent="0.25">
      <c r="B121" s="13" t="s">
        <v>424</v>
      </c>
      <c r="C121" s="114">
        <v>24000</v>
      </c>
      <c r="D121" s="69"/>
    </row>
    <row r="122" spans="1:4" ht="15.75" x14ac:dyDescent="0.25">
      <c r="B122" s="13"/>
      <c r="C122" s="58">
        <f>SUM(C119:C121)</f>
        <v>3474000</v>
      </c>
      <c r="D122" s="69"/>
    </row>
    <row r="123" spans="1:4" s="17" customFormat="1" ht="15.75" x14ac:dyDescent="0.25">
      <c r="B123" s="13" t="s">
        <v>408</v>
      </c>
      <c r="C123" s="61">
        <v>100000</v>
      </c>
      <c r="D123" s="18"/>
    </row>
    <row r="124" spans="1:4" s="17" customFormat="1" ht="15.75" x14ac:dyDescent="0.25">
      <c r="B124" s="13"/>
      <c r="C124" s="21">
        <f>C122-C123</f>
        <v>3374000</v>
      </c>
      <c r="D124" s="18"/>
    </row>
    <row r="125" spans="1:4" s="17" customFormat="1" ht="15.75" x14ac:dyDescent="0.25">
      <c r="A125" s="90"/>
      <c r="B125" s="16" t="s">
        <v>371</v>
      </c>
      <c r="C125" s="23"/>
      <c r="D125" s="69"/>
    </row>
    <row r="126" spans="1:4" ht="15.75" x14ac:dyDescent="0.25">
      <c r="A126" s="109" t="s">
        <v>425</v>
      </c>
    </row>
    <row r="127" spans="1:4" ht="15.75" x14ac:dyDescent="0.25">
      <c r="A127" s="12" t="s">
        <v>426</v>
      </c>
      <c r="B127" s="13" t="s">
        <v>427</v>
      </c>
      <c r="C127" s="58"/>
      <c r="D127" s="69"/>
    </row>
    <row r="128" spans="1:4" ht="15.75" x14ac:dyDescent="0.25">
      <c r="B128" s="13" t="s">
        <v>393</v>
      </c>
      <c r="C128" s="58">
        <v>2450000</v>
      </c>
      <c r="D128" s="69"/>
    </row>
    <row r="129" spans="1:6" ht="15.75" x14ac:dyDescent="0.25">
      <c r="B129" s="13" t="s">
        <v>416</v>
      </c>
      <c r="C129" s="58">
        <v>1000000</v>
      </c>
      <c r="D129" s="69"/>
    </row>
    <row r="130" spans="1:6" ht="15.75" x14ac:dyDescent="0.25">
      <c r="B130" s="13" t="s">
        <v>424</v>
      </c>
      <c r="C130" s="114">
        <v>24000</v>
      </c>
      <c r="D130" s="69"/>
    </row>
    <row r="131" spans="1:6" ht="15.75" x14ac:dyDescent="0.25">
      <c r="B131" s="13"/>
      <c r="C131" s="58">
        <f>SUM(C128:C130)</f>
        <v>3474000</v>
      </c>
      <c r="D131" s="69"/>
    </row>
    <row r="132" spans="1:6" s="17" customFormat="1" ht="15.75" x14ac:dyDescent="0.25">
      <c r="B132" s="13" t="s">
        <v>408</v>
      </c>
      <c r="C132" s="61">
        <v>100000</v>
      </c>
      <c r="D132" s="18"/>
    </row>
    <row r="133" spans="1:6" s="17" customFormat="1" ht="15.75" x14ac:dyDescent="0.25">
      <c r="B133" s="13"/>
      <c r="C133" s="21">
        <f>C131-C132</f>
        <v>3374000</v>
      </c>
      <c r="D133" s="18"/>
    </row>
    <row r="134" spans="1:6" s="17" customFormat="1" ht="15.75" x14ac:dyDescent="0.25">
      <c r="A134" s="90"/>
      <c r="B134" s="16" t="s">
        <v>371</v>
      </c>
      <c r="C134" s="23"/>
      <c r="D134" s="69"/>
    </row>
    <row r="135" spans="1:6" ht="15.75" x14ac:dyDescent="0.25">
      <c r="A135" s="12" t="s">
        <v>426</v>
      </c>
      <c r="B135" s="13" t="s">
        <v>428</v>
      </c>
      <c r="C135" s="58"/>
      <c r="D135" s="69"/>
    </row>
    <row r="136" spans="1:6" ht="15.75" x14ac:dyDescent="0.25">
      <c r="B136" s="13" t="s">
        <v>393</v>
      </c>
      <c r="C136" s="58">
        <v>2550000</v>
      </c>
      <c r="D136" s="69"/>
    </row>
    <row r="137" spans="1:6" ht="15.75" x14ac:dyDescent="0.25">
      <c r="B137" s="13" t="s">
        <v>394</v>
      </c>
      <c r="C137" s="58">
        <v>2500000</v>
      </c>
      <c r="D137" s="69"/>
    </row>
    <row r="138" spans="1:6" ht="15.75" x14ac:dyDescent="0.25">
      <c r="B138" s="13" t="s">
        <v>395</v>
      </c>
      <c r="C138" s="58">
        <v>2500000</v>
      </c>
      <c r="D138" s="69"/>
    </row>
    <row r="139" spans="1:6" ht="15.75" x14ac:dyDescent="0.25">
      <c r="B139" s="13" t="s">
        <v>396</v>
      </c>
      <c r="C139" s="114">
        <v>66000</v>
      </c>
      <c r="D139" s="69"/>
    </row>
    <row r="140" spans="1:6" ht="15.75" x14ac:dyDescent="0.25">
      <c r="B140" s="13"/>
      <c r="C140" s="58">
        <f>SUM(C136:C139)</f>
        <v>7616000</v>
      </c>
      <c r="D140" s="69"/>
    </row>
    <row r="141" spans="1:6" s="17" customFormat="1" ht="15.75" x14ac:dyDescent="0.25">
      <c r="B141" s="13" t="s">
        <v>408</v>
      </c>
      <c r="C141" s="61">
        <v>100000</v>
      </c>
      <c r="D141" s="18"/>
    </row>
    <row r="142" spans="1:6" s="17" customFormat="1" ht="15.75" x14ac:dyDescent="0.25">
      <c r="B142" s="13"/>
      <c r="C142" s="21">
        <f>C140-C141</f>
        <v>7516000</v>
      </c>
      <c r="D142" s="18"/>
      <c r="F142" s="59"/>
    </row>
    <row r="143" spans="1:6" s="17" customFormat="1" ht="15.75" x14ac:dyDescent="0.25">
      <c r="A143" s="90"/>
      <c r="B143" s="16" t="s">
        <v>371</v>
      </c>
      <c r="C143" s="23"/>
      <c r="D143" s="69"/>
      <c r="F143" s="59"/>
    </row>
    <row r="144" spans="1:6" ht="15.75" x14ac:dyDescent="0.25">
      <c r="A144" s="12" t="s">
        <v>429</v>
      </c>
      <c r="B144" s="13" t="s">
        <v>430</v>
      </c>
      <c r="C144" s="58"/>
      <c r="D144" s="69"/>
    </row>
    <row r="145" spans="1:4" ht="15.75" x14ac:dyDescent="0.25">
      <c r="B145" s="13" t="s">
        <v>416</v>
      </c>
      <c r="C145" s="58">
        <v>656000</v>
      </c>
      <c r="D145" s="69"/>
    </row>
    <row r="146" spans="1:4" s="17" customFormat="1" ht="15.75" x14ac:dyDescent="0.25">
      <c r="B146" s="13" t="s">
        <v>408</v>
      </c>
      <c r="C146" s="61">
        <v>100000</v>
      </c>
      <c r="D146" s="18"/>
    </row>
    <row r="147" spans="1:4" s="17" customFormat="1" ht="15.75" x14ac:dyDescent="0.25">
      <c r="B147" s="13"/>
      <c r="C147" s="21">
        <f>C145-C146</f>
        <v>556000</v>
      </c>
      <c r="D147" s="18"/>
    </row>
    <row r="148" spans="1:4" s="17" customFormat="1" ht="15.75" x14ac:dyDescent="0.25">
      <c r="A148" s="90"/>
      <c r="B148" s="16" t="s">
        <v>371</v>
      </c>
      <c r="C148" s="23"/>
      <c r="D148" s="69"/>
    </row>
    <row r="149" spans="1:4" s="17" customFormat="1" ht="15.75" x14ac:dyDescent="0.25">
      <c r="A149" s="12" t="s">
        <v>429</v>
      </c>
      <c r="B149" s="13" t="s">
        <v>430</v>
      </c>
      <c r="C149" s="23"/>
      <c r="D149" s="69"/>
    </row>
    <row r="150" spans="1:4" s="17" customFormat="1" ht="15.75" x14ac:dyDescent="0.25">
      <c r="A150" s="90"/>
      <c r="B150" s="16" t="s">
        <v>371</v>
      </c>
      <c r="C150" s="23">
        <v>1818000</v>
      </c>
      <c r="D150" s="69"/>
    </row>
    <row r="151" spans="1:4" s="17" customFormat="1" ht="15.75" x14ac:dyDescent="0.25">
      <c r="A151" s="12" t="s">
        <v>431</v>
      </c>
      <c r="B151" s="13" t="s">
        <v>432</v>
      </c>
      <c r="C151" s="23"/>
      <c r="D151" s="69"/>
    </row>
    <row r="152" spans="1:4" s="17" customFormat="1" ht="15.75" x14ac:dyDescent="0.25">
      <c r="A152" s="90"/>
      <c r="B152" s="16" t="s">
        <v>371</v>
      </c>
      <c r="C152" s="23">
        <v>474000</v>
      </c>
      <c r="D152" s="69"/>
    </row>
    <row r="153" spans="1:4" s="17" customFormat="1" ht="15.75" x14ac:dyDescent="0.25">
      <c r="A153" s="109" t="s">
        <v>433</v>
      </c>
      <c r="B153" s="16"/>
      <c r="C153" s="23"/>
      <c r="D153" s="69"/>
    </row>
    <row r="154" spans="1:4" ht="15.75" x14ac:dyDescent="0.25">
      <c r="A154" s="12" t="s">
        <v>434</v>
      </c>
      <c r="B154" s="13" t="s">
        <v>432</v>
      </c>
      <c r="C154" s="58"/>
      <c r="D154" s="69"/>
    </row>
    <row r="155" spans="1:4" ht="15.75" x14ac:dyDescent="0.25">
      <c r="A155" s="12"/>
      <c r="B155" s="13" t="s">
        <v>435</v>
      </c>
      <c r="C155" s="58">
        <v>3474000</v>
      </c>
      <c r="D155" s="69"/>
    </row>
    <row r="156" spans="1:4" ht="15.75" x14ac:dyDescent="0.25">
      <c r="B156" s="13" t="s">
        <v>436</v>
      </c>
      <c r="C156" s="114">
        <v>474000</v>
      </c>
      <c r="D156" s="69"/>
    </row>
    <row r="157" spans="1:4" ht="15.75" x14ac:dyDescent="0.25">
      <c r="B157" s="13"/>
      <c r="C157" s="58">
        <f>C155-C156</f>
        <v>3000000</v>
      </c>
      <c r="D157" s="69"/>
    </row>
    <row r="158" spans="1:4" s="17" customFormat="1" ht="15.75" x14ac:dyDescent="0.25">
      <c r="B158" s="13" t="s">
        <v>408</v>
      </c>
      <c r="C158" s="61">
        <v>100000</v>
      </c>
      <c r="D158" s="18"/>
    </row>
    <row r="159" spans="1:4" s="17" customFormat="1" ht="15.75" x14ac:dyDescent="0.25">
      <c r="B159" s="13"/>
      <c r="C159" s="21">
        <f>C157-C158</f>
        <v>2900000</v>
      </c>
      <c r="D159" s="18"/>
    </row>
    <row r="160" spans="1:4" s="17" customFormat="1" ht="15.75" x14ac:dyDescent="0.25">
      <c r="A160" s="90"/>
      <c r="B160" s="16" t="s">
        <v>371</v>
      </c>
      <c r="C160" s="23"/>
      <c r="D160" s="69"/>
    </row>
    <row r="161" spans="1:4" ht="15.75" x14ac:dyDescent="0.25">
      <c r="A161" s="12" t="s">
        <v>437</v>
      </c>
      <c r="B161" s="13" t="s">
        <v>438</v>
      </c>
      <c r="C161" s="58"/>
      <c r="D161" s="69"/>
    </row>
    <row r="162" spans="1:4" ht="15.75" x14ac:dyDescent="0.25">
      <c r="A162" s="12"/>
      <c r="B162" s="13" t="s">
        <v>393</v>
      </c>
      <c r="C162" s="58">
        <v>1450000</v>
      </c>
      <c r="D162" s="69"/>
    </row>
    <row r="163" spans="1:4" ht="15.75" x14ac:dyDescent="0.25">
      <c r="A163" s="12"/>
      <c r="B163" s="13" t="s">
        <v>416</v>
      </c>
      <c r="C163" s="58">
        <v>1000000</v>
      </c>
      <c r="D163" s="69"/>
    </row>
    <row r="164" spans="1:4" ht="15.75" x14ac:dyDescent="0.25">
      <c r="B164" s="13" t="s">
        <v>424</v>
      </c>
      <c r="C164" s="114">
        <v>24000</v>
      </c>
      <c r="D164" s="69"/>
    </row>
    <row r="165" spans="1:4" ht="15.75" x14ac:dyDescent="0.25">
      <c r="B165" s="13"/>
      <c r="C165" s="58">
        <f>SUM(C162:C164)</f>
        <v>2474000</v>
      </c>
      <c r="D165" s="69"/>
    </row>
    <row r="166" spans="1:4" ht="15.75" x14ac:dyDescent="0.25">
      <c r="B166" s="13" t="s">
        <v>408</v>
      </c>
      <c r="C166" s="61">
        <v>100000</v>
      </c>
      <c r="D166" s="69"/>
    </row>
    <row r="167" spans="1:4" s="17" customFormat="1" ht="15.75" x14ac:dyDescent="0.25">
      <c r="B167" s="13"/>
      <c r="C167" s="21">
        <f>C165-C166</f>
        <v>2374000</v>
      </c>
      <c r="D167" s="18"/>
    </row>
    <row r="168" spans="1:4" s="17" customFormat="1" ht="15.75" x14ac:dyDescent="0.25">
      <c r="A168" s="90"/>
      <c r="B168" s="16" t="s">
        <v>371</v>
      </c>
      <c r="C168" s="23"/>
      <c r="D168" s="69"/>
    </row>
    <row r="169" spans="1:4" ht="15.75" x14ac:dyDescent="0.25">
      <c r="A169" s="12" t="s">
        <v>437</v>
      </c>
      <c r="B169" s="13" t="s">
        <v>439</v>
      </c>
      <c r="C169" s="58"/>
      <c r="D169" s="69"/>
    </row>
    <row r="170" spans="1:4" ht="15.75" x14ac:dyDescent="0.25">
      <c r="A170" s="12"/>
      <c r="B170" s="13" t="s">
        <v>393</v>
      </c>
      <c r="C170" s="58">
        <v>2450000</v>
      </c>
      <c r="D170" s="69"/>
    </row>
    <row r="171" spans="1:4" ht="15.75" x14ac:dyDescent="0.25">
      <c r="A171" s="12"/>
      <c r="B171" s="13" t="s">
        <v>416</v>
      </c>
      <c r="C171" s="58">
        <v>1000000</v>
      </c>
      <c r="D171" s="69"/>
    </row>
    <row r="172" spans="1:4" ht="15.75" x14ac:dyDescent="0.25">
      <c r="B172" s="13" t="s">
        <v>424</v>
      </c>
      <c r="C172" s="114">
        <v>24000</v>
      </c>
      <c r="D172" s="69"/>
    </row>
    <row r="173" spans="1:4" ht="15.75" x14ac:dyDescent="0.25">
      <c r="B173" s="13"/>
      <c r="C173" s="58">
        <f>SUM(C170:C172)</f>
        <v>3474000</v>
      </c>
      <c r="D173" s="69"/>
    </row>
    <row r="174" spans="1:4" ht="15.75" x14ac:dyDescent="0.25">
      <c r="B174" s="13" t="s">
        <v>408</v>
      </c>
      <c r="C174" s="61">
        <v>100000</v>
      </c>
      <c r="D174" s="69"/>
    </row>
    <row r="175" spans="1:4" s="17" customFormat="1" ht="15.75" x14ac:dyDescent="0.25">
      <c r="B175" s="13"/>
      <c r="C175" s="21">
        <f>C173-C174</f>
        <v>3374000</v>
      </c>
      <c r="D175" s="18"/>
    </row>
    <row r="176" spans="1:4" s="17" customFormat="1" ht="15.75" x14ac:dyDescent="0.25">
      <c r="A176" s="90"/>
      <c r="B176" s="16" t="s">
        <v>371</v>
      </c>
      <c r="C176" s="23"/>
      <c r="D176" s="69"/>
    </row>
    <row r="177" spans="1:4" ht="15.75" x14ac:dyDescent="0.25">
      <c r="A177" s="12" t="s">
        <v>440</v>
      </c>
      <c r="B177" s="13" t="s">
        <v>441</v>
      </c>
      <c r="C177" s="58"/>
      <c r="D177" s="69"/>
    </row>
    <row r="178" spans="1:4" ht="15.75" x14ac:dyDescent="0.25">
      <c r="A178" s="12"/>
      <c r="B178" s="13" t="s">
        <v>393</v>
      </c>
      <c r="C178" s="58">
        <v>1450000</v>
      </c>
      <c r="D178" s="69"/>
    </row>
    <row r="179" spans="1:4" ht="15.75" x14ac:dyDescent="0.25">
      <c r="A179" s="12"/>
      <c r="B179" s="13" t="s">
        <v>416</v>
      </c>
      <c r="C179" s="58">
        <v>1000000</v>
      </c>
      <c r="D179" s="69"/>
    </row>
    <row r="180" spans="1:4" ht="15.75" x14ac:dyDescent="0.25">
      <c r="B180" s="13" t="s">
        <v>424</v>
      </c>
      <c r="C180" s="114">
        <v>24000</v>
      </c>
      <c r="D180" s="69"/>
    </row>
    <row r="181" spans="1:4" ht="15.75" x14ac:dyDescent="0.25">
      <c r="B181" s="13"/>
      <c r="C181" s="58">
        <f>SUM(C178:C180)</f>
        <v>2474000</v>
      </c>
      <c r="D181" s="69"/>
    </row>
    <row r="182" spans="1:4" ht="15.75" x14ac:dyDescent="0.25">
      <c r="B182" s="13" t="s">
        <v>408</v>
      </c>
      <c r="C182" s="61">
        <v>100000</v>
      </c>
      <c r="D182" s="69"/>
    </row>
    <row r="183" spans="1:4" s="17" customFormat="1" ht="15.75" x14ac:dyDescent="0.25">
      <c r="B183" s="13"/>
      <c r="C183" s="21">
        <f>C181-C182</f>
        <v>2374000</v>
      </c>
      <c r="D183" s="18"/>
    </row>
    <row r="184" spans="1:4" s="17" customFormat="1" ht="15.75" x14ac:dyDescent="0.25">
      <c r="A184" s="90"/>
      <c r="B184" s="16" t="s">
        <v>371</v>
      </c>
      <c r="C184" s="23"/>
      <c r="D184" s="69"/>
    </row>
    <row r="185" spans="1:4" ht="15.75" x14ac:dyDescent="0.25">
      <c r="A185" s="12" t="s">
        <v>440</v>
      </c>
      <c r="B185" s="13" t="s">
        <v>442</v>
      </c>
      <c r="C185" s="58"/>
      <c r="D185" s="69"/>
    </row>
    <row r="186" spans="1:4" ht="15.75" x14ac:dyDescent="0.25">
      <c r="A186" s="12"/>
      <c r="B186" s="13" t="s">
        <v>393</v>
      </c>
      <c r="C186" s="58">
        <v>2450000</v>
      </c>
      <c r="D186" s="69"/>
    </row>
    <row r="187" spans="1:4" ht="15.75" x14ac:dyDescent="0.25">
      <c r="A187" s="12"/>
      <c r="B187" s="13" t="s">
        <v>416</v>
      </c>
      <c r="C187" s="58">
        <v>1000000</v>
      </c>
      <c r="D187" s="69"/>
    </row>
    <row r="188" spans="1:4" ht="15.75" x14ac:dyDescent="0.25">
      <c r="B188" s="13" t="s">
        <v>424</v>
      </c>
      <c r="C188" s="114">
        <v>24000</v>
      </c>
      <c r="D188" s="69"/>
    </row>
    <row r="189" spans="1:4" ht="15.75" x14ac:dyDescent="0.25">
      <c r="B189" s="13"/>
      <c r="C189" s="58">
        <f>SUM(C186:C188)</f>
        <v>3474000</v>
      </c>
      <c r="D189" s="69"/>
    </row>
    <row r="190" spans="1:4" ht="15.75" x14ac:dyDescent="0.25">
      <c r="B190" s="13" t="s">
        <v>408</v>
      </c>
      <c r="C190" s="61">
        <v>100000</v>
      </c>
      <c r="D190" s="69"/>
    </row>
    <row r="191" spans="1:4" s="17" customFormat="1" ht="15.75" x14ac:dyDescent="0.25">
      <c r="B191" s="13"/>
      <c r="C191" s="21">
        <f>C189-C190</f>
        <v>3374000</v>
      </c>
      <c r="D191" s="18"/>
    </row>
    <row r="192" spans="1:4" s="17" customFormat="1" ht="15.75" x14ac:dyDescent="0.25">
      <c r="A192" s="90"/>
      <c r="B192" s="16" t="s">
        <v>371</v>
      </c>
      <c r="C192" s="23"/>
      <c r="D192" s="69"/>
    </row>
    <row r="193" spans="1:5" s="17" customFormat="1" ht="15.75" x14ac:dyDescent="0.25">
      <c r="A193" s="90"/>
      <c r="B193" s="16"/>
      <c r="C193" s="23"/>
      <c r="D193" s="69"/>
    </row>
    <row r="194" spans="1:5" ht="15.75" x14ac:dyDescent="0.25">
      <c r="A194" s="12" t="s">
        <v>440</v>
      </c>
      <c r="B194" s="13" t="s">
        <v>443</v>
      </c>
      <c r="C194" s="58"/>
      <c r="D194" s="69"/>
      <c r="E194" s="59" t="s">
        <v>839</v>
      </c>
    </row>
    <row r="195" spans="1:5" ht="15.75" x14ac:dyDescent="0.25">
      <c r="A195" s="12"/>
      <c r="B195" s="13" t="s">
        <v>393</v>
      </c>
      <c r="C195" s="58">
        <v>1550000</v>
      </c>
      <c r="D195" s="69"/>
    </row>
    <row r="196" spans="1:5" ht="15.75" x14ac:dyDescent="0.25">
      <c r="A196" s="12"/>
      <c r="B196" s="13" t="s">
        <v>382</v>
      </c>
      <c r="C196" s="58">
        <v>2500000</v>
      </c>
      <c r="D196" s="69"/>
    </row>
    <row r="197" spans="1:5" ht="15.75" x14ac:dyDescent="0.25">
      <c r="B197" s="13" t="s">
        <v>444</v>
      </c>
      <c r="C197" s="114">
        <v>120000</v>
      </c>
      <c r="D197" s="69"/>
    </row>
    <row r="198" spans="1:5" ht="15.75" x14ac:dyDescent="0.25">
      <c r="B198" s="13"/>
      <c r="C198" s="58">
        <f>SUM(C195:C197)</f>
        <v>4170000</v>
      </c>
      <c r="D198" s="69"/>
    </row>
    <row r="199" spans="1:5" ht="15.75" x14ac:dyDescent="0.25">
      <c r="B199" s="13" t="s">
        <v>408</v>
      </c>
      <c r="C199" s="61">
        <v>100000</v>
      </c>
      <c r="D199" s="69"/>
    </row>
    <row r="200" spans="1:5" s="17" customFormat="1" ht="15.75" x14ac:dyDescent="0.25">
      <c r="B200" s="13"/>
      <c r="C200" s="21">
        <f>C198-C199</f>
        <v>4070000</v>
      </c>
      <c r="D200" s="18"/>
    </row>
    <row r="201" spans="1:5" s="17" customFormat="1" ht="15.75" x14ac:dyDescent="0.25">
      <c r="A201" s="90"/>
      <c r="B201" s="16" t="s">
        <v>371</v>
      </c>
      <c r="C201" s="23"/>
      <c r="D201" s="69"/>
    </row>
    <row r="202" spans="1:5" ht="15.75" x14ac:dyDescent="0.25">
      <c r="A202" s="12" t="s">
        <v>440</v>
      </c>
      <c r="B202" s="13" t="s">
        <v>445</v>
      </c>
      <c r="C202" s="58"/>
      <c r="D202" s="69"/>
    </row>
    <row r="203" spans="1:5" ht="15.75" x14ac:dyDescent="0.25">
      <c r="A203" s="12"/>
      <c r="B203" s="13" t="s">
        <v>446</v>
      </c>
      <c r="C203" s="58">
        <v>2450000</v>
      </c>
      <c r="D203" s="69"/>
    </row>
    <row r="204" spans="1:5" ht="15.75" x14ac:dyDescent="0.25">
      <c r="A204" s="12"/>
      <c r="B204" s="13" t="s">
        <v>447</v>
      </c>
      <c r="C204" s="58">
        <v>2500000</v>
      </c>
      <c r="D204" s="69"/>
    </row>
    <row r="205" spans="1:5" ht="15.75" x14ac:dyDescent="0.25">
      <c r="B205" s="13" t="s">
        <v>424</v>
      </c>
      <c r="C205" s="114">
        <v>24000</v>
      </c>
      <c r="D205" s="69"/>
    </row>
    <row r="206" spans="1:5" ht="15.75" x14ac:dyDescent="0.25">
      <c r="B206" s="13"/>
      <c r="C206" s="58">
        <f>SUM(C203:C205)</f>
        <v>4974000</v>
      </c>
      <c r="D206" s="69"/>
    </row>
    <row r="207" spans="1:5" ht="15.75" x14ac:dyDescent="0.25">
      <c r="B207" s="13" t="s">
        <v>408</v>
      </c>
      <c r="C207" s="61">
        <v>100000</v>
      </c>
      <c r="D207" s="69"/>
    </row>
    <row r="208" spans="1:5" s="17" customFormat="1" ht="15.75" x14ac:dyDescent="0.25">
      <c r="B208" s="13"/>
      <c r="C208" s="21">
        <f>C206-C207</f>
        <v>4874000</v>
      </c>
      <c r="D208" s="18"/>
    </row>
    <row r="209" spans="1:5" s="17" customFormat="1" ht="15.75" x14ac:dyDescent="0.25">
      <c r="A209" s="90"/>
      <c r="B209" s="16" t="s">
        <v>371</v>
      </c>
      <c r="C209" s="23"/>
      <c r="D209" s="69"/>
    </row>
    <row r="210" spans="1:5" ht="15.75" x14ac:dyDescent="0.25">
      <c r="A210" s="12" t="s">
        <v>448</v>
      </c>
      <c r="B210" s="13" t="s">
        <v>449</v>
      </c>
      <c r="C210" s="58"/>
      <c r="D210" s="69"/>
    </row>
    <row r="211" spans="1:5" ht="15.75" x14ac:dyDescent="0.25">
      <c r="A211" s="12"/>
      <c r="B211" s="13" t="s">
        <v>393</v>
      </c>
      <c r="C211" s="58">
        <v>2450000</v>
      </c>
      <c r="D211" s="69"/>
    </row>
    <row r="212" spans="1:5" ht="15.75" x14ac:dyDescent="0.25">
      <c r="A212" s="12"/>
      <c r="B212" s="13" t="s">
        <v>416</v>
      </c>
      <c r="C212" s="58">
        <v>1000000</v>
      </c>
      <c r="D212" s="69"/>
    </row>
    <row r="213" spans="1:5" ht="15.75" x14ac:dyDescent="0.25">
      <c r="B213" s="13" t="s">
        <v>424</v>
      </c>
      <c r="C213" s="114">
        <v>24000</v>
      </c>
      <c r="D213" s="69"/>
    </row>
    <row r="214" spans="1:5" ht="15.75" x14ac:dyDescent="0.25">
      <c r="B214" s="13"/>
      <c r="C214" s="58">
        <f>SUM(C211:C213)</f>
        <v>3474000</v>
      </c>
      <c r="D214" s="69"/>
    </row>
    <row r="215" spans="1:5" ht="15.75" x14ac:dyDescent="0.25">
      <c r="B215" s="13" t="s">
        <v>450</v>
      </c>
      <c r="C215" s="114">
        <v>116995</v>
      </c>
      <c r="D215" s="69"/>
      <c r="E215" s="62"/>
    </row>
    <row r="216" spans="1:5" ht="15.75" x14ac:dyDescent="0.25">
      <c r="B216" s="13" t="s">
        <v>451</v>
      </c>
      <c r="C216" s="58">
        <f>SUM(C214:C215)</f>
        <v>3590995</v>
      </c>
      <c r="D216" s="69"/>
      <c r="E216" s="62"/>
    </row>
    <row r="217" spans="1:5" ht="15.75" x14ac:dyDescent="0.25">
      <c r="B217" s="13"/>
      <c r="C217" s="58"/>
      <c r="D217" s="69"/>
    </row>
    <row r="218" spans="1:5" ht="15.75" x14ac:dyDescent="0.25">
      <c r="B218" s="13" t="s">
        <v>408</v>
      </c>
      <c r="C218" s="24">
        <v>100000</v>
      </c>
      <c r="D218" s="69"/>
    </row>
    <row r="219" spans="1:5" ht="15.75" x14ac:dyDescent="0.25">
      <c r="B219" s="13" t="s">
        <v>452</v>
      </c>
      <c r="C219" s="61">
        <v>100000</v>
      </c>
      <c r="D219" s="69"/>
    </row>
    <row r="220" spans="1:5" s="17" customFormat="1" ht="15.75" x14ac:dyDescent="0.25">
      <c r="B220" s="13"/>
      <c r="C220" s="21">
        <f>C214-C218-C219</f>
        <v>3274000</v>
      </c>
      <c r="D220" s="18" t="s">
        <v>453</v>
      </c>
    </row>
    <row r="221" spans="1:5" s="17" customFormat="1" ht="15.75" x14ac:dyDescent="0.25">
      <c r="A221" s="90"/>
      <c r="B221" s="16" t="s">
        <v>371</v>
      </c>
      <c r="C221" s="23"/>
      <c r="D221" s="69"/>
    </row>
    <row r="222" spans="1:5" ht="15.75" x14ac:dyDescent="0.25">
      <c r="A222" s="12" t="s">
        <v>448</v>
      </c>
      <c r="B222" s="13" t="s">
        <v>454</v>
      </c>
      <c r="C222" s="58"/>
      <c r="D222" s="69"/>
    </row>
    <row r="223" spans="1:5" ht="15.75" x14ac:dyDescent="0.25">
      <c r="A223" s="12"/>
      <c r="B223" s="13" t="s">
        <v>393</v>
      </c>
      <c r="C223" s="58">
        <v>2650000</v>
      </c>
      <c r="D223" s="69"/>
    </row>
    <row r="224" spans="1:5" ht="15.75" x14ac:dyDescent="0.25">
      <c r="A224" s="12"/>
      <c r="B224" s="13" t="s">
        <v>382</v>
      </c>
      <c r="C224" s="58">
        <v>2500000</v>
      </c>
      <c r="D224" s="69"/>
    </row>
    <row r="225" spans="1:4" ht="15.75" x14ac:dyDescent="0.25">
      <c r="A225" s="12"/>
      <c r="B225" s="13" t="s">
        <v>394</v>
      </c>
      <c r="C225" s="58">
        <v>2500000</v>
      </c>
      <c r="D225" s="69"/>
    </row>
    <row r="226" spans="1:4" ht="15.75" x14ac:dyDescent="0.25">
      <c r="B226" s="13" t="s">
        <v>455</v>
      </c>
      <c r="C226" s="114">
        <v>108000</v>
      </c>
      <c r="D226" s="69"/>
    </row>
    <row r="227" spans="1:4" ht="15.75" x14ac:dyDescent="0.25">
      <c r="B227" s="13"/>
      <c r="C227" s="58">
        <f>SUM(C223:C226)</f>
        <v>7758000</v>
      </c>
      <c r="D227" s="69"/>
    </row>
    <row r="228" spans="1:4" ht="15.75" x14ac:dyDescent="0.25">
      <c r="B228" s="13" t="s">
        <v>408</v>
      </c>
      <c r="C228" s="61">
        <v>100000</v>
      </c>
      <c r="D228" s="69"/>
    </row>
    <row r="229" spans="1:4" s="17" customFormat="1" ht="15.75" x14ac:dyDescent="0.25">
      <c r="B229" s="13"/>
      <c r="C229" s="21">
        <f>C227-C228</f>
        <v>7658000</v>
      </c>
      <c r="D229" s="18"/>
    </row>
    <row r="230" spans="1:4" s="17" customFormat="1" ht="15.75" x14ac:dyDescent="0.25">
      <c r="A230" s="90"/>
      <c r="B230" s="16" t="s">
        <v>371</v>
      </c>
      <c r="C230" s="23"/>
      <c r="D230" s="69"/>
    </row>
    <row r="231" spans="1:4" ht="15.75" x14ac:dyDescent="0.25">
      <c r="A231" s="12" t="s">
        <v>448</v>
      </c>
      <c r="B231" s="13" t="s">
        <v>456</v>
      </c>
      <c r="C231" s="58"/>
      <c r="D231" s="69"/>
    </row>
    <row r="232" spans="1:4" ht="15.75" x14ac:dyDescent="0.25">
      <c r="A232" s="12"/>
      <c r="B232" s="13" t="s">
        <v>393</v>
      </c>
      <c r="C232" s="58">
        <v>1450000</v>
      </c>
      <c r="D232" s="69"/>
    </row>
    <row r="233" spans="1:4" ht="15.75" x14ac:dyDescent="0.25">
      <c r="A233" s="12"/>
      <c r="B233" s="13" t="s">
        <v>457</v>
      </c>
      <c r="C233" s="58">
        <v>1000000</v>
      </c>
      <c r="D233" s="69"/>
    </row>
    <row r="234" spans="1:4" ht="15.75" x14ac:dyDescent="0.25">
      <c r="B234" s="13" t="s">
        <v>424</v>
      </c>
      <c r="C234" s="114">
        <v>24000</v>
      </c>
      <c r="D234" s="69"/>
    </row>
    <row r="235" spans="1:4" ht="15.75" x14ac:dyDescent="0.25">
      <c r="B235" s="13"/>
      <c r="C235" s="58">
        <f>SUM(C232:C234)</f>
        <v>2474000</v>
      </c>
      <c r="D235" s="69"/>
    </row>
    <row r="236" spans="1:4" ht="15.75" x14ac:dyDescent="0.25">
      <c r="B236" s="13" t="s">
        <v>408</v>
      </c>
      <c r="C236" s="61">
        <v>100000</v>
      </c>
      <c r="D236" s="69"/>
    </row>
    <row r="237" spans="1:4" s="17" customFormat="1" ht="15.75" x14ac:dyDescent="0.25">
      <c r="B237" s="13"/>
      <c r="C237" s="21">
        <f>C235-C236</f>
        <v>2374000</v>
      </c>
      <c r="D237" s="18"/>
    </row>
    <row r="238" spans="1:4" s="17" customFormat="1" ht="15.75" x14ac:dyDescent="0.25">
      <c r="A238" s="90"/>
      <c r="B238" s="16" t="s">
        <v>371</v>
      </c>
      <c r="C238" s="23"/>
      <c r="D238" s="69"/>
    </row>
    <row r="239" spans="1:4" ht="15.75" x14ac:dyDescent="0.25">
      <c r="A239" s="12" t="s">
        <v>458</v>
      </c>
      <c r="B239" s="13" t="s">
        <v>459</v>
      </c>
      <c r="C239" s="58"/>
      <c r="D239" s="69"/>
    </row>
    <row r="240" spans="1:4" ht="15.75" x14ac:dyDescent="0.25">
      <c r="A240" s="12"/>
      <c r="B240" s="13" t="s">
        <v>393</v>
      </c>
      <c r="C240" s="58">
        <v>1450000</v>
      </c>
      <c r="D240" s="69"/>
    </row>
    <row r="241" spans="1:4" ht="15.75" x14ac:dyDescent="0.25">
      <c r="A241" s="12"/>
      <c r="B241" s="13" t="s">
        <v>457</v>
      </c>
      <c r="C241" s="58">
        <v>1000000</v>
      </c>
      <c r="D241" s="69"/>
    </row>
    <row r="242" spans="1:4" ht="15.75" x14ac:dyDescent="0.25">
      <c r="B242" s="13" t="s">
        <v>424</v>
      </c>
      <c r="C242" s="114">
        <v>24000</v>
      </c>
      <c r="D242" s="69"/>
    </row>
    <row r="243" spans="1:4" ht="15.75" x14ac:dyDescent="0.25">
      <c r="B243" s="13"/>
      <c r="C243" s="58">
        <f>SUM(C240:C242)</f>
        <v>2474000</v>
      </c>
      <c r="D243" s="69"/>
    </row>
    <row r="244" spans="1:4" ht="15.75" x14ac:dyDescent="0.25">
      <c r="B244" s="13" t="s">
        <v>408</v>
      </c>
      <c r="C244" s="61">
        <v>100000</v>
      </c>
      <c r="D244" s="69"/>
    </row>
    <row r="245" spans="1:4" s="17" customFormat="1" ht="15.75" x14ac:dyDescent="0.25">
      <c r="B245" s="13"/>
      <c r="C245" s="21">
        <f>C243-C244</f>
        <v>2374000</v>
      </c>
      <c r="D245" s="18"/>
    </row>
    <row r="246" spans="1:4" s="17" customFormat="1" ht="15.75" x14ac:dyDescent="0.25">
      <c r="A246" s="90"/>
      <c r="B246" s="16" t="s">
        <v>371</v>
      </c>
      <c r="C246" s="23"/>
      <c r="D246" s="69"/>
    </row>
    <row r="247" spans="1:4" ht="15.75" x14ac:dyDescent="0.25">
      <c r="A247" s="12" t="s">
        <v>460</v>
      </c>
      <c r="B247" s="13" t="s">
        <v>461</v>
      </c>
      <c r="C247" s="58"/>
      <c r="D247" s="69"/>
    </row>
    <row r="248" spans="1:4" ht="15.75" x14ac:dyDescent="0.25">
      <c r="A248" s="12"/>
      <c r="B248" s="13" t="s">
        <v>393</v>
      </c>
      <c r="C248" s="58">
        <v>1450000</v>
      </c>
      <c r="D248" s="69"/>
    </row>
    <row r="249" spans="1:4" ht="15.75" x14ac:dyDescent="0.25">
      <c r="A249" s="12"/>
      <c r="B249" s="13" t="s">
        <v>457</v>
      </c>
      <c r="C249" s="58">
        <v>1000000</v>
      </c>
      <c r="D249" s="69"/>
    </row>
    <row r="250" spans="1:4" ht="15.75" x14ac:dyDescent="0.25">
      <c r="B250" s="13" t="s">
        <v>424</v>
      </c>
      <c r="C250" s="114">
        <v>24000</v>
      </c>
      <c r="D250" s="69"/>
    </row>
    <row r="251" spans="1:4" ht="15.75" x14ac:dyDescent="0.25">
      <c r="B251" s="13"/>
      <c r="C251" s="58">
        <f>SUM(C248:C250)</f>
        <v>2474000</v>
      </c>
      <c r="D251" s="69"/>
    </row>
    <row r="252" spans="1:4" ht="15.75" x14ac:dyDescent="0.25">
      <c r="B252" s="13" t="s">
        <v>408</v>
      </c>
      <c r="C252" s="61">
        <v>100000</v>
      </c>
      <c r="D252" s="69"/>
    </row>
    <row r="253" spans="1:4" s="17" customFormat="1" ht="15.75" x14ac:dyDescent="0.25">
      <c r="B253" s="13"/>
      <c r="C253" s="21">
        <f>C251-C252</f>
        <v>2374000</v>
      </c>
      <c r="D253" s="18"/>
    </row>
    <row r="254" spans="1:4" s="17" customFormat="1" ht="15.75" x14ac:dyDescent="0.25">
      <c r="A254" s="90"/>
      <c r="B254" s="16" t="s">
        <v>371</v>
      </c>
      <c r="C254" s="23"/>
      <c r="D254" s="69"/>
    </row>
    <row r="255" spans="1:4" ht="15.75" x14ac:dyDescent="0.25">
      <c r="A255" s="12" t="s">
        <v>460</v>
      </c>
      <c r="B255" s="13" t="s">
        <v>462</v>
      </c>
      <c r="C255" s="58"/>
      <c r="D255" s="69"/>
    </row>
    <row r="256" spans="1:4" ht="15.75" x14ac:dyDescent="0.25">
      <c r="A256" s="12"/>
      <c r="B256" s="13" t="s">
        <v>393</v>
      </c>
      <c r="C256" s="58">
        <v>1450000</v>
      </c>
      <c r="D256" s="69"/>
    </row>
    <row r="257" spans="1:4" ht="15.75" x14ac:dyDescent="0.25">
      <c r="A257" s="12"/>
      <c r="B257" s="13" t="s">
        <v>457</v>
      </c>
      <c r="C257" s="58">
        <v>1000000</v>
      </c>
      <c r="D257" s="69"/>
    </row>
    <row r="258" spans="1:4" ht="15.75" x14ac:dyDescent="0.25">
      <c r="B258" s="13" t="s">
        <v>424</v>
      </c>
      <c r="C258" s="114">
        <v>24000</v>
      </c>
      <c r="D258" s="69"/>
    </row>
    <row r="259" spans="1:4" ht="15.75" x14ac:dyDescent="0.25">
      <c r="B259" s="13"/>
      <c r="C259" s="58">
        <f>SUM(C256:C258)</f>
        <v>2474000</v>
      </c>
      <c r="D259" s="69"/>
    </row>
    <row r="260" spans="1:4" ht="15.75" x14ac:dyDescent="0.25">
      <c r="B260" s="13" t="s">
        <v>408</v>
      </c>
      <c r="C260" s="61">
        <v>100000</v>
      </c>
      <c r="D260" s="69"/>
    </row>
    <row r="261" spans="1:4" s="17" customFormat="1" ht="15.75" x14ac:dyDescent="0.25">
      <c r="B261" s="13"/>
      <c r="C261" s="21">
        <f>C259-C260</f>
        <v>2374000</v>
      </c>
      <c r="D261" s="18"/>
    </row>
    <row r="262" spans="1:4" s="17" customFormat="1" ht="15.75" x14ac:dyDescent="0.25">
      <c r="A262" s="90"/>
      <c r="B262" s="16" t="s">
        <v>371</v>
      </c>
      <c r="C262" s="23"/>
      <c r="D262" s="69"/>
    </row>
    <row r="263" spans="1:4" ht="15.75" x14ac:dyDescent="0.25">
      <c r="A263" s="12" t="s">
        <v>463</v>
      </c>
      <c r="B263" s="13" t="s">
        <v>464</v>
      </c>
      <c r="C263" s="58"/>
      <c r="D263" s="69"/>
    </row>
    <row r="264" spans="1:4" ht="15.75" x14ac:dyDescent="0.25">
      <c r="A264" s="12"/>
      <c r="B264" s="13" t="s">
        <v>393</v>
      </c>
      <c r="C264" s="58">
        <v>1650000</v>
      </c>
      <c r="D264" s="69"/>
    </row>
    <row r="265" spans="1:4" ht="15.75" x14ac:dyDescent="0.25">
      <c r="A265" s="12"/>
      <c r="B265" s="13" t="s">
        <v>457</v>
      </c>
      <c r="C265" s="58">
        <v>1000000</v>
      </c>
      <c r="D265" s="69"/>
    </row>
    <row r="266" spans="1:4" ht="15.75" x14ac:dyDescent="0.25">
      <c r="B266" s="13" t="s">
        <v>424</v>
      </c>
      <c r="C266" s="114">
        <v>48000</v>
      </c>
      <c r="D266" s="69"/>
    </row>
    <row r="267" spans="1:4" ht="15.75" x14ac:dyDescent="0.25">
      <c r="B267" s="13"/>
      <c r="C267" s="58">
        <f>SUM(C264:C266)</f>
        <v>2698000</v>
      </c>
      <c r="D267" s="69"/>
    </row>
    <row r="268" spans="1:4" ht="15.75" x14ac:dyDescent="0.25">
      <c r="B268" s="13" t="s">
        <v>408</v>
      </c>
      <c r="C268" s="61">
        <v>100000</v>
      </c>
      <c r="D268" s="69"/>
    </row>
    <row r="269" spans="1:4" s="17" customFormat="1" ht="15.75" x14ac:dyDescent="0.25">
      <c r="B269" s="13"/>
      <c r="C269" s="21">
        <f>C267-C268</f>
        <v>2598000</v>
      </c>
      <c r="D269" s="18"/>
    </row>
    <row r="270" spans="1:4" s="17" customFormat="1" ht="15.75" x14ac:dyDescent="0.25">
      <c r="A270" s="90"/>
      <c r="B270" s="16" t="s">
        <v>371</v>
      </c>
      <c r="C270" s="23"/>
      <c r="D270" s="69"/>
    </row>
    <row r="271" spans="1:4" ht="15.75" x14ac:dyDescent="0.25">
      <c r="A271" s="109" t="s">
        <v>465</v>
      </c>
    </row>
    <row r="272" spans="1:4" ht="15.75" x14ac:dyDescent="0.25">
      <c r="A272" s="12" t="s">
        <v>466</v>
      </c>
      <c r="B272" s="13" t="s">
        <v>467</v>
      </c>
      <c r="C272" s="58"/>
      <c r="D272" s="69"/>
    </row>
    <row r="273" spans="1:4" ht="15.75" x14ac:dyDescent="0.25">
      <c r="A273" s="12"/>
      <c r="B273" s="13" t="s">
        <v>393</v>
      </c>
      <c r="C273" s="58">
        <v>1450000</v>
      </c>
      <c r="D273" s="69"/>
    </row>
    <row r="274" spans="1:4" ht="15.75" x14ac:dyDescent="0.25">
      <c r="A274" s="12"/>
      <c r="B274" s="13" t="s">
        <v>457</v>
      </c>
      <c r="C274" s="58">
        <v>1000000</v>
      </c>
      <c r="D274" s="69"/>
    </row>
    <row r="275" spans="1:4" ht="15.75" x14ac:dyDescent="0.25">
      <c r="B275" s="13" t="s">
        <v>424</v>
      </c>
      <c r="C275" s="114">
        <v>24000</v>
      </c>
      <c r="D275" s="69"/>
    </row>
    <row r="276" spans="1:4" ht="15.75" x14ac:dyDescent="0.25">
      <c r="B276" s="13"/>
      <c r="C276" s="58">
        <f>SUM(C273:C275)</f>
        <v>2474000</v>
      </c>
      <c r="D276" s="69"/>
    </row>
    <row r="277" spans="1:4" ht="15.75" x14ac:dyDescent="0.25">
      <c r="B277" s="13" t="s">
        <v>408</v>
      </c>
      <c r="C277" s="61">
        <v>100000</v>
      </c>
      <c r="D277" s="69"/>
    </row>
    <row r="278" spans="1:4" s="17" customFormat="1" ht="15.75" x14ac:dyDescent="0.25">
      <c r="B278" s="13"/>
      <c r="C278" s="21">
        <f>C276-C277</f>
        <v>2374000</v>
      </c>
      <c r="D278" s="18"/>
    </row>
    <row r="279" spans="1:4" s="17" customFormat="1" ht="15.75" x14ac:dyDescent="0.25">
      <c r="A279" s="90"/>
      <c r="B279" s="16" t="s">
        <v>371</v>
      </c>
      <c r="C279" s="23"/>
      <c r="D279" s="69"/>
    </row>
    <row r="280" spans="1:4" ht="15.75" x14ac:dyDescent="0.25">
      <c r="A280" s="12" t="s">
        <v>466</v>
      </c>
      <c r="B280" s="13" t="s">
        <v>468</v>
      </c>
      <c r="C280" s="58"/>
      <c r="D280" s="69"/>
    </row>
    <row r="281" spans="1:4" ht="15.75" x14ac:dyDescent="0.25">
      <c r="A281" s="12"/>
      <c r="B281" s="13" t="s">
        <v>393</v>
      </c>
      <c r="C281" s="58">
        <v>1450000</v>
      </c>
      <c r="D281" s="69"/>
    </row>
    <row r="282" spans="1:4" ht="15.75" x14ac:dyDescent="0.25">
      <c r="A282" s="12"/>
      <c r="B282" s="13" t="s">
        <v>457</v>
      </c>
      <c r="C282" s="58">
        <v>1000000</v>
      </c>
      <c r="D282" s="69"/>
    </row>
    <row r="283" spans="1:4" ht="15.75" x14ac:dyDescent="0.25">
      <c r="B283" s="13" t="s">
        <v>424</v>
      </c>
      <c r="C283" s="114">
        <v>24000</v>
      </c>
      <c r="D283" s="69"/>
    </row>
    <row r="284" spans="1:4" ht="15.75" x14ac:dyDescent="0.25">
      <c r="B284" s="13"/>
      <c r="C284" s="58">
        <f>SUM(C281:C283)</f>
        <v>2474000</v>
      </c>
      <c r="D284" s="69"/>
    </row>
    <row r="285" spans="1:4" ht="15.75" x14ac:dyDescent="0.25">
      <c r="B285" s="13" t="s">
        <v>408</v>
      </c>
      <c r="C285" s="61">
        <v>100000</v>
      </c>
      <c r="D285" s="69"/>
    </row>
    <row r="286" spans="1:4" s="17" customFormat="1" ht="15.75" x14ac:dyDescent="0.25">
      <c r="B286" s="13"/>
      <c r="C286" s="21">
        <f>C284-C285</f>
        <v>2374000</v>
      </c>
      <c r="D286" s="18"/>
    </row>
    <row r="287" spans="1:4" s="17" customFormat="1" ht="15.75" x14ac:dyDescent="0.25">
      <c r="A287" s="90"/>
      <c r="B287" s="16" t="s">
        <v>371</v>
      </c>
      <c r="C287" s="23"/>
      <c r="D287" s="69"/>
    </row>
    <row r="288" spans="1:4" ht="15.75" x14ac:dyDescent="0.25">
      <c r="A288" s="12" t="s">
        <v>466</v>
      </c>
      <c r="B288" s="13" t="s">
        <v>469</v>
      </c>
      <c r="C288" s="58"/>
      <c r="D288" s="69"/>
    </row>
    <row r="289" spans="1:4" ht="15.75" x14ac:dyDescent="0.25">
      <c r="A289" s="12"/>
      <c r="B289" s="13" t="s">
        <v>393</v>
      </c>
      <c r="C289" s="58">
        <v>1450000</v>
      </c>
      <c r="D289" s="69"/>
    </row>
    <row r="290" spans="1:4" ht="15.75" x14ac:dyDescent="0.25">
      <c r="A290" s="12"/>
      <c r="B290" s="13" t="s">
        <v>457</v>
      </c>
      <c r="C290" s="58">
        <v>1000000</v>
      </c>
      <c r="D290" s="69"/>
    </row>
    <row r="291" spans="1:4" ht="15.75" x14ac:dyDescent="0.25">
      <c r="B291" s="13" t="s">
        <v>424</v>
      </c>
      <c r="C291" s="114">
        <v>24000</v>
      </c>
      <c r="D291" s="69"/>
    </row>
    <row r="292" spans="1:4" ht="15.75" x14ac:dyDescent="0.25">
      <c r="B292" s="13"/>
      <c r="C292" s="58">
        <f>SUM(C289:C291)</f>
        <v>2474000</v>
      </c>
      <c r="D292" s="69"/>
    </row>
    <row r="293" spans="1:4" ht="15.75" x14ac:dyDescent="0.25">
      <c r="B293" s="13" t="s">
        <v>408</v>
      </c>
      <c r="C293" s="61">
        <v>100000</v>
      </c>
      <c r="D293" s="69"/>
    </row>
    <row r="294" spans="1:4" s="17" customFormat="1" ht="15.75" x14ac:dyDescent="0.25">
      <c r="B294" s="13"/>
      <c r="C294" s="21">
        <f>C292-C293</f>
        <v>2374000</v>
      </c>
      <c r="D294" s="18"/>
    </row>
    <row r="295" spans="1:4" s="17" customFormat="1" ht="15.75" x14ac:dyDescent="0.25">
      <c r="A295" s="90"/>
      <c r="B295" s="16" t="s">
        <v>371</v>
      </c>
      <c r="C295" s="23"/>
      <c r="D295" s="69"/>
    </row>
    <row r="296" spans="1:4" ht="15.75" x14ac:dyDescent="0.25">
      <c r="A296" s="12" t="s">
        <v>466</v>
      </c>
      <c r="B296" s="13" t="s">
        <v>470</v>
      </c>
      <c r="C296" s="58"/>
      <c r="D296" s="69"/>
    </row>
    <row r="297" spans="1:4" ht="15.75" x14ac:dyDescent="0.25">
      <c r="A297" s="12"/>
      <c r="B297" s="13" t="s">
        <v>393</v>
      </c>
      <c r="C297" s="58">
        <v>2450000</v>
      </c>
      <c r="D297" s="69"/>
    </row>
    <row r="298" spans="1:4" ht="15.75" x14ac:dyDescent="0.25">
      <c r="A298" s="12"/>
      <c r="B298" s="13" t="s">
        <v>457</v>
      </c>
      <c r="C298" s="58">
        <v>1000000</v>
      </c>
      <c r="D298" s="69"/>
    </row>
    <row r="299" spans="1:4" ht="15.75" x14ac:dyDescent="0.25">
      <c r="B299" s="13" t="s">
        <v>424</v>
      </c>
      <c r="C299" s="114">
        <v>24000</v>
      </c>
      <c r="D299" s="69"/>
    </row>
    <row r="300" spans="1:4" ht="15.75" x14ac:dyDescent="0.25">
      <c r="B300" s="13"/>
      <c r="C300" s="58">
        <f>SUM(C297:C299)</f>
        <v>3474000</v>
      </c>
      <c r="D300" s="69"/>
    </row>
    <row r="301" spans="1:4" ht="15.75" x14ac:dyDescent="0.25">
      <c r="B301" s="13" t="s">
        <v>408</v>
      </c>
      <c r="C301" s="61">
        <v>100000</v>
      </c>
      <c r="D301" s="69"/>
    </row>
    <row r="302" spans="1:4" s="17" customFormat="1" ht="15.75" x14ac:dyDescent="0.25">
      <c r="B302" s="13"/>
      <c r="C302" s="21">
        <f>C300-C301</f>
        <v>3374000</v>
      </c>
      <c r="D302" s="18"/>
    </row>
    <row r="303" spans="1:4" s="17" customFormat="1" ht="15.75" x14ac:dyDescent="0.25">
      <c r="A303" s="90"/>
      <c r="B303" s="16" t="s">
        <v>371</v>
      </c>
      <c r="C303" s="23"/>
      <c r="D303" s="69"/>
    </row>
    <row r="304" spans="1:4" s="102" customFormat="1" ht="15.75" x14ac:dyDescent="0.25">
      <c r="A304" s="2" t="s">
        <v>471</v>
      </c>
      <c r="B304" s="63" t="s">
        <v>975</v>
      </c>
    </row>
    <row r="305" spans="1:6" s="102" customFormat="1" ht="15.75" x14ac:dyDescent="0.25">
      <c r="A305" s="64"/>
      <c r="B305" s="65" t="s">
        <v>472</v>
      </c>
    </row>
    <row r="306" spans="1:6" s="102" customFormat="1" ht="15.75" x14ac:dyDescent="0.25">
      <c r="A306" s="64"/>
      <c r="B306" s="116" t="s">
        <v>473</v>
      </c>
      <c r="C306" s="66">
        <v>15440000</v>
      </c>
      <c r="E306" s="67"/>
    </row>
    <row r="307" spans="1:6" s="102" customFormat="1" ht="15.75" x14ac:dyDescent="0.25">
      <c r="B307" s="117" t="s">
        <v>474</v>
      </c>
      <c r="C307" s="68">
        <v>100000</v>
      </c>
      <c r="D307" s="67"/>
    </row>
    <row r="308" spans="1:6" s="102" customFormat="1" ht="15.75" x14ac:dyDescent="0.25">
      <c r="B308" s="117" t="s">
        <v>475</v>
      </c>
      <c r="C308" s="67">
        <f>C306-C307</f>
        <v>15340000</v>
      </c>
    </row>
    <row r="309" spans="1:6" ht="15.75" x14ac:dyDescent="0.25">
      <c r="A309" s="2" t="s">
        <v>476</v>
      </c>
      <c r="B309" s="13" t="s">
        <v>477</v>
      </c>
      <c r="C309" s="58"/>
      <c r="D309" s="69"/>
    </row>
    <row r="310" spans="1:6" ht="15.75" x14ac:dyDescent="0.25">
      <c r="A310" s="12"/>
      <c r="B310" s="13" t="s">
        <v>393</v>
      </c>
      <c r="C310" s="58">
        <v>2650000</v>
      </c>
      <c r="D310" s="69"/>
    </row>
    <row r="311" spans="1:6" ht="15.75" x14ac:dyDescent="0.25">
      <c r="A311" s="12"/>
      <c r="B311" s="13" t="s">
        <v>457</v>
      </c>
      <c r="C311" s="58">
        <v>1000000</v>
      </c>
      <c r="D311" s="69"/>
    </row>
    <row r="312" spans="1:6" ht="15.75" x14ac:dyDescent="0.25">
      <c r="B312" s="13" t="s">
        <v>420</v>
      </c>
      <c r="C312" s="114">
        <v>48000</v>
      </c>
      <c r="D312" s="69"/>
    </row>
    <row r="313" spans="1:6" ht="15.75" x14ac:dyDescent="0.25">
      <c r="B313" s="13"/>
      <c r="C313" s="58">
        <f>SUM(C310:C312)</f>
        <v>3698000</v>
      </c>
      <c r="D313" s="69"/>
    </row>
    <row r="314" spans="1:6" ht="15.75" x14ac:dyDescent="0.25">
      <c r="B314" s="13" t="s">
        <v>408</v>
      </c>
      <c r="C314" s="61">
        <v>100000</v>
      </c>
      <c r="D314" s="69"/>
    </row>
    <row r="315" spans="1:6" s="17" customFormat="1" ht="15.75" x14ac:dyDescent="0.25">
      <c r="B315" s="13"/>
      <c r="C315" s="21">
        <f>C313-C314</f>
        <v>3598000</v>
      </c>
      <c r="D315" s="18"/>
    </row>
    <row r="316" spans="1:6" s="17" customFormat="1" ht="15.75" x14ac:dyDescent="0.25">
      <c r="B316" s="13"/>
      <c r="C316" s="21"/>
      <c r="D316" s="18"/>
    </row>
    <row r="317" spans="1:6" s="17" customFormat="1" ht="15.75" x14ac:dyDescent="0.25">
      <c r="A317" s="90"/>
      <c r="B317" s="16" t="s">
        <v>371</v>
      </c>
      <c r="C317" s="23"/>
      <c r="D317" s="69"/>
    </row>
    <row r="318" spans="1:6" s="17" customFormat="1" ht="15.75" x14ac:dyDescent="0.25">
      <c r="A318" s="90"/>
      <c r="B318" s="16"/>
      <c r="C318" s="23"/>
      <c r="D318" s="69"/>
    </row>
    <row r="319" spans="1:6" ht="15.75" x14ac:dyDescent="0.25">
      <c r="A319" s="2" t="s">
        <v>476</v>
      </c>
      <c r="B319" s="13" t="s">
        <v>478</v>
      </c>
      <c r="C319" s="58"/>
      <c r="D319" s="69"/>
      <c r="F319" s="59" t="s">
        <v>479</v>
      </c>
    </row>
    <row r="320" spans="1:6" ht="15.75" x14ac:dyDescent="0.25">
      <c r="A320" s="12"/>
      <c r="B320" s="13" t="s">
        <v>480</v>
      </c>
      <c r="C320" s="58">
        <v>1300000</v>
      </c>
      <c r="D320" s="69"/>
    </row>
    <row r="321" spans="1:9" ht="15.75" x14ac:dyDescent="0.25">
      <c r="B321" s="13" t="s">
        <v>401</v>
      </c>
      <c r="C321" s="114">
        <v>18000</v>
      </c>
      <c r="D321" s="69"/>
    </row>
    <row r="322" spans="1:9" ht="15.75" x14ac:dyDescent="0.25">
      <c r="B322" s="13"/>
      <c r="C322" s="58">
        <f>SUM(C320:C321)</f>
        <v>1318000</v>
      </c>
      <c r="D322" s="69"/>
    </row>
    <row r="323" spans="1:9" ht="15.75" x14ac:dyDescent="0.25">
      <c r="B323" s="13" t="s">
        <v>408</v>
      </c>
      <c r="C323" s="61">
        <v>100000</v>
      </c>
      <c r="D323" s="69"/>
    </row>
    <row r="324" spans="1:9" s="17" customFormat="1" ht="15.75" x14ac:dyDescent="0.25">
      <c r="B324" s="13"/>
      <c r="C324" s="21">
        <f>C322-C323</f>
        <v>1218000</v>
      </c>
      <c r="D324" s="18"/>
    </row>
    <row r="325" spans="1:9" s="17" customFormat="1" ht="15.75" x14ac:dyDescent="0.25">
      <c r="B325" s="13"/>
      <c r="C325" s="21"/>
      <c r="D325" s="18"/>
    </row>
    <row r="326" spans="1:9" s="17" customFormat="1" ht="15.75" x14ac:dyDescent="0.25">
      <c r="A326" s="90"/>
      <c r="B326" s="16" t="s">
        <v>371</v>
      </c>
      <c r="C326" s="23"/>
      <c r="D326" s="69"/>
    </row>
    <row r="327" spans="1:9" ht="15.75" x14ac:dyDescent="0.25">
      <c r="A327" s="2" t="s">
        <v>481</v>
      </c>
      <c r="B327" s="13" t="s">
        <v>482</v>
      </c>
      <c r="C327" s="58"/>
    </row>
    <row r="328" spans="1:9" ht="15.75" x14ac:dyDescent="0.25">
      <c r="B328" s="63" t="s">
        <v>483</v>
      </c>
      <c r="C328" s="58">
        <v>3480000</v>
      </c>
    </row>
    <row r="329" spans="1:9" ht="15.75" x14ac:dyDescent="0.25">
      <c r="B329" s="13" t="s">
        <v>408</v>
      </c>
      <c r="C329" s="61">
        <v>100000</v>
      </c>
    </row>
    <row r="330" spans="1:9" ht="15.75" x14ac:dyDescent="0.25">
      <c r="B330" s="13"/>
      <c r="C330" s="21">
        <f>C328-C329</f>
        <v>3380000</v>
      </c>
    </row>
    <row r="331" spans="1:9" ht="15.75" x14ac:dyDescent="0.25">
      <c r="B331" s="13"/>
      <c r="C331" s="21"/>
    </row>
    <row r="332" spans="1:9" ht="15.75" x14ac:dyDescent="0.25">
      <c r="B332" s="16" t="s">
        <v>371</v>
      </c>
      <c r="C332" s="23"/>
    </row>
    <row r="333" spans="1:9" ht="15.75" x14ac:dyDescent="0.25">
      <c r="A333" s="109" t="s">
        <v>484</v>
      </c>
    </row>
    <row r="334" spans="1:9" ht="15.75" x14ac:dyDescent="0.25">
      <c r="A334" s="2" t="s">
        <v>485</v>
      </c>
      <c r="B334" s="13" t="s">
        <v>486</v>
      </c>
      <c r="D334" s="67"/>
      <c r="E334" s="117"/>
      <c r="F334" s="102"/>
      <c r="G334" s="102"/>
      <c r="H334" s="102"/>
      <c r="I334" s="102"/>
    </row>
    <row r="335" spans="1:9" ht="15.75" x14ac:dyDescent="0.25">
      <c r="B335" s="63" t="s">
        <v>483</v>
      </c>
      <c r="C335" s="66">
        <v>700000</v>
      </c>
      <c r="D335" s="67"/>
      <c r="E335" s="117"/>
      <c r="F335" s="102"/>
      <c r="G335" s="102"/>
      <c r="H335" s="102"/>
      <c r="I335" s="102"/>
    </row>
    <row r="336" spans="1:9" ht="15.75" x14ac:dyDescent="0.25">
      <c r="B336" s="13" t="s">
        <v>408</v>
      </c>
      <c r="C336" s="68">
        <v>100000</v>
      </c>
      <c r="D336" s="102"/>
      <c r="E336" s="117"/>
      <c r="F336" s="102"/>
      <c r="G336" s="102"/>
      <c r="H336" s="102"/>
      <c r="I336" s="102"/>
    </row>
    <row r="337" spans="1:9" ht="15.75" x14ac:dyDescent="0.25">
      <c r="B337" s="102"/>
      <c r="C337" s="67">
        <f>C335-C336</f>
        <v>600000</v>
      </c>
      <c r="D337" s="102"/>
      <c r="E337" s="102"/>
      <c r="F337" s="102"/>
      <c r="G337" s="102"/>
      <c r="H337" s="102"/>
      <c r="I337" s="102"/>
    </row>
    <row r="338" spans="1:9" ht="15.75" x14ac:dyDescent="0.25">
      <c r="B338" s="16" t="s">
        <v>371</v>
      </c>
    </row>
    <row r="339" spans="1:9" ht="15.75" x14ac:dyDescent="0.25">
      <c r="A339" s="2" t="s">
        <v>487</v>
      </c>
      <c r="B339" s="13" t="s">
        <v>488</v>
      </c>
      <c r="C339" s="58"/>
      <c r="D339" s="69"/>
    </row>
    <row r="340" spans="1:9" ht="15.75" x14ac:dyDescent="0.25">
      <c r="A340" s="12"/>
      <c r="B340" s="13" t="s">
        <v>489</v>
      </c>
      <c r="C340" s="58">
        <v>700000</v>
      </c>
      <c r="D340" s="69"/>
    </row>
    <row r="341" spans="1:9" ht="15.75" x14ac:dyDescent="0.25">
      <c r="A341" s="12"/>
      <c r="B341" s="13" t="s">
        <v>457</v>
      </c>
      <c r="C341" s="58">
        <v>700000</v>
      </c>
      <c r="D341" s="69"/>
    </row>
    <row r="342" spans="1:9" ht="15.75" x14ac:dyDescent="0.25">
      <c r="B342" s="13" t="s">
        <v>424</v>
      </c>
      <c r="C342" s="114">
        <v>24000</v>
      </c>
      <c r="D342" s="69"/>
    </row>
    <row r="343" spans="1:9" ht="15.75" x14ac:dyDescent="0.25">
      <c r="B343" s="13"/>
      <c r="C343" s="58">
        <f>SUM(C340:C342)</f>
        <v>1424000</v>
      </c>
      <c r="D343" s="69"/>
    </row>
    <row r="344" spans="1:9" ht="15.75" x14ac:dyDescent="0.25">
      <c r="B344" s="13" t="s">
        <v>408</v>
      </c>
      <c r="C344" s="61">
        <v>100000</v>
      </c>
      <c r="D344" s="69"/>
    </row>
    <row r="345" spans="1:9" s="17" customFormat="1" ht="15.75" x14ac:dyDescent="0.25">
      <c r="B345" s="13"/>
      <c r="C345" s="21">
        <f>C343-C344</f>
        <v>1324000</v>
      </c>
      <c r="D345" s="18"/>
    </row>
    <row r="346" spans="1:9" s="17" customFormat="1" ht="15.75" x14ac:dyDescent="0.25">
      <c r="A346" s="90"/>
      <c r="B346" s="16" t="s">
        <v>371</v>
      </c>
      <c r="C346" s="23"/>
      <c r="D346" s="69"/>
    </row>
    <row r="347" spans="1:9" ht="15.75" x14ac:dyDescent="0.25">
      <c r="A347" s="109" t="s">
        <v>0</v>
      </c>
    </row>
    <row r="348" spans="1:9" ht="15.75" x14ac:dyDescent="0.25">
      <c r="A348" s="2" t="s">
        <v>24</v>
      </c>
      <c r="B348" s="13" t="s">
        <v>490</v>
      </c>
      <c r="C348" s="58"/>
      <c r="D348" s="69"/>
    </row>
    <row r="349" spans="1:9" ht="15.75" x14ac:dyDescent="0.25">
      <c r="A349" s="12"/>
      <c r="B349" s="13" t="s">
        <v>489</v>
      </c>
      <c r="C349" s="58">
        <v>700000</v>
      </c>
      <c r="D349" s="69"/>
    </row>
    <row r="350" spans="1:9" ht="15.75" x14ac:dyDescent="0.25">
      <c r="B350" s="13" t="s">
        <v>399</v>
      </c>
      <c r="C350" s="114">
        <v>12000</v>
      </c>
      <c r="D350" s="69"/>
    </row>
    <row r="351" spans="1:9" ht="15.75" x14ac:dyDescent="0.25">
      <c r="B351" s="13"/>
      <c r="C351" s="58">
        <f>SUM(C349:C350)</f>
        <v>712000</v>
      </c>
      <c r="D351" s="69"/>
    </row>
    <row r="352" spans="1:9" ht="15.75" x14ac:dyDescent="0.25">
      <c r="B352" s="13" t="s">
        <v>408</v>
      </c>
      <c r="C352" s="61">
        <v>100000</v>
      </c>
      <c r="D352" s="69"/>
    </row>
    <row r="353" spans="1:7" s="17" customFormat="1" ht="15.75" x14ac:dyDescent="0.25">
      <c r="B353" s="13"/>
      <c r="C353" s="21">
        <f>C351-C352</f>
        <v>612000</v>
      </c>
      <c r="D353" s="18"/>
    </row>
    <row r="354" spans="1:7" s="17" customFormat="1" ht="15.75" x14ac:dyDescent="0.25">
      <c r="A354" s="90"/>
      <c r="B354" s="16" t="s">
        <v>371</v>
      </c>
      <c r="C354" s="23"/>
      <c r="D354" s="69"/>
    </row>
    <row r="355" spans="1:7" ht="15.75" x14ac:dyDescent="0.25">
      <c r="A355" s="2" t="s">
        <v>24</v>
      </c>
      <c r="B355" s="13" t="s">
        <v>491</v>
      </c>
      <c r="C355" s="58"/>
      <c r="D355" s="69"/>
    </row>
    <row r="356" spans="1:7" ht="15.75" x14ac:dyDescent="0.25">
      <c r="A356" s="12"/>
      <c r="B356" s="13" t="s">
        <v>489</v>
      </c>
      <c r="C356" s="58">
        <v>700000</v>
      </c>
      <c r="D356" s="69"/>
    </row>
    <row r="357" spans="1:7" ht="15.75" x14ac:dyDescent="0.25">
      <c r="A357" s="12"/>
      <c r="B357" s="13" t="s">
        <v>416</v>
      </c>
      <c r="C357" s="58">
        <v>700000</v>
      </c>
      <c r="D357" s="69"/>
    </row>
    <row r="358" spans="1:7" ht="15.75" x14ac:dyDescent="0.25">
      <c r="B358" s="13" t="s">
        <v>424</v>
      </c>
      <c r="C358" s="114">
        <v>24000</v>
      </c>
      <c r="D358" s="69"/>
    </row>
    <row r="359" spans="1:7" ht="15.75" x14ac:dyDescent="0.25">
      <c r="B359" s="13"/>
      <c r="C359" s="58">
        <f>SUM(C356:C358)</f>
        <v>1424000</v>
      </c>
      <c r="D359" s="69"/>
    </row>
    <row r="360" spans="1:7" ht="15.75" x14ac:dyDescent="0.25">
      <c r="B360" s="13" t="s">
        <v>408</v>
      </c>
      <c r="C360" s="61">
        <v>100000</v>
      </c>
      <c r="D360" s="69"/>
    </row>
    <row r="361" spans="1:7" s="17" customFormat="1" ht="15.75" x14ac:dyDescent="0.25">
      <c r="B361" s="13"/>
      <c r="C361" s="21">
        <f>C359-C360</f>
        <v>1324000</v>
      </c>
      <c r="D361" s="18"/>
    </row>
    <row r="362" spans="1:7" s="17" customFormat="1" ht="15.75" x14ac:dyDescent="0.25">
      <c r="A362" s="90"/>
      <c r="B362" s="16" t="s">
        <v>371</v>
      </c>
      <c r="C362" s="23"/>
      <c r="D362" s="69"/>
    </row>
    <row r="363" spans="1:7" s="102" customFormat="1" ht="15.75" x14ac:dyDescent="0.25">
      <c r="A363" s="2" t="s">
        <v>24</v>
      </c>
      <c r="B363" s="63" t="s">
        <v>999</v>
      </c>
      <c r="F363" s="66"/>
      <c r="G363" s="67"/>
    </row>
    <row r="364" spans="1:7" s="102" customFormat="1" ht="15.75" x14ac:dyDescent="0.25">
      <c r="A364" s="64"/>
      <c r="B364" s="63" t="s">
        <v>498</v>
      </c>
      <c r="C364" s="66">
        <v>700000</v>
      </c>
      <c r="D364" s="71"/>
      <c r="E364" s="117"/>
      <c r="G364" s="67"/>
    </row>
    <row r="365" spans="1:7" s="102" customFormat="1" ht="15.75" x14ac:dyDescent="0.25">
      <c r="A365" s="64"/>
      <c r="B365" s="63" t="s">
        <v>416</v>
      </c>
      <c r="C365" s="66">
        <v>700000</v>
      </c>
      <c r="D365" s="71"/>
      <c r="E365" s="117"/>
      <c r="G365" s="67"/>
    </row>
    <row r="366" spans="1:7" s="102" customFormat="1" ht="15.75" x14ac:dyDescent="0.25">
      <c r="A366" s="64"/>
      <c r="B366" s="63" t="s">
        <v>424</v>
      </c>
      <c r="C366" s="68">
        <v>24000</v>
      </c>
      <c r="D366" s="71"/>
      <c r="E366" s="117"/>
      <c r="G366" s="67"/>
    </row>
    <row r="367" spans="1:7" s="102" customFormat="1" ht="15.75" x14ac:dyDescent="0.25">
      <c r="A367" s="64"/>
      <c r="B367" s="63"/>
      <c r="C367" s="66">
        <f>SUM(C364:C366)</f>
        <v>1424000</v>
      </c>
      <c r="D367" s="71"/>
      <c r="E367" s="117"/>
      <c r="G367" s="67"/>
    </row>
    <row r="368" spans="1:7" s="102" customFormat="1" ht="15.75" x14ac:dyDescent="0.25">
      <c r="A368" s="64"/>
      <c r="B368" s="63" t="s">
        <v>499</v>
      </c>
      <c r="C368" s="68">
        <v>100000</v>
      </c>
      <c r="D368" s="71"/>
      <c r="E368" s="117"/>
      <c r="G368" s="67"/>
    </row>
    <row r="369" spans="1:7" s="102" customFormat="1" ht="15.75" x14ac:dyDescent="0.25">
      <c r="A369" s="64"/>
      <c r="B369" s="63"/>
      <c r="C369" s="118">
        <f>C367-C368</f>
        <v>1324000</v>
      </c>
      <c r="D369" s="71"/>
      <c r="E369" s="117"/>
      <c r="F369" s="66"/>
      <c r="G369" s="67"/>
    </row>
    <row r="370" spans="1:7" s="102" customFormat="1" ht="15.75" x14ac:dyDescent="0.25">
      <c r="A370" s="64"/>
      <c r="B370" s="119" t="s">
        <v>500</v>
      </c>
      <c r="D370" s="71"/>
      <c r="E370" s="117"/>
      <c r="F370" s="66"/>
      <c r="G370" s="67"/>
    </row>
    <row r="371" spans="1:7" ht="15.75" x14ac:dyDescent="0.25">
      <c r="A371" s="2" t="s">
        <v>497</v>
      </c>
      <c r="B371" s="13" t="s">
        <v>496</v>
      </c>
      <c r="C371" s="58"/>
      <c r="D371" s="69"/>
    </row>
    <row r="372" spans="1:7" ht="15.75" x14ac:dyDescent="0.25">
      <c r="A372" s="12"/>
      <c r="B372" s="13" t="s">
        <v>489</v>
      </c>
      <c r="C372" s="58">
        <v>700000</v>
      </c>
      <c r="D372" s="69"/>
    </row>
    <row r="373" spans="1:7" ht="15.75" x14ac:dyDescent="0.25">
      <c r="A373" s="12"/>
      <c r="B373" s="13" t="s">
        <v>416</v>
      </c>
      <c r="C373" s="58">
        <v>700000</v>
      </c>
      <c r="D373" s="69"/>
    </row>
    <row r="374" spans="1:7" ht="15.75" x14ac:dyDescent="0.25">
      <c r="B374" s="13" t="s">
        <v>424</v>
      </c>
      <c r="C374" s="114">
        <v>24000</v>
      </c>
      <c r="D374" s="69"/>
    </row>
    <row r="375" spans="1:7" ht="15.75" x14ac:dyDescent="0.25">
      <c r="B375" s="13"/>
      <c r="C375" s="58">
        <f>SUM(C372:C374)</f>
        <v>1424000</v>
      </c>
      <c r="D375" s="69"/>
    </row>
    <row r="376" spans="1:7" ht="15.75" x14ac:dyDescent="0.25">
      <c r="B376" s="13" t="s">
        <v>408</v>
      </c>
      <c r="C376" s="61">
        <v>100000</v>
      </c>
      <c r="D376" s="69"/>
    </row>
    <row r="377" spans="1:7" s="17" customFormat="1" ht="15.75" x14ac:dyDescent="0.25">
      <c r="B377" s="13"/>
      <c r="C377" s="21">
        <f>C375-C376</f>
        <v>1324000</v>
      </c>
      <c r="D377" s="18"/>
    </row>
    <row r="378" spans="1:7" s="17" customFormat="1" ht="15.75" x14ac:dyDescent="0.25">
      <c r="A378" s="90"/>
      <c r="B378" s="16" t="s">
        <v>371</v>
      </c>
      <c r="C378" s="23"/>
      <c r="D378" s="69"/>
    </row>
    <row r="379" spans="1:7" ht="15.75" x14ac:dyDescent="0.25">
      <c r="A379" s="109" t="s">
        <v>30</v>
      </c>
    </row>
    <row r="380" spans="1:7" ht="15.75" x14ac:dyDescent="0.25">
      <c r="A380" s="2" t="s">
        <v>337</v>
      </c>
      <c r="B380" s="13" t="s">
        <v>492</v>
      </c>
      <c r="C380" s="58"/>
      <c r="D380" s="69"/>
    </row>
    <row r="381" spans="1:7" ht="15.75" x14ac:dyDescent="0.25">
      <c r="A381" s="12"/>
      <c r="B381" s="13" t="s">
        <v>489</v>
      </c>
      <c r="C381" s="58">
        <v>700000</v>
      </c>
      <c r="D381" s="69"/>
    </row>
    <row r="382" spans="1:7" ht="15.75" x14ac:dyDescent="0.25">
      <c r="A382" s="12"/>
      <c r="B382" s="13" t="s">
        <v>416</v>
      </c>
      <c r="C382" s="58">
        <v>700000</v>
      </c>
      <c r="D382" s="69"/>
    </row>
    <row r="383" spans="1:7" ht="15.75" x14ac:dyDescent="0.25">
      <c r="B383" s="13" t="s">
        <v>424</v>
      </c>
      <c r="C383" s="114">
        <v>24000</v>
      </c>
      <c r="D383" s="69"/>
    </row>
    <row r="384" spans="1:7" ht="15.75" x14ac:dyDescent="0.25">
      <c r="B384" s="13"/>
      <c r="C384" s="58">
        <f>SUM(C381:C383)</f>
        <v>1424000</v>
      </c>
      <c r="D384" s="69"/>
    </row>
    <row r="385" spans="1:4" ht="15.75" x14ac:dyDescent="0.25">
      <c r="B385" s="13" t="s">
        <v>408</v>
      </c>
      <c r="C385" s="61">
        <v>100000</v>
      </c>
      <c r="D385" s="69"/>
    </row>
    <row r="386" spans="1:4" s="17" customFormat="1" ht="15.75" x14ac:dyDescent="0.25">
      <c r="B386" s="13"/>
      <c r="C386" s="21">
        <f>C384-C385</f>
        <v>1324000</v>
      </c>
      <c r="D386" s="18"/>
    </row>
    <row r="387" spans="1:4" s="17" customFormat="1" ht="15.75" x14ac:dyDescent="0.25">
      <c r="A387" s="90"/>
      <c r="B387" s="16" t="s">
        <v>371</v>
      </c>
      <c r="C387" s="23"/>
      <c r="D387" s="69"/>
    </row>
    <row r="388" spans="1:4" ht="15.75" x14ac:dyDescent="0.25">
      <c r="A388" s="2" t="s">
        <v>340</v>
      </c>
      <c r="B388" s="13" t="s">
        <v>493</v>
      </c>
      <c r="C388" s="58"/>
      <c r="D388" s="69"/>
    </row>
    <row r="389" spans="1:4" ht="15.75" x14ac:dyDescent="0.25">
      <c r="A389" s="12"/>
      <c r="B389" s="13" t="s">
        <v>489</v>
      </c>
      <c r="C389" s="58">
        <v>700000</v>
      </c>
      <c r="D389" s="69"/>
    </row>
    <row r="390" spans="1:4" ht="15.75" x14ac:dyDescent="0.25">
      <c r="A390" s="12"/>
      <c r="B390" s="13" t="s">
        <v>416</v>
      </c>
      <c r="C390" s="58">
        <v>700000</v>
      </c>
      <c r="D390" s="69"/>
    </row>
    <row r="391" spans="1:4" ht="15.75" x14ac:dyDescent="0.25">
      <c r="B391" s="13" t="s">
        <v>424</v>
      </c>
      <c r="C391" s="114">
        <v>24000</v>
      </c>
      <c r="D391" s="69"/>
    </row>
    <row r="392" spans="1:4" ht="15.75" x14ac:dyDescent="0.25">
      <c r="B392" s="13"/>
      <c r="C392" s="58">
        <f>SUM(C389:C391)</f>
        <v>1424000</v>
      </c>
      <c r="D392" s="69"/>
    </row>
    <row r="393" spans="1:4" ht="15.75" x14ac:dyDescent="0.25">
      <c r="B393" s="13" t="s">
        <v>408</v>
      </c>
      <c r="C393" s="61">
        <v>100000</v>
      </c>
      <c r="D393" s="69"/>
    </row>
    <row r="394" spans="1:4" s="17" customFormat="1" ht="15.75" x14ac:dyDescent="0.25">
      <c r="B394" s="13"/>
      <c r="C394" s="21">
        <f>C392-C393</f>
        <v>1324000</v>
      </c>
      <c r="D394" s="18"/>
    </row>
    <row r="395" spans="1:4" s="17" customFormat="1" ht="15.75" x14ac:dyDescent="0.25">
      <c r="A395" s="90"/>
      <c r="B395" s="16" t="s">
        <v>371</v>
      </c>
      <c r="C395" s="23"/>
      <c r="D395" s="69"/>
    </row>
    <row r="396" spans="1:4" ht="15.75" x14ac:dyDescent="0.25">
      <c r="A396" s="2" t="s">
        <v>495</v>
      </c>
      <c r="B396" s="13" t="s">
        <v>494</v>
      </c>
      <c r="C396" s="58"/>
      <c r="D396" s="69"/>
    </row>
    <row r="397" spans="1:4" ht="15.75" x14ac:dyDescent="0.25">
      <c r="A397" s="12"/>
      <c r="B397" s="13" t="s">
        <v>489</v>
      </c>
      <c r="C397" s="58">
        <v>700000</v>
      </c>
      <c r="D397" s="69"/>
    </row>
    <row r="398" spans="1:4" ht="15.75" x14ac:dyDescent="0.25">
      <c r="A398" s="12"/>
      <c r="B398" s="13" t="s">
        <v>416</v>
      </c>
      <c r="C398" s="58">
        <v>700000</v>
      </c>
      <c r="D398" s="69"/>
    </row>
    <row r="399" spans="1:4" ht="15.75" x14ac:dyDescent="0.25">
      <c r="B399" s="13" t="s">
        <v>424</v>
      </c>
      <c r="C399" s="114">
        <v>24000</v>
      </c>
      <c r="D399" s="69"/>
    </row>
    <row r="400" spans="1:4" ht="15.75" x14ac:dyDescent="0.25">
      <c r="B400" s="13"/>
      <c r="C400" s="58">
        <f>SUM(C397:C399)</f>
        <v>1424000</v>
      </c>
      <c r="D400" s="69"/>
    </row>
    <row r="401" spans="1:4" ht="15.75" x14ac:dyDescent="0.25">
      <c r="B401" s="13" t="s">
        <v>408</v>
      </c>
      <c r="C401" s="61">
        <v>100000</v>
      </c>
      <c r="D401" s="69"/>
    </row>
    <row r="402" spans="1:4" s="17" customFormat="1" ht="15.75" x14ac:dyDescent="0.25">
      <c r="B402" s="13"/>
      <c r="C402" s="21">
        <f>C400-C401</f>
        <v>1324000</v>
      </c>
      <c r="D402" s="18"/>
    </row>
    <row r="403" spans="1:4" s="17" customFormat="1" ht="15.75" x14ac:dyDescent="0.25">
      <c r="A403" s="90"/>
      <c r="B403" s="16" t="s">
        <v>371</v>
      </c>
      <c r="C403" s="23"/>
      <c r="D403" s="69"/>
    </row>
    <row r="404" spans="1:4" ht="15.75" x14ac:dyDescent="0.25">
      <c r="A404" s="109" t="s">
        <v>348</v>
      </c>
    </row>
    <row r="405" spans="1:4" ht="15.75" x14ac:dyDescent="0.25">
      <c r="A405" s="2" t="s">
        <v>514</v>
      </c>
      <c r="B405" s="13" t="s">
        <v>511</v>
      </c>
      <c r="C405" s="58"/>
      <c r="D405" s="69"/>
    </row>
    <row r="406" spans="1:4" ht="15.75" x14ac:dyDescent="0.25">
      <c r="A406" s="12"/>
      <c r="B406" s="13" t="s">
        <v>489</v>
      </c>
      <c r="C406" s="58">
        <v>700000</v>
      </c>
      <c r="D406" s="69"/>
    </row>
    <row r="407" spans="1:4" ht="15.75" x14ac:dyDescent="0.25">
      <c r="A407" s="12"/>
      <c r="B407" s="13" t="s">
        <v>416</v>
      </c>
      <c r="C407" s="58">
        <v>700000</v>
      </c>
      <c r="D407" s="69"/>
    </row>
    <row r="408" spans="1:4" ht="15.75" x14ac:dyDescent="0.25">
      <c r="A408" s="12"/>
      <c r="B408" s="13" t="s">
        <v>394</v>
      </c>
      <c r="C408" s="58">
        <v>1500000</v>
      </c>
      <c r="D408" s="69"/>
    </row>
    <row r="409" spans="1:4" ht="15.75" x14ac:dyDescent="0.25">
      <c r="A409" s="12"/>
      <c r="B409" s="13" t="s">
        <v>512</v>
      </c>
      <c r="C409" s="58">
        <v>2500000</v>
      </c>
      <c r="D409" s="69"/>
    </row>
    <row r="410" spans="1:4" ht="15.75" x14ac:dyDescent="0.25">
      <c r="B410" s="13" t="s">
        <v>513</v>
      </c>
      <c r="C410" s="114">
        <v>42000</v>
      </c>
      <c r="D410" s="69"/>
    </row>
    <row r="411" spans="1:4" ht="15.75" x14ac:dyDescent="0.25">
      <c r="B411" s="13"/>
      <c r="C411" s="58">
        <f>SUM(C406:C410)</f>
        <v>5442000</v>
      </c>
      <c r="D411" s="69"/>
    </row>
    <row r="412" spans="1:4" ht="15.75" x14ac:dyDescent="0.25">
      <c r="B412" s="13" t="s">
        <v>408</v>
      </c>
      <c r="C412" s="61">
        <v>100000</v>
      </c>
      <c r="D412" s="69"/>
    </row>
    <row r="413" spans="1:4" s="17" customFormat="1" ht="15.75" x14ac:dyDescent="0.25">
      <c r="B413" s="13"/>
      <c r="C413" s="21">
        <f>C411-C412</f>
        <v>5342000</v>
      </c>
      <c r="D413" s="18"/>
    </row>
    <row r="414" spans="1:4" s="17" customFormat="1" ht="15.75" x14ac:dyDescent="0.25">
      <c r="A414" s="90"/>
      <c r="B414" s="16" t="s">
        <v>371</v>
      </c>
      <c r="C414" s="23"/>
      <c r="D414" s="69"/>
    </row>
    <row r="415" spans="1:4" ht="15.75" x14ac:dyDescent="0.25">
      <c r="A415" s="2" t="s">
        <v>514</v>
      </c>
      <c r="B415" s="13" t="s">
        <v>515</v>
      </c>
      <c r="C415" s="58"/>
      <c r="D415" s="69"/>
    </row>
    <row r="416" spans="1:4" ht="15.75" x14ac:dyDescent="0.25">
      <c r="A416" s="12"/>
      <c r="B416" s="13" t="s">
        <v>489</v>
      </c>
      <c r="C416" s="58">
        <v>700000</v>
      </c>
      <c r="D416" s="69"/>
    </row>
    <row r="417" spans="1:4" ht="15.75" x14ac:dyDescent="0.25">
      <c r="A417" s="12"/>
      <c r="B417" s="13" t="s">
        <v>416</v>
      </c>
      <c r="C417" s="58">
        <v>700000</v>
      </c>
      <c r="D417" s="69"/>
    </row>
    <row r="418" spans="1:4" ht="15.75" x14ac:dyDescent="0.25">
      <c r="B418" s="13" t="s">
        <v>513</v>
      </c>
      <c r="C418" s="114">
        <v>24000</v>
      </c>
      <c r="D418" s="69"/>
    </row>
    <row r="419" spans="1:4" ht="15.75" x14ac:dyDescent="0.25">
      <c r="B419" s="13"/>
      <c r="C419" s="58">
        <f>SUM(C416:C418)</f>
        <v>1424000</v>
      </c>
      <c r="D419" s="69"/>
    </row>
    <row r="420" spans="1:4" ht="15.75" x14ac:dyDescent="0.25">
      <c r="B420" s="13" t="s">
        <v>408</v>
      </c>
      <c r="C420" s="61">
        <v>100000</v>
      </c>
      <c r="D420" s="69"/>
    </row>
    <row r="421" spans="1:4" s="17" customFormat="1" ht="15.75" x14ac:dyDescent="0.25">
      <c r="B421" s="13"/>
      <c r="C421" s="21">
        <f>C419-C420</f>
        <v>1324000</v>
      </c>
      <c r="D421" s="18"/>
    </row>
    <row r="422" spans="1:4" s="17" customFormat="1" ht="15.75" x14ac:dyDescent="0.25">
      <c r="A422" s="90"/>
      <c r="B422" s="16" t="s">
        <v>371</v>
      </c>
      <c r="C422" s="23"/>
      <c r="D422" s="69"/>
    </row>
    <row r="423" spans="1:4" ht="15.75" x14ac:dyDescent="0.25">
      <c r="A423" s="2" t="s">
        <v>698</v>
      </c>
      <c r="B423" s="13" t="s">
        <v>697</v>
      </c>
      <c r="C423" s="58"/>
      <c r="D423" s="69"/>
    </row>
    <row r="424" spans="1:4" ht="15.75" x14ac:dyDescent="0.25">
      <c r="A424" s="12"/>
      <c r="B424" s="13" t="s">
        <v>489</v>
      </c>
      <c r="C424" s="58">
        <v>700000</v>
      </c>
      <c r="D424" s="69"/>
    </row>
    <row r="425" spans="1:4" ht="15.75" x14ac:dyDescent="0.25">
      <c r="A425" s="12"/>
      <c r="B425" s="13" t="s">
        <v>416</v>
      </c>
      <c r="C425" s="58">
        <v>700000</v>
      </c>
      <c r="D425" s="69"/>
    </row>
    <row r="426" spans="1:4" ht="15.75" x14ac:dyDescent="0.25">
      <c r="B426" s="13" t="s">
        <v>424</v>
      </c>
      <c r="C426" s="114">
        <v>24000</v>
      </c>
      <c r="D426" s="69"/>
    </row>
    <row r="427" spans="1:4" ht="15.75" x14ac:dyDescent="0.25">
      <c r="B427" s="13"/>
      <c r="C427" s="58">
        <f>SUM(C424:C426)</f>
        <v>1424000</v>
      </c>
      <c r="D427" s="69"/>
    </row>
    <row r="428" spans="1:4" ht="15.75" x14ac:dyDescent="0.25">
      <c r="B428" s="13" t="s">
        <v>408</v>
      </c>
      <c r="C428" s="61">
        <v>100000</v>
      </c>
      <c r="D428" s="69"/>
    </row>
    <row r="429" spans="1:4" s="17" customFormat="1" ht="15.75" x14ac:dyDescent="0.25">
      <c r="B429" s="13"/>
      <c r="C429" s="21">
        <f>C427-C428</f>
        <v>1324000</v>
      </c>
      <c r="D429" s="18"/>
    </row>
    <row r="430" spans="1:4" s="17" customFormat="1" ht="15.75" x14ac:dyDescent="0.25">
      <c r="A430" s="90"/>
      <c r="B430" s="16" t="s">
        <v>371</v>
      </c>
      <c r="C430" s="23"/>
      <c r="D430" s="69"/>
    </row>
    <row r="431" spans="1:4" ht="15.75" x14ac:dyDescent="0.25">
      <c r="A431" s="2" t="s">
        <v>700</v>
      </c>
      <c r="B431" s="13" t="s">
        <v>699</v>
      </c>
      <c r="C431" s="58"/>
      <c r="D431" s="69"/>
    </row>
    <row r="432" spans="1:4" ht="15.75" x14ac:dyDescent="0.25">
      <c r="A432" s="12"/>
      <c r="B432" s="13" t="s">
        <v>489</v>
      </c>
      <c r="C432" s="58">
        <v>700000</v>
      </c>
      <c r="D432" s="69"/>
    </row>
    <row r="433" spans="1:4" ht="15.75" x14ac:dyDescent="0.25">
      <c r="A433" s="12"/>
      <c r="B433" s="13" t="s">
        <v>416</v>
      </c>
      <c r="C433" s="58">
        <v>700000</v>
      </c>
      <c r="D433" s="69"/>
    </row>
    <row r="434" spans="1:4" ht="15.75" x14ac:dyDescent="0.25">
      <c r="B434" s="13" t="s">
        <v>424</v>
      </c>
      <c r="C434" s="114">
        <v>24000</v>
      </c>
      <c r="D434" s="69"/>
    </row>
    <row r="435" spans="1:4" ht="15.75" x14ac:dyDescent="0.25">
      <c r="B435" s="13"/>
      <c r="C435" s="58">
        <f>SUM(C432:C434)</f>
        <v>1424000</v>
      </c>
      <c r="D435" s="69"/>
    </row>
    <row r="436" spans="1:4" ht="15.75" x14ac:dyDescent="0.25">
      <c r="B436" s="13" t="s">
        <v>408</v>
      </c>
      <c r="C436" s="61">
        <v>100000</v>
      </c>
      <c r="D436" s="69"/>
    </row>
    <row r="437" spans="1:4" s="17" customFormat="1" ht="15.75" x14ac:dyDescent="0.25">
      <c r="B437" s="13"/>
      <c r="C437" s="21">
        <f>C435-C436</f>
        <v>1324000</v>
      </c>
      <c r="D437" s="18"/>
    </row>
    <row r="438" spans="1:4" s="17" customFormat="1" ht="15.75" x14ac:dyDescent="0.25">
      <c r="A438" s="90"/>
      <c r="B438" s="16" t="s">
        <v>371</v>
      </c>
      <c r="C438" s="23"/>
      <c r="D438" s="69"/>
    </row>
    <row r="439" spans="1:4" s="17" customFormat="1" ht="15.75" x14ac:dyDescent="0.25">
      <c r="A439" s="109" t="s">
        <v>562</v>
      </c>
      <c r="B439" s="13" t="s">
        <v>705</v>
      </c>
      <c r="C439" s="23"/>
      <c r="D439" s="69"/>
    </row>
    <row r="440" spans="1:4" ht="15.75" x14ac:dyDescent="0.25">
      <c r="A440" s="109" t="s">
        <v>595</v>
      </c>
    </row>
    <row r="441" spans="1:4" ht="15.75" x14ac:dyDescent="0.25">
      <c r="A441" s="2" t="s">
        <v>692</v>
      </c>
      <c r="B441" s="13" t="s">
        <v>701</v>
      </c>
      <c r="C441" s="58"/>
      <c r="D441" s="69"/>
    </row>
    <row r="442" spans="1:4" ht="15.75" x14ac:dyDescent="0.25">
      <c r="A442" s="12"/>
      <c r="B442" s="13" t="s">
        <v>489</v>
      </c>
      <c r="C442" s="58">
        <v>700000</v>
      </c>
      <c r="D442" s="69"/>
    </row>
    <row r="443" spans="1:4" ht="15.75" x14ac:dyDescent="0.25">
      <c r="A443" s="12"/>
      <c r="B443" s="13" t="s">
        <v>416</v>
      </c>
      <c r="C443" s="58">
        <v>700000</v>
      </c>
      <c r="D443" s="69"/>
    </row>
    <row r="444" spans="1:4" ht="15.75" x14ac:dyDescent="0.25">
      <c r="B444" s="13" t="s">
        <v>424</v>
      </c>
      <c r="C444" s="114">
        <v>24000</v>
      </c>
      <c r="D444" s="69"/>
    </row>
    <row r="445" spans="1:4" ht="15.75" x14ac:dyDescent="0.25">
      <c r="B445" s="13"/>
      <c r="C445" s="58">
        <f>SUM(C442:C444)</f>
        <v>1424000</v>
      </c>
      <c r="D445" s="69"/>
    </row>
    <row r="446" spans="1:4" ht="15.75" x14ac:dyDescent="0.25">
      <c r="B446" s="13" t="s">
        <v>408</v>
      </c>
      <c r="C446" s="61">
        <v>100000</v>
      </c>
      <c r="D446" s="69"/>
    </row>
    <row r="447" spans="1:4" s="17" customFormat="1" ht="15.75" x14ac:dyDescent="0.25">
      <c r="B447" s="13"/>
      <c r="C447" s="21">
        <f>C445-C446</f>
        <v>1324000</v>
      </c>
      <c r="D447" s="18"/>
    </row>
    <row r="448" spans="1:4" s="17" customFormat="1" ht="15.75" x14ac:dyDescent="0.25">
      <c r="A448" s="90"/>
      <c r="B448" s="16" t="s">
        <v>371</v>
      </c>
      <c r="C448" s="23"/>
      <c r="D448" s="69"/>
    </row>
    <row r="449" spans="1:4" ht="15.75" x14ac:dyDescent="0.25">
      <c r="A449" s="2" t="s">
        <v>692</v>
      </c>
      <c r="B449" s="13" t="s">
        <v>702</v>
      </c>
      <c r="C449" s="58"/>
      <c r="D449" s="69"/>
    </row>
    <row r="450" spans="1:4" ht="15.75" x14ac:dyDescent="0.25">
      <c r="A450" s="12"/>
      <c r="B450" s="13" t="s">
        <v>489</v>
      </c>
      <c r="C450" s="58">
        <v>700000</v>
      </c>
      <c r="D450" s="69"/>
    </row>
    <row r="451" spans="1:4" ht="15.75" x14ac:dyDescent="0.25">
      <c r="A451" s="12"/>
      <c r="B451" s="13" t="s">
        <v>416</v>
      </c>
      <c r="C451" s="58">
        <v>700000</v>
      </c>
      <c r="D451" s="69"/>
    </row>
    <row r="452" spans="1:4" ht="15.75" x14ac:dyDescent="0.25">
      <c r="B452" s="13" t="s">
        <v>424</v>
      </c>
      <c r="C452" s="114">
        <v>24000</v>
      </c>
      <c r="D452" s="69"/>
    </row>
    <row r="453" spans="1:4" ht="15.75" x14ac:dyDescent="0.25">
      <c r="B453" s="13"/>
      <c r="C453" s="58">
        <f>SUM(C450:C452)</f>
        <v>1424000</v>
      </c>
      <c r="D453" s="69"/>
    </row>
    <row r="454" spans="1:4" ht="15.75" x14ac:dyDescent="0.25">
      <c r="B454" s="13" t="s">
        <v>408</v>
      </c>
      <c r="C454" s="61">
        <v>100000</v>
      </c>
      <c r="D454" s="69"/>
    </row>
    <row r="455" spans="1:4" s="17" customFormat="1" ht="15.75" x14ac:dyDescent="0.25">
      <c r="B455" s="13"/>
      <c r="C455" s="21">
        <f>C453-C454</f>
        <v>1324000</v>
      </c>
      <c r="D455" s="18"/>
    </row>
    <row r="456" spans="1:4" s="17" customFormat="1" ht="15.75" x14ac:dyDescent="0.25">
      <c r="A456" s="90"/>
      <c r="B456" s="16" t="s">
        <v>371</v>
      </c>
      <c r="C456" s="23"/>
      <c r="D456" s="69"/>
    </row>
    <row r="457" spans="1:4" ht="15.75" x14ac:dyDescent="0.25">
      <c r="A457" s="2" t="s">
        <v>704</v>
      </c>
      <c r="B457" s="13" t="s">
        <v>703</v>
      </c>
      <c r="C457" s="58"/>
      <c r="D457" s="69"/>
    </row>
    <row r="458" spans="1:4" ht="15.75" x14ac:dyDescent="0.25">
      <c r="A458" s="12"/>
      <c r="B458" s="13" t="s">
        <v>489</v>
      </c>
      <c r="C458" s="58">
        <v>700000</v>
      </c>
      <c r="D458" s="69"/>
    </row>
    <row r="459" spans="1:4" ht="15.75" x14ac:dyDescent="0.25">
      <c r="A459" s="12"/>
      <c r="B459" s="13" t="s">
        <v>416</v>
      </c>
      <c r="C459" s="58">
        <v>700000</v>
      </c>
      <c r="D459" s="69"/>
    </row>
    <row r="460" spans="1:4" ht="15.75" x14ac:dyDescent="0.25">
      <c r="B460" s="13" t="s">
        <v>424</v>
      </c>
      <c r="C460" s="114">
        <v>24000</v>
      </c>
      <c r="D460" s="69"/>
    </row>
    <row r="461" spans="1:4" ht="15.75" x14ac:dyDescent="0.25">
      <c r="B461" s="13"/>
      <c r="C461" s="58">
        <f>SUM(C458:C460)</f>
        <v>1424000</v>
      </c>
      <c r="D461" s="69"/>
    </row>
    <row r="462" spans="1:4" ht="15.75" x14ac:dyDescent="0.25">
      <c r="B462" s="13" t="s">
        <v>408</v>
      </c>
      <c r="C462" s="61">
        <v>100000</v>
      </c>
      <c r="D462" s="69"/>
    </row>
    <row r="463" spans="1:4" s="17" customFormat="1" ht="15.75" x14ac:dyDescent="0.25">
      <c r="B463" s="13"/>
      <c r="C463" s="21">
        <f>C461-C462</f>
        <v>1324000</v>
      </c>
      <c r="D463" s="18"/>
    </row>
    <row r="464" spans="1:4" s="17" customFormat="1" ht="15.75" x14ac:dyDescent="0.25">
      <c r="A464" s="90"/>
      <c r="B464" s="16" t="s">
        <v>371</v>
      </c>
      <c r="C464" s="23"/>
      <c r="D464" s="69"/>
    </row>
    <row r="465" spans="1:4" ht="15.75" x14ac:dyDescent="0.25">
      <c r="A465" s="2" t="s">
        <v>709</v>
      </c>
      <c r="B465" s="13" t="s">
        <v>706</v>
      </c>
      <c r="C465" s="58"/>
      <c r="D465" s="69"/>
    </row>
    <row r="466" spans="1:4" ht="15.75" x14ac:dyDescent="0.25">
      <c r="A466" s="12"/>
      <c r="B466" s="13" t="s">
        <v>489</v>
      </c>
      <c r="C466" s="58">
        <v>700000</v>
      </c>
      <c r="D466" s="69"/>
    </row>
    <row r="467" spans="1:4" ht="15.75" x14ac:dyDescent="0.25">
      <c r="A467" s="12"/>
      <c r="B467" s="13" t="s">
        <v>416</v>
      </c>
      <c r="C467" s="58">
        <v>700000</v>
      </c>
      <c r="D467" s="69"/>
    </row>
    <row r="468" spans="1:4" ht="15.75" x14ac:dyDescent="0.25">
      <c r="B468" s="13" t="s">
        <v>424</v>
      </c>
      <c r="C468" s="114">
        <v>24000</v>
      </c>
      <c r="D468" s="69"/>
    </row>
    <row r="469" spans="1:4" ht="15.75" x14ac:dyDescent="0.25">
      <c r="B469" s="13"/>
      <c r="C469" s="58">
        <f>SUM(C466:C468)</f>
        <v>1424000</v>
      </c>
      <c r="D469" s="69"/>
    </row>
    <row r="470" spans="1:4" ht="15.75" x14ac:dyDescent="0.25">
      <c r="B470" s="13" t="s">
        <v>408</v>
      </c>
      <c r="C470" s="61">
        <v>100000</v>
      </c>
      <c r="D470" s="69"/>
    </row>
    <row r="471" spans="1:4" s="17" customFormat="1" ht="15.75" x14ac:dyDescent="0.25">
      <c r="B471" s="13"/>
      <c r="C471" s="21">
        <f>C469-C470</f>
        <v>1324000</v>
      </c>
      <c r="D471" s="18"/>
    </row>
    <row r="472" spans="1:4" s="17" customFormat="1" ht="15.75" x14ac:dyDescent="0.25">
      <c r="A472" s="90"/>
      <c r="B472" s="16" t="s">
        <v>371</v>
      </c>
      <c r="C472" s="23"/>
      <c r="D472" s="69"/>
    </row>
    <row r="473" spans="1:4" ht="15.75" x14ac:dyDescent="0.25">
      <c r="A473" s="2" t="s">
        <v>709</v>
      </c>
      <c r="B473" s="13" t="s">
        <v>707</v>
      </c>
      <c r="C473" s="58"/>
      <c r="D473" s="69"/>
    </row>
    <row r="474" spans="1:4" ht="15.75" x14ac:dyDescent="0.25">
      <c r="A474" s="12"/>
      <c r="B474" s="13" t="s">
        <v>489</v>
      </c>
      <c r="C474" s="58">
        <v>700000</v>
      </c>
      <c r="D474" s="69"/>
    </row>
    <row r="475" spans="1:4" ht="15.75" x14ac:dyDescent="0.25">
      <c r="A475" s="12"/>
      <c r="B475" s="13" t="s">
        <v>416</v>
      </c>
      <c r="C475" s="58">
        <v>700000</v>
      </c>
      <c r="D475" s="69"/>
    </row>
    <row r="476" spans="1:4" ht="15.75" x14ac:dyDescent="0.25">
      <c r="B476" s="13" t="s">
        <v>424</v>
      </c>
      <c r="C476" s="114">
        <v>24000</v>
      </c>
      <c r="D476" s="69"/>
    </row>
    <row r="477" spans="1:4" ht="15.75" x14ac:dyDescent="0.25">
      <c r="B477" s="13"/>
      <c r="C477" s="58">
        <f>SUM(C474:C476)</f>
        <v>1424000</v>
      </c>
      <c r="D477" s="69"/>
    </row>
    <row r="478" spans="1:4" ht="15.75" x14ac:dyDescent="0.25">
      <c r="B478" s="13" t="s">
        <v>408</v>
      </c>
      <c r="C478" s="61">
        <v>100000</v>
      </c>
      <c r="D478" s="69"/>
    </row>
    <row r="479" spans="1:4" s="17" customFormat="1" ht="15.75" x14ac:dyDescent="0.25">
      <c r="B479" s="13"/>
      <c r="C479" s="21">
        <f>C477-C478</f>
        <v>1324000</v>
      </c>
      <c r="D479" s="18"/>
    </row>
    <row r="480" spans="1:4" s="17" customFormat="1" ht="15.75" x14ac:dyDescent="0.25">
      <c r="A480" s="90"/>
      <c r="B480" s="16" t="s">
        <v>371</v>
      </c>
      <c r="C480" s="23"/>
      <c r="D480" s="69"/>
    </row>
    <row r="481" spans="1:4" ht="15.75" x14ac:dyDescent="0.25">
      <c r="A481" s="2" t="s">
        <v>709</v>
      </c>
      <c r="B481" s="13" t="s">
        <v>708</v>
      </c>
      <c r="C481" s="58"/>
      <c r="D481" s="69"/>
    </row>
    <row r="482" spans="1:4" ht="15.75" x14ac:dyDescent="0.25">
      <c r="A482" s="12"/>
      <c r="B482" s="13" t="s">
        <v>489</v>
      </c>
      <c r="C482" s="58">
        <v>700000</v>
      </c>
      <c r="D482" s="69"/>
    </row>
    <row r="483" spans="1:4" ht="15.75" x14ac:dyDescent="0.25">
      <c r="A483" s="12"/>
      <c r="B483" s="13" t="s">
        <v>416</v>
      </c>
      <c r="C483" s="58">
        <v>700000</v>
      </c>
      <c r="D483" s="69"/>
    </row>
    <row r="484" spans="1:4" ht="15.75" x14ac:dyDescent="0.25">
      <c r="B484" s="13" t="s">
        <v>424</v>
      </c>
      <c r="C484" s="114">
        <v>24000</v>
      </c>
      <c r="D484" s="69"/>
    </row>
    <row r="485" spans="1:4" ht="15.75" x14ac:dyDescent="0.25">
      <c r="B485" s="13"/>
      <c r="C485" s="58">
        <f>SUM(C482:C484)</f>
        <v>1424000</v>
      </c>
      <c r="D485" s="69"/>
    </row>
    <row r="486" spans="1:4" ht="15.75" x14ac:dyDescent="0.25">
      <c r="B486" s="13" t="s">
        <v>408</v>
      </c>
      <c r="C486" s="61">
        <v>100000</v>
      </c>
      <c r="D486" s="69"/>
    </row>
    <row r="487" spans="1:4" s="17" customFormat="1" ht="15.75" x14ac:dyDescent="0.25">
      <c r="B487" s="13"/>
      <c r="C487" s="21">
        <f>C485-C486</f>
        <v>1324000</v>
      </c>
      <c r="D487" s="18"/>
    </row>
    <row r="488" spans="1:4" s="17" customFormat="1" ht="15.75" x14ac:dyDescent="0.25">
      <c r="A488" s="90"/>
      <c r="B488" s="16" t="s">
        <v>371</v>
      </c>
      <c r="C488" s="23"/>
      <c r="D488" s="69"/>
    </row>
    <row r="489" spans="1:4" ht="15.75" x14ac:dyDescent="0.25">
      <c r="A489" s="109" t="s">
        <v>710</v>
      </c>
      <c r="B489" s="13" t="s">
        <v>705</v>
      </c>
    </row>
    <row r="490" spans="1:4" ht="15.75" x14ac:dyDescent="0.25">
      <c r="A490" s="109" t="s">
        <v>751</v>
      </c>
      <c r="B490" s="13"/>
    </row>
    <row r="491" spans="1:4" ht="15.75" x14ac:dyDescent="0.25">
      <c r="A491" s="2" t="s">
        <v>795</v>
      </c>
      <c r="B491" s="13" t="s">
        <v>791</v>
      </c>
      <c r="C491" s="58"/>
      <c r="D491" s="69"/>
    </row>
    <row r="492" spans="1:4" ht="15.75" x14ac:dyDescent="0.25">
      <c r="A492" s="12"/>
      <c r="B492" s="13" t="s">
        <v>489</v>
      </c>
      <c r="C492" s="58">
        <v>700000</v>
      </c>
      <c r="D492" s="69"/>
    </row>
    <row r="493" spans="1:4" ht="15.75" x14ac:dyDescent="0.25">
      <c r="A493" s="12"/>
      <c r="B493" s="13" t="s">
        <v>416</v>
      </c>
      <c r="C493" s="58">
        <v>700000</v>
      </c>
      <c r="D493" s="69"/>
    </row>
    <row r="494" spans="1:4" ht="15.75" x14ac:dyDescent="0.25">
      <c r="B494" s="13" t="s">
        <v>424</v>
      </c>
      <c r="C494" s="114">
        <v>24000</v>
      </c>
      <c r="D494" s="69"/>
    </row>
    <row r="495" spans="1:4" ht="15.75" x14ac:dyDescent="0.25">
      <c r="B495" s="13"/>
      <c r="C495" s="58">
        <f>SUM(C492:C494)</f>
        <v>1424000</v>
      </c>
      <c r="D495" s="69"/>
    </row>
    <row r="496" spans="1:4" ht="15.75" x14ac:dyDescent="0.25">
      <c r="B496" s="13" t="s">
        <v>408</v>
      </c>
      <c r="C496" s="61">
        <v>100000</v>
      </c>
      <c r="D496" s="69"/>
    </row>
    <row r="497" spans="1:4" s="17" customFormat="1" ht="15.75" x14ac:dyDescent="0.25">
      <c r="B497" s="13"/>
      <c r="C497" s="21">
        <f>C495-C496</f>
        <v>1324000</v>
      </c>
      <c r="D497" s="18"/>
    </row>
    <row r="498" spans="1:4" s="17" customFormat="1" ht="15.75" x14ac:dyDescent="0.25">
      <c r="A498" s="90"/>
      <c r="B498" s="16" t="s">
        <v>371</v>
      </c>
      <c r="C498" s="23"/>
      <c r="D498" s="69"/>
    </row>
    <row r="499" spans="1:4" s="17" customFormat="1" ht="15.75" x14ac:dyDescent="0.25">
      <c r="A499" s="90"/>
      <c r="B499" s="16"/>
      <c r="C499" s="23"/>
      <c r="D499" s="69"/>
    </row>
    <row r="500" spans="1:4" ht="15.75" x14ac:dyDescent="0.25">
      <c r="A500" s="2" t="s">
        <v>795</v>
      </c>
      <c r="B500" s="13" t="s">
        <v>792</v>
      </c>
      <c r="C500" s="58"/>
      <c r="D500" s="69"/>
    </row>
    <row r="501" spans="1:4" ht="15.75" x14ac:dyDescent="0.25">
      <c r="A501" s="12"/>
      <c r="B501" s="13" t="s">
        <v>489</v>
      </c>
      <c r="C501" s="58">
        <v>700000</v>
      </c>
      <c r="D501" s="69"/>
    </row>
    <row r="502" spans="1:4" ht="15.75" x14ac:dyDescent="0.25">
      <c r="A502" s="12"/>
      <c r="B502" s="13" t="s">
        <v>416</v>
      </c>
      <c r="C502" s="58">
        <v>700000</v>
      </c>
      <c r="D502" s="69"/>
    </row>
    <row r="503" spans="1:4" ht="15.75" x14ac:dyDescent="0.25">
      <c r="B503" s="13" t="s">
        <v>424</v>
      </c>
      <c r="C503" s="114">
        <v>24000</v>
      </c>
      <c r="D503" s="69"/>
    </row>
    <row r="504" spans="1:4" ht="15.75" x14ac:dyDescent="0.25">
      <c r="B504" s="13"/>
      <c r="C504" s="58">
        <f>SUM(C501:C503)</f>
        <v>1424000</v>
      </c>
      <c r="D504" s="69"/>
    </row>
    <row r="505" spans="1:4" ht="15.75" x14ac:dyDescent="0.25">
      <c r="B505" s="13" t="s">
        <v>408</v>
      </c>
      <c r="C505" s="61">
        <v>100000</v>
      </c>
      <c r="D505" s="69"/>
    </row>
    <row r="506" spans="1:4" s="17" customFormat="1" ht="15.75" x14ac:dyDescent="0.25">
      <c r="B506" s="13"/>
      <c r="C506" s="21">
        <f>C504-C505</f>
        <v>1324000</v>
      </c>
      <c r="D506" s="18"/>
    </row>
    <row r="507" spans="1:4" s="17" customFormat="1" ht="15.75" x14ac:dyDescent="0.25">
      <c r="A507" s="90"/>
      <c r="B507" s="16" t="s">
        <v>371</v>
      </c>
      <c r="C507" s="23"/>
      <c r="D507" s="69"/>
    </row>
    <row r="508" spans="1:4" s="17" customFormat="1" ht="15.75" x14ac:dyDescent="0.25">
      <c r="A508" s="90"/>
      <c r="B508" s="16"/>
      <c r="C508" s="23"/>
      <c r="D508" s="69"/>
    </row>
    <row r="509" spans="1:4" ht="15.75" x14ac:dyDescent="0.25">
      <c r="A509" s="2" t="s">
        <v>795</v>
      </c>
      <c r="B509" s="13" t="s">
        <v>793</v>
      </c>
      <c r="C509" s="58"/>
      <c r="D509" s="69"/>
    </row>
    <row r="510" spans="1:4" ht="15.75" x14ac:dyDescent="0.25">
      <c r="A510" s="12"/>
      <c r="B510" s="13" t="s">
        <v>489</v>
      </c>
      <c r="C510" s="58">
        <v>700000</v>
      </c>
      <c r="D510" s="69"/>
    </row>
    <row r="511" spans="1:4" ht="15.75" x14ac:dyDescent="0.25">
      <c r="A511" s="12"/>
      <c r="B511" s="13" t="s">
        <v>416</v>
      </c>
      <c r="C511" s="58">
        <v>700000</v>
      </c>
      <c r="D511" s="69"/>
    </row>
    <row r="512" spans="1:4" ht="15.75" x14ac:dyDescent="0.25">
      <c r="B512" s="13" t="s">
        <v>424</v>
      </c>
      <c r="C512" s="114">
        <v>24000</v>
      </c>
      <c r="D512" s="69"/>
    </row>
    <row r="513" spans="1:4" ht="15.75" x14ac:dyDescent="0.25">
      <c r="B513" s="13"/>
      <c r="C513" s="58">
        <f>SUM(C510:C512)</f>
        <v>1424000</v>
      </c>
      <c r="D513" s="69"/>
    </row>
    <row r="514" spans="1:4" ht="15.75" x14ac:dyDescent="0.25">
      <c r="B514" s="13" t="s">
        <v>408</v>
      </c>
      <c r="C514" s="61">
        <v>100000</v>
      </c>
      <c r="D514" s="69"/>
    </row>
    <row r="515" spans="1:4" s="17" customFormat="1" ht="15.75" x14ac:dyDescent="0.25">
      <c r="B515" s="13"/>
      <c r="C515" s="21">
        <f>C513-C514</f>
        <v>1324000</v>
      </c>
      <c r="D515" s="18"/>
    </row>
    <row r="516" spans="1:4" s="17" customFormat="1" ht="15.75" x14ac:dyDescent="0.25">
      <c r="A516" s="90"/>
      <c r="B516" s="16" t="s">
        <v>371</v>
      </c>
      <c r="C516" s="23"/>
      <c r="D516" s="69"/>
    </row>
    <row r="517" spans="1:4" s="17" customFormat="1" ht="15.75" x14ac:dyDescent="0.25">
      <c r="A517" s="90"/>
      <c r="B517" s="16"/>
      <c r="C517" s="23"/>
      <c r="D517" s="69"/>
    </row>
    <row r="518" spans="1:4" ht="15.75" x14ac:dyDescent="0.25">
      <c r="A518" s="2" t="s">
        <v>795</v>
      </c>
      <c r="B518" s="13" t="s">
        <v>794</v>
      </c>
      <c r="C518" s="58"/>
      <c r="D518" s="69"/>
    </row>
    <row r="519" spans="1:4" ht="15.75" x14ac:dyDescent="0.25">
      <c r="A519" s="12"/>
      <c r="B519" s="13" t="s">
        <v>489</v>
      </c>
      <c r="C519" s="58">
        <v>700000</v>
      </c>
      <c r="D519" s="69"/>
    </row>
    <row r="520" spans="1:4" ht="15.75" x14ac:dyDescent="0.25">
      <c r="A520" s="12"/>
      <c r="B520" s="13" t="s">
        <v>416</v>
      </c>
      <c r="C520" s="58">
        <v>700000</v>
      </c>
      <c r="D520" s="69"/>
    </row>
    <row r="521" spans="1:4" ht="15.75" x14ac:dyDescent="0.25">
      <c r="B521" s="13" t="s">
        <v>424</v>
      </c>
      <c r="C521" s="114">
        <v>24000</v>
      </c>
      <c r="D521" s="69"/>
    </row>
    <row r="522" spans="1:4" ht="15.75" x14ac:dyDescent="0.25">
      <c r="B522" s="13"/>
      <c r="C522" s="58">
        <f>SUM(C519:C521)</f>
        <v>1424000</v>
      </c>
      <c r="D522" s="69"/>
    </row>
    <row r="523" spans="1:4" ht="15.75" x14ac:dyDescent="0.25">
      <c r="B523" s="13" t="s">
        <v>408</v>
      </c>
      <c r="C523" s="61">
        <v>100000</v>
      </c>
      <c r="D523" s="69"/>
    </row>
    <row r="524" spans="1:4" s="17" customFormat="1" ht="15.75" x14ac:dyDescent="0.25">
      <c r="B524" s="13"/>
      <c r="C524" s="21">
        <f>C522-C523</f>
        <v>1324000</v>
      </c>
      <c r="D524" s="18"/>
    </row>
    <row r="525" spans="1:4" s="17" customFormat="1" ht="15.75" x14ac:dyDescent="0.25">
      <c r="A525" s="90"/>
      <c r="B525" s="16" t="s">
        <v>371</v>
      </c>
      <c r="C525" s="23"/>
      <c r="D525" s="69"/>
    </row>
    <row r="526" spans="1:4" ht="15.75" x14ac:dyDescent="0.25">
      <c r="A526" s="109" t="s">
        <v>790</v>
      </c>
    </row>
    <row r="527" spans="1:4" ht="15.75" x14ac:dyDescent="0.25">
      <c r="A527" s="2" t="s">
        <v>840</v>
      </c>
      <c r="B527" s="59" t="s">
        <v>841</v>
      </c>
      <c r="C527" s="58">
        <v>521000</v>
      </c>
    </row>
    <row r="528" spans="1:4" ht="15.75" x14ac:dyDescent="0.25">
      <c r="A528" s="2" t="s">
        <v>817</v>
      </c>
      <c r="B528" s="13" t="s">
        <v>814</v>
      </c>
      <c r="C528" s="58"/>
      <c r="D528" s="69"/>
    </row>
    <row r="529" spans="1:4" ht="15.75" x14ac:dyDescent="0.25">
      <c r="A529" s="12"/>
      <c r="B529" s="13" t="s">
        <v>489</v>
      </c>
      <c r="C529" s="58">
        <v>500000</v>
      </c>
      <c r="D529" s="69"/>
    </row>
    <row r="530" spans="1:4" ht="15.75" x14ac:dyDescent="0.25">
      <c r="B530" s="13" t="s">
        <v>401</v>
      </c>
      <c r="C530" s="114">
        <v>21000</v>
      </c>
      <c r="D530" s="69"/>
    </row>
    <row r="531" spans="1:4" ht="15.75" x14ac:dyDescent="0.25">
      <c r="B531" s="13"/>
      <c r="C531" s="58">
        <f>SUM(C529:C530)</f>
        <v>521000</v>
      </c>
      <c r="D531" s="69"/>
    </row>
    <row r="532" spans="1:4" ht="15.75" x14ac:dyDescent="0.25">
      <c r="B532" s="13" t="s">
        <v>815</v>
      </c>
      <c r="C532" s="24">
        <v>50000</v>
      </c>
      <c r="D532" s="69"/>
    </row>
    <row r="533" spans="1:4" ht="15.75" x14ac:dyDescent="0.25">
      <c r="B533" s="13" t="s">
        <v>816</v>
      </c>
      <c r="C533" s="61">
        <v>50000</v>
      </c>
      <c r="D533" s="69"/>
    </row>
    <row r="534" spans="1:4" ht="15.75" x14ac:dyDescent="0.25">
      <c r="B534" s="13"/>
      <c r="C534" s="24">
        <f>C531-C532-C533</f>
        <v>421000</v>
      </c>
      <c r="D534" s="69"/>
    </row>
    <row r="535" spans="1:4" s="17" customFormat="1" ht="15.75" x14ac:dyDescent="0.25">
      <c r="A535" s="90"/>
      <c r="B535" s="16" t="s">
        <v>371</v>
      </c>
      <c r="C535" s="23"/>
      <c r="D535" s="69"/>
    </row>
    <row r="536" spans="1:4" s="99" customFormat="1" ht="15.75" x14ac:dyDescent="0.25">
      <c r="A536" s="2" t="s">
        <v>852</v>
      </c>
      <c r="B536" s="13" t="s">
        <v>445</v>
      </c>
      <c r="C536" s="97"/>
      <c r="D536" s="14"/>
    </row>
    <row r="537" spans="1:4" s="99" customFormat="1" ht="15.75" x14ac:dyDescent="0.25">
      <c r="A537" s="12"/>
      <c r="B537" s="13" t="s">
        <v>489</v>
      </c>
      <c r="C537" s="97">
        <v>500000</v>
      </c>
      <c r="D537" s="14"/>
    </row>
    <row r="538" spans="1:4" s="99" customFormat="1" ht="15.75" x14ac:dyDescent="0.25">
      <c r="A538" s="62"/>
      <c r="B538" s="13" t="s">
        <v>401</v>
      </c>
      <c r="C538" s="96">
        <v>21000</v>
      </c>
      <c r="D538" s="14"/>
    </row>
    <row r="539" spans="1:4" customFormat="1" ht="15.75" x14ac:dyDescent="0.25">
      <c r="A539" s="59"/>
      <c r="B539" s="13"/>
      <c r="C539" s="19">
        <f>SUM(C537:C538)</f>
        <v>521000</v>
      </c>
      <c r="D539" s="14"/>
    </row>
    <row r="540" spans="1:4" customFormat="1" ht="15.75" x14ac:dyDescent="0.25">
      <c r="A540" s="59"/>
      <c r="B540" s="13" t="s">
        <v>850</v>
      </c>
      <c r="C540" s="61">
        <v>50000</v>
      </c>
      <c r="D540" s="14"/>
    </row>
    <row r="541" spans="1:4" customFormat="1" ht="15.75" x14ac:dyDescent="0.25">
      <c r="A541" s="59"/>
      <c r="B541" s="13"/>
      <c r="C541" s="24">
        <f>C539-C540</f>
        <v>471000</v>
      </c>
      <c r="D541" s="14"/>
    </row>
    <row r="542" spans="1:4" s="17" customFormat="1" ht="15.75" x14ac:dyDescent="0.25">
      <c r="A542" s="90"/>
      <c r="B542" s="16" t="s">
        <v>371</v>
      </c>
      <c r="C542" s="23"/>
      <c r="D542" s="14"/>
    </row>
    <row r="543" spans="1:4" s="99" customFormat="1" ht="15.75" x14ac:dyDescent="0.25">
      <c r="A543" s="2" t="s">
        <v>852</v>
      </c>
      <c r="B543" s="13" t="s">
        <v>851</v>
      </c>
      <c r="C543" s="97"/>
      <c r="D543" s="14"/>
    </row>
    <row r="544" spans="1:4" s="99" customFormat="1" ht="15.75" x14ac:dyDescent="0.25">
      <c r="A544" s="12"/>
      <c r="B544" s="13" t="s">
        <v>489</v>
      </c>
      <c r="C544" s="97">
        <v>500000</v>
      </c>
      <c r="D544" s="14"/>
    </row>
    <row r="545" spans="1:4" s="99" customFormat="1" ht="15.75" x14ac:dyDescent="0.25">
      <c r="A545" s="62"/>
      <c r="B545" s="13" t="s">
        <v>401</v>
      </c>
      <c r="C545" s="96">
        <v>21000</v>
      </c>
      <c r="D545" s="14"/>
    </row>
    <row r="546" spans="1:4" customFormat="1" ht="15.75" x14ac:dyDescent="0.25">
      <c r="A546" s="59"/>
      <c r="B546" s="13"/>
      <c r="C546" s="19">
        <f>SUM(C544:C545)</f>
        <v>521000</v>
      </c>
      <c r="D546" s="14"/>
    </row>
    <row r="547" spans="1:4" customFormat="1" ht="15.75" x14ac:dyDescent="0.25">
      <c r="A547" s="59"/>
      <c r="B547" s="13" t="s">
        <v>850</v>
      </c>
      <c r="C547" s="61">
        <v>50000</v>
      </c>
      <c r="D547" s="14"/>
    </row>
    <row r="548" spans="1:4" customFormat="1" ht="15.75" x14ac:dyDescent="0.25">
      <c r="A548" s="59"/>
      <c r="B548" s="13"/>
      <c r="C548" s="24">
        <f>C546-C547</f>
        <v>471000</v>
      </c>
      <c r="D548" s="14"/>
    </row>
    <row r="549" spans="1:4" s="17" customFormat="1" ht="15.75" x14ac:dyDescent="0.25">
      <c r="A549" s="90"/>
      <c r="B549" s="16" t="s">
        <v>371</v>
      </c>
      <c r="C549" s="23"/>
      <c r="D549" s="14"/>
    </row>
    <row r="550" spans="1:4" ht="15.75" x14ac:dyDescent="0.25">
      <c r="A550" s="109" t="s">
        <v>846</v>
      </c>
    </row>
    <row r="551" spans="1:4" s="99" customFormat="1" ht="15.75" x14ac:dyDescent="0.25">
      <c r="A551" s="2" t="s">
        <v>893</v>
      </c>
      <c r="B551" s="13" t="s">
        <v>891</v>
      </c>
      <c r="C551" s="97"/>
      <c r="D551" s="14"/>
    </row>
    <row r="552" spans="1:4" s="99" customFormat="1" ht="15.75" x14ac:dyDescent="0.25">
      <c r="A552" s="12"/>
      <c r="B552" s="13" t="s">
        <v>489</v>
      </c>
      <c r="C552" s="97">
        <v>500000</v>
      </c>
      <c r="D552" s="14"/>
    </row>
    <row r="553" spans="1:4" s="99" customFormat="1" ht="15.75" x14ac:dyDescent="0.25">
      <c r="A553" s="62"/>
      <c r="B553" s="13" t="s">
        <v>401</v>
      </c>
      <c r="C553" s="96">
        <v>21000</v>
      </c>
      <c r="D553" s="14"/>
    </row>
    <row r="554" spans="1:4" customFormat="1" ht="15.75" x14ac:dyDescent="0.25">
      <c r="A554" s="59"/>
      <c r="B554" s="13"/>
      <c r="C554" s="19">
        <f>SUM(C552:C553)</f>
        <v>521000</v>
      </c>
      <c r="D554" s="14"/>
    </row>
    <row r="555" spans="1:4" customFormat="1" ht="15.75" x14ac:dyDescent="0.25">
      <c r="A555" s="59"/>
      <c r="B555" s="13" t="s">
        <v>850</v>
      </c>
      <c r="C555" s="61">
        <v>50000</v>
      </c>
      <c r="D555" s="14"/>
    </row>
    <row r="556" spans="1:4" customFormat="1" ht="15.75" x14ac:dyDescent="0.25">
      <c r="A556" s="59"/>
      <c r="B556" s="13"/>
      <c r="C556" s="24">
        <f>C554-C555</f>
        <v>471000</v>
      </c>
      <c r="D556" s="14"/>
    </row>
    <row r="557" spans="1:4" s="17" customFormat="1" ht="15.75" x14ac:dyDescent="0.25">
      <c r="A557" s="90"/>
      <c r="B557" s="16" t="s">
        <v>371</v>
      </c>
      <c r="C557" s="23"/>
      <c r="D557" s="14"/>
    </row>
    <row r="558" spans="1:4" s="17" customFormat="1" ht="15.75" x14ac:dyDescent="0.25">
      <c r="A558" s="90"/>
      <c r="B558" s="16"/>
      <c r="C558" s="23"/>
      <c r="D558" s="14"/>
    </row>
    <row r="559" spans="1:4" s="99" customFormat="1" ht="15.75" x14ac:dyDescent="0.25">
      <c r="A559" s="2" t="s">
        <v>893</v>
      </c>
      <c r="B559" s="13" t="s">
        <v>892</v>
      </c>
      <c r="C559" s="97"/>
      <c r="D559" s="14"/>
    </row>
    <row r="560" spans="1:4" s="99" customFormat="1" ht="15.75" x14ac:dyDescent="0.25">
      <c r="A560" s="12"/>
      <c r="B560" s="13" t="s">
        <v>489</v>
      </c>
      <c r="C560" s="97">
        <v>500000</v>
      </c>
      <c r="D560" s="14"/>
    </row>
    <row r="561" spans="1:4" s="99" customFormat="1" ht="15.75" x14ac:dyDescent="0.25">
      <c r="A561" s="62"/>
      <c r="B561" s="13" t="s">
        <v>401</v>
      </c>
      <c r="C561" s="96">
        <v>21000</v>
      </c>
      <c r="D561" s="14"/>
    </row>
    <row r="562" spans="1:4" customFormat="1" ht="15.75" x14ac:dyDescent="0.25">
      <c r="A562" s="59"/>
      <c r="B562" s="13"/>
      <c r="C562" s="19">
        <f>SUM(C560:C561)</f>
        <v>521000</v>
      </c>
      <c r="D562" s="14"/>
    </row>
    <row r="563" spans="1:4" customFormat="1" ht="15.75" x14ac:dyDescent="0.25">
      <c r="A563" s="59"/>
      <c r="B563" s="13" t="s">
        <v>850</v>
      </c>
      <c r="C563" s="61">
        <v>50000</v>
      </c>
      <c r="D563" s="14"/>
    </row>
    <row r="564" spans="1:4" customFormat="1" ht="15.75" x14ac:dyDescent="0.25">
      <c r="A564" s="59"/>
      <c r="B564" s="13"/>
      <c r="C564" s="24">
        <f>C562-C563</f>
        <v>471000</v>
      </c>
      <c r="D564" s="14"/>
    </row>
    <row r="565" spans="1:4" s="17" customFormat="1" ht="15.75" x14ac:dyDescent="0.25">
      <c r="A565" s="90"/>
      <c r="B565" s="16" t="s">
        <v>371</v>
      </c>
      <c r="C565" s="23"/>
      <c r="D565" s="14"/>
    </row>
    <row r="566" spans="1:4" ht="15.75" x14ac:dyDescent="0.25">
      <c r="A566" s="109" t="s">
        <v>894</v>
      </c>
    </row>
    <row r="567" spans="1:4" s="99" customFormat="1" ht="15.75" x14ac:dyDescent="0.25">
      <c r="A567" s="2" t="s">
        <v>903</v>
      </c>
      <c r="B567" s="13" t="s">
        <v>902</v>
      </c>
      <c r="C567" s="97"/>
      <c r="D567" s="14"/>
    </row>
    <row r="568" spans="1:4" s="99" customFormat="1" ht="15.75" x14ac:dyDescent="0.25">
      <c r="A568" s="12"/>
      <c r="B568" s="13" t="s">
        <v>489</v>
      </c>
      <c r="C568" s="97">
        <v>500000</v>
      </c>
      <c r="D568" s="14"/>
    </row>
    <row r="569" spans="1:4" s="99" customFormat="1" ht="15.75" x14ac:dyDescent="0.25">
      <c r="A569" s="62"/>
      <c r="B569" s="13" t="s">
        <v>401</v>
      </c>
      <c r="C569" s="96">
        <v>21000</v>
      </c>
      <c r="D569" s="14"/>
    </row>
    <row r="570" spans="1:4" customFormat="1" ht="15.75" x14ac:dyDescent="0.25">
      <c r="A570" s="59"/>
      <c r="B570" s="13"/>
      <c r="C570" s="19">
        <f>SUM(C568:C569)</f>
        <v>521000</v>
      </c>
      <c r="D570" s="14"/>
    </row>
    <row r="571" spans="1:4" customFormat="1" ht="15.75" x14ac:dyDescent="0.25">
      <c r="A571" s="59"/>
      <c r="B571" s="13" t="s">
        <v>850</v>
      </c>
      <c r="C571" s="61">
        <v>50000</v>
      </c>
      <c r="D571" s="14"/>
    </row>
    <row r="572" spans="1:4" customFormat="1" ht="15.75" x14ac:dyDescent="0.25">
      <c r="A572" s="59"/>
      <c r="B572" s="13"/>
      <c r="C572" s="24">
        <f>C570-C571</f>
        <v>471000</v>
      </c>
      <c r="D572" s="14"/>
    </row>
    <row r="573" spans="1:4" s="17" customFormat="1" ht="15.75" x14ac:dyDescent="0.25">
      <c r="A573" s="90"/>
      <c r="B573" s="16" t="s">
        <v>371</v>
      </c>
      <c r="C573" s="23"/>
      <c r="D573" s="14"/>
    </row>
    <row r="574" spans="1:4" s="99" customFormat="1" ht="15.75" x14ac:dyDescent="0.25">
      <c r="A574" s="2" t="s">
        <v>925</v>
      </c>
      <c r="B574" s="13" t="s">
        <v>921</v>
      </c>
      <c r="C574" s="97"/>
      <c r="D574" s="14"/>
    </row>
    <row r="575" spans="1:4" s="99" customFormat="1" ht="15.75" x14ac:dyDescent="0.25">
      <c r="A575" s="2"/>
      <c r="B575" s="13" t="s">
        <v>922</v>
      </c>
      <c r="C575" s="97"/>
      <c r="D575" s="14"/>
    </row>
    <row r="576" spans="1:4" s="99" customFormat="1" ht="15.75" x14ac:dyDescent="0.25">
      <c r="A576" s="12"/>
      <c r="B576" s="13" t="s">
        <v>489</v>
      </c>
      <c r="C576" s="97">
        <v>500000</v>
      </c>
      <c r="D576" s="14"/>
    </row>
    <row r="577" spans="1:4" s="99" customFormat="1" ht="15.75" x14ac:dyDescent="0.25">
      <c r="A577" s="62"/>
      <c r="B577" s="13" t="s">
        <v>401</v>
      </c>
      <c r="C577" s="96">
        <v>21000</v>
      </c>
      <c r="D577" s="14"/>
    </row>
    <row r="578" spans="1:4" customFormat="1" ht="15.75" x14ac:dyDescent="0.25">
      <c r="A578" s="59"/>
      <c r="B578" s="13"/>
      <c r="C578" s="19">
        <f>SUM(C576:C577)</f>
        <v>521000</v>
      </c>
      <c r="D578" s="14"/>
    </row>
    <row r="579" spans="1:4" customFormat="1" ht="15.75" x14ac:dyDescent="0.25">
      <c r="A579" s="59"/>
      <c r="B579" s="13" t="s">
        <v>850</v>
      </c>
      <c r="C579" s="61">
        <v>50000</v>
      </c>
      <c r="D579" s="14"/>
    </row>
    <row r="580" spans="1:4" customFormat="1" ht="15.75" x14ac:dyDescent="0.25">
      <c r="A580" s="59"/>
      <c r="B580" s="13"/>
      <c r="C580" s="24">
        <f>C578-C579</f>
        <v>471000</v>
      </c>
      <c r="D580" s="14"/>
    </row>
    <row r="581" spans="1:4" s="17" customFormat="1" ht="15.75" x14ac:dyDescent="0.25">
      <c r="A581" s="90"/>
      <c r="B581" s="16" t="s">
        <v>371</v>
      </c>
      <c r="C581" s="23"/>
      <c r="D581" s="14"/>
    </row>
    <row r="582" spans="1:4" s="99" customFormat="1" ht="15.75" x14ac:dyDescent="0.25">
      <c r="A582" s="2" t="s">
        <v>925</v>
      </c>
      <c r="B582" s="13" t="s">
        <v>923</v>
      </c>
      <c r="C582" s="97"/>
      <c r="D582" s="14"/>
    </row>
    <row r="583" spans="1:4" s="99" customFormat="1" ht="15.75" x14ac:dyDescent="0.25">
      <c r="A583" s="2"/>
      <c r="B583" s="13" t="s">
        <v>924</v>
      </c>
      <c r="C583" s="97"/>
      <c r="D583" s="14"/>
    </row>
    <row r="584" spans="1:4" s="99" customFormat="1" ht="15.75" x14ac:dyDescent="0.25">
      <c r="A584" s="12"/>
      <c r="B584" s="13" t="s">
        <v>489</v>
      </c>
      <c r="C584" s="97">
        <v>500000</v>
      </c>
      <c r="D584" s="14"/>
    </row>
    <row r="585" spans="1:4" s="99" customFormat="1" ht="15.75" x14ac:dyDescent="0.25">
      <c r="A585" s="62"/>
      <c r="B585" s="13" t="s">
        <v>401</v>
      </c>
      <c r="C585" s="96">
        <v>21000</v>
      </c>
      <c r="D585" s="14"/>
    </row>
    <row r="586" spans="1:4" customFormat="1" ht="15.75" x14ac:dyDescent="0.25">
      <c r="A586" s="59"/>
      <c r="B586" s="13"/>
      <c r="C586" s="19">
        <f>SUM(C584:C585)</f>
        <v>521000</v>
      </c>
      <c r="D586" s="14"/>
    </row>
    <row r="587" spans="1:4" customFormat="1" ht="15.75" x14ac:dyDescent="0.25">
      <c r="A587" s="59"/>
      <c r="B587" s="13" t="s">
        <v>850</v>
      </c>
      <c r="C587" s="61">
        <v>50000</v>
      </c>
      <c r="D587" s="14"/>
    </row>
    <row r="588" spans="1:4" customFormat="1" ht="15.75" x14ac:dyDescent="0.25">
      <c r="A588" s="59"/>
      <c r="B588" s="13"/>
      <c r="C588" s="24">
        <f>C586-C587</f>
        <v>471000</v>
      </c>
      <c r="D588" s="14"/>
    </row>
    <row r="589" spans="1:4" s="17" customFormat="1" ht="15.75" x14ac:dyDescent="0.25">
      <c r="A589" s="90"/>
      <c r="B589" s="16" t="s">
        <v>371</v>
      </c>
      <c r="C589" s="23"/>
      <c r="D589" s="14"/>
    </row>
    <row r="590" spans="1:4" s="99" customFormat="1" ht="15.75" x14ac:dyDescent="0.25">
      <c r="A590" s="2" t="s">
        <v>988</v>
      </c>
      <c r="B590" s="13" t="s">
        <v>983</v>
      </c>
      <c r="C590" s="97"/>
      <c r="D590" s="14"/>
    </row>
    <row r="591" spans="1:4" s="99" customFormat="1" ht="15.75" x14ac:dyDescent="0.25">
      <c r="A591" s="2"/>
      <c r="B591" s="13" t="s">
        <v>984</v>
      </c>
      <c r="C591" s="97"/>
      <c r="D591" s="14"/>
    </row>
    <row r="592" spans="1:4" s="99" customFormat="1" ht="15.75" x14ac:dyDescent="0.25">
      <c r="A592" s="12"/>
      <c r="B592" s="13" t="s">
        <v>489</v>
      </c>
      <c r="C592" s="97">
        <v>500000</v>
      </c>
      <c r="D592" s="14"/>
    </row>
    <row r="593" spans="1:4" s="99" customFormat="1" ht="15.75" x14ac:dyDescent="0.25">
      <c r="A593" s="62"/>
      <c r="B593" s="13" t="s">
        <v>401</v>
      </c>
      <c r="C593" s="96">
        <v>21000</v>
      </c>
      <c r="D593" s="14"/>
    </row>
    <row r="594" spans="1:4" customFormat="1" ht="15.75" x14ac:dyDescent="0.25">
      <c r="A594" s="59"/>
      <c r="B594" s="13"/>
      <c r="C594" s="19">
        <f>SUM(C592:C593)</f>
        <v>521000</v>
      </c>
      <c r="D594" s="14"/>
    </row>
    <row r="595" spans="1:4" customFormat="1" ht="15.75" x14ac:dyDescent="0.25">
      <c r="A595" s="59"/>
      <c r="B595" s="13" t="s">
        <v>850</v>
      </c>
      <c r="C595" s="61">
        <v>50000</v>
      </c>
      <c r="D595" s="14"/>
    </row>
    <row r="596" spans="1:4" customFormat="1" ht="15.75" x14ac:dyDescent="0.25">
      <c r="A596" s="59"/>
      <c r="B596" s="13"/>
      <c r="C596" s="24">
        <f>C594-C595</f>
        <v>471000</v>
      </c>
      <c r="D596" s="14"/>
    </row>
    <row r="597" spans="1:4" s="17" customFormat="1" ht="15.75" x14ac:dyDescent="0.25">
      <c r="A597" s="90"/>
      <c r="B597" s="16" t="s">
        <v>371</v>
      </c>
      <c r="C597" s="23"/>
      <c r="D597" s="14"/>
    </row>
    <row r="598" spans="1:4" s="99" customFormat="1" ht="15.75" x14ac:dyDescent="0.25">
      <c r="A598" s="2" t="s">
        <v>988</v>
      </c>
      <c r="B598" s="13" t="s">
        <v>985</v>
      </c>
      <c r="C598" s="97"/>
      <c r="D598" s="14"/>
    </row>
    <row r="599" spans="1:4" s="99" customFormat="1" ht="15.75" x14ac:dyDescent="0.25">
      <c r="A599" s="2"/>
      <c r="B599" s="13" t="s">
        <v>986</v>
      </c>
      <c r="C599" s="97"/>
      <c r="D599" s="14"/>
    </row>
    <row r="600" spans="1:4" s="99" customFormat="1" ht="15.75" x14ac:dyDescent="0.25">
      <c r="A600" s="12"/>
      <c r="B600" s="13" t="s">
        <v>489</v>
      </c>
      <c r="C600" s="97">
        <v>500000</v>
      </c>
      <c r="D600" s="14"/>
    </row>
    <row r="601" spans="1:4" s="99" customFormat="1" ht="15.75" x14ac:dyDescent="0.25">
      <c r="A601" s="62"/>
      <c r="B601" s="13" t="s">
        <v>401</v>
      </c>
      <c r="C601" s="96">
        <v>21000</v>
      </c>
      <c r="D601" s="14"/>
    </row>
    <row r="602" spans="1:4" customFormat="1" ht="15.75" x14ac:dyDescent="0.25">
      <c r="A602" s="59"/>
      <c r="B602" s="13"/>
      <c r="C602" s="19">
        <f>SUM(C600:C601)</f>
        <v>521000</v>
      </c>
      <c r="D602" s="14"/>
    </row>
    <row r="603" spans="1:4" customFormat="1" ht="15.75" x14ac:dyDescent="0.25">
      <c r="A603" s="59"/>
      <c r="B603" s="13" t="s">
        <v>850</v>
      </c>
      <c r="C603" s="61">
        <v>50000</v>
      </c>
      <c r="D603" s="14"/>
    </row>
    <row r="604" spans="1:4" customFormat="1" ht="15.75" x14ac:dyDescent="0.25">
      <c r="A604" s="59"/>
      <c r="B604" s="13"/>
      <c r="C604" s="24">
        <f>C602-C603</f>
        <v>471000</v>
      </c>
      <c r="D604" s="14"/>
    </row>
    <row r="605" spans="1:4" s="17" customFormat="1" ht="15.75" x14ac:dyDescent="0.25">
      <c r="A605" s="90"/>
      <c r="B605" s="16" t="s">
        <v>371</v>
      </c>
      <c r="C605" s="23"/>
      <c r="D605" s="14"/>
    </row>
    <row r="606" spans="1:4" s="99" customFormat="1" ht="15.75" x14ac:dyDescent="0.25">
      <c r="A606" s="2" t="s">
        <v>988</v>
      </c>
      <c r="B606" s="13" t="s">
        <v>987</v>
      </c>
      <c r="C606" s="97"/>
      <c r="D606" s="14"/>
    </row>
    <row r="607" spans="1:4" s="99" customFormat="1" ht="15.75" x14ac:dyDescent="0.25">
      <c r="A607" s="2"/>
      <c r="B607" s="13" t="s">
        <v>986</v>
      </c>
      <c r="C607" s="97"/>
      <c r="D607" s="14"/>
    </row>
    <row r="608" spans="1:4" s="99" customFormat="1" ht="15.75" x14ac:dyDescent="0.25">
      <c r="A608" s="12"/>
      <c r="B608" s="13" t="s">
        <v>489</v>
      </c>
      <c r="C608" s="97">
        <v>500000</v>
      </c>
      <c r="D608" s="14"/>
    </row>
    <row r="609" spans="1:7" s="99" customFormat="1" ht="15.75" x14ac:dyDescent="0.25">
      <c r="A609" s="62"/>
      <c r="B609" s="13" t="s">
        <v>401</v>
      </c>
      <c r="C609" s="96">
        <v>21000</v>
      </c>
      <c r="D609" s="14"/>
    </row>
    <row r="610" spans="1:7" customFormat="1" ht="15.75" x14ac:dyDescent="0.25">
      <c r="A610" s="59"/>
      <c r="B610" s="13"/>
      <c r="C610" s="19">
        <f>SUM(C608:C609)</f>
        <v>521000</v>
      </c>
      <c r="D610" s="14"/>
    </row>
    <row r="611" spans="1:7" customFormat="1" ht="15.75" x14ac:dyDescent="0.25">
      <c r="A611" s="59"/>
      <c r="B611" s="13" t="s">
        <v>850</v>
      </c>
      <c r="C611" s="61">
        <v>50000</v>
      </c>
      <c r="D611" s="14"/>
    </row>
    <row r="612" spans="1:7" customFormat="1" ht="15.75" x14ac:dyDescent="0.25">
      <c r="A612" s="59"/>
      <c r="B612" s="13"/>
      <c r="C612" s="24">
        <f>C610-C611</f>
        <v>471000</v>
      </c>
      <c r="D612" s="14"/>
    </row>
    <row r="613" spans="1:7" s="17" customFormat="1" ht="15.75" x14ac:dyDescent="0.25">
      <c r="A613" s="90"/>
      <c r="B613" s="16" t="s">
        <v>371</v>
      </c>
      <c r="C613" s="23"/>
      <c r="D613" s="14"/>
    </row>
    <row r="614" spans="1:7" ht="15.75" x14ac:dyDescent="0.25">
      <c r="A614" s="109" t="s">
        <v>979</v>
      </c>
    </row>
    <row r="615" spans="1:7" s="99" customFormat="1" ht="15.75" x14ac:dyDescent="0.25">
      <c r="A615" s="2" t="s">
        <v>992</v>
      </c>
      <c r="B615" s="13" t="s">
        <v>989</v>
      </c>
      <c r="C615" s="97"/>
      <c r="D615" s="14"/>
    </row>
    <row r="616" spans="1:7" s="99" customFormat="1" ht="15.75" x14ac:dyDescent="0.25">
      <c r="A616" s="2"/>
      <c r="B616" s="13" t="s">
        <v>990</v>
      </c>
      <c r="C616" s="97"/>
      <c r="D616" s="14"/>
    </row>
    <row r="617" spans="1:7" s="99" customFormat="1" ht="15.75" x14ac:dyDescent="0.25">
      <c r="A617" s="12"/>
      <c r="B617" s="13" t="s">
        <v>489</v>
      </c>
      <c r="C617" s="97">
        <v>500000</v>
      </c>
      <c r="D617" s="14"/>
    </row>
    <row r="618" spans="1:7" s="99" customFormat="1" ht="15.75" x14ac:dyDescent="0.25">
      <c r="A618" s="62"/>
      <c r="B618" s="13" t="s">
        <v>401</v>
      </c>
      <c r="C618" s="96">
        <v>21000</v>
      </c>
      <c r="D618" s="14"/>
    </row>
    <row r="619" spans="1:7" customFormat="1" ht="15.75" x14ac:dyDescent="0.25">
      <c r="A619" s="59"/>
      <c r="B619" s="13"/>
      <c r="C619" s="19">
        <f>SUM(C617:C618)</f>
        <v>521000</v>
      </c>
      <c r="D619" s="14"/>
    </row>
    <row r="620" spans="1:7" customFormat="1" ht="15.75" x14ac:dyDescent="0.25">
      <c r="A620" s="59"/>
      <c r="B620" s="13" t="s">
        <v>850</v>
      </c>
      <c r="C620" s="61">
        <v>50000</v>
      </c>
      <c r="D620" s="14"/>
      <c r="G620" s="13"/>
    </row>
    <row r="621" spans="1:7" customFormat="1" ht="15.75" x14ac:dyDescent="0.25">
      <c r="A621" s="59"/>
      <c r="B621" s="13"/>
      <c r="C621" s="24">
        <f>C619-C620</f>
        <v>471000</v>
      </c>
      <c r="D621" s="14"/>
    </row>
    <row r="622" spans="1:7" s="17" customFormat="1" ht="15.75" x14ac:dyDescent="0.25">
      <c r="A622" s="90"/>
      <c r="B622" s="16" t="s">
        <v>371</v>
      </c>
      <c r="C622" s="23"/>
      <c r="D622" s="14"/>
    </row>
    <row r="623" spans="1:7" s="99" customFormat="1" ht="15.75" x14ac:dyDescent="0.25">
      <c r="A623" s="2" t="s">
        <v>992</v>
      </c>
      <c r="B623" s="13" t="s">
        <v>991</v>
      </c>
      <c r="C623" s="97"/>
      <c r="D623" s="14"/>
    </row>
    <row r="624" spans="1:7" s="99" customFormat="1" ht="15.75" x14ac:dyDescent="0.25">
      <c r="A624" s="2"/>
      <c r="B624" s="13" t="s">
        <v>986</v>
      </c>
      <c r="C624" s="97"/>
      <c r="D624" s="14"/>
    </row>
    <row r="625" spans="1:7" s="99" customFormat="1" ht="15.75" x14ac:dyDescent="0.25">
      <c r="A625" s="12"/>
      <c r="B625" s="13" t="s">
        <v>489</v>
      </c>
      <c r="C625" s="97">
        <v>500000</v>
      </c>
      <c r="D625" s="14"/>
    </row>
    <row r="626" spans="1:7" s="99" customFormat="1" ht="15.75" x14ac:dyDescent="0.25">
      <c r="A626" s="62"/>
      <c r="B626" s="13" t="s">
        <v>401</v>
      </c>
      <c r="C626" s="96">
        <v>21000</v>
      </c>
      <c r="D626" s="14"/>
    </row>
    <row r="627" spans="1:7" customFormat="1" ht="15.75" x14ac:dyDescent="0.25">
      <c r="A627" s="59"/>
      <c r="B627" s="13"/>
      <c r="C627" s="19">
        <f>SUM(C625:C626)</f>
        <v>521000</v>
      </c>
      <c r="D627" s="14"/>
    </row>
    <row r="628" spans="1:7" customFormat="1" ht="15.75" x14ac:dyDescent="0.25">
      <c r="A628" s="59"/>
      <c r="B628" s="13" t="s">
        <v>850</v>
      </c>
      <c r="C628" s="61">
        <v>50000</v>
      </c>
      <c r="D628" s="14"/>
      <c r="G628" s="13"/>
    </row>
    <row r="629" spans="1:7" customFormat="1" ht="15.75" x14ac:dyDescent="0.25">
      <c r="A629" s="59"/>
      <c r="B629" s="13"/>
      <c r="C629" s="24">
        <f>C627-C628</f>
        <v>471000</v>
      </c>
      <c r="D629" s="14"/>
    </row>
    <row r="630" spans="1:7" s="17" customFormat="1" ht="15.75" x14ac:dyDescent="0.25">
      <c r="A630" s="90"/>
      <c r="B630" s="16" t="s">
        <v>371</v>
      </c>
      <c r="C630" s="23"/>
      <c r="D630" s="14"/>
    </row>
    <row r="631" spans="1:7" s="99" customFormat="1" ht="15.75" x14ac:dyDescent="0.25">
      <c r="A631" s="2" t="s">
        <v>1008</v>
      </c>
      <c r="B631" s="13" t="s">
        <v>1001</v>
      </c>
      <c r="C631" s="97"/>
      <c r="D631" s="14"/>
    </row>
    <row r="632" spans="1:7" s="99" customFormat="1" ht="15.75" x14ac:dyDescent="0.25">
      <c r="A632" s="2"/>
      <c r="B632" s="13" t="s">
        <v>1002</v>
      </c>
      <c r="C632" s="97"/>
      <c r="D632" s="14"/>
    </row>
    <row r="633" spans="1:7" s="99" customFormat="1" ht="15.75" x14ac:dyDescent="0.25">
      <c r="A633" s="12"/>
      <c r="B633" s="13" t="s">
        <v>489</v>
      </c>
      <c r="C633" s="97">
        <v>500000</v>
      </c>
      <c r="D633" s="14"/>
    </row>
    <row r="634" spans="1:7" s="99" customFormat="1" ht="15.75" x14ac:dyDescent="0.25">
      <c r="B634" s="13" t="s">
        <v>401</v>
      </c>
      <c r="C634" s="96">
        <v>21000</v>
      </c>
      <c r="D634" s="14"/>
    </row>
    <row r="635" spans="1:7" customFormat="1" ht="15.75" x14ac:dyDescent="0.25">
      <c r="B635" s="13"/>
      <c r="C635" s="19">
        <f>SUM(C633:C634)</f>
        <v>521000</v>
      </c>
      <c r="D635" s="14"/>
    </row>
    <row r="636" spans="1:7" customFormat="1" ht="15.75" x14ac:dyDescent="0.25">
      <c r="B636" s="13" t="s">
        <v>850</v>
      </c>
      <c r="C636" s="61">
        <v>50000</v>
      </c>
      <c r="D636" s="14"/>
      <c r="G636" s="13"/>
    </row>
    <row r="637" spans="1:7" customFormat="1" ht="15.75" x14ac:dyDescent="0.25">
      <c r="B637" s="13"/>
      <c r="C637" s="24">
        <f>C635-C636</f>
        <v>471000</v>
      </c>
      <c r="D637" s="14"/>
    </row>
    <row r="638" spans="1:7" s="17" customFormat="1" ht="15.75" x14ac:dyDescent="0.25">
      <c r="A638" s="22"/>
      <c r="B638" s="16" t="s">
        <v>371</v>
      </c>
      <c r="C638" s="23"/>
      <c r="D638" s="14"/>
    </row>
    <row r="639" spans="1:7" s="17" customFormat="1" ht="15.75" x14ac:dyDescent="0.25">
      <c r="A639" s="22"/>
      <c r="B639" s="16"/>
      <c r="C639" s="23"/>
      <c r="D639" s="14"/>
    </row>
    <row r="640" spans="1:7" s="99" customFormat="1" ht="15.75" x14ac:dyDescent="0.25">
      <c r="A640" s="2" t="s">
        <v>1008</v>
      </c>
      <c r="B640" s="13" t="s">
        <v>1003</v>
      </c>
      <c r="C640" s="97"/>
      <c r="D640" s="14"/>
    </row>
    <row r="641" spans="1:7" s="99" customFormat="1" ht="15.75" x14ac:dyDescent="0.25">
      <c r="A641" s="2"/>
      <c r="B641" s="13" t="s">
        <v>986</v>
      </c>
      <c r="C641" s="97"/>
      <c r="D641" s="14"/>
    </row>
    <row r="642" spans="1:7" s="99" customFormat="1" ht="15.75" x14ac:dyDescent="0.25">
      <c r="A642" s="12"/>
      <c r="B642" s="13" t="s">
        <v>489</v>
      </c>
      <c r="C642" s="97">
        <v>500000</v>
      </c>
      <c r="D642" s="14"/>
    </row>
    <row r="643" spans="1:7" s="99" customFormat="1" ht="15.75" x14ac:dyDescent="0.25">
      <c r="B643" s="13" t="s">
        <v>401</v>
      </c>
      <c r="C643" s="96">
        <v>21000</v>
      </c>
      <c r="D643" s="14"/>
    </row>
    <row r="644" spans="1:7" customFormat="1" ht="15.75" x14ac:dyDescent="0.25">
      <c r="B644" s="13"/>
      <c r="C644" s="19">
        <f>SUM(C642:C643)</f>
        <v>521000</v>
      </c>
      <c r="D644" s="14"/>
    </row>
    <row r="645" spans="1:7" customFormat="1" ht="15.75" x14ac:dyDescent="0.25">
      <c r="B645" s="13" t="s">
        <v>850</v>
      </c>
      <c r="C645" s="61">
        <v>50000</v>
      </c>
      <c r="D645" s="14"/>
      <c r="G645" s="13"/>
    </row>
    <row r="646" spans="1:7" customFormat="1" ht="15.75" x14ac:dyDescent="0.25">
      <c r="B646" s="13"/>
      <c r="C646" s="24">
        <f>C644-C645</f>
        <v>471000</v>
      </c>
      <c r="D646" s="14"/>
    </row>
    <row r="647" spans="1:7" s="17" customFormat="1" ht="15.75" x14ac:dyDescent="0.25">
      <c r="A647" s="22"/>
      <c r="B647" s="16" t="s">
        <v>371</v>
      </c>
      <c r="C647" s="23"/>
      <c r="D647" s="14"/>
    </row>
    <row r="648" spans="1:7" s="17" customFormat="1" ht="15.75" x14ac:dyDescent="0.25">
      <c r="A648" s="22"/>
      <c r="B648" s="16"/>
      <c r="C648" s="23"/>
      <c r="D648" s="14"/>
    </row>
    <row r="649" spans="1:7" s="99" customFormat="1" ht="15.75" x14ac:dyDescent="0.25">
      <c r="A649" s="2" t="s">
        <v>1008</v>
      </c>
      <c r="B649" s="13" t="s">
        <v>468</v>
      </c>
      <c r="C649" s="97"/>
      <c r="D649" s="14"/>
    </row>
    <row r="650" spans="1:7" s="99" customFormat="1" ht="15.75" x14ac:dyDescent="0.25">
      <c r="A650" s="2"/>
      <c r="B650" s="13" t="s">
        <v>1004</v>
      </c>
      <c r="C650" s="97"/>
      <c r="D650" s="14"/>
    </row>
    <row r="651" spans="1:7" s="99" customFormat="1" ht="15.75" x14ac:dyDescent="0.25">
      <c r="A651" s="12"/>
      <c r="B651" s="13" t="s">
        <v>489</v>
      </c>
      <c r="C651" s="97">
        <v>500000</v>
      </c>
      <c r="D651" s="14"/>
    </row>
    <row r="652" spans="1:7" s="99" customFormat="1" ht="15.75" x14ac:dyDescent="0.25">
      <c r="B652" s="13" t="s">
        <v>401</v>
      </c>
      <c r="C652" s="96">
        <v>21000</v>
      </c>
      <c r="D652" s="14"/>
    </row>
    <row r="653" spans="1:7" customFormat="1" ht="15.75" x14ac:dyDescent="0.25">
      <c r="B653" s="13"/>
      <c r="C653" s="19">
        <f>SUM(C651:C652)</f>
        <v>521000</v>
      </c>
      <c r="D653" s="14"/>
    </row>
    <row r="654" spans="1:7" customFormat="1" ht="15.75" x14ac:dyDescent="0.25">
      <c r="B654" s="13" t="s">
        <v>850</v>
      </c>
      <c r="C654" s="61">
        <v>50000</v>
      </c>
      <c r="D654" s="14"/>
      <c r="G654" s="13"/>
    </row>
    <row r="655" spans="1:7" customFormat="1" ht="15.75" x14ac:dyDescent="0.25">
      <c r="B655" s="13"/>
      <c r="C655" s="24">
        <f>C653-C654</f>
        <v>471000</v>
      </c>
      <c r="D655" s="14"/>
    </row>
    <row r="656" spans="1:7" s="17" customFormat="1" ht="15.75" x14ac:dyDescent="0.25">
      <c r="A656" s="22"/>
      <c r="B656" s="16" t="s">
        <v>371</v>
      </c>
      <c r="C656" s="23"/>
      <c r="D656" s="14"/>
    </row>
    <row r="657" spans="1:7" s="17" customFormat="1" ht="15.75" x14ac:dyDescent="0.25">
      <c r="A657" s="22"/>
      <c r="B657" s="16"/>
      <c r="C657" s="23"/>
      <c r="D657" s="14"/>
    </row>
    <row r="658" spans="1:7" s="99" customFormat="1" ht="15.75" x14ac:dyDescent="0.25">
      <c r="A658" s="2" t="s">
        <v>1008</v>
      </c>
      <c r="B658" s="13" t="s">
        <v>1005</v>
      </c>
      <c r="C658" s="97"/>
      <c r="D658" s="14"/>
    </row>
    <row r="659" spans="1:7" s="99" customFormat="1" ht="15.75" x14ac:dyDescent="0.25">
      <c r="A659" s="2"/>
      <c r="B659" s="13" t="s">
        <v>1006</v>
      </c>
      <c r="C659" s="97"/>
      <c r="D659" s="14"/>
    </row>
    <row r="660" spans="1:7" s="99" customFormat="1" ht="15.75" x14ac:dyDescent="0.25">
      <c r="A660" s="12"/>
      <c r="B660" s="13" t="s">
        <v>489</v>
      </c>
      <c r="C660" s="97">
        <v>500000</v>
      </c>
      <c r="D660" s="14"/>
    </row>
    <row r="661" spans="1:7" s="99" customFormat="1" ht="15.75" x14ac:dyDescent="0.25">
      <c r="B661" s="13" t="s">
        <v>401</v>
      </c>
      <c r="C661" s="96">
        <v>21000</v>
      </c>
      <c r="D661" s="14"/>
    </row>
    <row r="662" spans="1:7" customFormat="1" ht="15.75" x14ac:dyDescent="0.25">
      <c r="B662" s="13"/>
      <c r="C662" s="19">
        <f>SUM(C660:C661)</f>
        <v>521000</v>
      </c>
      <c r="D662" s="14"/>
    </row>
    <row r="663" spans="1:7" customFormat="1" ht="15.75" x14ac:dyDescent="0.25">
      <c r="B663" s="13" t="s">
        <v>850</v>
      </c>
      <c r="C663" s="61">
        <v>50000</v>
      </c>
      <c r="D663" s="14"/>
      <c r="G663" s="13"/>
    </row>
    <row r="664" spans="1:7" customFormat="1" ht="15.75" x14ac:dyDescent="0.25">
      <c r="B664" s="13"/>
      <c r="C664" s="24">
        <f>C662-C663</f>
        <v>471000</v>
      </c>
      <c r="D664" s="14"/>
    </row>
    <row r="665" spans="1:7" s="17" customFormat="1" ht="15.75" x14ac:dyDescent="0.25">
      <c r="A665" s="22"/>
      <c r="B665" s="16" t="s">
        <v>371</v>
      </c>
      <c r="C665" s="23"/>
      <c r="D665" s="14"/>
    </row>
    <row r="666" spans="1:7" s="17" customFormat="1" ht="15.75" x14ac:dyDescent="0.25">
      <c r="A666" s="22"/>
      <c r="B666" s="16"/>
      <c r="C666" s="23"/>
      <c r="D666" s="14"/>
    </row>
    <row r="667" spans="1:7" s="99" customFormat="1" ht="15.75" x14ac:dyDescent="0.25">
      <c r="A667" s="2" t="s">
        <v>1008</v>
      </c>
      <c r="B667" s="13" t="s">
        <v>1007</v>
      </c>
      <c r="C667" s="97"/>
      <c r="D667" s="14"/>
    </row>
    <row r="668" spans="1:7" s="99" customFormat="1" ht="15.75" x14ac:dyDescent="0.25">
      <c r="A668" s="2"/>
      <c r="B668" s="13" t="s">
        <v>990</v>
      </c>
      <c r="C668" s="97"/>
      <c r="D668" s="14"/>
    </row>
    <row r="669" spans="1:7" s="99" customFormat="1" ht="15.75" x14ac:dyDescent="0.25">
      <c r="A669" s="12"/>
      <c r="B669" s="13" t="s">
        <v>489</v>
      </c>
      <c r="C669" s="97">
        <v>500000</v>
      </c>
      <c r="D669" s="14"/>
    </row>
    <row r="670" spans="1:7" s="99" customFormat="1" ht="15.75" x14ac:dyDescent="0.25">
      <c r="B670" s="13" t="s">
        <v>401</v>
      </c>
      <c r="C670" s="96">
        <v>21000</v>
      </c>
      <c r="D670" s="14"/>
    </row>
    <row r="671" spans="1:7" customFormat="1" ht="15.75" x14ac:dyDescent="0.25">
      <c r="B671" s="13"/>
      <c r="C671" s="19">
        <f>SUM(C669:C670)</f>
        <v>521000</v>
      </c>
      <c r="D671" s="14"/>
    </row>
    <row r="672" spans="1:7" customFormat="1" ht="15.75" x14ac:dyDescent="0.25">
      <c r="B672" s="13" t="s">
        <v>850</v>
      </c>
      <c r="C672" s="61">
        <v>50000</v>
      </c>
      <c r="D672" s="14"/>
      <c r="G672" s="13"/>
    </row>
    <row r="673" spans="1:7" customFormat="1" ht="15.75" x14ac:dyDescent="0.25">
      <c r="B673" s="13"/>
      <c r="C673" s="24">
        <f>C671-C672</f>
        <v>471000</v>
      </c>
      <c r="D673" s="14"/>
    </row>
    <row r="674" spans="1:7" s="17" customFormat="1" ht="15.75" x14ac:dyDescent="0.25">
      <c r="A674" s="22"/>
      <c r="B674" s="16" t="s">
        <v>371</v>
      </c>
      <c r="C674" s="23"/>
      <c r="D674" s="14"/>
    </row>
    <row r="675" spans="1:7" s="99" customFormat="1" ht="15.75" x14ac:dyDescent="0.25">
      <c r="A675" s="2" t="s">
        <v>1010</v>
      </c>
      <c r="B675" s="13" t="s">
        <v>421</v>
      </c>
      <c r="C675" s="97"/>
      <c r="D675" s="14"/>
    </row>
    <row r="676" spans="1:7" s="99" customFormat="1" ht="15.75" x14ac:dyDescent="0.25">
      <c r="A676" s="2"/>
      <c r="B676" s="13" t="s">
        <v>990</v>
      </c>
      <c r="C676" s="97"/>
      <c r="D676" s="14"/>
    </row>
    <row r="677" spans="1:7" s="99" customFormat="1" ht="15.75" x14ac:dyDescent="0.25">
      <c r="A677" s="12"/>
      <c r="B677" s="13" t="s">
        <v>489</v>
      </c>
      <c r="C677" s="97">
        <v>500000</v>
      </c>
      <c r="D677" s="14"/>
    </row>
    <row r="678" spans="1:7" s="99" customFormat="1" ht="15.75" x14ac:dyDescent="0.25">
      <c r="B678" s="13" t="s">
        <v>401</v>
      </c>
      <c r="C678" s="96">
        <v>21000</v>
      </c>
      <c r="D678" s="14"/>
    </row>
    <row r="679" spans="1:7" customFormat="1" ht="15.75" x14ac:dyDescent="0.25">
      <c r="B679" s="13"/>
      <c r="C679" s="19">
        <f>SUM(C677:C678)</f>
        <v>521000</v>
      </c>
      <c r="D679" s="14"/>
    </row>
    <row r="680" spans="1:7" customFormat="1" ht="15.75" x14ac:dyDescent="0.25">
      <c r="B680" s="13" t="s">
        <v>850</v>
      </c>
      <c r="C680" s="61">
        <v>50000</v>
      </c>
      <c r="D680" s="14"/>
      <c r="G680" s="13"/>
    </row>
    <row r="681" spans="1:7" customFormat="1" ht="15.75" x14ac:dyDescent="0.25">
      <c r="B681" s="13"/>
      <c r="C681" s="24">
        <f>C679-C680</f>
        <v>471000</v>
      </c>
      <c r="D681" s="14"/>
    </row>
    <row r="682" spans="1:7" s="133" customFormat="1" ht="15.75" x14ac:dyDescent="0.25">
      <c r="A682" s="131"/>
      <c r="B682" s="16" t="s">
        <v>371</v>
      </c>
      <c r="C682" s="73"/>
      <c r="D682" s="132"/>
    </row>
    <row r="683" spans="1:7" ht="15.75" x14ac:dyDescent="0.25">
      <c r="A683" s="109" t="s">
        <v>1011</v>
      </c>
    </row>
    <row r="684" spans="1:7" s="99" customFormat="1" ht="15.75" x14ac:dyDescent="0.25">
      <c r="A684" s="2" t="s">
        <v>1117</v>
      </c>
      <c r="B684" s="13" t="s">
        <v>1118</v>
      </c>
      <c r="C684" s="97"/>
      <c r="D684" s="14"/>
    </row>
    <row r="685" spans="1:7" s="99" customFormat="1" ht="15.75" x14ac:dyDescent="0.25">
      <c r="A685" s="2"/>
      <c r="B685" s="13" t="s">
        <v>1004</v>
      </c>
      <c r="C685" s="97"/>
      <c r="D685" s="14"/>
    </row>
    <row r="686" spans="1:7" s="99" customFormat="1" ht="15.75" x14ac:dyDescent="0.25">
      <c r="A686" s="12"/>
      <c r="B686" s="13" t="s">
        <v>489</v>
      </c>
      <c r="C686" s="97">
        <v>500000</v>
      </c>
      <c r="D686" s="14"/>
    </row>
    <row r="687" spans="1:7" s="99" customFormat="1" ht="15.75" x14ac:dyDescent="0.25">
      <c r="B687" s="13" t="s">
        <v>401</v>
      </c>
      <c r="C687" s="96">
        <v>21000</v>
      </c>
      <c r="D687" s="14"/>
    </row>
    <row r="688" spans="1:7" customFormat="1" ht="15.75" x14ac:dyDescent="0.25">
      <c r="B688" s="13"/>
      <c r="C688" s="19">
        <f>SUM(C686:C687)</f>
        <v>521000</v>
      </c>
      <c r="D688" s="14"/>
    </row>
    <row r="689" spans="1:7" customFormat="1" ht="15.75" x14ac:dyDescent="0.25">
      <c r="B689" s="13" t="s">
        <v>850</v>
      </c>
      <c r="C689" s="61">
        <v>50000</v>
      </c>
      <c r="D689" s="14"/>
      <c r="G689" s="13"/>
    </row>
    <row r="690" spans="1:7" customFormat="1" ht="15.75" x14ac:dyDescent="0.25">
      <c r="B690" s="13"/>
      <c r="C690" s="24">
        <f>C688-C689</f>
        <v>471000</v>
      </c>
      <c r="D690" s="14"/>
    </row>
    <row r="691" spans="1:7" s="133" customFormat="1" ht="15.75" x14ac:dyDescent="0.25">
      <c r="A691" s="131"/>
      <c r="B691" s="16" t="s">
        <v>371</v>
      </c>
      <c r="C691" s="73"/>
      <c r="D691" s="132"/>
    </row>
    <row r="692" spans="1:7" s="17" customFormat="1" ht="15.75" x14ac:dyDescent="0.25">
      <c r="A692" s="2" t="s">
        <v>1026</v>
      </c>
      <c r="B692" s="13" t="s">
        <v>1027</v>
      </c>
      <c r="C692" s="97"/>
    </row>
    <row r="693" spans="1:7" s="17" customFormat="1" ht="15.75" x14ac:dyDescent="0.25">
      <c r="A693" s="22"/>
      <c r="B693" s="13" t="s">
        <v>489</v>
      </c>
      <c r="C693" s="97">
        <v>700000</v>
      </c>
    </row>
    <row r="694" spans="1:7" s="17" customFormat="1" ht="15.75" x14ac:dyDescent="0.25">
      <c r="A694" s="22"/>
      <c r="B694" s="13" t="s">
        <v>416</v>
      </c>
      <c r="C694" s="97">
        <v>700000</v>
      </c>
    </row>
    <row r="695" spans="1:7" s="17" customFormat="1" ht="15.75" x14ac:dyDescent="0.25">
      <c r="A695" s="22"/>
      <c r="B695" s="13" t="s">
        <v>382</v>
      </c>
      <c r="C695" s="97">
        <v>2500000</v>
      </c>
    </row>
    <row r="696" spans="1:7" s="17" customFormat="1" ht="15.75" x14ac:dyDescent="0.25">
      <c r="A696" s="22"/>
      <c r="B696" s="13" t="s">
        <v>1028</v>
      </c>
      <c r="C696" s="96">
        <v>70000</v>
      </c>
    </row>
    <row r="697" spans="1:7" s="17" customFormat="1" ht="15.75" x14ac:dyDescent="0.25">
      <c r="A697" s="22"/>
      <c r="B697" s="13"/>
      <c r="C697" s="19">
        <f>SUM(C693:C696)</f>
        <v>3970000</v>
      </c>
    </row>
    <row r="698" spans="1:7" s="17" customFormat="1" ht="15.75" x14ac:dyDescent="0.25">
      <c r="A698" s="22"/>
      <c r="B698" s="13" t="s">
        <v>850</v>
      </c>
      <c r="C698" s="61">
        <v>100000</v>
      </c>
    </row>
    <row r="699" spans="1:7" s="17" customFormat="1" ht="15.75" x14ac:dyDescent="0.25">
      <c r="A699" s="22"/>
      <c r="B699" s="16" t="s">
        <v>371</v>
      </c>
      <c r="C699" s="21">
        <f>C697-C698</f>
        <v>3870000</v>
      </c>
    </row>
    <row r="700" spans="1:7" x14ac:dyDescent="0.25">
      <c r="A700" s="146" t="s">
        <v>1119</v>
      </c>
    </row>
    <row r="701" spans="1:7" ht="15.75" x14ac:dyDescent="0.25">
      <c r="A701" s="109" t="s">
        <v>1029</v>
      </c>
    </row>
    <row r="702" spans="1:7" s="99" customFormat="1" ht="15.75" x14ac:dyDescent="0.25">
      <c r="A702" s="2" t="s">
        <v>1121</v>
      </c>
      <c r="B702" s="13" t="s">
        <v>1120</v>
      </c>
      <c r="C702" s="97"/>
      <c r="D702" s="14"/>
    </row>
    <row r="703" spans="1:7" s="99" customFormat="1" ht="15.75" x14ac:dyDescent="0.25">
      <c r="A703" s="2"/>
      <c r="B703" s="13" t="s">
        <v>990</v>
      </c>
      <c r="C703" s="97"/>
      <c r="D703" s="14"/>
    </row>
    <row r="704" spans="1:7" s="99" customFormat="1" ht="15.75" x14ac:dyDescent="0.25">
      <c r="A704" s="12"/>
      <c r="B704" s="13" t="s">
        <v>489</v>
      </c>
      <c r="C704" s="97">
        <v>500000</v>
      </c>
      <c r="D704" s="14"/>
    </row>
    <row r="705" spans="1:7" s="99" customFormat="1" ht="15.75" x14ac:dyDescent="0.25">
      <c r="B705" s="13" t="s">
        <v>401</v>
      </c>
      <c r="C705" s="96">
        <v>21000</v>
      </c>
      <c r="D705" s="14"/>
    </row>
    <row r="706" spans="1:7" customFormat="1" ht="15.75" x14ac:dyDescent="0.25">
      <c r="B706" s="13"/>
      <c r="C706" s="19">
        <f>SUM(C704:C705)</f>
        <v>521000</v>
      </c>
      <c r="D706" s="14"/>
    </row>
    <row r="707" spans="1:7" customFormat="1" ht="15.75" x14ac:dyDescent="0.25">
      <c r="B707" s="13" t="s">
        <v>850</v>
      </c>
      <c r="C707" s="61">
        <v>50000</v>
      </c>
      <c r="D707" s="14"/>
      <c r="G707" s="13"/>
    </row>
    <row r="708" spans="1:7" customFormat="1" ht="15.75" x14ac:dyDescent="0.25">
      <c r="B708" s="13"/>
      <c r="C708" s="24">
        <f>C706-C707</f>
        <v>471000</v>
      </c>
      <c r="D708" s="14"/>
    </row>
    <row r="709" spans="1:7" s="133" customFormat="1" ht="15.75" x14ac:dyDescent="0.25">
      <c r="A709" s="131"/>
      <c r="B709" s="16" t="s">
        <v>371</v>
      </c>
      <c r="C709" s="73"/>
      <c r="D709" s="132"/>
    </row>
    <row r="710" spans="1:7" s="99" customFormat="1" ht="15.75" x14ac:dyDescent="0.25">
      <c r="A710" s="2" t="s">
        <v>1124</v>
      </c>
      <c r="B710" s="13" t="s">
        <v>1122</v>
      </c>
      <c r="C710" s="97"/>
      <c r="D710" s="14"/>
    </row>
    <row r="711" spans="1:7" s="99" customFormat="1" ht="15.75" x14ac:dyDescent="0.25">
      <c r="A711" s="2"/>
      <c r="B711" s="13" t="s">
        <v>990</v>
      </c>
      <c r="C711" s="97"/>
      <c r="D711" s="14"/>
    </row>
    <row r="712" spans="1:7" s="99" customFormat="1" ht="15.75" x14ac:dyDescent="0.25">
      <c r="A712" s="12"/>
      <c r="B712" s="13" t="s">
        <v>489</v>
      </c>
      <c r="C712" s="97">
        <v>700000</v>
      </c>
      <c r="D712" s="14"/>
    </row>
    <row r="713" spans="1:7" s="99" customFormat="1" ht="15.75" x14ac:dyDescent="0.25">
      <c r="A713" s="12"/>
      <c r="B713" s="13" t="s">
        <v>416</v>
      </c>
      <c r="C713" s="97">
        <v>700000</v>
      </c>
      <c r="D713" s="14"/>
    </row>
    <row r="714" spans="1:7" s="99" customFormat="1" ht="15.75" x14ac:dyDescent="0.25">
      <c r="B714" s="13" t="s">
        <v>424</v>
      </c>
      <c r="C714" s="96">
        <v>24000</v>
      </c>
      <c r="D714" s="14"/>
    </row>
    <row r="715" spans="1:7" customFormat="1" ht="15.75" x14ac:dyDescent="0.25">
      <c r="B715" s="13"/>
      <c r="C715" s="19">
        <f>SUM(C712:C714)</f>
        <v>1424000</v>
      </c>
      <c r="D715" s="14"/>
    </row>
    <row r="716" spans="1:7" customFormat="1" ht="15.75" x14ac:dyDescent="0.25">
      <c r="B716" s="13" t="s">
        <v>850</v>
      </c>
      <c r="C716" s="61">
        <v>100000</v>
      </c>
      <c r="D716" s="14"/>
      <c r="G716" s="13"/>
    </row>
    <row r="717" spans="1:7" customFormat="1" ht="15.75" x14ac:dyDescent="0.25">
      <c r="B717" s="13"/>
      <c r="C717" s="24">
        <f>C715-C716</f>
        <v>1324000</v>
      </c>
      <c r="D717" s="14"/>
    </row>
    <row r="718" spans="1:7" s="133" customFormat="1" ht="15.75" x14ac:dyDescent="0.25">
      <c r="A718" s="131"/>
      <c r="B718" s="16" t="s">
        <v>371</v>
      </c>
      <c r="C718" s="73"/>
      <c r="D718" s="132"/>
    </row>
    <row r="719" spans="1:7" s="99" customFormat="1" ht="15.75" x14ac:dyDescent="0.25">
      <c r="A719" s="2" t="s">
        <v>1124</v>
      </c>
      <c r="B719" s="13" t="s">
        <v>1123</v>
      </c>
      <c r="C719" s="97"/>
      <c r="D719" s="14"/>
    </row>
    <row r="720" spans="1:7" s="99" customFormat="1" ht="15.75" x14ac:dyDescent="0.25">
      <c r="A720" s="2"/>
      <c r="B720" s="13" t="s">
        <v>990</v>
      </c>
      <c r="C720" s="97"/>
      <c r="D720" s="14"/>
    </row>
    <row r="721" spans="1:7" s="99" customFormat="1" ht="15.75" x14ac:dyDescent="0.25">
      <c r="A721" s="12"/>
      <c r="B721" s="13" t="s">
        <v>489</v>
      </c>
      <c r="C721" s="97">
        <v>500000</v>
      </c>
      <c r="D721" s="14"/>
    </row>
    <row r="722" spans="1:7" s="99" customFormat="1" ht="15.75" x14ac:dyDescent="0.25">
      <c r="B722" s="13" t="s">
        <v>401</v>
      </c>
      <c r="C722" s="96">
        <v>21000</v>
      </c>
      <c r="D722" s="14"/>
    </row>
    <row r="723" spans="1:7" customFormat="1" ht="15.75" x14ac:dyDescent="0.25">
      <c r="B723" s="13"/>
      <c r="C723" s="19">
        <f>SUM(C721:C722)</f>
        <v>521000</v>
      </c>
      <c r="D723" s="14"/>
    </row>
    <row r="724" spans="1:7" customFormat="1" ht="15.75" x14ac:dyDescent="0.25">
      <c r="B724" s="13" t="s">
        <v>850</v>
      </c>
      <c r="C724" s="61">
        <v>50000</v>
      </c>
      <c r="D724" s="14"/>
      <c r="G724" s="13"/>
    </row>
    <row r="725" spans="1:7" customFormat="1" ht="15.75" x14ac:dyDescent="0.25">
      <c r="B725" s="13"/>
      <c r="C725" s="24">
        <f>C723-C724</f>
        <v>471000</v>
      </c>
      <c r="D725" s="14"/>
    </row>
    <row r="726" spans="1:7" s="133" customFormat="1" ht="15.75" x14ac:dyDescent="0.25">
      <c r="A726" s="131"/>
      <c r="B726" s="16" t="s">
        <v>371</v>
      </c>
      <c r="C726" s="73"/>
      <c r="D726" s="132"/>
    </row>
    <row r="727" spans="1:7" s="99" customFormat="1" ht="15.75" x14ac:dyDescent="0.25">
      <c r="A727" s="2" t="s">
        <v>1188</v>
      </c>
      <c r="B727" s="13" t="s">
        <v>1186</v>
      </c>
      <c r="C727" s="97"/>
      <c r="D727" s="14"/>
    </row>
    <row r="728" spans="1:7" s="99" customFormat="1" ht="15.75" x14ac:dyDescent="0.25">
      <c r="A728" s="2"/>
      <c r="B728" s="13" t="s">
        <v>990</v>
      </c>
      <c r="C728" s="97"/>
      <c r="D728" s="14"/>
    </row>
    <row r="729" spans="1:7" s="99" customFormat="1" ht="15.75" x14ac:dyDescent="0.25">
      <c r="A729" s="12"/>
      <c r="B729" s="13" t="s">
        <v>489</v>
      </c>
      <c r="C729" s="97">
        <v>500000</v>
      </c>
      <c r="D729" s="14"/>
    </row>
    <row r="730" spans="1:7" s="99" customFormat="1" ht="15.75" x14ac:dyDescent="0.25">
      <c r="B730" s="13" t="s">
        <v>401</v>
      </c>
      <c r="C730" s="96">
        <v>21000</v>
      </c>
      <c r="D730" s="14"/>
    </row>
    <row r="731" spans="1:7" customFormat="1" ht="15.75" x14ac:dyDescent="0.25">
      <c r="B731" s="13"/>
      <c r="C731" s="19">
        <f>SUM(C729:C730)</f>
        <v>521000</v>
      </c>
      <c r="D731" s="14"/>
    </row>
    <row r="732" spans="1:7" customFormat="1" ht="15.75" x14ac:dyDescent="0.25">
      <c r="B732" s="13" t="s">
        <v>850</v>
      </c>
      <c r="C732" s="61">
        <v>50000</v>
      </c>
      <c r="D732" s="14"/>
      <c r="G732" s="13"/>
    </row>
    <row r="733" spans="1:7" customFormat="1" ht="15.75" x14ac:dyDescent="0.25">
      <c r="B733" s="13"/>
      <c r="C733" s="24">
        <f>C731-C732</f>
        <v>471000</v>
      </c>
      <c r="D733" s="14"/>
    </row>
    <row r="734" spans="1:7" s="133" customFormat="1" ht="15.75" x14ac:dyDescent="0.25">
      <c r="A734" s="131"/>
      <c r="B734" s="16" t="s">
        <v>371</v>
      </c>
      <c r="C734" s="73"/>
      <c r="D734" s="132"/>
    </row>
    <row r="735" spans="1:7" s="99" customFormat="1" ht="15.75" x14ac:dyDescent="0.25">
      <c r="A735" s="2" t="s">
        <v>1188</v>
      </c>
      <c r="B735" s="13" t="s">
        <v>1187</v>
      </c>
      <c r="C735" s="97"/>
      <c r="D735" s="14"/>
    </row>
    <row r="736" spans="1:7" s="99" customFormat="1" ht="15.75" x14ac:dyDescent="0.25">
      <c r="A736" s="2"/>
      <c r="B736" s="13" t="s">
        <v>990</v>
      </c>
      <c r="C736" s="97"/>
      <c r="D736" s="14"/>
    </row>
    <row r="737" spans="1:7" s="99" customFormat="1" ht="15.75" x14ac:dyDescent="0.25">
      <c r="A737" s="12"/>
      <c r="B737" s="13" t="s">
        <v>489</v>
      </c>
      <c r="C737" s="97">
        <v>500000</v>
      </c>
      <c r="D737" s="14"/>
    </row>
    <row r="738" spans="1:7" s="99" customFormat="1" ht="15.75" x14ac:dyDescent="0.25">
      <c r="B738" s="13" t="s">
        <v>401</v>
      </c>
      <c r="C738" s="96">
        <v>21000</v>
      </c>
      <c r="D738" s="14"/>
    </row>
    <row r="739" spans="1:7" customFormat="1" ht="15.75" x14ac:dyDescent="0.25">
      <c r="B739" s="13"/>
      <c r="C739" s="19">
        <f>SUM(C737:C738)</f>
        <v>521000</v>
      </c>
      <c r="D739" s="14"/>
    </row>
    <row r="740" spans="1:7" customFormat="1" ht="15.75" x14ac:dyDescent="0.25">
      <c r="B740" s="13" t="s">
        <v>850</v>
      </c>
      <c r="C740" s="61">
        <v>50000</v>
      </c>
      <c r="D740" s="14"/>
      <c r="G740" s="13"/>
    </row>
    <row r="741" spans="1:7" customFormat="1" ht="15.75" x14ac:dyDescent="0.25">
      <c r="B741" s="13"/>
      <c r="C741" s="24">
        <f>C739-C740</f>
        <v>471000</v>
      </c>
      <c r="D741" s="14"/>
    </row>
    <row r="742" spans="1:7" s="133" customFormat="1" ht="15.75" x14ac:dyDescent="0.25">
      <c r="A742" s="131"/>
      <c r="B742" s="16" t="s">
        <v>371</v>
      </c>
      <c r="C742" s="73"/>
      <c r="D742" s="132"/>
    </row>
    <row r="743" spans="1:7" ht="15.75" x14ac:dyDescent="0.25">
      <c r="A743" s="109" t="s">
        <v>1155</v>
      </c>
    </row>
    <row r="744" spans="1:7" s="99" customFormat="1" ht="15.75" x14ac:dyDescent="0.25">
      <c r="A744" s="2" t="s">
        <v>1276</v>
      </c>
      <c r="B744" s="13" t="s">
        <v>1273</v>
      </c>
      <c r="C744" s="97"/>
      <c r="D744" s="14"/>
    </row>
    <row r="745" spans="1:7" s="99" customFormat="1" ht="15.75" x14ac:dyDescent="0.25">
      <c r="A745" s="2"/>
      <c r="B745" s="13" t="s">
        <v>1274</v>
      </c>
      <c r="C745" s="97"/>
      <c r="D745" s="14"/>
    </row>
    <row r="746" spans="1:7" s="99" customFormat="1" ht="15.75" x14ac:dyDescent="0.25">
      <c r="A746" s="12"/>
      <c r="B746" s="13" t="s">
        <v>489</v>
      </c>
      <c r="C746" s="97">
        <v>500000</v>
      </c>
      <c r="D746" s="14"/>
    </row>
    <row r="747" spans="1:7" s="99" customFormat="1" ht="15.75" x14ac:dyDescent="0.25">
      <c r="B747" s="13" t="s">
        <v>399</v>
      </c>
      <c r="C747" s="96">
        <v>14000</v>
      </c>
      <c r="D747" s="14"/>
    </row>
    <row r="748" spans="1:7" customFormat="1" ht="15.75" x14ac:dyDescent="0.25">
      <c r="B748" s="13"/>
      <c r="C748" s="19">
        <f>SUM(C746:C747)</f>
        <v>514000</v>
      </c>
      <c r="D748" s="14"/>
    </row>
    <row r="749" spans="1:7" customFormat="1" ht="15.75" x14ac:dyDescent="0.25">
      <c r="B749" s="13" t="s">
        <v>850</v>
      </c>
      <c r="C749" s="61">
        <v>50000</v>
      </c>
      <c r="D749" s="14"/>
      <c r="G749" s="13"/>
    </row>
    <row r="750" spans="1:7" customFormat="1" ht="15.75" x14ac:dyDescent="0.25">
      <c r="B750" s="13"/>
      <c r="C750" s="24">
        <f>C748-C749</f>
        <v>464000</v>
      </c>
      <c r="D750" s="14"/>
    </row>
    <row r="751" spans="1:7" s="133" customFormat="1" ht="15.75" x14ac:dyDescent="0.25">
      <c r="A751" s="131"/>
      <c r="B751" s="16" t="s">
        <v>1275</v>
      </c>
      <c r="C751" s="73"/>
      <c r="D751" s="132"/>
    </row>
    <row r="752" spans="1:7" s="99" customFormat="1" ht="15.75" x14ac:dyDescent="0.25">
      <c r="A752" s="2" t="s">
        <v>1276</v>
      </c>
      <c r="B752" s="13" t="s">
        <v>1277</v>
      </c>
      <c r="C752" s="97"/>
      <c r="D752" s="14"/>
    </row>
    <row r="753" spans="1:7" s="99" customFormat="1" ht="15.75" x14ac:dyDescent="0.25">
      <c r="A753" s="2"/>
      <c r="B753" s="13" t="s">
        <v>1278</v>
      </c>
      <c r="C753" s="97"/>
      <c r="D753" s="14"/>
    </row>
    <row r="754" spans="1:7" s="99" customFormat="1" ht="15.75" x14ac:dyDescent="0.25">
      <c r="A754" s="12"/>
      <c r="B754" s="13" t="s">
        <v>489</v>
      </c>
      <c r="C754" s="97">
        <v>500000</v>
      </c>
      <c r="D754" s="14"/>
    </row>
    <row r="755" spans="1:7" s="99" customFormat="1" ht="15.75" x14ac:dyDescent="0.25">
      <c r="B755" s="13" t="s">
        <v>399</v>
      </c>
      <c r="C755" s="96">
        <v>14000</v>
      </c>
      <c r="D755" s="14"/>
    </row>
    <row r="756" spans="1:7" customFormat="1" ht="15.75" x14ac:dyDescent="0.25">
      <c r="B756" s="13"/>
      <c r="C756" s="19">
        <f>SUM(C754:C755)</f>
        <v>514000</v>
      </c>
      <c r="D756" s="14"/>
    </row>
    <row r="757" spans="1:7" customFormat="1" ht="15.75" x14ac:dyDescent="0.25">
      <c r="B757" s="13" t="s">
        <v>850</v>
      </c>
      <c r="C757" s="61">
        <v>50000</v>
      </c>
      <c r="D757" s="14"/>
      <c r="G757" s="13"/>
    </row>
    <row r="758" spans="1:7" customFormat="1" ht="15.75" x14ac:dyDescent="0.25">
      <c r="B758" s="13"/>
      <c r="C758" s="24">
        <f>C756-C757</f>
        <v>464000</v>
      </c>
      <c r="D758" s="14"/>
    </row>
    <row r="759" spans="1:7" s="133" customFormat="1" ht="15.75" x14ac:dyDescent="0.25">
      <c r="A759" s="131"/>
      <c r="B759" s="16" t="s">
        <v>1279</v>
      </c>
      <c r="C759" s="73"/>
      <c r="D759" s="132"/>
    </row>
    <row r="760" spans="1:7" s="99" customFormat="1" ht="15.75" x14ac:dyDescent="0.25">
      <c r="A760" s="2" t="s">
        <v>1283</v>
      </c>
      <c r="B760" s="13" t="s">
        <v>1280</v>
      </c>
      <c r="C760" s="97"/>
      <c r="D760" s="14"/>
    </row>
    <row r="761" spans="1:7" s="99" customFormat="1" ht="15.75" x14ac:dyDescent="0.25">
      <c r="A761" s="2"/>
      <c r="B761" s="13" t="s">
        <v>1281</v>
      </c>
      <c r="C761" s="97"/>
      <c r="D761" s="14"/>
    </row>
    <row r="762" spans="1:7" s="99" customFormat="1" ht="15.75" x14ac:dyDescent="0.25">
      <c r="A762" s="12"/>
      <c r="B762" s="13" t="s">
        <v>1282</v>
      </c>
      <c r="C762" s="97">
        <v>300000</v>
      </c>
      <c r="D762" s="14"/>
    </row>
    <row r="763" spans="1:7" customFormat="1" ht="15.75" x14ac:dyDescent="0.25">
      <c r="B763" s="13" t="s">
        <v>850</v>
      </c>
      <c r="C763" s="61">
        <v>50000</v>
      </c>
      <c r="D763" s="14"/>
      <c r="G763" s="13"/>
    </row>
    <row r="764" spans="1:7" customFormat="1" ht="15.75" x14ac:dyDescent="0.25">
      <c r="B764" s="13"/>
      <c r="C764" s="24">
        <f>C762-C763</f>
        <v>250000</v>
      </c>
      <c r="D764" s="14"/>
    </row>
    <row r="765" spans="1:7" s="133" customFormat="1" ht="15.75" x14ac:dyDescent="0.25">
      <c r="A765" s="131"/>
      <c r="B765" s="16" t="s">
        <v>1279</v>
      </c>
      <c r="C765" s="73"/>
      <c r="D765" s="132"/>
    </row>
    <row r="766" spans="1:7" s="62" customFormat="1" ht="15.75" x14ac:dyDescent="0.25">
      <c r="A766" s="2" t="s">
        <v>1286</v>
      </c>
      <c r="B766" s="13" t="s">
        <v>1284</v>
      </c>
      <c r="C766" s="95"/>
      <c r="D766" s="69"/>
    </row>
    <row r="767" spans="1:7" s="62" customFormat="1" ht="15.75" x14ac:dyDescent="0.25">
      <c r="A767" s="2"/>
      <c r="B767" s="13" t="s">
        <v>1285</v>
      </c>
      <c r="C767" s="95"/>
      <c r="D767" s="69"/>
    </row>
    <row r="768" spans="1:7" s="62" customFormat="1" ht="15.75" x14ac:dyDescent="0.25">
      <c r="A768" s="12"/>
      <c r="B768" s="13" t="s">
        <v>489</v>
      </c>
      <c r="C768" s="95">
        <v>500000</v>
      </c>
      <c r="D768" s="69"/>
    </row>
    <row r="769" spans="1:7" s="62" customFormat="1" ht="15.75" x14ac:dyDescent="0.25">
      <c r="B769" s="13" t="s">
        <v>399</v>
      </c>
      <c r="C769" s="189">
        <v>14000</v>
      </c>
      <c r="D769" s="69"/>
    </row>
    <row r="770" spans="1:7" ht="15.75" x14ac:dyDescent="0.25">
      <c r="B770" s="13"/>
      <c r="C770" s="58">
        <f>SUM(C768:C769)</f>
        <v>514000</v>
      </c>
      <c r="D770" s="69"/>
    </row>
    <row r="771" spans="1:7" ht="15.75" x14ac:dyDescent="0.25">
      <c r="B771" s="13" t="s">
        <v>850</v>
      </c>
      <c r="C771" s="61">
        <v>50000</v>
      </c>
      <c r="D771" s="69"/>
      <c r="G771" s="13"/>
    </row>
    <row r="772" spans="1:7" ht="15.75" x14ac:dyDescent="0.25">
      <c r="B772" s="13"/>
      <c r="C772" s="24">
        <f>C770-C771</f>
        <v>464000</v>
      </c>
      <c r="D772" s="69"/>
    </row>
    <row r="773" spans="1:7" s="133" customFormat="1" ht="15.75" x14ac:dyDescent="0.25">
      <c r="A773" s="131"/>
      <c r="B773" s="16" t="s">
        <v>1279</v>
      </c>
      <c r="C773" s="73"/>
      <c r="D773" s="132"/>
    </row>
  </sheetData>
  <pageMargins left="0.70866141732283472" right="0.70866141732283472" top="0.74803149606299213" bottom="1.1811023622047245" header="0.31496062992125984" footer="0.31496062992125984"/>
  <pageSetup paperSize="9" scale="7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52" workbookViewId="0">
      <selection activeCell="L71" sqref="L71"/>
    </sheetView>
  </sheetViews>
  <sheetFormatPr defaultRowHeight="15" x14ac:dyDescent="0.25"/>
  <cols>
    <col min="1" max="1" width="2.140625" style="155" customWidth="1"/>
    <col min="2" max="2" width="9.85546875" style="36" customWidth="1"/>
    <col min="3" max="3" width="57.28515625" customWidth="1"/>
    <col min="4" max="4" width="12.7109375" bestFit="1" customWidth="1"/>
    <col min="5" max="5" width="28.7109375" customWidth="1"/>
  </cols>
  <sheetData>
    <row r="1" spans="1:5" x14ac:dyDescent="0.25">
      <c r="A1" s="155" t="s">
        <v>1219</v>
      </c>
    </row>
    <row r="2" spans="1:5" s="59" customFormat="1" ht="15.75" x14ac:dyDescent="0.25">
      <c r="A2" s="156">
        <v>1</v>
      </c>
      <c r="B2" s="169" t="s">
        <v>391</v>
      </c>
      <c r="C2" s="13" t="s">
        <v>402</v>
      </c>
      <c r="D2" s="58"/>
      <c r="E2" s="69"/>
    </row>
    <row r="3" spans="1:5" s="59" customFormat="1" ht="15.75" x14ac:dyDescent="0.25">
      <c r="A3" s="156"/>
      <c r="B3" s="152"/>
      <c r="C3" s="13" t="s">
        <v>381</v>
      </c>
      <c r="D3" s="58">
        <v>2550000</v>
      </c>
      <c r="E3" s="69"/>
    </row>
    <row r="4" spans="1:5" s="62" customFormat="1" ht="15.75" x14ac:dyDescent="0.25">
      <c r="A4" s="157"/>
      <c r="B4" s="170"/>
      <c r="C4" s="13" t="s">
        <v>394</v>
      </c>
      <c r="D4" s="95">
        <v>1500000</v>
      </c>
      <c r="E4" s="69"/>
    </row>
    <row r="5" spans="1:5" s="59" customFormat="1" ht="15.75" x14ac:dyDescent="0.25">
      <c r="A5" s="156"/>
      <c r="B5" s="152"/>
      <c r="C5" s="13" t="s">
        <v>395</v>
      </c>
      <c r="D5" s="58">
        <v>2500000</v>
      </c>
      <c r="E5" s="69"/>
    </row>
    <row r="6" spans="1:5" s="59" customFormat="1" ht="18" x14ac:dyDescent="0.4">
      <c r="A6" s="156"/>
      <c r="B6" s="152"/>
      <c r="C6" s="13" t="s">
        <v>396</v>
      </c>
      <c r="D6" s="113">
        <v>66000</v>
      </c>
      <c r="E6" s="69"/>
    </row>
    <row r="7" spans="1:5" s="59" customFormat="1" ht="15.75" x14ac:dyDescent="0.25">
      <c r="A7" s="156"/>
      <c r="B7" s="152"/>
      <c r="C7" s="13"/>
      <c r="D7" s="58">
        <f>SUM(D3:D6)</f>
        <v>6616000</v>
      </c>
      <c r="E7" s="69"/>
    </row>
    <row r="8" spans="1:5" s="17" customFormat="1" ht="15.75" x14ac:dyDescent="0.25">
      <c r="A8" s="158"/>
      <c r="B8" s="171"/>
      <c r="C8" s="16" t="s">
        <v>371</v>
      </c>
      <c r="D8" s="23"/>
      <c r="E8" s="69"/>
    </row>
    <row r="9" spans="1:5" s="163" customFormat="1" ht="15.75" x14ac:dyDescent="0.25">
      <c r="A9" s="160"/>
      <c r="B9" s="172"/>
      <c r="C9" s="125" t="s">
        <v>1220</v>
      </c>
      <c r="D9" s="161"/>
      <c r="E9" s="162"/>
    </row>
    <row r="10" spans="1:5" s="165" customFormat="1" ht="15.75" x14ac:dyDescent="0.25">
      <c r="A10" s="164"/>
      <c r="B10" s="173"/>
      <c r="C10" s="166" t="s">
        <v>394</v>
      </c>
      <c r="D10" s="161">
        <v>-1500000</v>
      </c>
      <c r="E10" s="162"/>
    </row>
    <row r="11" spans="1:5" s="165" customFormat="1" ht="15.75" x14ac:dyDescent="0.25">
      <c r="A11" s="164"/>
      <c r="B11" s="173"/>
      <c r="C11" s="166" t="s">
        <v>395</v>
      </c>
      <c r="D11" s="167">
        <v>-2500000</v>
      </c>
      <c r="E11" s="162"/>
    </row>
    <row r="12" spans="1:5" s="165" customFormat="1" ht="15.75" x14ac:dyDescent="0.25">
      <c r="A12" s="164"/>
      <c r="B12" s="173"/>
      <c r="C12" s="166" t="s">
        <v>1221</v>
      </c>
      <c r="D12" s="161"/>
      <c r="E12" s="162">
        <f>SUM(D10:D11)</f>
        <v>-4000000</v>
      </c>
    </row>
    <row r="13" spans="1:5" s="59" customFormat="1" ht="15.75" x14ac:dyDescent="0.25">
      <c r="A13" s="156"/>
      <c r="B13" s="152"/>
      <c r="C13" s="13"/>
      <c r="D13" s="58"/>
      <c r="E13" s="69"/>
    </row>
    <row r="14" spans="1:5" s="59" customFormat="1" ht="15.75" x14ac:dyDescent="0.25">
      <c r="A14" s="156">
        <v>2</v>
      </c>
      <c r="B14" s="169" t="s">
        <v>426</v>
      </c>
      <c r="C14" s="13" t="s">
        <v>428</v>
      </c>
      <c r="D14" s="58"/>
      <c r="E14" s="69"/>
    </row>
    <row r="15" spans="1:5" s="59" customFormat="1" ht="15.75" x14ac:dyDescent="0.25">
      <c r="A15" s="156"/>
      <c r="B15" s="152"/>
      <c r="C15" s="13" t="s">
        <v>393</v>
      </c>
      <c r="D15" s="58">
        <v>2550000</v>
      </c>
      <c r="E15" s="69"/>
    </row>
    <row r="16" spans="1:5" s="59" customFormat="1" ht="15.75" x14ac:dyDescent="0.25">
      <c r="A16" s="156"/>
      <c r="B16" s="152"/>
      <c r="C16" s="13" t="s">
        <v>394</v>
      </c>
      <c r="D16" s="58">
        <v>2500000</v>
      </c>
      <c r="E16" s="69"/>
    </row>
    <row r="17" spans="1:7" s="59" customFormat="1" ht="15.75" x14ac:dyDescent="0.25">
      <c r="A17" s="156"/>
      <c r="B17" s="152"/>
      <c r="C17" s="13" t="s">
        <v>395</v>
      </c>
      <c r="D17" s="58">
        <v>2500000</v>
      </c>
      <c r="E17" s="69"/>
    </row>
    <row r="18" spans="1:7" s="59" customFormat="1" ht="15.75" x14ac:dyDescent="0.25">
      <c r="A18" s="156"/>
      <c r="B18" s="152"/>
      <c r="C18" s="13" t="s">
        <v>396</v>
      </c>
      <c r="D18" s="114">
        <v>66000</v>
      </c>
      <c r="E18" s="69"/>
    </row>
    <row r="19" spans="1:7" s="59" customFormat="1" ht="15.75" x14ac:dyDescent="0.25">
      <c r="A19" s="156"/>
      <c r="B19" s="152"/>
      <c r="C19" s="13"/>
      <c r="D19" s="58">
        <f>SUM(D15:D18)</f>
        <v>7616000</v>
      </c>
      <c r="E19" s="69"/>
    </row>
    <row r="20" spans="1:7" s="17" customFormat="1" ht="15.75" x14ac:dyDescent="0.25">
      <c r="A20" s="158"/>
      <c r="B20" s="174"/>
      <c r="C20" s="13" t="s">
        <v>408</v>
      </c>
      <c r="D20" s="61">
        <v>100000</v>
      </c>
      <c r="E20" s="18"/>
    </row>
    <row r="21" spans="1:7" s="17" customFormat="1" ht="15.75" x14ac:dyDescent="0.25">
      <c r="A21" s="158"/>
      <c r="B21" s="174"/>
      <c r="C21" s="13"/>
      <c r="D21" s="21">
        <f>D19-D20</f>
        <v>7516000</v>
      </c>
      <c r="E21" s="18"/>
      <c r="G21" s="59"/>
    </row>
    <row r="22" spans="1:7" s="17" customFormat="1" ht="15.75" x14ac:dyDescent="0.25">
      <c r="A22" s="158"/>
      <c r="B22" s="171"/>
      <c r="C22" s="16" t="s">
        <v>371</v>
      </c>
      <c r="D22" s="23"/>
      <c r="E22" s="69"/>
      <c r="G22" s="59"/>
    </row>
    <row r="23" spans="1:7" s="163" customFormat="1" ht="15.75" x14ac:dyDescent="0.25">
      <c r="A23" s="160"/>
      <c r="B23" s="172"/>
      <c r="C23" s="125" t="s">
        <v>1220</v>
      </c>
      <c r="D23" s="161"/>
      <c r="E23" s="162"/>
      <c r="G23" s="165"/>
    </row>
    <row r="24" spans="1:7" s="165" customFormat="1" ht="15.75" x14ac:dyDescent="0.25">
      <c r="A24" s="164"/>
      <c r="B24" s="173"/>
      <c r="C24" s="166" t="s">
        <v>394</v>
      </c>
      <c r="D24" s="161">
        <v>-2500000</v>
      </c>
      <c r="E24" s="162"/>
    </row>
    <row r="25" spans="1:7" s="165" customFormat="1" ht="15.75" x14ac:dyDescent="0.25">
      <c r="A25" s="164"/>
      <c r="B25" s="173"/>
      <c r="C25" s="166" t="s">
        <v>395</v>
      </c>
      <c r="D25" s="167">
        <v>-2500000</v>
      </c>
      <c r="E25" s="162"/>
    </row>
    <row r="26" spans="1:7" s="163" customFormat="1" ht="15.75" x14ac:dyDescent="0.25">
      <c r="A26" s="160"/>
      <c r="B26" s="172"/>
      <c r="C26" s="166" t="s">
        <v>1221</v>
      </c>
      <c r="D26" s="161"/>
      <c r="E26" s="162">
        <f>SUM(D24:D25)</f>
        <v>-5000000</v>
      </c>
      <c r="G26" s="165"/>
    </row>
    <row r="27" spans="1:7" s="17" customFormat="1" ht="15.75" x14ac:dyDescent="0.25">
      <c r="A27" s="158"/>
      <c r="B27" s="171"/>
      <c r="C27" s="166"/>
      <c r="D27" s="23"/>
      <c r="E27" s="69"/>
      <c r="G27" s="59"/>
    </row>
    <row r="28" spans="1:7" s="59" customFormat="1" ht="15.75" x14ac:dyDescent="0.25">
      <c r="A28" s="156"/>
      <c r="B28" s="175" t="s">
        <v>481</v>
      </c>
      <c r="C28" s="13" t="s">
        <v>482</v>
      </c>
      <c r="D28" s="58"/>
    </row>
    <row r="29" spans="1:7" s="59" customFormat="1" ht="15.75" x14ac:dyDescent="0.25">
      <c r="A29" s="156"/>
      <c r="B29" s="152"/>
      <c r="C29" s="63" t="s">
        <v>483</v>
      </c>
      <c r="D29" s="58">
        <v>3480000</v>
      </c>
    </row>
    <row r="30" spans="1:7" s="59" customFormat="1" ht="15.75" x14ac:dyDescent="0.25">
      <c r="A30" s="156"/>
      <c r="B30" s="152"/>
      <c r="C30" s="13" t="s">
        <v>408</v>
      </c>
      <c r="D30" s="61">
        <v>100000</v>
      </c>
    </row>
    <row r="31" spans="1:7" s="59" customFormat="1" ht="15.75" x14ac:dyDescent="0.25">
      <c r="A31" s="156"/>
      <c r="B31" s="152"/>
      <c r="C31" s="13"/>
      <c r="D31" s="21">
        <f>D29-D30</f>
        <v>3380000</v>
      </c>
    </row>
    <row r="32" spans="1:7" s="59" customFormat="1" ht="15.75" x14ac:dyDescent="0.25">
      <c r="A32" s="156"/>
      <c r="B32" s="152"/>
      <c r="C32" s="13"/>
      <c r="D32" s="21"/>
    </row>
    <row r="33" spans="1:5" s="59" customFormat="1" ht="15.75" x14ac:dyDescent="0.25">
      <c r="A33" s="156"/>
      <c r="B33" s="152"/>
      <c r="C33" s="16" t="s">
        <v>371</v>
      </c>
      <c r="D33" s="23"/>
    </row>
    <row r="34" spans="1:5" s="59" customFormat="1" ht="15.75" x14ac:dyDescent="0.25">
      <c r="A34" s="156">
        <v>3</v>
      </c>
      <c r="B34" s="169" t="s">
        <v>374</v>
      </c>
      <c r="C34" s="13" t="s">
        <v>375</v>
      </c>
      <c r="D34" s="58"/>
      <c r="E34" s="69"/>
    </row>
    <row r="35" spans="1:5" s="59" customFormat="1" ht="15.75" x14ac:dyDescent="0.25">
      <c r="A35" s="156"/>
      <c r="B35" s="152"/>
      <c r="C35" s="13" t="s">
        <v>376</v>
      </c>
      <c r="D35" s="58">
        <v>4950000</v>
      </c>
      <c r="E35" s="69"/>
    </row>
    <row r="36" spans="1:5" s="59" customFormat="1" ht="18" x14ac:dyDescent="0.4">
      <c r="A36" s="156"/>
      <c r="B36" s="152"/>
      <c r="C36" s="13" t="s">
        <v>377</v>
      </c>
      <c r="D36" s="113">
        <v>13000000</v>
      </c>
      <c r="E36" s="69"/>
    </row>
    <row r="37" spans="1:5" s="59" customFormat="1" ht="15.75" x14ac:dyDescent="0.25">
      <c r="A37" s="156"/>
      <c r="B37" s="152"/>
      <c r="C37" s="13"/>
      <c r="D37" s="58">
        <f>SUM(D35:D36)</f>
        <v>17950000</v>
      </c>
      <c r="E37" s="69"/>
    </row>
    <row r="38" spans="1:5" s="17" customFormat="1" ht="15.75" x14ac:dyDescent="0.25">
      <c r="A38" s="158"/>
      <c r="B38" s="171"/>
      <c r="C38" s="16" t="s">
        <v>371</v>
      </c>
      <c r="D38" s="23"/>
      <c r="E38" s="69"/>
    </row>
    <row r="39" spans="1:5" s="163" customFormat="1" ht="15.75" x14ac:dyDescent="0.25">
      <c r="A39" s="160"/>
      <c r="B39" s="172"/>
      <c r="C39" s="125" t="s">
        <v>1220</v>
      </c>
      <c r="D39" s="161"/>
      <c r="E39" s="162"/>
    </row>
    <row r="40" spans="1:5" s="165" customFormat="1" ht="15.75" x14ac:dyDescent="0.25">
      <c r="A40" s="164"/>
      <c r="B40" s="173"/>
      <c r="C40" s="166" t="s">
        <v>376</v>
      </c>
      <c r="D40" s="167">
        <v>-4950000</v>
      </c>
      <c r="E40" s="162"/>
    </row>
    <row r="41" spans="1:5" s="163" customFormat="1" ht="15.75" x14ac:dyDescent="0.25">
      <c r="A41" s="160"/>
      <c r="B41" s="172"/>
      <c r="C41" s="166" t="s">
        <v>1221</v>
      </c>
      <c r="D41" s="161"/>
      <c r="E41" s="162">
        <f>SUM(D40)</f>
        <v>-4950000</v>
      </c>
    </row>
    <row r="42" spans="1:5" s="17" customFormat="1" ht="15.75" x14ac:dyDescent="0.25">
      <c r="A42" s="158"/>
      <c r="B42" s="171"/>
      <c r="C42" s="16"/>
      <c r="D42" s="23"/>
      <c r="E42" s="69"/>
    </row>
    <row r="43" spans="1:5" s="59" customFormat="1" ht="15.75" x14ac:dyDescent="0.25">
      <c r="A43" s="156"/>
      <c r="B43" s="175" t="s">
        <v>709</v>
      </c>
      <c r="C43" s="13" t="s">
        <v>707</v>
      </c>
      <c r="D43" s="58"/>
      <c r="E43" s="69"/>
    </row>
    <row r="44" spans="1:5" s="59" customFormat="1" ht="15.75" x14ac:dyDescent="0.25">
      <c r="A44" s="156"/>
      <c r="B44" s="169"/>
      <c r="C44" s="13" t="s">
        <v>489</v>
      </c>
      <c r="D44" s="58">
        <v>700000</v>
      </c>
      <c r="E44" s="69"/>
    </row>
    <row r="45" spans="1:5" s="59" customFormat="1" ht="15.75" x14ac:dyDescent="0.25">
      <c r="A45" s="156"/>
      <c r="B45" s="169"/>
      <c r="C45" s="13" t="s">
        <v>416</v>
      </c>
      <c r="D45" s="58">
        <v>700000</v>
      </c>
      <c r="E45" s="69"/>
    </row>
    <row r="46" spans="1:5" s="59" customFormat="1" ht="15.75" x14ac:dyDescent="0.25">
      <c r="A46" s="156"/>
      <c r="B46" s="152"/>
      <c r="C46" s="13" t="s">
        <v>424</v>
      </c>
      <c r="D46" s="114">
        <v>24000</v>
      </c>
      <c r="E46" s="69"/>
    </row>
    <row r="47" spans="1:5" s="59" customFormat="1" ht="15.75" x14ac:dyDescent="0.25">
      <c r="A47" s="156"/>
      <c r="B47" s="152"/>
      <c r="C47" s="13"/>
      <c r="D47" s="58">
        <f>SUM(D44:D46)</f>
        <v>1424000</v>
      </c>
      <c r="E47" s="69"/>
    </row>
    <row r="48" spans="1:5" s="59" customFormat="1" ht="15.75" x14ac:dyDescent="0.25">
      <c r="A48" s="156"/>
      <c r="B48" s="152"/>
      <c r="C48" s="13" t="s">
        <v>408</v>
      </c>
      <c r="D48" s="61">
        <v>100000</v>
      </c>
      <c r="E48" s="69"/>
    </row>
    <row r="49" spans="1:5" s="17" customFormat="1" ht="15.75" x14ac:dyDescent="0.25">
      <c r="A49" s="158"/>
      <c r="B49" s="174"/>
      <c r="C49" s="13"/>
      <c r="D49" s="21">
        <f>D47-D48</f>
        <v>1324000</v>
      </c>
      <c r="E49" s="18"/>
    </row>
    <row r="50" spans="1:5" s="17" customFormat="1" ht="15.75" x14ac:dyDescent="0.25">
      <c r="A50" s="158"/>
      <c r="B50" s="171"/>
      <c r="C50" s="16" t="s">
        <v>371</v>
      </c>
      <c r="D50" s="23"/>
      <c r="E50" s="69"/>
    </row>
    <row r="51" spans="1:5" s="17" customFormat="1" ht="15.75" x14ac:dyDescent="0.25">
      <c r="A51" s="158"/>
      <c r="B51" s="171"/>
      <c r="C51" s="16"/>
      <c r="D51" s="23"/>
      <c r="E51" s="69"/>
    </row>
    <row r="52" spans="1:5" s="59" customFormat="1" ht="15.75" x14ac:dyDescent="0.25">
      <c r="A52" s="156">
        <v>4</v>
      </c>
      <c r="B52" s="169" t="s">
        <v>391</v>
      </c>
      <c r="C52" s="13" t="s">
        <v>392</v>
      </c>
    </row>
    <row r="53" spans="1:5" s="59" customFormat="1" ht="15.75" x14ac:dyDescent="0.25">
      <c r="A53" s="156"/>
      <c r="B53" s="169"/>
      <c r="C53" s="13" t="s">
        <v>393</v>
      </c>
      <c r="D53" s="58">
        <v>2550000</v>
      </c>
    </row>
    <row r="54" spans="1:5" s="59" customFormat="1" ht="15.75" x14ac:dyDescent="0.25">
      <c r="A54" s="156"/>
      <c r="B54" s="169"/>
      <c r="C54" s="13" t="s">
        <v>394</v>
      </c>
      <c r="D54" s="58">
        <v>1500000</v>
      </c>
    </row>
    <row r="55" spans="1:5" s="59" customFormat="1" ht="15.75" x14ac:dyDescent="0.25">
      <c r="A55" s="156"/>
      <c r="B55" s="169"/>
      <c r="C55" s="13" t="s">
        <v>395</v>
      </c>
      <c r="D55" s="58">
        <v>2500000</v>
      </c>
    </row>
    <row r="56" spans="1:5" s="59" customFormat="1" ht="15.75" x14ac:dyDescent="0.25">
      <c r="A56" s="156"/>
      <c r="B56" s="169"/>
      <c r="C56" s="13" t="s">
        <v>396</v>
      </c>
      <c r="D56" s="114">
        <v>66000</v>
      </c>
    </row>
    <row r="57" spans="1:5" s="59" customFormat="1" ht="15.75" x14ac:dyDescent="0.25">
      <c r="A57" s="156"/>
      <c r="B57" s="169"/>
      <c r="C57" s="13"/>
      <c r="D57" s="115">
        <f>SUM(D53:D56)</f>
        <v>6616000</v>
      </c>
    </row>
    <row r="58" spans="1:5" s="59" customFormat="1" ht="15.75" x14ac:dyDescent="0.25">
      <c r="A58" s="156"/>
      <c r="B58" s="152"/>
      <c r="C58" s="16" t="s">
        <v>397</v>
      </c>
    </row>
    <row r="59" spans="1:5" s="165" customFormat="1" ht="15.75" x14ac:dyDescent="0.25">
      <c r="A59" s="164"/>
      <c r="B59" s="173"/>
      <c r="C59" s="125" t="s">
        <v>1220</v>
      </c>
    </row>
    <row r="60" spans="1:5" s="165" customFormat="1" ht="15.75" x14ac:dyDescent="0.25">
      <c r="A60" s="164"/>
      <c r="B60" s="176"/>
      <c r="C60" s="166" t="s">
        <v>394</v>
      </c>
      <c r="D60" s="161">
        <v>-1500000</v>
      </c>
    </row>
    <row r="61" spans="1:5" s="165" customFormat="1" ht="15.75" x14ac:dyDescent="0.25">
      <c r="A61" s="164"/>
      <c r="B61" s="176"/>
      <c r="C61" s="166" t="s">
        <v>395</v>
      </c>
      <c r="D61" s="167">
        <v>-2500000</v>
      </c>
    </row>
    <row r="62" spans="1:5" s="165" customFormat="1" ht="15.75" x14ac:dyDescent="0.25">
      <c r="A62" s="164"/>
      <c r="B62" s="173"/>
      <c r="C62" s="166" t="s">
        <v>1221</v>
      </c>
      <c r="E62" s="162">
        <f>SUM(D60:D61)</f>
        <v>-4000000</v>
      </c>
    </row>
    <row r="63" spans="1:5" s="59" customFormat="1" ht="15.75" x14ac:dyDescent="0.25">
      <c r="A63" s="156"/>
      <c r="B63" s="152"/>
      <c r="C63" s="16"/>
    </row>
    <row r="65" spans="1:8" ht="15.75" x14ac:dyDescent="0.25">
      <c r="A65" s="155">
        <v>5</v>
      </c>
      <c r="C65" s="139" t="s">
        <v>1217</v>
      </c>
      <c r="D65" s="45" t="s">
        <v>1218</v>
      </c>
      <c r="E65" s="182" t="s">
        <v>1222</v>
      </c>
    </row>
    <row r="66" spans="1:8" x14ac:dyDescent="0.25">
      <c r="E66" s="168"/>
    </row>
    <row r="67" spans="1:8" s="99" customFormat="1" ht="15.75" x14ac:dyDescent="0.25">
      <c r="A67" s="159">
        <v>6</v>
      </c>
      <c r="B67" s="175" t="s">
        <v>1008</v>
      </c>
      <c r="C67" s="13" t="s">
        <v>1005</v>
      </c>
      <c r="D67" s="97"/>
      <c r="E67" s="182" t="s">
        <v>1222</v>
      </c>
    </row>
    <row r="68" spans="1:8" s="99" customFormat="1" ht="15.75" x14ac:dyDescent="0.25">
      <c r="A68" s="159"/>
      <c r="B68" s="175"/>
      <c r="C68" s="13" t="s">
        <v>1006</v>
      </c>
      <c r="D68" s="97"/>
      <c r="E68" s="183"/>
    </row>
    <row r="69" spans="1:8" s="99" customFormat="1" ht="15.75" x14ac:dyDescent="0.25">
      <c r="A69" s="159"/>
      <c r="B69" s="169"/>
      <c r="C69" s="13" t="s">
        <v>489</v>
      </c>
      <c r="D69" s="97">
        <v>500000</v>
      </c>
      <c r="E69" s="183"/>
    </row>
    <row r="70" spans="1:8" s="99" customFormat="1" ht="15.75" x14ac:dyDescent="0.25">
      <c r="A70" s="159"/>
      <c r="B70" s="177"/>
      <c r="C70" s="13" t="s">
        <v>401</v>
      </c>
      <c r="D70" s="96">
        <v>21000</v>
      </c>
      <c r="E70" s="183"/>
    </row>
    <row r="71" spans="1:8" ht="15.75" x14ac:dyDescent="0.25">
      <c r="C71" s="13"/>
      <c r="D71" s="19">
        <f>SUM(D69:D70)</f>
        <v>521000</v>
      </c>
      <c r="E71" s="183"/>
    </row>
    <row r="72" spans="1:8" ht="15.75" x14ac:dyDescent="0.25">
      <c r="C72" s="13" t="s">
        <v>850</v>
      </c>
      <c r="D72" s="61">
        <v>50000</v>
      </c>
      <c r="E72" s="183"/>
      <c r="H72" s="13"/>
    </row>
    <row r="73" spans="1:8" ht="15.75" x14ac:dyDescent="0.25">
      <c r="C73" s="13"/>
      <c r="D73" s="24">
        <f>D71-D72</f>
        <v>471000</v>
      </c>
      <c r="E73" s="183"/>
    </row>
    <row r="74" spans="1:8" s="17" customFormat="1" ht="15.75" x14ac:dyDescent="0.25">
      <c r="A74" s="158"/>
      <c r="B74" s="178"/>
      <c r="C74" s="16" t="s">
        <v>371</v>
      </c>
      <c r="D74" s="23"/>
      <c r="E74" s="183"/>
    </row>
    <row r="75" spans="1:8" s="59" customFormat="1" ht="15.75" x14ac:dyDescent="0.25">
      <c r="A75" s="156">
        <v>7</v>
      </c>
      <c r="B75" s="169" t="s">
        <v>440</v>
      </c>
      <c r="C75" s="13" t="s">
        <v>445</v>
      </c>
      <c r="D75" s="58"/>
      <c r="E75" s="182" t="s">
        <v>1222</v>
      </c>
    </row>
    <row r="76" spans="1:8" s="59" customFormat="1" ht="15.75" x14ac:dyDescent="0.25">
      <c r="A76" s="156"/>
      <c r="B76" s="169"/>
      <c r="C76" s="13" t="s">
        <v>446</v>
      </c>
      <c r="D76" s="58">
        <v>2450000</v>
      </c>
      <c r="E76" s="69"/>
    </row>
    <row r="77" spans="1:8" s="59" customFormat="1" ht="15.75" x14ac:dyDescent="0.25">
      <c r="A77" s="156"/>
      <c r="B77" s="169"/>
      <c r="C77" s="13" t="s">
        <v>447</v>
      </c>
      <c r="D77" s="58">
        <v>2500000</v>
      </c>
      <c r="E77" s="69"/>
    </row>
    <row r="78" spans="1:8" s="59" customFormat="1" ht="15.75" x14ac:dyDescent="0.25">
      <c r="A78" s="156"/>
      <c r="B78" s="152"/>
      <c r="C78" s="13" t="s">
        <v>424</v>
      </c>
      <c r="D78" s="114">
        <v>24000</v>
      </c>
      <c r="E78" s="69"/>
    </row>
    <row r="79" spans="1:8" s="59" customFormat="1" ht="15.75" x14ac:dyDescent="0.25">
      <c r="A79" s="156"/>
      <c r="B79" s="152"/>
      <c r="C79" s="13"/>
      <c r="D79" s="58">
        <f>SUM(D76:D78)</f>
        <v>4974000</v>
      </c>
      <c r="E79" s="69"/>
    </row>
    <row r="80" spans="1:8" s="59" customFormat="1" ht="15.75" x14ac:dyDescent="0.25">
      <c r="A80" s="156"/>
      <c r="B80" s="152"/>
      <c r="C80" s="13" t="s">
        <v>408</v>
      </c>
      <c r="D80" s="61">
        <v>100000</v>
      </c>
      <c r="E80" s="69"/>
    </row>
    <row r="81" spans="1:5" s="17" customFormat="1" ht="15.75" x14ac:dyDescent="0.25">
      <c r="A81" s="158"/>
      <c r="B81" s="174"/>
      <c r="C81" s="13"/>
      <c r="D81" s="21">
        <f>D79-D80</f>
        <v>4874000</v>
      </c>
      <c r="E81" s="18"/>
    </row>
    <row r="82" spans="1:5" s="17" customFormat="1" ht="15.75" x14ac:dyDescent="0.25">
      <c r="A82" s="158"/>
      <c r="B82" s="171"/>
      <c r="C82" s="16" t="s">
        <v>371</v>
      </c>
      <c r="D82" s="23"/>
      <c r="E82" s="69"/>
    </row>
    <row r="83" spans="1:5" s="17" customFormat="1" ht="15.75" x14ac:dyDescent="0.25">
      <c r="A83" s="158"/>
      <c r="B83" s="171"/>
      <c r="C83" s="16"/>
      <c r="D83" s="23"/>
      <c r="E83" s="69"/>
    </row>
    <row r="84" spans="1:5" s="99" customFormat="1" ht="18" customHeight="1" x14ac:dyDescent="0.25">
      <c r="A84" s="159"/>
      <c r="B84" s="175" t="s">
        <v>852</v>
      </c>
      <c r="C84" s="13" t="s">
        <v>445</v>
      </c>
      <c r="D84" s="97"/>
      <c r="E84" s="14"/>
    </row>
    <row r="85" spans="1:5" s="99" customFormat="1" ht="15.75" x14ac:dyDescent="0.25">
      <c r="A85" s="159"/>
      <c r="B85" s="169"/>
      <c r="C85" s="13" t="s">
        <v>489</v>
      </c>
      <c r="D85" s="97">
        <v>500000</v>
      </c>
      <c r="E85" s="14"/>
    </row>
    <row r="86" spans="1:5" s="99" customFormat="1" ht="15.75" x14ac:dyDescent="0.25">
      <c r="A86" s="159"/>
      <c r="B86" s="170"/>
      <c r="C86" s="13" t="s">
        <v>401</v>
      </c>
      <c r="D86" s="96">
        <v>21000</v>
      </c>
      <c r="E86" s="14"/>
    </row>
    <row r="87" spans="1:5" ht="15.75" x14ac:dyDescent="0.25">
      <c r="B87" s="152"/>
      <c r="C87" s="13"/>
      <c r="D87" s="19">
        <f>SUM(D85:D86)</f>
        <v>521000</v>
      </c>
      <c r="E87" s="14"/>
    </row>
    <row r="88" spans="1:5" ht="15.75" x14ac:dyDescent="0.25">
      <c r="B88" s="152"/>
      <c r="C88" s="13" t="s">
        <v>850</v>
      </c>
      <c r="D88" s="61">
        <v>50000</v>
      </c>
      <c r="E88" s="14"/>
    </row>
    <row r="89" spans="1:5" ht="15.75" x14ac:dyDescent="0.25">
      <c r="B89" s="152"/>
      <c r="C89" s="13"/>
      <c r="D89" s="24">
        <f>D87-D88</f>
        <v>471000</v>
      </c>
      <c r="E89" s="14"/>
    </row>
    <row r="90" spans="1:5" s="17" customFormat="1" ht="15.75" x14ac:dyDescent="0.25">
      <c r="A90" s="158"/>
      <c r="B90" s="171"/>
      <c r="C90" s="16" t="s">
        <v>371</v>
      </c>
      <c r="D90" s="23"/>
      <c r="E90" s="14"/>
    </row>
    <row r="92" spans="1:5" s="59" customFormat="1" ht="15.75" x14ac:dyDescent="0.25">
      <c r="A92" s="156">
        <v>8</v>
      </c>
      <c r="B92" s="175" t="s">
        <v>514</v>
      </c>
      <c r="C92" s="13" t="s">
        <v>511</v>
      </c>
      <c r="D92" s="58"/>
      <c r="E92" s="69"/>
    </row>
    <row r="93" spans="1:5" s="59" customFormat="1" ht="15.75" x14ac:dyDescent="0.25">
      <c r="A93" s="156"/>
      <c r="B93" s="169"/>
      <c r="C93" s="13" t="s">
        <v>489</v>
      </c>
      <c r="D93" s="58">
        <v>700000</v>
      </c>
      <c r="E93" s="69"/>
    </row>
    <row r="94" spans="1:5" s="59" customFormat="1" ht="15.75" x14ac:dyDescent="0.25">
      <c r="A94" s="156"/>
      <c r="B94" s="169"/>
      <c r="C94" s="13" t="s">
        <v>416</v>
      </c>
      <c r="D94" s="58">
        <v>700000</v>
      </c>
      <c r="E94" s="69"/>
    </row>
    <row r="95" spans="1:5" s="59" customFormat="1" ht="15.75" x14ac:dyDescent="0.25">
      <c r="A95" s="156"/>
      <c r="B95" s="169"/>
      <c r="C95" s="13" t="s">
        <v>394</v>
      </c>
      <c r="D95" s="58">
        <v>1500000</v>
      </c>
      <c r="E95" s="69"/>
    </row>
    <row r="96" spans="1:5" s="59" customFormat="1" ht="15.75" x14ac:dyDescent="0.25">
      <c r="A96" s="156"/>
      <c r="B96" s="169"/>
      <c r="C96" s="13" t="s">
        <v>512</v>
      </c>
      <c r="D96" s="58">
        <v>2500000</v>
      </c>
      <c r="E96" s="69"/>
    </row>
    <row r="97" spans="1:5" s="59" customFormat="1" ht="15.75" x14ac:dyDescent="0.25">
      <c r="A97" s="156"/>
      <c r="B97" s="152"/>
      <c r="C97" s="13" t="s">
        <v>513</v>
      </c>
      <c r="D97" s="114">
        <v>42000</v>
      </c>
      <c r="E97" s="69"/>
    </row>
    <row r="98" spans="1:5" s="59" customFormat="1" ht="15.75" x14ac:dyDescent="0.25">
      <c r="A98" s="156"/>
      <c r="B98" s="152"/>
      <c r="C98" s="13"/>
      <c r="D98" s="58">
        <f>SUM(D93:D97)</f>
        <v>5442000</v>
      </c>
      <c r="E98" s="69"/>
    </row>
    <row r="99" spans="1:5" s="59" customFormat="1" ht="15.75" x14ac:dyDescent="0.25">
      <c r="A99" s="156"/>
      <c r="B99" s="152"/>
      <c r="C99" s="13" t="s">
        <v>408</v>
      </c>
      <c r="D99" s="61">
        <v>100000</v>
      </c>
      <c r="E99" s="69"/>
    </row>
    <row r="100" spans="1:5" s="17" customFormat="1" ht="15.75" x14ac:dyDescent="0.25">
      <c r="A100" s="158"/>
      <c r="B100" s="174"/>
      <c r="C100" s="13"/>
      <c r="D100" s="21">
        <f>D98-D99</f>
        <v>5342000</v>
      </c>
      <c r="E100" s="18"/>
    </row>
    <row r="101" spans="1:5" s="17" customFormat="1" ht="15.75" x14ac:dyDescent="0.25">
      <c r="A101" s="158"/>
      <c r="B101" s="171"/>
      <c r="C101" s="16" t="s">
        <v>371</v>
      </c>
      <c r="D101" s="23"/>
      <c r="E101" s="69"/>
    </row>
    <row r="102" spans="1:5" s="163" customFormat="1" ht="15.75" x14ac:dyDescent="0.25">
      <c r="A102" s="160"/>
      <c r="B102" s="172"/>
      <c r="C102" s="125" t="s">
        <v>1220</v>
      </c>
      <c r="D102" s="161"/>
      <c r="E102" s="162"/>
    </row>
    <row r="103" spans="1:5" s="165" customFormat="1" ht="15.75" x14ac:dyDescent="0.25">
      <c r="A103" s="164"/>
      <c r="B103" s="176"/>
      <c r="C103" s="166" t="s">
        <v>394</v>
      </c>
      <c r="D103" s="161">
        <v>-1500000</v>
      </c>
      <c r="E103" s="162"/>
    </row>
    <row r="104" spans="1:5" s="165" customFormat="1" ht="15.75" x14ac:dyDescent="0.25">
      <c r="A104" s="164"/>
      <c r="B104" s="176"/>
      <c r="C104" s="166" t="s">
        <v>512</v>
      </c>
      <c r="D104" s="167">
        <v>-2500000</v>
      </c>
      <c r="E104" s="162"/>
    </row>
    <row r="105" spans="1:5" s="163" customFormat="1" ht="15.75" x14ac:dyDescent="0.25">
      <c r="A105" s="160"/>
      <c r="B105" s="172"/>
      <c r="C105" s="166" t="s">
        <v>1221</v>
      </c>
      <c r="D105" s="161"/>
      <c r="E105" s="162">
        <f>SUM(D103:D104)</f>
        <v>-4000000</v>
      </c>
    </row>
    <row r="107" spans="1:5" s="59" customFormat="1" ht="15.75" x14ac:dyDescent="0.25">
      <c r="A107" s="156">
        <v>9</v>
      </c>
      <c r="B107" s="169" t="s">
        <v>422</v>
      </c>
      <c r="C107" s="13" t="s">
        <v>423</v>
      </c>
      <c r="D107" s="58"/>
      <c r="E107" s="182" t="s">
        <v>1222</v>
      </c>
    </row>
    <row r="108" spans="1:5" s="59" customFormat="1" ht="15.75" x14ac:dyDescent="0.25">
      <c r="A108" s="156"/>
      <c r="B108" s="152"/>
      <c r="C108" s="13" t="s">
        <v>393</v>
      </c>
      <c r="D108" s="58">
        <v>2450000</v>
      </c>
      <c r="E108" s="69"/>
    </row>
    <row r="109" spans="1:5" s="59" customFormat="1" ht="15.75" x14ac:dyDescent="0.25">
      <c r="A109" s="156"/>
      <c r="B109" s="152"/>
      <c r="C109" s="13" t="s">
        <v>416</v>
      </c>
      <c r="D109" s="58">
        <v>1000000</v>
      </c>
      <c r="E109" s="69"/>
    </row>
    <row r="110" spans="1:5" s="59" customFormat="1" ht="15.75" x14ac:dyDescent="0.25">
      <c r="A110" s="156"/>
      <c r="B110" s="152"/>
      <c r="C110" s="13" t="s">
        <v>424</v>
      </c>
      <c r="D110" s="114">
        <v>24000</v>
      </c>
      <c r="E110" s="69"/>
    </row>
    <row r="111" spans="1:5" s="59" customFormat="1" ht="15.75" x14ac:dyDescent="0.25">
      <c r="A111" s="156"/>
      <c r="B111" s="152"/>
      <c r="C111" s="13"/>
      <c r="D111" s="58">
        <f>SUM(D108:D110)</f>
        <v>3474000</v>
      </c>
      <c r="E111" s="69"/>
    </row>
    <row r="112" spans="1:5" s="17" customFormat="1" ht="15.75" x14ac:dyDescent="0.25">
      <c r="A112" s="158"/>
      <c r="B112" s="174"/>
      <c r="C112" s="13" t="s">
        <v>408</v>
      </c>
      <c r="D112" s="61">
        <v>100000</v>
      </c>
      <c r="E112" s="18"/>
    </row>
    <row r="113" spans="1:5" s="17" customFormat="1" ht="15.75" x14ac:dyDescent="0.25">
      <c r="A113" s="158"/>
      <c r="B113" s="174"/>
      <c r="C113" s="13"/>
      <c r="D113" s="21">
        <f>D111-D112</f>
        <v>3374000</v>
      </c>
      <c r="E113" s="18"/>
    </row>
    <row r="114" spans="1:5" s="17" customFormat="1" ht="15.75" x14ac:dyDescent="0.25">
      <c r="A114" s="158"/>
      <c r="B114" s="171"/>
      <c r="C114" s="16" t="s">
        <v>371</v>
      </c>
      <c r="D114" s="23"/>
      <c r="E114" s="69"/>
    </row>
    <row r="116" spans="1:5" x14ac:dyDescent="0.25">
      <c r="C116" s="179" t="s">
        <v>1223</v>
      </c>
      <c r="D116" s="180"/>
      <c r="E116" s="181">
        <f>SUM(E1:E115)</f>
        <v>-21950000</v>
      </c>
    </row>
  </sheetData>
  <pageMargins left="0.70866141732283472" right="0.70866141732283472" top="0.74803149606299213" bottom="0.98425196850393704" header="0.31496062992125984" footer="0.31496062992125984"/>
  <pageSetup paperSize="9" scale="7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CR SEMARANG&amp;DELTA</vt:lpstr>
      <vt:lpstr>ANGG KEL</vt:lpstr>
      <vt:lpstr>RETUR</vt:lpstr>
      <vt:lpstr>REK</vt:lpstr>
      <vt:lpstr>REK GAJI</vt:lpstr>
      <vt:lpstr>KODE</vt:lpstr>
      <vt:lpstr>dbt by notaris</vt:lpstr>
      <vt:lpstr>notaris</vt:lpstr>
      <vt:lpstr>RETUR NOTARIS</vt:lpstr>
      <vt:lpstr>BUMIPUTRA</vt:lpstr>
      <vt:lpstr>TAB SBJK</vt:lpstr>
      <vt:lpstr>Dr SUNARYO</vt:lpstr>
      <vt:lpstr>DP MOTOR</vt:lpstr>
      <vt:lpstr>KP</vt:lpstr>
      <vt:lpstr>cocok2kan audit</vt:lpstr>
      <vt:lpstr>'ANGG KEL'!Print_Area</vt:lpstr>
      <vt:lpstr>'CR SEMARANG&amp;DELTA'!Print_Area</vt:lpstr>
      <vt:lpstr>'dbt by notaris'!Print_Area</vt:lpstr>
      <vt:lpstr>'DP MOTOR'!Print_Area</vt:lpstr>
      <vt:lpstr>'Dr SUNARYO'!Print_Area</vt:lpstr>
      <vt:lpstr>notaris!Print_Area</vt:lpstr>
      <vt:lpstr>RETUR!Print_Area</vt:lpstr>
      <vt:lpstr>'RETUR NOTARIS'!Print_Area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2018-03-13T09:42:38Z</dcterms:modified>
</cp:coreProperties>
</file>