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480" yWindow="420" windowWidth="19815" windowHeight="6885"/>
  </bookViews>
  <sheets>
    <sheet name="token 1" sheetId="1" r:id="rId1"/>
    <sheet name="pulsa 1" sheetId="3" r:id="rId2"/>
    <sheet name="FINANCE1" sheetId="5" r:id="rId3"/>
    <sheet name="LISTRIK1" sheetId="7" r:id="rId4"/>
    <sheet name="TLP1" sheetId="9" r:id="rId5"/>
    <sheet name="HALO1" sheetId="11" r:id="rId6"/>
    <sheet name="PDAM1" sheetId="13" r:id="rId7"/>
    <sheet name="PEL" sheetId="15" r:id="rId8"/>
  </sheets>
  <definedNames>
    <definedName name="_xlnm.Print_Area" localSheetId="5">HALO1!$A$1:$O$8</definedName>
    <definedName name="_xlnm.Print_Area" localSheetId="3">LISTRIK1!$A$1:$O$60</definedName>
    <definedName name="_xlnm.Print_Area" localSheetId="1">'pulsa 1'!$A$1:$O$70</definedName>
    <definedName name="_xlnm.Print_Area" localSheetId="4">'TLP1'!$A$1:$O$15</definedName>
    <definedName name="_xlnm.Print_Area" localSheetId="0">'token 1'!$A$1:$O$28</definedName>
    <definedName name="_xlnm.Print_Titles" localSheetId="3">LISTRIK1!$3:$4</definedName>
    <definedName name="_xlnm.Print_Titles" localSheetId="1">'pulsa 1'!$3:$4</definedName>
  </definedNames>
  <calcPr calcId="144525"/>
</workbook>
</file>

<file path=xl/calcChain.xml><?xml version="1.0" encoding="utf-8"?>
<calcChain xmlns="http://schemas.openxmlformats.org/spreadsheetml/2006/main">
  <c r="E28" i="1" l="1"/>
  <c r="F28" i="1"/>
  <c r="G28" i="1"/>
  <c r="H28" i="1"/>
  <c r="I28" i="1"/>
  <c r="J28" i="1"/>
  <c r="K28" i="1"/>
  <c r="L28" i="1"/>
  <c r="M28" i="1"/>
  <c r="Q68" i="3"/>
  <c r="P68" i="3"/>
  <c r="R68" i="3" s="1"/>
  <c r="Q67" i="3"/>
  <c r="P67" i="3"/>
  <c r="R67" i="3" s="1"/>
  <c r="Q66" i="3"/>
  <c r="P66" i="3"/>
  <c r="R66" i="3" s="1"/>
  <c r="Q65" i="3"/>
  <c r="P65" i="3"/>
  <c r="R65" i="3" s="1"/>
  <c r="Q64" i="3"/>
  <c r="P64" i="3"/>
  <c r="R64" i="3" s="1"/>
  <c r="Q63" i="3"/>
  <c r="P63" i="3"/>
  <c r="R63" i="3" s="1"/>
  <c r="Q62" i="3"/>
  <c r="P62" i="3"/>
  <c r="R62" i="3" s="1"/>
  <c r="Q61" i="3"/>
  <c r="P61" i="3"/>
  <c r="R61" i="3" s="1"/>
  <c r="Q60" i="3"/>
  <c r="P60" i="3"/>
  <c r="R60" i="3" s="1"/>
  <c r="Q59" i="3"/>
  <c r="P59" i="3"/>
  <c r="R59" i="3" s="1"/>
  <c r="Q58" i="3"/>
  <c r="P58" i="3"/>
  <c r="R58" i="3" s="1"/>
  <c r="Q57" i="3"/>
  <c r="P57" i="3"/>
  <c r="R57" i="3" s="1"/>
  <c r="Q56" i="3"/>
  <c r="P56" i="3"/>
  <c r="R56" i="3" s="1"/>
  <c r="Q55" i="3"/>
  <c r="P55" i="3"/>
  <c r="R55" i="3" s="1"/>
  <c r="Q54" i="3"/>
  <c r="P54" i="3"/>
  <c r="R54" i="3" s="1"/>
  <c r="Q53" i="3"/>
  <c r="P53" i="3"/>
  <c r="R53" i="3" s="1"/>
  <c r="Q52" i="3"/>
  <c r="P52" i="3"/>
  <c r="R52" i="3" s="1"/>
  <c r="Q51" i="3"/>
  <c r="P51" i="3"/>
  <c r="R51" i="3" s="1"/>
  <c r="Q50" i="3"/>
  <c r="P50" i="3"/>
  <c r="R50" i="3" s="1"/>
  <c r="Q49" i="3"/>
  <c r="P49" i="3"/>
  <c r="R49" i="3" s="1"/>
  <c r="Q48" i="3"/>
  <c r="P48" i="3"/>
  <c r="R48" i="3" s="1"/>
  <c r="Q47" i="3"/>
  <c r="P47" i="3"/>
  <c r="R47" i="3" s="1"/>
  <c r="Q46" i="3"/>
  <c r="P46" i="3"/>
  <c r="R46" i="3" s="1"/>
  <c r="Q45" i="3"/>
  <c r="P45" i="3"/>
  <c r="R45" i="3" s="1"/>
  <c r="Q44" i="3"/>
  <c r="P44" i="3"/>
  <c r="R44" i="3" s="1"/>
  <c r="Q43" i="3"/>
  <c r="P43" i="3"/>
  <c r="R43" i="3" s="1"/>
  <c r="Q42" i="3"/>
  <c r="P42" i="3"/>
  <c r="R42" i="3" s="1"/>
  <c r="Q41" i="3"/>
  <c r="P41" i="3"/>
  <c r="R41" i="3" s="1"/>
  <c r="Q40" i="3"/>
  <c r="P40" i="3"/>
  <c r="R40" i="3" s="1"/>
  <c r="Q39" i="3"/>
  <c r="P39" i="3"/>
  <c r="R39" i="3" s="1"/>
  <c r="Q38" i="3"/>
  <c r="P38" i="3"/>
  <c r="R38" i="3" s="1"/>
  <c r="Q37" i="3"/>
  <c r="P37" i="3"/>
  <c r="R37" i="3" s="1"/>
  <c r="Q36" i="3"/>
  <c r="P36" i="3"/>
  <c r="R36" i="3" s="1"/>
  <c r="Q35" i="3"/>
  <c r="P35" i="3"/>
  <c r="R35" i="3" s="1"/>
  <c r="Q34" i="3"/>
  <c r="P34" i="3"/>
  <c r="R34" i="3" s="1"/>
  <c r="Q33" i="3"/>
  <c r="P33" i="3"/>
  <c r="R33" i="3" s="1"/>
  <c r="Q32" i="3"/>
  <c r="P32" i="3"/>
  <c r="R32" i="3" s="1"/>
  <c r="Q31" i="3"/>
  <c r="P31" i="3"/>
  <c r="R31" i="3" s="1"/>
  <c r="Q30" i="3"/>
  <c r="P30" i="3"/>
  <c r="R30" i="3" s="1"/>
  <c r="Q29" i="3"/>
  <c r="P29" i="3"/>
  <c r="R29" i="3" s="1"/>
  <c r="Q28" i="3"/>
  <c r="P28" i="3"/>
  <c r="R28" i="3" s="1"/>
  <c r="Q27" i="3"/>
  <c r="P27" i="3"/>
  <c r="R27" i="3" s="1"/>
  <c r="Q26" i="3"/>
  <c r="P26" i="3"/>
  <c r="R26" i="3" s="1"/>
  <c r="Q25" i="3"/>
  <c r="P25" i="3"/>
  <c r="R25" i="3" s="1"/>
  <c r="Q24" i="3"/>
  <c r="P24" i="3"/>
  <c r="R24" i="3" s="1"/>
  <c r="Q23" i="3"/>
  <c r="P23" i="3"/>
  <c r="R23" i="3" s="1"/>
  <c r="Q22" i="3"/>
  <c r="P22" i="3"/>
  <c r="R22" i="3" s="1"/>
  <c r="Q21" i="3"/>
  <c r="P21" i="3"/>
  <c r="R21" i="3" s="1"/>
  <c r="Q20" i="3"/>
  <c r="P20" i="3"/>
  <c r="R20" i="3" s="1"/>
  <c r="Q19" i="3"/>
  <c r="P19" i="3"/>
  <c r="R19" i="3" s="1"/>
  <c r="Q18" i="3"/>
  <c r="P18" i="3"/>
  <c r="R18" i="3" s="1"/>
  <c r="Q17" i="3"/>
  <c r="P17" i="3"/>
  <c r="R17" i="3" s="1"/>
  <c r="Q16" i="3"/>
  <c r="P16" i="3"/>
  <c r="R16" i="3" s="1"/>
  <c r="Q15" i="3"/>
  <c r="P15" i="3"/>
  <c r="R15" i="3" s="1"/>
  <c r="Q14" i="3"/>
  <c r="P14" i="3"/>
  <c r="R14" i="3" s="1"/>
  <c r="Q13" i="3"/>
  <c r="P13" i="3"/>
  <c r="R13" i="3" s="1"/>
  <c r="Q12" i="3"/>
  <c r="P12" i="3"/>
  <c r="R12" i="3" s="1"/>
  <c r="Q11" i="3"/>
  <c r="P11" i="3"/>
  <c r="R11" i="3" s="1"/>
  <c r="Q10" i="3"/>
  <c r="P10" i="3"/>
  <c r="R10" i="3" s="1"/>
  <c r="Q9" i="3"/>
  <c r="P9" i="3"/>
  <c r="R9" i="3" s="1"/>
  <c r="Q8" i="3"/>
  <c r="P8" i="3"/>
  <c r="R8" i="3" s="1"/>
  <c r="Q7" i="3"/>
  <c r="P7" i="3"/>
  <c r="R7" i="3" s="1"/>
  <c r="Q6" i="3"/>
  <c r="P6" i="3"/>
  <c r="R6" i="3" s="1"/>
  <c r="Q5" i="3"/>
  <c r="Q13" i="9"/>
  <c r="P13" i="9"/>
  <c r="Q12" i="9"/>
  <c r="P12" i="9"/>
  <c r="Q11" i="9"/>
  <c r="P11" i="9"/>
  <c r="Q10" i="9"/>
  <c r="P10" i="9"/>
  <c r="Q9" i="9"/>
  <c r="P9" i="9"/>
  <c r="Q8" i="9"/>
  <c r="P8" i="9"/>
  <c r="Q7" i="9"/>
  <c r="P7" i="9"/>
  <c r="Q6" i="9"/>
  <c r="P6" i="9"/>
  <c r="Q5" i="9"/>
  <c r="G15" i="9"/>
  <c r="Q6" i="11"/>
  <c r="Q5" i="11"/>
  <c r="Q88" i="13"/>
  <c r="P88" i="13"/>
  <c r="Q87" i="13"/>
  <c r="P87" i="13"/>
  <c r="Q86" i="13"/>
  <c r="P86" i="13"/>
  <c r="Q85" i="13"/>
  <c r="P85" i="13"/>
  <c r="Q84" i="13"/>
  <c r="P84" i="13"/>
  <c r="Q83" i="13"/>
  <c r="P83" i="13"/>
  <c r="Q82" i="13"/>
  <c r="P82" i="13"/>
  <c r="Q81" i="13"/>
  <c r="P81" i="13"/>
  <c r="Q80" i="13"/>
  <c r="P80" i="13"/>
  <c r="Q79" i="13"/>
  <c r="P79" i="13"/>
  <c r="Q78" i="13"/>
  <c r="P78" i="13"/>
  <c r="Q77" i="13"/>
  <c r="P77" i="13"/>
  <c r="Q76" i="13"/>
  <c r="P76" i="13"/>
  <c r="Q75" i="13"/>
  <c r="P75" i="13"/>
  <c r="Q74" i="13"/>
  <c r="P74" i="13"/>
  <c r="Q73" i="13"/>
  <c r="P73" i="13"/>
  <c r="Q72" i="13"/>
  <c r="P72" i="13"/>
  <c r="Q71" i="13"/>
  <c r="P71" i="13"/>
  <c r="Q70" i="13"/>
  <c r="P70" i="13"/>
  <c r="Q69" i="13"/>
  <c r="P69" i="13"/>
  <c r="Q68" i="13"/>
  <c r="P68" i="13"/>
  <c r="Q67" i="13"/>
  <c r="P67" i="13"/>
  <c r="Q66" i="13"/>
  <c r="P66" i="13"/>
  <c r="Q65" i="13"/>
  <c r="P65" i="13"/>
  <c r="Q64" i="13"/>
  <c r="P64" i="13"/>
  <c r="Q63" i="13"/>
  <c r="P63" i="13"/>
  <c r="Q62" i="13"/>
  <c r="P62" i="13"/>
  <c r="Q61" i="13"/>
  <c r="P61" i="13"/>
  <c r="Q60" i="13"/>
  <c r="P60" i="13"/>
  <c r="Q59" i="13"/>
  <c r="P59" i="13"/>
  <c r="Q58" i="13"/>
  <c r="P58" i="13"/>
  <c r="Q57" i="13"/>
  <c r="P57" i="13"/>
  <c r="Q56" i="13"/>
  <c r="P56" i="13"/>
  <c r="Q55" i="13"/>
  <c r="P55" i="13"/>
  <c r="Q54" i="13"/>
  <c r="P54" i="13"/>
  <c r="Q53" i="13"/>
  <c r="P53" i="13"/>
  <c r="Q52" i="13"/>
  <c r="P52" i="13"/>
  <c r="Q51" i="13"/>
  <c r="P51" i="13"/>
  <c r="Q50" i="13"/>
  <c r="P50" i="13"/>
  <c r="Q49" i="13"/>
  <c r="P49" i="13"/>
  <c r="Q48" i="13"/>
  <c r="P48" i="13"/>
  <c r="Q47" i="13"/>
  <c r="P47" i="13"/>
  <c r="Q46" i="13"/>
  <c r="P46" i="13"/>
  <c r="Q45" i="13"/>
  <c r="P45" i="13"/>
  <c r="Q44" i="13"/>
  <c r="P44" i="13"/>
  <c r="Q43" i="13"/>
  <c r="P43" i="13"/>
  <c r="Q42" i="13"/>
  <c r="P42" i="13"/>
  <c r="Q41" i="13"/>
  <c r="P41" i="13"/>
  <c r="Q40" i="13"/>
  <c r="P40" i="13"/>
  <c r="Q39" i="13"/>
  <c r="P39" i="13"/>
  <c r="Q38" i="13"/>
  <c r="P38" i="13"/>
  <c r="Q37" i="13"/>
  <c r="P37" i="13"/>
  <c r="Q36" i="13"/>
  <c r="P36" i="13"/>
  <c r="Q35" i="13"/>
  <c r="P35" i="13"/>
  <c r="Q34" i="13"/>
  <c r="P34" i="13"/>
  <c r="Q33" i="13"/>
  <c r="P33" i="13"/>
  <c r="Q32" i="13"/>
  <c r="P32" i="13"/>
  <c r="Q31" i="13"/>
  <c r="P31" i="13"/>
  <c r="Q30" i="13"/>
  <c r="P30" i="13"/>
  <c r="Q29" i="13"/>
  <c r="P29" i="13"/>
  <c r="Q28" i="13"/>
  <c r="P28" i="13"/>
  <c r="Q27" i="13"/>
  <c r="P27" i="13"/>
  <c r="Q26" i="13"/>
  <c r="P26" i="13"/>
  <c r="Q25" i="13"/>
  <c r="P25" i="13"/>
  <c r="Q24" i="13"/>
  <c r="P24" i="13"/>
  <c r="Q23" i="13"/>
  <c r="P23" i="13"/>
  <c r="Q22" i="13"/>
  <c r="P22" i="13"/>
  <c r="Q21" i="13"/>
  <c r="P21" i="13"/>
  <c r="Q20" i="13"/>
  <c r="P20" i="13"/>
  <c r="Q19" i="13"/>
  <c r="P19" i="13"/>
  <c r="Q18" i="13"/>
  <c r="P18" i="13"/>
  <c r="Q17" i="13"/>
  <c r="P17" i="13"/>
  <c r="Q16" i="13"/>
  <c r="P16" i="13"/>
  <c r="Q15" i="13"/>
  <c r="P15" i="13"/>
  <c r="Q14" i="13"/>
  <c r="P14" i="13"/>
  <c r="Q13" i="13"/>
  <c r="P13" i="13"/>
  <c r="Q12" i="13"/>
  <c r="P12" i="13"/>
  <c r="Q11" i="13"/>
  <c r="P11" i="13"/>
  <c r="Q10" i="13"/>
  <c r="P10" i="13"/>
  <c r="Q9" i="13"/>
  <c r="P9" i="13"/>
  <c r="Q8" i="13"/>
  <c r="P8" i="13"/>
  <c r="Q7" i="13"/>
  <c r="P7" i="13"/>
  <c r="Q6" i="13"/>
  <c r="P6" i="13"/>
  <c r="Q5" i="13"/>
  <c r="P90" i="13"/>
  <c r="M90" i="13"/>
  <c r="L90" i="13"/>
  <c r="K90" i="13"/>
  <c r="J90" i="13"/>
  <c r="I90" i="13"/>
  <c r="H90" i="13"/>
  <c r="G90" i="13"/>
  <c r="F90" i="13"/>
  <c r="E90" i="13"/>
  <c r="M15" i="9"/>
  <c r="L15" i="9"/>
  <c r="K15" i="9"/>
  <c r="J15" i="9"/>
  <c r="I15" i="9"/>
  <c r="H15" i="9"/>
  <c r="F15" i="9"/>
  <c r="E15" i="9"/>
  <c r="P60" i="7"/>
  <c r="M60" i="7"/>
  <c r="L60" i="7"/>
  <c r="K60" i="7"/>
  <c r="J60" i="7"/>
  <c r="I60" i="7"/>
  <c r="H60" i="7"/>
  <c r="G60" i="7"/>
  <c r="F60" i="7"/>
  <c r="E60" i="7"/>
  <c r="M14" i="5"/>
  <c r="L14" i="5"/>
  <c r="K14" i="5"/>
  <c r="J14" i="5"/>
  <c r="I14" i="5"/>
  <c r="H14" i="5"/>
  <c r="G14" i="5"/>
  <c r="F14" i="5"/>
  <c r="E14" i="5"/>
  <c r="F70" i="3"/>
  <c r="G70" i="3"/>
  <c r="H70" i="3"/>
  <c r="I70" i="3"/>
  <c r="J70" i="3"/>
  <c r="K70" i="3"/>
  <c r="L70" i="3"/>
  <c r="M70" i="3"/>
  <c r="E70" i="3"/>
  <c r="Q90" i="13" l="1"/>
  <c r="R6" i="13"/>
  <c r="R7" i="13"/>
  <c r="R8" i="13"/>
  <c r="R9" i="13"/>
  <c r="R10" i="13"/>
  <c r="R11" i="13"/>
  <c r="R12" i="13"/>
  <c r="R13" i="13"/>
  <c r="R14" i="13"/>
  <c r="R15" i="13"/>
  <c r="R16" i="13"/>
  <c r="R17" i="13"/>
  <c r="R18" i="13"/>
  <c r="R19" i="13"/>
  <c r="R20" i="13"/>
  <c r="R21" i="13"/>
  <c r="R22" i="13"/>
  <c r="R23" i="13"/>
  <c r="R24" i="13"/>
  <c r="R25" i="13"/>
  <c r="R26" i="13"/>
  <c r="R27" i="13"/>
  <c r="R28" i="13"/>
  <c r="R29" i="13"/>
  <c r="R30" i="13"/>
  <c r="R31" i="13"/>
  <c r="R32" i="13"/>
  <c r="R33" i="13"/>
  <c r="R34" i="13"/>
  <c r="R35" i="13"/>
  <c r="R36" i="13"/>
  <c r="R37" i="13"/>
  <c r="R38" i="13"/>
  <c r="R39" i="13"/>
  <c r="R40" i="13"/>
  <c r="R41" i="13"/>
  <c r="R42" i="13"/>
  <c r="R43" i="13"/>
  <c r="R44" i="13"/>
  <c r="R45" i="13"/>
  <c r="R46" i="13"/>
  <c r="R47" i="13"/>
  <c r="R48" i="13"/>
  <c r="R49" i="13"/>
  <c r="R50" i="13"/>
  <c r="R51" i="13"/>
  <c r="R52" i="13"/>
  <c r="R53" i="13"/>
  <c r="R54" i="13"/>
  <c r="R55" i="13"/>
  <c r="R56" i="13"/>
  <c r="R57" i="13"/>
  <c r="R58" i="13"/>
  <c r="R59" i="13"/>
  <c r="R60" i="13"/>
  <c r="R61" i="13"/>
  <c r="R62" i="13"/>
  <c r="R63" i="13"/>
  <c r="R64" i="13"/>
  <c r="R65" i="13"/>
  <c r="R66" i="13"/>
  <c r="R67" i="13"/>
  <c r="R68" i="13"/>
  <c r="R69" i="13"/>
  <c r="R70" i="13"/>
  <c r="R71" i="13"/>
  <c r="R72" i="13"/>
  <c r="R73" i="13"/>
  <c r="R74" i="13"/>
  <c r="R75" i="13"/>
  <c r="R76" i="13"/>
  <c r="R77" i="13"/>
  <c r="R78" i="13"/>
  <c r="R79" i="13"/>
  <c r="R80" i="13"/>
  <c r="R81" i="13"/>
  <c r="R82" i="13"/>
  <c r="R83" i="13"/>
  <c r="R84" i="13"/>
  <c r="R85" i="13"/>
  <c r="R86" i="13"/>
  <c r="R87" i="13"/>
  <c r="R88" i="13"/>
  <c r="R6" i="9"/>
  <c r="R7" i="9"/>
  <c r="R8" i="9"/>
  <c r="R9" i="9"/>
  <c r="R10" i="9"/>
  <c r="R11" i="9"/>
  <c r="R12" i="9"/>
  <c r="R13" i="9"/>
  <c r="M29" i="3"/>
  <c r="G29" i="3"/>
  <c r="H29" i="3"/>
  <c r="K29" i="3" s="1"/>
  <c r="F29" i="3" l="1"/>
  <c r="L29" i="3"/>
  <c r="H12" i="5"/>
  <c r="Q12" i="5"/>
  <c r="G12" i="5"/>
  <c r="M12" i="5" s="1"/>
  <c r="P12" i="5" s="1"/>
  <c r="R12" i="5" l="1"/>
  <c r="K12" i="5"/>
  <c r="L12" i="5" s="1"/>
  <c r="F12" i="5"/>
  <c r="J8" i="11" l="1"/>
  <c r="G31" i="3"/>
  <c r="M31" i="3" s="1"/>
  <c r="G32" i="3"/>
  <c r="M32" i="3" s="1"/>
  <c r="G33" i="3"/>
  <c r="M33" i="3" s="1"/>
  <c r="G34" i="3"/>
  <c r="M34" i="3" s="1"/>
  <c r="G35" i="3"/>
  <c r="M35" i="3" s="1"/>
  <c r="G36" i="3"/>
  <c r="M36" i="3" s="1"/>
  <c r="G37" i="3"/>
  <c r="M37" i="3" s="1"/>
  <c r="G38" i="3"/>
  <c r="M38" i="3" s="1"/>
  <c r="G39" i="3"/>
  <c r="M39" i="3" s="1"/>
  <c r="G40" i="3"/>
  <c r="M40" i="3" s="1"/>
  <c r="G41" i="3"/>
  <c r="M41" i="3" s="1"/>
  <c r="G42" i="3"/>
  <c r="M42" i="3" s="1"/>
  <c r="G43" i="3"/>
  <c r="M43" i="3" s="1"/>
  <c r="G44" i="3"/>
  <c r="M44" i="3" s="1"/>
  <c r="G45" i="3"/>
  <c r="M45" i="3" s="1"/>
  <c r="G46" i="3"/>
  <c r="M46" i="3" s="1"/>
  <c r="G47" i="3"/>
  <c r="M47" i="3" s="1"/>
  <c r="G48" i="3"/>
  <c r="M48" i="3" s="1"/>
  <c r="G49" i="3"/>
  <c r="M49" i="3" s="1"/>
  <c r="G50" i="3"/>
  <c r="M50" i="3" s="1"/>
  <c r="G51" i="3"/>
  <c r="M51" i="3" s="1"/>
  <c r="G52" i="3"/>
  <c r="M52" i="3" s="1"/>
  <c r="G53" i="3"/>
  <c r="M53" i="3" s="1"/>
  <c r="G54" i="3"/>
  <c r="M54" i="3" s="1"/>
  <c r="G55" i="3"/>
  <c r="M55" i="3" s="1"/>
  <c r="G56" i="3"/>
  <c r="M56" i="3" s="1"/>
  <c r="G57" i="3"/>
  <c r="M57" i="3" s="1"/>
  <c r="G58" i="3"/>
  <c r="M58" i="3" s="1"/>
  <c r="G59" i="3"/>
  <c r="M59" i="3" s="1"/>
  <c r="G60" i="3"/>
  <c r="M60" i="3" s="1"/>
  <c r="G61" i="3"/>
  <c r="M61" i="3" s="1"/>
  <c r="G62" i="3"/>
  <c r="M62" i="3" s="1"/>
  <c r="G63" i="3"/>
  <c r="M63" i="3" s="1"/>
  <c r="G64" i="3"/>
  <c r="M64" i="3" s="1"/>
  <c r="G65" i="3"/>
  <c r="M65" i="3" s="1"/>
  <c r="G66" i="3"/>
  <c r="M66" i="3" s="1"/>
  <c r="G67" i="3"/>
  <c r="M67" i="3" s="1"/>
  <c r="G68" i="3"/>
  <c r="M68" i="3" s="1"/>
  <c r="G30" i="3"/>
  <c r="K30" i="3" s="1"/>
  <c r="K32" i="3" l="1"/>
  <c r="K34" i="3"/>
  <c r="K36" i="3"/>
  <c r="K38" i="3"/>
  <c r="K40" i="3"/>
  <c r="K42" i="3"/>
  <c r="K44" i="3"/>
  <c r="K46" i="3"/>
  <c r="K48" i="3"/>
  <c r="K50" i="3"/>
  <c r="K52" i="3"/>
  <c r="K54" i="3"/>
  <c r="K56" i="3"/>
  <c r="K58" i="3"/>
  <c r="K60" i="3"/>
  <c r="K62" i="3"/>
  <c r="K64" i="3"/>
  <c r="K66" i="3"/>
  <c r="K68" i="3"/>
  <c r="K31" i="3"/>
  <c r="K33" i="3"/>
  <c r="K35" i="3"/>
  <c r="K37" i="3"/>
  <c r="K39" i="3"/>
  <c r="K41" i="3"/>
  <c r="K43" i="3"/>
  <c r="K45" i="3"/>
  <c r="K47" i="3"/>
  <c r="K49" i="3"/>
  <c r="K51" i="3"/>
  <c r="K53" i="3"/>
  <c r="K55" i="3"/>
  <c r="K57" i="3"/>
  <c r="K59" i="3"/>
  <c r="K61" i="3"/>
  <c r="K63" i="3"/>
  <c r="K65" i="3"/>
  <c r="K67" i="3"/>
  <c r="L30" i="3"/>
  <c r="F30" i="3"/>
  <c r="M30" i="3"/>
  <c r="F65" i="3" l="1"/>
  <c r="L65" i="3"/>
  <c r="F61" i="3"/>
  <c r="L61" i="3"/>
  <c r="F57" i="3"/>
  <c r="L57" i="3"/>
  <c r="F53" i="3"/>
  <c r="L53" i="3"/>
  <c r="F49" i="3"/>
  <c r="L49" i="3"/>
  <c r="F45" i="3"/>
  <c r="L45" i="3"/>
  <c r="F41" i="3"/>
  <c r="L41" i="3"/>
  <c r="F37" i="3"/>
  <c r="L37" i="3"/>
  <c r="F33" i="3"/>
  <c r="L33" i="3"/>
  <c r="L66" i="3"/>
  <c r="F66" i="3"/>
  <c r="L62" i="3"/>
  <c r="F62" i="3"/>
  <c r="L58" i="3"/>
  <c r="F58" i="3"/>
  <c r="L54" i="3"/>
  <c r="F54" i="3"/>
  <c r="L50" i="3"/>
  <c r="F50" i="3"/>
  <c r="L46" i="3"/>
  <c r="F46" i="3"/>
  <c r="L42" i="3"/>
  <c r="F42" i="3"/>
  <c r="L38" i="3"/>
  <c r="F38" i="3"/>
  <c r="L34" i="3"/>
  <c r="F34" i="3"/>
  <c r="F67" i="3"/>
  <c r="L67" i="3"/>
  <c r="F63" i="3"/>
  <c r="L63" i="3"/>
  <c r="F59" i="3"/>
  <c r="L59" i="3"/>
  <c r="F55" i="3"/>
  <c r="L55" i="3"/>
  <c r="F51" i="3"/>
  <c r="L51" i="3"/>
  <c r="F47" i="3"/>
  <c r="L47" i="3"/>
  <c r="F43" i="3"/>
  <c r="L43" i="3"/>
  <c r="F39" i="3"/>
  <c r="L39" i="3"/>
  <c r="F35" i="3"/>
  <c r="L35" i="3"/>
  <c r="F31" i="3"/>
  <c r="L31" i="3"/>
  <c r="L68" i="3"/>
  <c r="F68" i="3"/>
  <c r="L64" i="3"/>
  <c r="F64" i="3"/>
  <c r="L60" i="3"/>
  <c r="F60" i="3"/>
  <c r="L56" i="3"/>
  <c r="F56" i="3"/>
  <c r="L52" i="3"/>
  <c r="F52" i="3"/>
  <c r="L48" i="3"/>
  <c r="F48" i="3"/>
  <c r="L44" i="3"/>
  <c r="F44" i="3"/>
  <c r="L40" i="3"/>
  <c r="F40" i="3"/>
  <c r="L36" i="3"/>
  <c r="F36" i="3"/>
  <c r="L32" i="3"/>
  <c r="F32" i="3"/>
  <c r="K26" i="1"/>
  <c r="L26" i="1" s="1"/>
  <c r="M24" i="1"/>
  <c r="P24" i="1" s="1"/>
  <c r="M22" i="1"/>
  <c r="P22" i="1" s="1"/>
  <c r="K20" i="1"/>
  <c r="L20" i="1" s="1"/>
  <c r="K18" i="1"/>
  <c r="L18" i="1" s="1"/>
  <c r="G18" i="1"/>
  <c r="M18" i="1" s="1"/>
  <c r="P18" i="1" s="1"/>
  <c r="G19" i="1"/>
  <c r="K19" i="1" s="1"/>
  <c r="G20" i="1"/>
  <c r="M20" i="1" s="1"/>
  <c r="P20" i="1" s="1"/>
  <c r="G21" i="1"/>
  <c r="M21" i="1" s="1"/>
  <c r="P21" i="1" s="1"/>
  <c r="G22" i="1"/>
  <c r="K22" i="1" s="1"/>
  <c r="L22" i="1" s="1"/>
  <c r="G23" i="1"/>
  <c r="M23" i="1" s="1"/>
  <c r="P23" i="1" s="1"/>
  <c r="G24" i="1"/>
  <c r="K24" i="1" s="1"/>
  <c r="L24" i="1" s="1"/>
  <c r="G25" i="1"/>
  <c r="M25" i="1" s="1"/>
  <c r="P25" i="1" s="1"/>
  <c r="G26" i="1"/>
  <c r="M26" i="1" s="1"/>
  <c r="P26" i="1" s="1"/>
  <c r="Q9" i="7"/>
  <c r="Q10" i="7"/>
  <c r="Q11" i="7"/>
  <c r="Q12" i="7"/>
  <c r="Q13" i="7"/>
  <c r="Q33" i="7"/>
  <c r="Q34" i="7"/>
  <c r="Q35" i="7"/>
  <c r="Q48" i="7"/>
  <c r="Q49" i="7"/>
  <c r="Q50" i="7"/>
  <c r="Q51" i="7"/>
  <c r="Q52" i="7"/>
  <c r="Q58" i="7"/>
  <c r="G9" i="7"/>
  <c r="M9" i="7" s="1"/>
  <c r="P9" i="7" s="1"/>
  <c r="G10" i="7"/>
  <c r="M10" i="7" s="1"/>
  <c r="P10" i="7" s="1"/>
  <c r="G11" i="7"/>
  <c r="M11" i="7" s="1"/>
  <c r="P11" i="7" s="1"/>
  <c r="G12" i="7"/>
  <c r="M12" i="7" s="1"/>
  <c r="P12" i="7" s="1"/>
  <c r="G13" i="7"/>
  <c r="M13" i="7" s="1"/>
  <c r="P13" i="7" s="1"/>
  <c r="G14" i="7"/>
  <c r="M14" i="7" s="1"/>
  <c r="P14" i="7" s="1"/>
  <c r="G15" i="7"/>
  <c r="M15" i="7" s="1"/>
  <c r="P15" i="7" s="1"/>
  <c r="G16" i="7"/>
  <c r="M16" i="7" s="1"/>
  <c r="P16" i="7" s="1"/>
  <c r="G17" i="7"/>
  <c r="M17" i="7" s="1"/>
  <c r="P17" i="7" s="1"/>
  <c r="G18" i="7"/>
  <c r="M18" i="7" s="1"/>
  <c r="P18" i="7" s="1"/>
  <c r="G19" i="7"/>
  <c r="M19" i="7" s="1"/>
  <c r="P19" i="7" s="1"/>
  <c r="G20" i="7"/>
  <c r="M20" i="7" s="1"/>
  <c r="P20" i="7" s="1"/>
  <c r="G21" i="7"/>
  <c r="M21" i="7" s="1"/>
  <c r="P21" i="7" s="1"/>
  <c r="G22" i="7"/>
  <c r="M22" i="7" s="1"/>
  <c r="P22" i="7" s="1"/>
  <c r="G23" i="7"/>
  <c r="M23" i="7" s="1"/>
  <c r="P23" i="7" s="1"/>
  <c r="G24" i="7"/>
  <c r="M24" i="7" s="1"/>
  <c r="P24" i="7" s="1"/>
  <c r="G25" i="7"/>
  <c r="M25" i="7" s="1"/>
  <c r="P25" i="7" s="1"/>
  <c r="G26" i="7"/>
  <c r="M26" i="7" s="1"/>
  <c r="P26" i="7" s="1"/>
  <c r="G27" i="7"/>
  <c r="M27" i="7" s="1"/>
  <c r="P27" i="7" s="1"/>
  <c r="G28" i="7"/>
  <c r="M28" i="7" s="1"/>
  <c r="P28" i="7" s="1"/>
  <c r="G29" i="7"/>
  <c r="M29" i="7" s="1"/>
  <c r="P29" i="7" s="1"/>
  <c r="G30" i="7"/>
  <c r="M30" i="7" s="1"/>
  <c r="P30" i="7" s="1"/>
  <c r="G31" i="7"/>
  <c r="M31" i="7" s="1"/>
  <c r="P31" i="7" s="1"/>
  <c r="G32" i="7"/>
  <c r="M32" i="7" s="1"/>
  <c r="P32" i="7" s="1"/>
  <c r="G33" i="7"/>
  <c r="M33" i="7" s="1"/>
  <c r="P33" i="7" s="1"/>
  <c r="G34" i="7"/>
  <c r="M34" i="7" s="1"/>
  <c r="P34" i="7" s="1"/>
  <c r="G35" i="7"/>
  <c r="M35" i="7" s="1"/>
  <c r="P35" i="7" s="1"/>
  <c r="G36" i="7"/>
  <c r="M36" i="7" s="1"/>
  <c r="P36" i="7" s="1"/>
  <c r="G37" i="7"/>
  <c r="M37" i="7" s="1"/>
  <c r="P37" i="7" s="1"/>
  <c r="G38" i="7"/>
  <c r="M38" i="7" s="1"/>
  <c r="P38" i="7" s="1"/>
  <c r="G39" i="7"/>
  <c r="M39" i="7" s="1"/>
  <c r="P39" i="7" s="1"/>
  <c r="G40" i="7"/>
  <c r="M40" i="7" s="1"/>
  <c r="P40" i="7" s="1"/>
  <c r="G41" i="7"/>
  <c r="M41" i="7" s="1"/>
  <c r="P41" i="7" s="1"/>
  <c r="G42" i="7"/>
  <c r="M42" i="7" s="1"/>
  <c r="P42" i="7" s="1"/>
  <c r="G43" i="7"/>
  <c r="M43" i="7" s="1"/>
  <c r="P43" i="7" s="1"/>
  <c r="G44" i="7"/>
  <c r="M44" i="7" s="1"/>
  <c r="P44" i="7" s="1"/>
  <c r="G45" i="7"/>
  <c r="M45" i="7" s="1"/>
  <c r="P45" i="7" s="1"/>
  <c r="G46" i="7"/>
  <c r="M46" i="7" s="1"/>
  <c r="P46" i="7" s="1"/>
  <c r="G47" i="7"/>
  <c r="M47" i="7" s="1"/>
  <c r="P47" i="7" s="1"/>
  <c r="G48" i="7"/>
  <c r="M48" i="7" s="1"/>
  <c r="P48" i="7" s="1"/>
  <c r="G49" i="7"/>
  <c r="M49" i="7" s="1"/>
  <c r="P49" i="7" s="1"/>
  <c r="G50" i="7"/>
  <c r="M50" i="7" s="1"/>
  <c r="P50" i="7" s="1"/>
  <c r="G51" i="7"/>
  <c r="M51" i="7" s="1"/>
  <c r="P51" i="7" s="1"/>
  <c r="G52" i="7"/>
  <c r="M52" i="7" s="1"/>
  <c r="P52" i="7" s="1"/>
  <c r="G53" i="7"/>
  <c r="M53" i="7" s="1"/>
  <c r="P53" i="7" s="1"/>
  <c r="G54" i="7"/>
  <c r="M54" i="7" s="1"/>
  <c r="P54" i="7" s="1"/>
  <c r="G55" i="7"/>
  <c r="M55" i="7" s="1"/>
  <c r="P55" i="7" s="1"/>
  <c r="G56" i="7"/>
  <c r="M56" i="7" s="1"/>
  <c r="P56" i="7" s="1"/>
  <c r="G57" i="7"/>
  <c r="M57" i="7" s="1"/>
  <c r="P57" i="7" s="1"/>
  <c r="G58" i="7"/>
  <c r="M58" i="7" s="1"/>
  <c r="P58" i="7" s="1"/>
  <c r="G8" i="7"/>
  <c r="M8" i="7" s="1"/>
  <c r="P8" i="7" s="1"/>
  <c r="Q47" i="7" l="1"/>
  <c r="Q32" i="7"/>
  <c r="Q8" i="7"/>
  <c r="R8" i="7" s="1"/>
  <c r="Q14" i="7"/>
  <c r="Q15" i="7"/>
  <c r="Q16" i="7"/>
  <c r="Q17" i="7"/>
  <c r="Q18" i="7"/>
  <c r="Q19" i="7"/>
  <c r="Q20" i="7"/>
  <c r="Q21" i="7"/>
  <c r="Q22" i="7"/>
  <c r="Q23" i="7"/>
  <c r="Q25" i="7"/>
  <c r="R25" i="7" s="1"/>
  <c r="Q27" i="7"/>
  <c r="R27" i="7" s="1"/>
  <c r="Q29" i="7"/>
  <c r="R29" i="7" s="1"/>
  <c r="Q31" i="7"/>
  <c r="Q36" i="7"/>
  <c r="Q38" i="7"/>
  <c r="R38" i="7" s="1"/>
  <c r="Q40" i="7"/>
  <c r="Q42" i="7"/>
  <c r="Q44" i="7"/>
  <c r="Q46" i="7"/>
  <c r="R46" i="7" s="1"/>
  <c r="Q53" i="7"/>
  <c r="Q55" i="7"/>
  <c r="R55" i="7" s="1"/>
  <c r="L19" i="1"/>
  <c r="F19" i="1"/>
  <c r="Q57" i="7"/>
  <c r="R57" i="7" s="1"/>
  <c r="Q24" i="7"/>
  <c r="R24" i="7" s="1"/>
  <c r="Q26" i="7"/>
  <c r="Q28" i="7"/>
  <c r="Q30" i="7"/>
  <c r="Q37" i="7"/>
  <c r="Q39" i="7"/>
  <c r="R39" i="7" s="1"/>
  <c r="Q41" i="7"/>
  <c r="R41" i="7" s="1"/>
  <c r="Q43" i="7"/>
  <c r="R43" i="7" s="1"/>
  <c r="Q45" i="7"/>
  <c r="Q54" i="7"/>
  <c r="Q56" i="7"/>
  <c r="M19" i="1"/>
  <c r="P19" i="1" s="1"/>
  <c r="K23" i="1"/>
  <c r="K25" i="1"/>
  <c r="K21" i="1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26" i="7"/>
  <c r="R28" i="7"/>
  <c r="R30" i="7"/>
  <c r="R31" i="7"/>
  <c r="R32" i="7"/>
  <c r="R33" i="7"/>
  <c r="R34" i="7"/>
  <c r="R35" i="7"/>
  <c r="R36" i="7"/>
  <c r="R37" i="7"/>
  <c r="R40" i="7"/>
  <c r="R42" i="7"/>
  <c r="R44" i="7"/>
  <c r="R45" i="7"/>
  <c r="R47" i="7"/>
  <c r="R48" i="7"/>
  <c r="R49" i="7"/>
  <c r="R50" i="7"/>
  <c r="R51" i="7"/>
  <c r="R52" i="7"/>
  <c r="R53" i="7"/>
  <c r="R54" i="7"/>
  <c r="R56" i="7"/>
  <c r="R58" i="7"/>
  <c r="F26" i="1"/>
  <c r="F24" i="1"/>
  <c r="F22" i="1"/>
  <c r="F20" i="1"/>
  <c r="F18" i="1"/>
  <c r="K8" i="7"/>
  <c r="K10" i="7"/>
  <c r="K12" i="7"/>
  <c r="K14" i="7"/>
  <c r="K16" i="7"/>
  <c r="K18" i="7"/>
  <c r="K20" i="7"/>
  <c r="K22" i="7"/>
  <c r="K24" i="7"/>
  <c r="K26" i="7"/>
  <c r="K28" i="7"/>
  <c r="K30" i="7"/>
  <c r="K32" i="7"/>
  <c r="K34" i="7"/>
  <c r="K36" i="7"/>
  <c r="K38" i="7"/>
  <c r="K40" i="7"/>
  <c r="K42" i="7"/>
  <c r="K44" i="7"/>
  <c r="K46" i="7"/>
  <c r="K48" i="7"/>
  <c r="K50" i="7"/>
  <c r="K52" i="7"/>
  <c r="K54" i="7"/>
  <c r="K56" i="7"/>
  <c r="K58" i="7"/>
  <c r="K9" i="7"/>
  <c r="K11" i="7"/>
  <c r="K13" i="7"/>
  <c r="K15" i="7"/>
  <c r="K17" i="7"/>
  <c r="K19" i="7"/>
  <c r="K21" i="7"/>
  <c r="K23" i="7"/>
  <c r="K25" i="7"/>
  <c r="K27" i="7"/>
  <c r="K29" i="7"/>
  <c r="K31" i="7"/>
  <c r="K33" i="7"/>
  <c r="K35" i="7"/>
  <c r="K37" i="7"/>
  <c r="K39" i="7"/>
  <c r="K41" i="7"/>
  <c r="K43" i="7"/>
  <c r="K45" i="7"/>
  <c r="K47" i="7"/>
  <c r="K49" i="7"/>
  <c r="K51" i="7"/>
  <c r="K53" i="7"/>
  <c r="K55" i="7"/>
  <c r="K57" i="7"/>
  <c r="Q11" i="5"/>
  <c r="Q10" i="5"/>
  <c r="G11" i="5"/>
  <c r="K11" i="5" s="1"/>
  <c r="G10" i="5"/>
  <c r="K10" i="5" s="1"/>
  <c r="L10" i="5" s="1"/>
  <c r="Q24" i="1" l="1"/>
  <c r="R24" i="1" s="1"/>
  <c r="Q22" i="1"/>
  <c r="R22" i="1" s="1"/>
  <c r="M10" i="5"/>
  <c r="P10" i="5" s="1"/>
  <c r="R10" i="5" s="1"/>
  <c r="Q26" i="1"/>
  <c r="R26" i="1" s="1"/>
  <c r="Q25" i="1"/>
  <c r="R25" i="1" s="1"/>
  <c r="Q21" i="1"/>
  <c r="R21" i="1" s="1"/>
  <c r="Q20" i="1"/>
  <c r="R20" i="1" s="1"/>
  <c r="Q19" i="1"/>
  <c r="L21" i="1"/>
  <c r="F21" i="1"/>
  <c r="L23" i="1"/>
  <c r="F23" i="1"/>
  <c r="Q18" i="1"/>
  <c r="R18" i="1" s="1"/>
  <c r="Q23" i="1"/>
  <c r="R23" i="1" s="1"/>
  <c r="L25" i="1"/>
  <c r="F25" i="1"/>
  <c r="R19" i="1"/>
  <c r="F57" i="7"/>
  <c r="L57" i="7"/>
  <c r="F53" i="7"/>
  <c r="L53" i="7"/>
  <c r="F49" i="7"/>
  <c r="L49" i="7"/>
  <c r="F45" i="7"/>
  <c r="L45" i="7"/>
  <c r="F41" i="7"/>
  <c r="L41" i="7"/>
  <c r="F37" i="7"/>
  <c r="L37" i="7"/>
  <c r="F33" i="7"/>
  <c r="L33" i="7"/>
  <c r="F29" i="7"/>
  <c r="L29" i="7"/>
  <c r="F25" i="7"/>
  <c r="L25" i="7"/>
  <c r="F21" i="7"/>
  <c r="L21" i="7"/>
  <c r="F17" i="7"/>
  <c r="L17" i="7"/>
  <c r="F13" i="7"/>
  <c r="L13" i="7"/>
  <c r="F9" i="7"/>
  <c r="L9" i="7"/>
  <c r="L56" i="7"/>
  <c r="F56" i="7"/>
  <c r="L52" i="7"/>
  <c r="F52" i="7"/>
  <c r="L48" i="7"/>
  <c r="F48" i="7"/>
  <c r="L44" i="7"/>
  <c r="F44" i="7"/>
  <c r="L40" i="7"/>
  <c r="F40" i="7"/>
  <c r="L36" i="7"/>
  <c r="F36" i="7"/>
  <c r="L32" i="7"/>
  <c r="F32" i="7"/>
  <c r="L28" i="7"/>
  <c r="F28" i="7"/>
  <c r="L24" i="7"/>
  <c r="F24" i="7"/>
  <c r="L20" i="7"/>
  <c r="F20" i="7"/>
  <c r="L16" i="7"/>
  <c r="F16" i="7"/>
  <c r="L12" i="7"/>
  <c r="F12" i="7"/>
  <c r="L8" i="7"/>
  <c r="F8" i="7"/>
  <c r="F55" i="7"/>
  <c r="L55" i="7"/>
  <c r="F51" i="7"/>
  <c r="L51" i="7"/>
  <c r="F47" i="7"/>
  <c r="L47" i="7"/>
  <c r="F43" i="7"/>
  <c r="L43" i="7"/>
  <c r="F39" i="7"/>
  <c r="L39" i="7"/>
  <c r="F35" i="7"/>
  <c r="L35" i="7"/>
  <c r="F31" i="7"/>
  <c r="L31" i="7"/>
  <c r="F27" i="7"/>
  <c r="L27" i="7"/>
  <c r="F23" i="7"/>
  <c r="L23" i="7"/>
  <c r="F19" i="7"/>
  <c r="L19" i="7"/>
  <c r="F15" i="7"/>
  <c r="L15" i="7"/>
  <c r="F11" i="7"/>
  <c r="L11" i="7"/>
  <c r="L58" i="7"/>
  <c r="F58" i="7"/>
  <c r="L54" i="7"/>
  <c r="F54" i="7"/>
  <c r="L50" i="7"/>
  <c r="F50" i="7"/>
  <c r="L46" i="7"/>
  <c r="F46" i="7"/>
  <c r="L42" i="7"/>
  <c r="F42" i="7"/>
  <c r="L38" i="7"/>
  <c r="F38" i="7"/>
  <c r="L34" i="7"/>
  <c r="F34" i="7"/>
  <c r="L30" i="7"/>
  <c r="F30" i="7"/>
  <c r="L26" i="7"/>
  <c r="F26" i="7"/>
  <c r="L22" i="7"/>
  <c r="F22" i="7"/>
  <c r="L18" i="7"/>
  <c r="F18" i="7"/>
  <c r="L14" i="7"/>
  <c r="F14" i="7"/>
  <c r="L10" i="7"/>
  <c r="F10" i="7"/>
  <c r="L11" i="5"/>
  <c r="F11" i="5"/>
  <c r="M11" i="5"/>
  <c r="P11" i="5" s="1"/>
  <c r="R11" i="5" s="1"/>
  <c r="F10" i="5"/>
  <c r="A6" i="13"/>
  <c r="A7" i="13" s="1"/>
  <c r="A8" i="13" s="1"/>
  <c r="A9" i="13" s="1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38" i="13" s="1"/>
  <c r="A39" i="13" s="1"/>
  <c r="A40" i="13" s="1"/>
  <c r="A41" i="13" s="1"/>
  <c r="A42" i="13" s="1"/>
  <c r="A43" i="13" s="1"/>
  <c r="A44" i="13" s="1"/>
  <c r="A45" i="13" s="1"/>
  <c r="A46" i="13" s="1"/>
  <c r="A47" i="13" s="1"/>
  <c r="A48" i="13" s="1"/>
  <c r="A49" i="13" s="1"/>
  <c r="A50" i="13" s="1"/>
  <c r="A51" i="13" s="1"/>
  <c r="A52" i="13" s="1"/>
  <c r="A53" i="13" s="1"/>
  <c r="A54" i="13" s="1"/>
  <c r="A55" i="13" s="1"/>
  <c r="A56" i="13" s="1"/>
  <c r="A57" i="13" s="1"/>
  <c r="A58" i="13" s="1"/>
  <c r="A59" i="13" s="1"/>
  <c r="A60" i="13" s="1"/>
  <c r="A61" i="13" s="1"/>
  <c r="A62" i="13" s="1"/>
  <c r="A63" i="13" s="1"/>
  <c r="A64" i="13" s="1"/>
  <c r="A65" i="13" s="1"/>
  <c r="A66" i="13" s="1"/>
  <c r="A67" i="13" s="1"/>
  <c r="A68" i="13" s="1"/>
  <c r="A69" i="13" s="1"/>
  <c r="A70" i="13" s="1"/>
  <c r="A71" i="13" s="1"/>
  <c r="A72" i="13" s="1"/>
  <c r="A73" i="13" s="1"/>
  <c r="A74" i="13" s="1"/>
  <c r="A75" i="13" s="1"/>
  <c r="A76" i="13" s="1"/>
  <c r="A77" i="13" s="1"/>
  <c r="A78" i="13" s="1"/>
  <c r="A79" i="13" s="1"/>
  <c r="A80" i="13" s="1"/>
  <c r="A81" i="13" s="1"/>
  <c r="A82" i="13" s="1"/>
  <c r="A83" i="13" s="1"/>
  <c r="A84" i="13" s="1"/>
  <c r="A85" i="13" s="1"/>
  <c r="A86" i="13" s="1"/>
  <c r="A87" i="13" s="1"/>
  <c r="A88" i="13" s="1"/>
  <c r="G88" i="13" l="1"/>
  <c r="K88" i="13" s="1"/>
  <c r="G87" i="13"/>
  <c r="M87" i="13" s="1"/>
  <c r="G86" i="13"/>
  <c r="M86" i="13" s="1"/>
  <c r="G85" i="13"/>
  <c r="M85" i="13" s="1"/>
  <c r="G84" i="13"/>
  <c r="K84" i="13" s="1"/>
  <c r="G83" i="13"/>
  <c r="M83" i="13" s="1"/>
  <c r="G82" i="13"/>
  <c r="M82" i="13" s="1"/>
  <c r="G81" i="13"/>
  <c r="M81" i="13" s="1"/>
  <c r="G80" i="13"/>
  <c r="K80" i="13" s="1"/>
  <c r="G79" i="13"/>
  <c r="M79" i="13" s="1"/>
  <c r="G78" i="13"/>
  <c r="M78" i="13" s="1"/>
  <c r="G77" i="13"/>
  <c r="M77" i="13" s="1"/>
  <c r="G76" i="13"/>
  <c r="K76" i="13" s="1"/>
  <c r="G75" i="13"/>
  <c r="M75" i="13" s="1"/>
  <c r="G74" i="13"/>
  <c r="M74" i="13" s="1"/>
  <c r="G73" i="13"/>
  <c r="M73" i="13" s="1"/>
  <c r="G72" i="13"/>
  <c r="K72" i="13" s="1"/>
  <c r="G71" i="13"/>
  <c r="M71" i="13" s="1"/>
  <c r="K70" i="13"/>
  <c r="L70" i="13" s="1"/>
  <c r="G70" i="13"/>
  <c r="M70" i="13" s="1"/>
  <c r="F70" i="13"/>
  <c r="G69" i="13"/>
  <c r="M69" i="13" s="1"/>
  <c r="G68" i="13"/>
  <c r="K68" i="13" s="1"/>
  <c r="G67" i="13"/>
  <c r="M67" i="13" s="1"/>
  <c r="K66" i="13"/>
  <c r="L66" i="13" s="1"/>
  <c r="G66" i="13"/>
  <c r="M66" i="13" s="1"/>
  <c r="F66" i="13"/>
  <c r="G65" i="13"/>
  <c r="M65" i="13" s="1"/>
  <c r="G64" i="13"/>
  <c r="K64" i="13" s="1"/>
  <c r="G63" i="13"/>
  <c r="M63" i="13" s="1"/>
  <c r="K62" i="13"/>
  <c r="L62" i="13" s="1"/>
  <c r="G62" i="13"/>
  <c r="M62" i="13" s="1"/>
  <c r="F62" i="13"/>
  <c r="G61" i="13"/>
  <c r="M61" i="13" s="1"/>
  <c r="G60" i="13"/>
  <c r="K60" i="13" s="1"/>
  <c r="G59" i="13"/>
  <c r="M59" i="13" s="1"/>
  <c r="G58" i="13"/>
  <c r="M58" i="13" s="1"/>
  <c r="G57" i="13"/>
  <c r="M57" i="13" s="1"/>
  <c r="G56" i="13"/>
  <c r="K56" i="13" s="1"/>
  <c r="G55" i="13"/>
  <c r="M55" i="13" s="1"/>
  <c r="G54" i="13"/>
  <c r="M54" i="13" s="1"/>
  <c r="G53" i="13"/>
  <c r="M53" i="13" s="1"/>
  <c r="G52" i="13"/>
  <c r="K52" i="13" s="1"/>
  <c r="G51" i="13"/>
  <c r="M51" i="13" s="1"/>
  <c r="G50" i="13"/>
  <c r="M50" i="13" s="1"/>
  <c r="G49" i="13"/>
  <c r="M49" i="13" s="1"/>
  <c r="G48" i="13"/>
  <c r="K48" i="13" s="1"/>
  <c r="G47" i="13"/>
  <c r="M47" i="13" s="1"/>
  <c r="G46" i="13"/>
  <c r="M46" i="13" s="1"/>
  <c r="G45" i="13"/>
  <c r="M45" i="13" s="1"/>
  <c r="G44" i="13"/>
  <c r="K44" i="13" s="1"/>
  <c r="G43" i="13"/>
  <c r="M43" i="13" s="1"/>
  <c r="G42" i="13"/>
  <c r="M42" i="13" s="1"/>
  <c r="G41" i="13"/>
  <c r="M41" i="13" s="1"/>
  <c r="G40" i="13"/>
  <c r="K40" i="13" s="1"/>
  <c r="G39" i="13"/>
  <c r="M39" i="13" s="1"/>
  <c r="G38" i="13"/>
  <c r="M38" i="13" s="1"/>
  <c r="G37" i="13"/>
  <c r="M37" i="13" s="1"/>
  <c r="G36" i="13"/>
  <c r="K36" i="13" s="1"/>
  <c r="G35" i="13"/>
  <c r="M35" i="13" s="1"/>
  <c r="G34" i="13"/>
  <c r="M34" i="13" s="1"/>
  <c r="G33" i="13"/>
  <c r="M33" i="13" s="1"/>
  <c r="G32" i="13"/>
  <c r="K32" i="13" s="1"/>
  <c r="G31" i="13"/>
  <c r="M31" i="13" s="1"/>
  <c r="G30" i="13"/>
  <c r="M30" i="13" s="1"/>
  <c r="G29" i="13"/>
  <c r="M29" i="13" s="1"/>
  <c r="G28" i="13"/>
  <c r="K28" i="13" s="1"/>
  <c r="G27" i="13"/>
  <c r="M27" i="13" s="1"/>
  <c r="G26" i="13"/>
  <c r="M26" i="13" s="1"/>
  <c r="G25" i="13"/>
  <c r="M25" i="13" s="1"/>
  <c r="G24" i="13"/>
  <c r="K24" i="13" s="1"/>
  <c r="G23" i="13"/>
  <c r="M23" i="13" s="1"/>
  <c r="G22" i="13"/>
  <c r="M22" i="13" s="1"/>
  <c r="G21" i="13"/>
  <c r="K20" i="13"/>
  <c r="L20" i="13" s="1"/>
  <c r="G20" i="13"/>
  <c r="M20" i="13" s="1"/>
  <c r="F20" i="13"/>
  <c r="G19" i="13"/>
  <c r="G18" i="13"/>
  <c r="M18" i="13" s="1"/>
  <c r="G17" i="13"/>
  <c r="G16" i="13"/>
  <c r="M16" i="13" s="1"/>
  <c r="G15" i="13"/>
  <c r="K15" i="13" s="1"/>
  <c r="G14" i="13"/>
  <c r="M14" i="13" s="1"/>
  <c r="G13" i="13"/>
  <c r="M13" i="13" s="1"/>
  <c r="G12" i="13"/>
  <c r="M12" i="13" s="1"/>
  <c r="G11" i="13"/>
  <c r="K11" i="13" s="1"/>
  <c r="G10" i="13"/>
  <c r="M10" i="13" s="1"/>
  <c r="G9" i="13"/>
  <c r="M9" i="13" s="1"/>
  <c r="G8" i="13"/>
  <c r="M8" i="13" s="1"/>
  <c r="G7" i="13"/>
  <c r="K7" i="13" s="1"/>
  <c r="G6" i="13"/>
  <c r="M6" i="13" s="1"/>
  <c r="G5" i="13"/>
  <c r="I8" i="11"/>
  <c r="H8" i="11"/>
  <c r="E8" i="11"/>
  <c r="G6" i="11"/>
  <c r="K6" i="11" s="1"/>
  <c r="Q8" i="11"/>
  <c r="K5" i="11"/>
  <c r="G5" i="11"/>
  <c r="F5" i="11"/>
  <c r="G13" i="9"/>
  <c r="M13" i="9" s="1"/>
  <c r="G12" i="9"/>
  <c r="M12" i="9" s="1"/>
  <c r="K11" i="9"/>
  <c r="L11" i="9" s="1"/>
  <c r="G11" i="9"/>
  <c r="M11" i="9" s="1"/>
  <c r="F11" i="9"/>
  <c r="G10" i="9"/>
  <c r="M10" i="9" s="1"/>
  <c r="G9" i="9"/>
  <c r="M9" i="9" s="1"/>
  <c r="G8" i="9"/>
  <c r="M8" i="9" s="1"/>
  <c r="K7" i="9"/>
  <c r="L7" i="9" s="1"/>
  <c r="G7" i="9"/>
  <c r="M7" i="9" s="1"/>
  <c r="F7" i="9"/>
  <c r="G6" i="9"/>
  <c r="M6" i="9" s="1"/>
  <c r="Q15" i="9"/>
  <c r="G5" i="9"/>
  <c r="Q6" i="7"/>
  <c r="Q5" i="7"/>
  <c r="Q60" i="7" s="1"/>
  <c r="G7" i="7"/>
  <c r="M6" i="7"/>
  <c r="P6" i="7" s="1"/>
  <c r="K6" i="7"/>
  <c r="L6" i="7" s="1"/>
  <c r="A6" i="7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M5" i="7"/>
  <c r="P5" i="7" s="1"/>
  <c r="K5" i="7"/>
  <c r="L5" i="7" s="1"/>
  <c r="Q9" i="5"/>
  <c r="Q8" i="5"/>
  <c r="Q7" i="5"/>
  <c r="Q6" i="5"/>
  <c r="H9" i="5"/>
  <c r="G9" i="5"/>
  <c r="M9" i="5" s="1"/>
  <c r="P9" i="5" s="1"/>
  <c r="H8" i="5"/>
  <c r="G8" i="5"/>
  <c r="M8" i="5" s="1"/>
  <c r="P8" i="5" s="1"/>
  <c r="R8" i="5" s="1"/>
  <c r="H7" i="5"/>
  <c r="G7" i="5"/>
  <c r="M7" i="5" s="1"/>
  <c r="P7" i="5" s="1"/>
  <c r="K6" i="5"/>
  <c r="L6" i="5" s="1"/>
  <c r="G6" i="5"/>
  <c r="M6" i="5" s="1"/>
  <c r="P6" i="5" s="1"/>
  <c r="R6" i="5" s="1"/>
  <c r="F6" i="5"/>
  <c r="A6" i="5"/>
  <c r="A7" i="5" s="1"/>
  <c r="A8" i="5" s="1"/>
  <c r="A9" i="5" s="1"/>
  <c r="A10" i="5" s="1"/>
  <c r="A11" i="5" s="1"/>
  <c r="A12" i="5" s="1"/>
  <c r="G5" i="5"/>
  <c r="H28" i="3"/>
  <c r="G28" i="3"/>
  <c r="M28" i="3" s="1"/>
  <c r="H27" i="3"/>
  <c r="G27" i="3"/>
  <c r="M27" i="3" s="1"/>
  <c r="H26" i="3"/>
  <c r="G26" i="3"/>
  <c r="M26" i="3" s="1"/>
  <c r="H25" i="3"/>
  <c r="G25" i="3"/>
  <c r="M25" i="3" s="1"/>
  <c r="H24" i="3"/>
  <c r="G24" i="3"/>
  <c r="M24" i="3" s="1"/>
  <c r="H23" i="3"/>
  <c r="G23" i="3"/>
  <c r="M23" i="3" s="1"/>
  <c r="H22" i="3"/>
  <c r="G22" i="3"/>
  <c r="M22" i="3" s="1"/>
  <c r="H21" i="3"/>
  <c r="G21" i="3"/>
  <c r="M21" i="3" s="1"/>
  <c r="H20" i="3"/>
  <c r="G20" i="3"/>
  <c r="M20" i="3" s="1"/>
  <c r="H19" i="3"/>
  <c r="G19" i="3"/>
  <c r="M19" i="3" s="1"/>
  <c r="H18" i="3"/>
  <c r="G18" i="3"/>
  <c r="M18" i="3" s="1"/>
  <c r="H17" i="3"/>
  <c r="G17" i="3"/>
  <c r="M17" i="3" s="1"/>
  <c r="H16" i="3"/>
  <c r="G16" i="3"/>
  <c r="M16" i="3" s="1"/>
  <c r="H15" i="3"/>
  <c r="G15" i="3"/>
  <c r="M15" i="3" s="1"/>
  <c r="H14" i="3"/>
  <c r="G14" i="3"/>
  <c r="M14" i="3" s="1"/>
  <c r="H13" i="3"/>
  <c r="G13" i="3"/>
  <c r="M13" i="3" s="1"/>
  <c r="H12" i="3"/>
  <c r="G12" i="3"/>
  <c r="M12" i="3" s="1"/>
  <c r="H11" i="3"/>
  <c r="G11" i="3"/>
  <c r="M11" i="3" s="1"/>
  <c r="H10" i="3"/>
  <c r="G10" i="3"/>
  <c r="M10" i="3" s="1"/>
  <c r="H9" i="3"/>
  <c r="G9" i="3"/>
  <c r="M9" i="3" s="1"/>
  <c r="H8" i="3"/>
  <c r="G8" i="3"/>
  <c r="M8" i="3" s="1"/>
  <c r="H7" i="3"/>
  <c r="G7" i="3"/>
  <c r="M7" i="3" s="1"/>
  <c r="H6" i="3"/>
  <c r="G6" i="3"/>
  <c r="M6" i="3" s="1"/>
  <c r="A6" i="3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H5" i="3"/>
  <c r="G5" i="3"/>
  <c r="Q17" i="1"/>
  <c r="Q16" i="1"/>
  <c r="Q15" i="1"/>
  <c r="Q14" i="1"/>
  <c r="Q13" i="1"/>
  <c r="Q12" i="1"/>
  <c r="Q11" i="1"/>
  <c r="Q10" i="1"/>
  <c r="Q9" i="1"/>
  <c r="Q8" i="1"/>
  <c r="Q7" i="1"/>
  <c r="Q6" i="1"/>
  <c r="H17" i="1"/>
  <c r="G17" i="1"/>
  <c r="M17" i="1" s="1"/>
  <c r="P17" i="1" s="1"/>
  <c r="H16" i="1"/>
  <c r="G16" i="1"/>
  <c r="M16" i="1" s="1"/>
  <c r="P16" i="1" s="1"/>
  <c r="R16" i="1" s="1"/>
  <c r="H15" i="1"/>
  <c r="G15" i="1"/>
  <c r="M15" i="1" s="1"/>
  <c r="P15" i="1" s="1"/>
  <c r="H14" i="1"/>
  <c r="G14" i="1"/>
  <c r="M14" i="1" s="1"/>
  <c r="P14" i="1" s="1"/>
  <c r="R14" i="1" s="1"/>
  <c r="H13" i="1"/>
  <c r="G13" i="1"/>
  <c r="M13" i="1" s="1"/>
  <c r="P13" i="1" s="1"/>
  <c r="H12" i="1"/>
  <c r="G12" i="1"/>
  <c r="M12" i="1" s="1"/>
  <c r="P12" i="1" s="1"/>
  <c r="R12" i="1" s="1"/>
  <c r="H11" i="1"/>
  <c r="G11" i="1"/>
  <c r="M11" i="1" s="1"/>
  <c r="P11" i="1" s="1"/>
  <c r="H10" i="1"/>
  <c r="G10" i="1"/>
  <c r="M10" i="1" s="1"/>
  <c r="P10" i="1" s="1"/>
  <c r="R10" i="1" s="1"/>
  <c r="H9" i="1"/>
  <c r="G9" i="1"/>
  <c r="M9" i="1" s="1"/>
  <c r="P9" i="1" s="1"/>
  <c r="H8" i="1"/>
  <c r="G8" i="1"/>
  <c r="M8" i="1" s="1"/>
  <c r="P8" i="1" s="1"/>
  <c r="R8" i="1" s="1"/>
  <c r="H7" i="1"/>
  <c r="G7" i="1"/>
  <c r="M7" i="1" s="1"/>
  <c r="P7" i="1" s="1"/>
  <c r="H6" i="1"/>
  <c r="G6" i="1"/>
  <c r="M6" i="1" s="1"/>
  <c r="P6" i="1" s="1"/>
  <c r="R6" i="1" s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H5" i="1"/>
  <c r="G5" i="1"/>
  <c r="R7" i="1" l="1"/>
  <c r="R9" i="1"/>
  <c r="R11" i="1"/>
  <c r="R13" i="1"/>
  <c r="R15" i="1"/>
  <c r="R17" i="1"/>
  <c r="R7" i="5"/>
  <c r="R9" i="5"/>
  <c r="R6" i="7"/>
  <c r="A29" i="3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F5" i="7"/>
  <c r="M5" i="13"/>
  <c r="K74" i="13"/>
  <c r="K78" i="13"/>
  <c r="K82" i="13"/>
  <c r="K86" i="13"/>
  <c r="Q70" i="3"/>
  <c r="L6" i="11"/>
  <c r="F6" i="11"/>
  <c r="F8" i="11" s="1"/>
  <c r="K8" i="11"/>
  <c r="M6" i="11"/>
  <c r="P6" i="11" s="1"/>
  <c r="R6" i="11" s="1"/>
  <c r="G8" i="11"/>
  <c r="M5" i="11"/>
  <c r="M8" i="11" s="1"/>
  <c r="K5" i="9"/>
  <c r="K9" i="9"/>
  <c r="K13" i="9"/>
  <c r="M5" i="9"/>
  <c r="F6" i="7"/>
  <c r="K7" i="7"/>
  <c r="M7" i="7"/>
  <c r="P7" i="7" s="1"/>
  <c r="R5" i="7"/>
  <c r="R60" i="7" s="1"/>
  <c r="L7" i="13"/>
  <c r="F7" i="13"/>
  <c r="L11" i="13"/>
  <c r="F11" i="13"/>
  <c r="L15" i="13"/>
  <c r="F15" i="13"/>
  <c r="L24" i="13"/>
  <c r="F24" i="13"/>
  <c r="L28" i="13"/>
  <c r="F28" i="13"/>
  <c r="L32" i="13"/>
  <c r="F32" i="13"/>
  <c r="L36" i="13"/>
  <c r="F36" i="13"/>
  <c r="L40" i="13"/>
  <c r="F40" i="13"/>
  <c r="L44" i="13"/>
  <c r="F44" i="13"/>
  <c r="L48" i="13"/>
  <c r="F48" i="13"/>
  <c r="L52" i="13"/>
  <c r="F52" i="13"/>
  <c r="L56" i="13"/>
  <c r="F56" i="13"/>
  <c r="L60" i="13"/>
  <c r="F60" i="13"/>
  <c r="L64" i="13"/>
  <c r="F64" i="13"/>
  <c r="L68" i="13"/>
  <c r="F68" i="13"/>
  <c r="L72" i="13"/>
  <c r="F72" i="13"/>
  <c r="L76" i="13"/>
  <c r="F76" i="13"/>
  <c r="L80" i="13"/>
  <c r="F80" i="13"/>
  <c r="L84" i="13"/>
  <c r="F84" i="13"/>
  <c r="L88" i="13"/>
  <c r="F88" i="13"/>
  <c r="K5" i="13"/>
  <c r="M7" i="13"/>
  <c r="K9" i="13"/>
  <c r="M11" i="13"/>
  <c r="K13" i="13"/>
  <c r="M15" i="13"/>
  <c r="K18" i="13"/>
  <c r="K22" i="13"/>
  <c r="M24" i="13"/>
  <c r="K26" i="13"/>
  <c r="M28" i="13"/>
  <c r="K30" i="13"/>
  <c r="M32" i="13"/>
  <c r="K34" i="13"/>
  <c r="M36" i="13"/>
  <c r="K38" i="13"/>
  <c r="M40" i="13"/>
  <c r="K42" i="13"/>
  <c r="M44" i="13"/>
  <c r="K46" i="13"/>
  <c r="M48" i="13"/>
  <c r="K50" i="13"/>
  <c r="M52" i="13"/>
  <c r="K54" i="13"/>
  <c r="M56" i="13"/>
  <c r="K58" i="13"/>
  <c r="M60" i="13"/>
  <c r="M64" i="13"/>
  <c r="M68" i="13"/>
  <c r="M72" i="13"/>
  <c r="M76" i="13"/>
  <c r="M80" i="13"/>
  <c r="M84" i="13"/>
  <c r="M88" i="13"/>
  <c r="M17" i="13"/>
  <c r="K17" i="13"/>
  <c r="M21" i="13"/>
  <c r="K21" i="13"/>
  <c r="M19" i="13"/>
  <c r="K19" i="13"/>
  <c r="L5" i="13"/>
  <c r="P5" i="13"/>
  <c r="K6" i="13"/>
  <c r="K8" i="13"/>
  <c r="K10" i="13"/>
  <c r="K12" i="13"/>
  <c r="K14" i="13"/>
  <c r="K16" i="13"/>
  <c r="K23" i="13"/>
  <c r="K25" i="13"/>
  <c r="K27" i="13"/>
  <c r="K29" i="13"/>
  <c r="K31" i="13"/>
  <c r="K33" i="13"/>
  <c r="K35" i="13"/>
  <c r="K37" i="13"/>
  <c r="K39" i="13"/>
  <c r="K41" i="13"/>
  <c r="K43" i="13"/>
  <c r="K45" i="13"/>
  <c r="K47" i="13"/>
  <c r="K49" i="13"/>
  <c r="K51" i="13"/>
  <c r="K53" i="13"/>
  <c r="K55" i="13"/>
  <c r="K57" i="13"/>
  <c r="K59" i="13"/>
  <c r="K61" i="13"/>
  <c r="K63" i="13"/>
  <c r="K65" i="13"/>
  <c r="K67" i="13"/>
  <c r="K69" i="13"/>
  <c r="K71" i="13"/>
  <c r="K73" i="13"/>
  <c r="K75" i="13"/>
  <c r="K77" i="13"/>
  <c r="K79" i="13"/>
  <c r="K81" i="13"/>
  <c r="K83" i="13"/>
  <c r="K85" i="13"/>
  <c r="K87" i="13"/>
  <c r="L5" i="11"/>
  <c r="L8" i="11" s="1"/>
  <c r="L5" i="9"/>
  <c r="P5" i="9"/>
  <c r="P15" i="9" s="1"/>
  <c r="K6" i="9"/>
  <c r="K8" i="9"/>
  <c r="K10" i="9"/>
  <c r="K12" i="9"/>
  <c r="K5" i="5"/>
  <c r="M5" i="5"/>
  <c r="K7" i="5"/>
  <c r="K8" i="5"/>
  <c r="K9" i="5"/>
  <c r="K5" i="3"/>
  <c r="M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5" i="1"/>
  <c r="M5" i="1"/>
  <c r="K6" i="1"/>
  <c r="K7" i="1"/>
  <c r="K8" i="1"/>
  <c r="K9" i="1"/>
  <c r="K10" i="1"/>
  <c r="K11" i="1"/>
  <c r="K12" i="1"/>
  <c r="K13" i="1"/>
  <c r="K14" i="1"/>
  <c r="K15" i="1"/>
  <c r="K16" i="1"/>
  <c r="K17" i="1"/>
  <c r="Q5" i="5" l="1"/>
  <c r="Q14" i="5" s="1"/>
  <c r="Q7" i="7"/>
  <c r="R7" i="7"/>
  <c r="L86" i="13"/>
  <c r="F86" i="13"/>
  <c r="L78" i="13"/>
  <c r="F78" i="13"/>
  <c r="Q5" i="1"/>
  <c r="Q28" i="1" s="1"/>
  <c r="F5" i="13"/>
  <c r="F5" i="9"/>
  <c r="L82" i="13"/>
  <c r="F82" i="13"/>
  <c r="L74" i="13"/>
  <c r="F74" i="13"/>
  <c r="P5" i="11"/>
  <c r="R5" i="11" s="1"/>
  <c r="R8" i="11" s="1"/>
  <c r="L13" i="9"/>
  <c r="F13" i="9"/>
  <c r="L9" i="9"/>
  <c r="F9" i="9"/>
  <c r="L7" i="7"/>
  <c r="F7" i="7"/>
  <c r="L18" i="13"/>
  <c r="F18" i="13"/>
  <c r="L13" i="13"/>
  <c r="F13" i="13"/>
  <c r="L9" i="13"/>
  <c r="F9" i="13"/>
  <c r="L58" i="13"/>
  <c r="F58" i="13"/>
  <c r="L54" i="13"/>
  <c r="F54" i="13"/>
  <c r="L50" i="13"/>
  <c r="F50" i="13"/>
  <c r="L46" i="13"/>
  <c r="F46" i="13"/>
  <c r="L42" i="13"/>
  <c r="F42" i="13"/>
  <c r="L38" i="13"/>
  <c r="F38" i="13"/>
  <c r="L34" i="13"/>
  <c r="F34" i="13"/>
  <c r="L30" i="13"/>
  <c r="F30" i="13"/>
  <c r="L26" i="13"/>
  <c r="F26" i="13"/>
  <c r="L22" i="13"/>
  <c r="F22" i="13"/>
  <c r="L85" i="13"/>
  <c r="F85" i="13"/>
  <c r="L81" i="13"/>
  <c r="F81" i="13"/>
  <c r="L77" i="13"/>
  <c r="F77" i="13"/>
  <c r="L73" i="13"/>
  <c r="F73" i="13"/>
  <c r="L69" i="13"/>
  <c r="F69" i="13"/>
  <c r="L65" i="13"/>
  <c r="F65" i="13"/>
  <c r="L61" i="13"/>
  <c r="F61" i="13"/>
  <c r="L57" i="13"/>
  <c r="F57" i="13"/>
  <c r="L53" i="13"/>
  <c r="F53" i="13"/>
  <c r="L49" i="13"/>
  <c r="F49" i="13"/>
  <c r="L45" i="13"/>
  <c r="F45" i="13"/>
  <c r="L41" i="13"/>
  <c r="F41" i="13"/>
  <c r="L37" i="13"/>
  <c r="F37" i="13"/>
  <c r="L33" i="13"/>
  <c r="F33" i="13"/>
  <c r="L29" i="13"/>
  <c r="F29" i="13"/>
  <c r="L25" i="13"/>
  <c r="F25" i="13"/>
  <c r="F14" i="13"/>
  <c r="L14" i="13"/>
  <c r="F10" i="13"/>
  <c r="L10" i="13"/>
  <c r="F6" i="13"/>
  <c r="L6" i="13"/>
  <c r="F19" i="13"/>
  <c r="L19" i="13"/>
  <c r="L87" i="13"/>
  <c r="F87" i="13"/>
  <c r="L83" i="13"/>
  <c r="F83" i="13"/>
  <c r="L79" i="13"/>
  <c r="F79" i="13"/>
  <c r="L75" i="13"/>
  <c r="F75" i="13"/>
  <c r="L71" i="13"/>
  <c r="F71" i="13"/>
  <c r="L67" i="13"/>
  <c r="F67" i="13"/>
  <c r="L63" i="13"/>
  <c r="F63" i="13"/>
  <c r="L59" i="13"/>
  <c r="F59" i="13"/>
  <c r="L55" i="13"/>
  <c r="F55" i="13"/>
  <c r="L51" i="13"/>
  <c r="F51" i="13"/>
  <c r="L47" i="13"/>
  <c r="F47" i="13"/>
  <c r="L43" i="13"/>
  <c r="F43" i="13"/>
  <c r="L39" i="13"/>
  <c r="F39" i="13"/>
  <c r="L35" i="13"/>
  <c r="F35" i="13"/>
  <c r="L31" i="13"/>
  <c r="F31" i="13"/>
  <c r="L27" i="13"/>
  <c r="F27" i="13"/>
  <c r="L23" i="13"/>
  <c r="F23" i="13"/>
  <c r="F16" i="13"/>
  <c r="L16" i="13"/>
  <c r="F12" i="13"/>
  <c r="L12" i="13"/>
  <c r="F8" i="13"/>
  <c r="L8" i="13"/>
  <c r="R5" i="13"/>
  <c r="R90" i="13" s="1"/>
  <c r="F21" i="13"/>
  <c r="L21" i="13"/>
  <c r="F17" i="13"/>
  <c r="L17" i="13"/>
  <c r="P8" i="11"/>
  <c r="L10" i="9"/>
  <c r="F10" i="9"/>
  <c r="L6" i="9"/>
  <c r="F6" i="9"/>
  <c r="L12" i="9"/>
  <c r="F12" i="9"/>
  <c r="L8" i="9"/>
  <c r="F8" i="9"/>
  <c r="R5" i="9"/>
  <c r="R15" i="9" s="1"/>
  <c r="L9" i="5"/>
  <c r="F9" i="5"/>
  <c r="L7" i="5"/>
  <c r="F7" i="5"/>
  <c r="L5" i="5"/>
  <c r="F5" i="5"/>
  <c r="L8" i="5"/>
  <c r="F8" i="5"/>
  <c r="P5" i="5"/>
  <c r="P14" i="5" s="1"/>
  <c r="L28" i="3"/>
  <c r="F28" i="3"/>
  <c r="L26" i="3"/>
  <c r="F26" i="3"/>
  <c r="L24" i="3"/>
  <c r="F24" i="3"/>
  <c r="L22" i="3"/>
  <c r="F22" i="3"/>
  <c r="L20" i="3"/>
  <c r="F20" i="3"/>
  <c r="L18" i="3"/>
  <c r="F18" i="3"/>
  <c r="L16" i="3"/>
  <c r="F16" i="3"/>
  <c r="L14" i="3"/>
  <c r="F14" i="3"/>
  <c r="L12" i="3"/>
  <c r="F12" i="3"/>
  <c r="L10" i="3"/>
  <c r="F10" i="3"/>
  <c r="L8" i="3"/>
  <c r="F8" i="3"/>
  <c r="L6" i="3"/>
  <c r="F6" i="3"/>
  <c r="L5" i="3"/>
  <c r="F5" i="3"/>
  <c r="L27" i="3"/>
  <c r="F27" i="3"/>
  <c r="L25" i="3"/>
  <c r="F25" i="3"/>
  <c r="L23" i="3"/>
  <c r="F23" i="3"/>
  <c r="L21" i="3"/>
  <c r="F21" i="3"/>
  <c r="L19" i="3"/>
  <c r="F19" i="3"/>
  <c r="L17" i="3"/>
  <c r="F17" i="3"/>
  <c r="L15" i="3"/>
  <c r="F15" i="3"/>
  <c r="L13" i="3"/>
  <c r="F13" i="3"/>
  <c r="L11" i="3"/>
  <c r="F11" i="3"/>
  <c r="L9" i="3"/>
  <c r="F9" i="3"/>
  <c r="L7" i="3"/>
  <c r="F7" i="3"/>
  <c r="P5" i="3"/>
  <c r="P70" i="3" s="1"/>
  <c r="L16" i="1"/>
  <c r="F16" i="1"/>
  <c r="L14" i="1"/>
  <c r="F14" i="1"/>
  <c r="L12" i="1"/>
  <c r="F12" i="1"/>
  <c r="L10" i="1"/>
  <c r="F10" i="1"/>
  <c r="L8" i="1"/>
  <c r="F8" i="1"/>
  <c r="L6" i="1"/>
  <c r="F6" i="1"/>
  <c r="L5" i="1"/>
  <c r="F5" i="1"/>
  <c r="L17" i="1"/>
  <c r="F17" i="1"/>
  <c r="L15" i="1"/>
  <c r="F15" i="1"/>
  <c r="L13" i="1"/>
  <c r="F13" i="1"/>
  <c r="L11" i="1"/>
  <c r="F11" i="1"/>
  <c r="L9" i="1"/>
  <c r="F9" i="1"/>
  <c r="L7" i="1"/>
  <c r="F7" i="1"/>
  <c r="P5" i="1"/>
  <c r="P28" i="1" s="1"/>
  <c r="R5" i="5" l="1"/>
  <c r="R14" i="5" s="1"/>
  <c r="R5" i="3"/>
  <c r="R70" i="3" s="1"/>
  <c r="R5" i="1"/>
  <c r="R28" i="1" s="1"/>
</calcChain>
</file>

<file path=xl/sharedStrings.xml><?xml version="1.0" encoding="utf-8"?>
<sst xmlns="http://schemas.openxmlformats.org/spreadsheetml/2006/main" count="804" uniqueCount="377">
  <si>
    <t>KOPERASI KARYAWAN BCA " MITRA SEJAHTERA " SURABAYA</t>
  </si>
  <si>
    <t>NO</t>
  </si>
  <si>
    <t>NAMA</t>
  </si>
  <si>
    <t>NIP</t>
  </si>
  <si>
    <t>TGL</t>
  </si>
  <si>
    <t>PINJAMAN</t>
  </si>
  <si>
    <t>TOTAL</t>
  </si>
  <si>
    <t>POKOK</t>
  </si>
  <si>
    <t>BUNGA</t>
  </si>
  <si>
    <t>ANGS</t>
  </si>
  <si>
    <t>SISA</t>
  </si>
  <si>
    <t>CICILAN</t>
  </si>
  <si>
    <t>PINJAMAN +</t>
  </si>
  <si>
    <t>SISA PINJAMAN</t>
  </si>
  <si>
    <t>BCA CABANG</t>
  </si>
  <si>
    <t>KETERANGAN</t>
  </si>
  <si>
    <t>PINJAM</t>
  </si>
  <si>
    <t>CICIL</t>
  </si>
  <si>
    <t>PER BULAN</t>
  </si>
  <si>
    <t>AGUSTINA S</t>
  </si>
  <si>
    <t>Token 400,000</t>
  </si>
  <si>
    <t>SULIS</t>
  </si>
  <si>
    <t>020206</t>
  </si>
  <si>
    <t>Token 1,000,000</t>
  </si>
  <si>
    <t>M URIFAN</t>
  </si>
  <si>
    <t>Token 500,000</t>
  </si>
  <si>
    <t>EKO SUSANTO</t>
  </si>
  <si>
    <t>963180</t>
  </si>
  <si>
    <t>AHMAD RIFAI</t>
  </si>
  <si>
    <t>961581</t>
  </si>
  <si>
    <t>Token 300,000</t>
  </si>
  <si>
    <t>AGUS HERIYANTO</t>
  </si>
  <si>
    <t>Token 200,000</t>
  </si>
  <si>
    <t>HESTI D.A</t>
  </si>
  <si>
    <t>010464</t>
  </si>
  <si>
    <t>DODY CATUR</t>
  </si>
  <si>
    <t>897422</t>
  </si>
  <si>
    <t>SURIANTO</t>
  </si>
  <si>
    <t>Token 800,000</t>
  </si>
  <si>
    <t>IMAM TAUFIK</t>
  </si>
  <si>
    <t>056142</t>
  </si>
  <si>
    <t>GATOT SUMARSONO</t>
  </si>
  <si>
    <t>NUSYE DIAN</t>
  </si>
  <si>
    <t>912222</t>
  </si>
  <si>
    <t>BAHAYUDIN</t>
  </si>
  <si>
    <t>AHJADI W</t>
  </si>
  <si>
    <t>Token 1000,000</t>
  </si>
  <si>
    <t>SUSWANTINA</t>
  </si>
  <si>
    <t>HENY RUSDIANA</t>
  </si>
  <si>
    <t>MARZUKI</t>
  </si>
  <si>
    <t>Pls IM3 50,000</t>
  </si>
  <si>
    <t>YENNY SETIYAWATI</t>
  </si>
  <si>
    <t>Pls Mentari 25,000</t>
  </si>
  <si>
    <t>MULYADI</t>
  </si>
  <si>
    <t>Pls Simpati 20,000</t>
  </si>
  <si>
    <t>RUDY BHAKTI</t>
  </si>
  <si>
    <t>912218</t>
  </si>
  <si>
    <t>Pls XL 10,000</t>
  </si>
  <si>
    <t>Pls Smart Frend 60,000</t>
  </si>
  <si>
    <t>TITIN HERNANIK</t>
  </si>
  <si>
    <t>Pls  Axis 25,000</t>
  </si>
  <si>
    <t>DAVID L</t>
  </si>
  <si>
    <t>975130</t>
  </si>
  <si>
    <t>Pls Simpati 50,000</t>
  </si>
  <si>
    <t>SURAYA</t>
  </si>
  <si>
    <t>053839</t>
  </si>
  <si>
    <t>Pls Simpati 150,000</t>
  </si>
  <si>
    <t>THOMAS BUNAWAN</t>
  </si>
  <si>
    <t>950020</t>
  </si>
  <si>
    <t>Pls XL100,000</t>
  </si>
  <si>
    <t>AHMAD KHOZIN</t>
  </si>
  <si>
    <t>962946</t>
  </si>
  <si>
    <t>Pls Simpati 100,000</t>
  </si>
  <si>
    <t>DIDIK IRBAMANTO</t>
  </si>
  <si>
    <t>901147</t>
  </si>
  <si>
    <t>Pls Simpati 25,000</t>
  </si>
  <si>
    <t>HESTI DA</t>
  </si>
  <si>
    <t>Pls Smart 100,000</t>
  </si>
  <si>
    <t>Pls  AXIS 25,000</t>
  </si>
  <si>
    <t>Pls AS 25,000</t>
  </si>
  <si>
    <t>LEONORA WIHELMINA</t>
  </si>
  <si>
    <t>Pls Axis 51,000</t>
  </si>
  <si>
    <t>Pls Simpati 10,000</t>
  </si>
  <si>
    <t>PARTO</t>
  </si>
  <si>
    <t>Pls XL 25,000</t>
  </si>
  <si>
    <t>AGUNG S</t>
  </si>
  <si>
    <t>914242</t>
  </si>
  <si>
    <t>Pls XL 200,000</t>
  </si>
  <si>
    <t>HARYO AGUNG</t>
  </si>
  <si>
    <t>EFIE LINDA JANI</t>
  </si>
  <si>
    <t>Pls XL 100,000</t>
  </si>
  <si>
    <t>Pls Mentari 50,000</t>
  </si>
  <si>
    <t>SUGENG</t>
  </si>
  <si>
    <t>Pls  Simpati 25,000</t>
  </si>
  <si>
    <t>Pls Mentari 100,000</t>
  </si>
  <si>
    <t>BARFITTO</t>
  </si>
  <si>
    <t>Tag. FIF bln Jan'18 an Barfitto</t>
  </si>
  <si>
    <t>Tag. FIF bln Feb'18 an Barfitto</t>
  </si>
  <si>
    <t>JUNARIS</t>
  </si>
  <si>
    <t>Tag.FIF bln Apeil'18 an Junaris</t>
  </si>
  <si>
    <t>Tag.FIF bln April'18 a.n Kusmiati</t>
  </si>
  <si>
    <t>HENRY SETYO</t>
  </si>
  <si>
    <t>911094</t>
  </si>
  <si>
    <t>JUNITA R</t>
  </si>
  <si>
    <t>WANDA</t>
  </si>
  <si>
    <t>230707</t>
  </si>
  <si>
    <t>NURLAILA</t>
  </si>
  <si>
    <t>090512</t>
  </si>
  <si>
    <t>Tag PLN bln Des'17 an Rizki Widiarsa</t>
  </si>
  <si>
    <t>Tag PLN bln Jan'18 an Rizki Widiarsa</t>
  </si>
  <si>
    <t>897091</t>
  </si>
  <si>
    <t>Tag PLN bln Mar'18</t>
  </si>
  <si>
    <t>GANDJAR W</t>
  </si>
  <si>
    <t>910522</t>
  </si>
  <si>
    <t>961551</t>
  </si>
  <si>
    <t>DAVID H</t>
  </si>
  <si>
    <t>950298</t>
  </si>
  <si>
    <t>HANSEL WILLIAM O</t>
  </si>
  <si>
    <t>055633</t>
  </si>
  <si>
    <t>ANDRI LAKSONO</t>
  </si>
  <si>
    <t>962306</t>
  </si>
  <si>
    <t>ARI PITONO</t>
  </si>
  <si>
    <t>940372</t>
  </si>
  <si>
    <t>M.SAIROZI</t>
  </si>
  <si>
    <t>MARIA DEWI A</t>
  </si>
  <si>
    <t>913368</t>
  </si>
  <si>
    <t>PRIANTONO SOEBEKTI</t>
  </si>
  <si>
    <t>900781</t>
  </si>
  <si>
    <t>973145</t>
  </si>
  <si>
    <t>HENRY S</t>
  </si>
  <si>
    <t>ELIZABETH</t>
  </si>
  <si>
    <t>962796</t>
  </si>
  <si>
    <t>MURIANA M</t>
  </si>
  <si>
    <t>HERLINA S</t>
  </si>
  <si>
    <t>921602</t>
  </si>
  <si>
    <t>YURI HARTANTI</t>
  </si>
  <si>
    <t>010608</t>
  </si>
  <si>
    <t>WASIS WAHYUDI</t>
  </si>
  <si>
    <t>920216</t>
  </si>
  <si>
    <t>ATING R</t>
  </si>
  <si>
    <t>SUNARTO</t>
  </si>
  <si>
    <t>NAWIR</t>
  </si>
  <si>
    <t>913169</t>
  </si>
  <si>
    <t>DIDIK ASMARA</t>
  </si>
  <si>
    <t>ABDULLAH</t>
  </si>
  <si>
    <t>910968</t>
  </si>
  <si>
    <t>INSANI</t>
  </si>
  <si>
    <t>963185</t>
  </si>
  <si>
    <t>ERNI RACHMA S</t>
  </si>
  <si>
    <t>962744</t>
  </si>
  <si>
    <t>SLAMET RIADI</t>
  </si>
  <si>
    <t>EMY SRI H</t>
  </si>
  <si>
    <t>902254</t>
  </si>
  <si>
    <t>SUKARJI</t>
  </si>
  <si>
    <t>INDRA NINGSIH</t>
  </si>
  <si>
    <t>964143</t>
  </si>
  <si>
    <t>DIJAH RUKMINI</t>
  </si>
  <si>
    <t>920413</t>
  </si>
  <si>
    <t xml:space="preserve">DEVINA K </t>
  </si>
  <si>
    <t>003614</t>
  </si>
  <si>
    <t>SIFERA</t>
  </si>
  <si>
    <t>010424</t>
  </si>
  <si>
    <t>ZIPPORA S</t>
  </si>
  <si>
    <t>898343</t>
  </si>
  <si>
    <t>DEVINA K</t>
  </si>
  <si>
    <t>975392</t>
  </si>
  <si>
    <t>Tag Telkomsel an Heny Rusdiana</t>
  </si>
  <si>
    <t>ANDRI L</t>
  </si>
  <si>
    <t>Tag Telkomsel an Andri Laksono</t>
  </si>
  <si>
    <t>913622</t>
  </si>
  <si>
    <t>973142</t>
  </si>
  <si>
    <t>INDAH SULISTIANINGATI</t>
  </si>
  <si>
    <t>010403</t>
  </si>
  <si>
    <t>LIM TJE</t>
  </si>
  <si>
    <t>952165</t>
  </si>
  <si>
    <t>ENDANG M</t>
  </si>
  <si>
    <t>DADANG ISWORO</t>
  </si>
  <si>
    <t>902252</t>
  </si>
  <si>
    <t>HERMIN D</t>
  </si>
  <si>
    <t>SANDRA K</t>
  </si>
  <si>
    <t>980193</t>
  </si>
  <si>
    <t>RIXDZON W</t>
  </si>
  <si>
    <t>904937</t>
  </si>
  <si>
    <t>MICHELSEN</t>
  </si>
  <si>
    <t>971755</t>
  </si>
  <si>
    <t>LANNY DANU</t>
  </si>
  <si>
    <t>896480</t>
  </si>
  <si>
    <t>JONI</t>
  </si>
  <si>
    <t>962378</t>
  </si>
  <si>
    <t>SUGIANTO</t>
  </si>
  <si>
    <t>912787</t>
  </si>
  <si>
    <t>WILLY JOKO</t>
  </si>
  <si>
    <t>INDIASWARI P</t>
  </si>
  <si>
    <t>896948</t>
  </si>
  <si>
    <t>BAMBANG ARI</t>
  </si>
  <si>
    <t>905300</t>
  </si>
  <si>
    <t>LILIK S</t>
  </si>
  <si>
    <t>863763</t>
  </si>
  <si>
    <t>ONG LIE LING</t>
  </si>
  <si>
    <t>951269</t>
  </si>
  <si>
    <t>SURJONO</t>
  </si>
  <si>
    <t>898840</t>
  </si>
  <si>
    <t>INDRA NINGSIH W</t>
  </si>
  <si>
    <t>AGUS ADMAJA</t>
  </si>
  <si>
    <t>009674</t>
  </si>
  <si>
    <t>PEDRO SOARES</t>
  </si>
  <si>
    <t>975326</t>
  </si>
  <si>
    <t>SANDY DEBORAH</t>
  </si>
  <si>
    <t>Tag. PDAM-Sby bln mar'18 a.n Mulyani</t>
  </si>
  <si>
    <t>Tag. PDAM-Sby bln Mar'18 a.n Paidi</t>
  </si>
  <si>
    <t>Tag. PDAM-Sby bln Mar'18 a.n Arijono</t>
  </si>
  <si>
    <t>DEBY DEBORA</t>
  </si>
  <si>
    <t>971316</t>
  </si>
  <si>
    <t>MURIYANTI</t>
  </si>
  <si>
    <t>006039</t>
  </si>
  <si>
    <t>FRANSISCUS</t>
  </si>
  <si>
    <t>TAN ANTONIUS / HOK JHAY</t>
  </si>
  <si>
    <t>HANSEL WILLIAM</t>
  </si>
  <si>
    <t>DAFTAR PINJAMAN RETAIL PULSA PLN KOPERASI TGL 01-24 APRIL 2018 (UPLOAD)</t>
  </si>
  <si>
    <t>DAFTAR PINJAMAN DEBET PULSA KOPERASI TGL 01-24 APRIL 2018 (UPLOAD)</t>
  </si>
  <si>
    <t>Tag PDAM Sby bln April'18 a.n Henry S</t>
  </si>
  <si>
    <t>Tag. PDAM-Sby bln April'18  a.n Kristijono</t>
  </si>
  <si>
    <t>Tag. PDAM-Sby bln April'18  a.n Parto</t>
  </si>
  <si>
    <t>Tag PDAM Sby bln April'18 a.n Perumnas</t>
  </si>
  <si>
    <t>Tag PDAM SDA bln Mar'18 a.n David H</t>
  </si>
  <si>
    <t>Tag. PDAM-SDA bln Mar'18 a.n Bahayudin</t>
  </si>
  <si>
    <t>Tag. PDAM-SDA bln Mar'18 a.n M.Sairezi</t>
  </si>
  <si>
    <t>Tag PDAM Sby bln April'18 a.n Hj Nurhayati</t>
  </si>
  <si>
    <t>Tag. PDAM-SDA bln Mar'18 a.n Rifai</t>
  </si>
  <si>
    <t>Tag. PDAM SDA bln Mar'18 a.n Gatot Sumarsono</t>
  </si>
  <si>
    <t>Tag PDAM SDA bln Mar'18 a.n Nedya S</t>
  </si>
  <si>
    <t>Tag. PDAM-Sby bln April'18  a.n Sujarwo</t>
  </si>
  <si>
    <t>Tag PDAM Sby bln April'18 a.n Ir.Maria K</t>
  </si>
  <si>
    <t>Tag. PDAM-SDA bln Mar'18 a.n Agus H</t>
  </si>
  <si>
    <t>Tag PDAM Sby bln April'18  Yusuf Achmadi</t>
  </si>
  <si>
    <t>Tag PDAM Sby bln April'18 a.n Dadang Isworo</t>
  </si>
  <si>
    <t>Tag.PDAM-Sby bln April'18 a,n Ny.Sri.Sr.Soedarsono</t>
  </si>
  <si>
    <t>Tag. PDAM-Sby bln April'18 a.n Darimin</t>
  </si>
  <si>
    <t>Tag. PDAM-Sby bln April'18 a.n Christina S</t>
  </si>
  <si>
    <t>Tag. PDAM-SDA bln Mar'18 a.n Sukarji</t>
  </si>
  <si>
    <t>Tag PDAM Sby bln April'18  a.n Nurdjaman</t>
  </si>
  <si>
    <t>Tag PDAM SDA bln Mar'18 an Erni R</t>
  </si>
  <si>
    <t>Tag PDAM MLG bln Mar'18 PT.UNICORA</t>
  </si>
  <si>
    <t>Tag PDAM SDA bln Mar'18 a.n Abdullah</t>
  </si>
  <si>
    <t>Tag PDAM Sby bln April'18  a.n Gozali Wijaya</t>
  </si>
  <si>
    <t>Tag PDAM Sby bln April'18  a.n Ali Sarhono</t>
  </si>
  <si>
    <t>Tag PDAM Sby bln April'18  a.n Dedy Hari Nurcahyo</t>
  </si>
  <si>
    <t>Tag PDAM Sby bln April'18 a.n Nawir S</t>
  </si>
  <si>
    <t>Tag PDAM Sby bln April'18 Sandjaja L</t>
  </si>
  <si>
    <t>Tag. PDAM-SDA bln Mar'18 a.n Elizabeth</t>
  </si>
  <si>
    <t>Tag PDAM Sby bln April'18 a.n Ddidik S</t>
  </si>
  <si>
    <t>Tag PDAM bln April'18 an Moekri</t>
  </si>
  <si>
    <t>Tag PDAM Sby bln April'18  a.n Ong Lie Ling</t>
  </si>
  <si>
    <t>Tag PDAM Sby bln April'18  a.n Soeparto</t>
  </si>
  <si>
    <t>Tag.PDAM-SDA bln Mar'18  a.n Nining Mayaningrum</t>
  </si>
  <si>
    <t>Tag.PDAM-Sby bln April'18  a.n Hartawan Hari Kusuma</t>
  </si>
  <si>
    <t>Tag PDAM SDA bln Mar'18 a.n Indiaswari</t>
  </si>
  <si>
    <t>Tag PDAM SDA bln Mar'18 a.n Sugianto</t>
  </si>
  <si>
    <t>Tag. PDAM-Sby bln April'18 a.n Hantjo Kurniawan</t>
  </si>
  <si>
    <t>Tag PDAM Sby bln April'18 an Sri Astutik</t>
  </si>
  <si>
    <t>Tag PDAM Sby bln April'18  a.n Jhony G</t>
  </si>
  <si>
    <t>Tag PDAM Sby bln April'18  a.n Ir.Suriontoro</t>
  </si>
  <si>
    <t>Tag. PDAM-Sby bln April'18  a.n Annie J</t>
  </si>
  <si>
    <t>Tag PDAM Sby bln April'18  a.n Rixdzon W</t>
  </si>
  <si>
    <t>Tag PDAM Sda bln Mar'18   a.n Rixdzon W</t>
  </si>
  <si>
    <t>Tag. PDAM Sby a.n Marzuki</t>
  </si>
  <si>
    <t>Tag PDAM Sby bln April'18  a.n Zippora Sri Rahajoe</t>
  </si>
  <si>
    <t>Tag PDAM SDA bln Mar'18 an Yohannes Untung</t>
  </si>
  <si>
    <t>Tag PDAM Mlng bln Mar'18 an Zippora Sri Rahajoe</t>
  </si>
  <si>
    <t>Tag. PDAM-SDA bln Mar'18 a.n Indra Ningsih</t>
  </si>
  <si>
    <t>Tag PDAM SDA bln Mar'18 a.n Nur Kholis</t>
  </si>
  <si>
    <t>Tag PDAM SDA bln Mar'18  a.n Awan Adityawan</t>
  </si>
  <si>
    <t>Tag PDAM SDA bln Mar'18  a.n Suryadi</t>
  </si>
  <si>
    <t>Tag PDAM Sby bln April'18  Johanes W</t>
  </si>
  <si>
    <t>Tag.PDAM-Sby bln April'18  a.n Sukardi</t>
  </si>
  <si>
    <t>Tag PDAM Sby bln April'18 an PT Bank Central Asia Tbk</t>
  </si>
  <si>
    <t>Tag PDAM SBY bln April'18 an Soedarmini</t>
  </si>
  <si>
    <t>Tag.PDAM-Sby bln Apr'18  a.n Willy Joko</t>
  </si>
  <si>
    <t>Tag.PDAM-Sby bln Apr'18  a.n Joa tien lian</t>
  </si>
  <si>
    <t>Tag. PDAM-Sby bln Apr'18  a.n Annie J</t>
  </si>
  <si>
    <t>Tag. PDAM Sby bln Apr'18 a.n Drs.Arifin</t>
  </si>
  <si>
    <t>Tag.PDAM-Sby bln Apr'18  a.n Tjen-tjen</t>
  </si>
  <si>
    <t>Tag PDAM Sby bln Apr'18  a.n PT Sumber Bina Setia</t>
  </si>
  <si>
    <t>Tag PDAM Sby bln Apr'18  a.n A Djumiati</t>
  </si>
  <si>
    <t>Tag PDAM Sby bln Apr'18  a.n Achmad Sukemi</t>
  </si>
  <si>
    <t>Tag PDAM Sby bln Apr'18  a.n Askun</t>
  </si>
  <si>
    <t>Tag. PDAM-SDA bln Mar'17 Syafrizal Johar</t>
  </si>
  <si>
    <t>Tag. PDAM-Sby bln Apr'18  a.n Sadi</t>
  </si>
  <si>
    <t>Tag.PDAM-Sby bln Apr'18  a.n Timan</t>
  </si>
  <si>
    <t>Tag.PDAM-Sby bln  Apr'18  a.n PT.Artisan S</t>
  </si>
  <si>
    <t>Tag.PDAM-Sby bln Apr'18  a.n Murtiningsih</t>
  </si>
  <si>
    <t>Tag. PDAM-Sby bln Apr'18  a.n Fransiscus SE</t>
  </si>
  <si>
    <t>Tag PDAM Sby bln Apr'18  a.n Hartanto Soesanto</t>
  </si>
  <si>
    <t>Tag PDAM Sby bln Apr'18  a.n PT Araya Bumi Megah</t>
  </si>
  <si>
    <t>Tag PDAM Sby bln Apr'18  a.n Kie Siok Yeng</t>
  </si>
  <si>
    <t>Tag. PDAM-Sby bln Apr'18  a.n Robert Edward O</t>
  </si>
  <si>
    <t>Tag. PDAM-Sby bln Apr'18  a.n Tan Elsye W</t>
  </si>
  <si>
    <t>Tag. PDAM-Sby bln Apr'18  a.n Sumartono</t>
  </si>
  <si>
    <t>Tag.FIF bln April'18 a.n Henry Setyo</t>
  </si>
  <si>
    <t>Tag. Adira bln April'18 a.n Henry Setyo</t>
  </si>
  <si>
    <t>MARDJUKI</t>
  </si>
  <si>
    <t>Tag. PLN bln April'18  a.n Drs.Ari W</t>
  </si>
  <si>
    <t>Tag. PLN bln April'18  a.n Widjaya</t>
  </si>
  <si>
    <t>Tag. PLN bln April'18  a.n Tri Lestari</t>
  </si>
  <si>
    <t>Tag. PLN bln April'18 a.n Sumartono HS</t>
  </si>
  <si>
    <t>Tag. PLN bln April'18  a.n Robert Edward O</t>
  </si>
  <si>
    <t>Tag. PLN bln April'18  a.n Tan Elsye Witanial</t>
  </si>
  <si>
    <t>Tag. PLN bln April'18 a.n Slamet Soeyono</t>
  </si>
  <si>
    <t>Tag. PLN bln April'18  a.n Helin Yuni</t>
  </si>
  <si>
    <t>Tag. PLN bln April'18  a.n Kristijono</t>
  </si>
  <si>
    <t>Tag. PLN bln April'18 a.n Sokip Manan</t>
  </si>
  <si>
    <t>Tag. PLN bln April'18  a.n Moeklasin</t>
  </si>
  <si>
    <t>Tag. PLN bln April'18  a.n Budi Mulyo Raharjo</t>
  </si>
  <si>
    <t>Tag. PLN bln April'18  a.n Suwarno</t>
  </si>
  <si>
    <t>Tag PLN bln April'18  a.n David H</t>
  </si>
  <si>
    <t>Tag. PLN bln April'18 a.n Bahayudin</t>
  </si>
  <si>
    <t>Tag. PLN bln April'18  a.n Hadi Rahmad</t>
  </si>
  <si>
    <t>Tag. PLN bln April'18  a.n Wahyu Baskoro</t>
  </si>
  <si>
    <t>Tag. PLN bln April'18  a.n Didik Asmara</t>
  </si>
  <si>
    <t>Tag. PLN bln April'18  a.n Sunarto</t>
  </si>
  <si>
    <t>Tag. PLN bln April'18  a.n Soemadi</t>
  </si>
  <si>
    <t>Tag. PLN bln April'18  a.n Yuri H</t>
  </si>
  <si>
    <t>Tag. PLN bln April'18  a.n Sukarji</t>
  </si>
  <si>
    <t>Tag. PLN bln April'18  a.n Nurdjaman</t>
  </si>
  <si>
    <t xml:space="preserve">Tag. PLN bln April'18  a.n PT.Unicora </t>
  </si>
  <si>
    <t>Tag. PLN bln April'18  a.n Erma Pujiastuti</t>
  </si>
  <si>
    <t>Tag. PLN bln April'18  a.n Liem Yacob Taslim</t>
  </si>
  <si>
    <t>Tag. PLN bln April'18  a.n Thio Hwa Tin</t>
  </si>
  <si>
    <t>Tag. PLN bln April'18  a.n Ali Sarhono</t>
  </si>
  <si>
    <t>Tag. PLN bln April'18  a.n Hadi Soemargo</t>
  </si>
  <si>
    <t>Tag. PLN bln April'18  a.n PT MBC</t>
  </si>
  <si>
    <t>Tag. PLN bln April'18  a.n Alfi Murtiono</t>
  </si>
  <si>
    <t>Tag. PLN bln April'18  a.n PT.Pante Senta</t>
  </si>
  <si>
    <t>Tag. PLN bln April'18  a.n Srisubana</t>
  </si>
  <si>
    <t>Tag. PLN bln April'18  a.n Emilia R.GN</t>
  </si>
  <si>
    <t>Tag. PLN bln April'18 a.n Elizabeth</t>
  </si>
  <si>
    <t>Tag. PLN bln April'18 a.n Paulina S</t>
  </si>
  <si>
    <t>Tag. PLN bln April'18 a.n Musliman</t>
  </si>
  <si>
    <t>Tag. PLN bln April'18  a.n Achmad Soekemi</t>
  </si>
  <si>
    <t>Tag. PLN bln April'18  a.n Askun</t>
  </si>
  <si>
    <t>Tag. PLN bln April'18 a.n Zippora Sri Rahajoe</t>
  </si>
  <si>
    <t>Tag. PLN bln April'18  a.n Tjipto Rahardjo</t>
  </si>
  <si>
    <t>Tag. PLN bln  April'18  a.n Dijah Rukmini</t>
  </si>
  <si>
    <t>Tag. PLN bln April'18  a.n Nur Kholis</t>
  </si>
  <si>
    <t>Tag. PLN bln April'18  a.n Awan Adityawan</t>
  </si>
  <si>
    <t>Tag. PLN bln  April'18  a.n R.Soetomo</t>
  </si>
  <si>
    <t>Tag. PLN bln April'18  a.n Soebijono</t>
  </si>
  <si>
    <t>Tag. PLN bln April'18  a.n Priantono Soebekti</t>
  </si>
  <si>
    <t>Tag. PLN bln April'18  a.n Suminto</t>
  </si>
  <si>
    <t>Tag. PLN bln April'18  a.n PT BAMBE SINAR ST</t>
  </si>
  <si>
    <t>DAFTAR PINJAMAN DEBET LISTRIK  TGL 01-24 APRIL 2018 (UPLOAD)</t>
  </si>
  <si>
    <t>NI MADE SUWASTINI</t>
  </si>
  <si>
    <t>Tag.Telkom bln April'18 a.n Zippora</t>
  </si>
  <si>
    <t>Tag.Telkom bln April'18 a.n Tjipto Rahardjo</t>
  </si>
  <si>
    <t>Tag.Telkom bln April'18 a.n Nur Kholis</t>
  </si>
  <si>
    <t>Tag.Telkom bln April'18 a.n Awan Adityawan</t>
  </si>
  <si>
    <t>Tag.Telkom bln April'18 a.n R.Soetomo</t>
  </si>
  <si>
    <t>Tag.Telkom bln April'18 a.n Emy Sri Hastuti</t>
  </si>
  <si>
    <t>Tag.Telkom bln April'18 a.n James Hutagalung</t>
  </si>
  <si>
    <t>Tag.Telkom bln April'18 a.n Moch Iwan Rusyadi</t>
  </si>
  <si>
    <t>Tag.Telkom bln April'18  a.n Sumaryadi</t>
  </si>
  <si>
    <t>DAFTAR PINJAMAN DEBET TELEPON TGL 01-24 APRIL 2018 (UPLOAD)</t>
  </si>
  <si>
    <t>MUJIANA</t>
  </si>
  <si>
    <t>921870</t>
  </si>
  <si>
    <t>EDY</t>
  </si>
  <si>
    <t>110804</t>
  </si>
  <si>
    <t>IRMALA</t>
  </si>
  <si>
    <t>LEONORA W</t>
  </si>
  <si>
    <t>974928</t>
  </si>
  <si>
    <t>Pls Mentari 10,000</t>
  </si>
  <si>
    <t>Pls XL 50,000</t>
  </si>
  <si>
    <t>Pls Axis 100,000</t>
  </si>
  <si>
    <t>Pls Axis 50,000</t>
  </si>
  <si>
    <t>DAFTAR PINJAMAN RETAIL TAGIHAN HALLO TGL 01-24 APRIL 2018 (UPLOAD)</t>
  </si>
  <si>
    <t>DAFTAR PINJAMAN DEBET PDAM  TGL 01-24 APRIL 2018 (UPLOAD)</t>
  </si>
  <si>
    <t>DAFTAR PINJAMAN DEBET BAYAR ANGSURAN MOBIL DAN SEPEDA MOTOR  TGL 01-24 APRIL 2018 (UPLOAD)</t>
  </si>
  <si>
    <t>TAG FIF MRT'18 EKO SUSANTO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</si>
</sst>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2" formatCode="_(&quot;Rp&quot;* #,##0_);_(&quot;Rp&quot;* \(#,##0\);_(&quot;Rp&quot;* &quot;-&quot;_);_(@_)"/>
    <numFmt numFmtId="41" formatCode="_(* #,##0_);_(* \(#,##0\);_(* &quot;-&quot;_);_(@_)"/>
    <numFmt numFmtId="43" formatCode="_(* #,##0.00_);_(* \(#,##0.00\);_(* &quot;-&quot;??_);_(@_)"/>
    <numFmt numFmtId="164" formatCode="[$-409]d\-mmm\-yy;@"/>
    <numFmt numFmtId="165" formatCode="_([$Rp-421]* #,##0.00_);_([$Rp-421]* \(#,##0.00\);_([$Rp-421]* &quot;-&quot;_);_(@_)"/>
    <numFmt numFmtId="166" formatCode="_([$Rp-421]* #,##0_);_([$Rp-421]* \(#,##0\);_([$Rp-421]* &quot;-&quot;_);_(@_)"/>
    <numFmt numFmtId="168" formatCode="_(* #,##0.00_);_(* \(#,##0.00\);_(* &quot;-&quot;_);_(@_)"/>
  </numFmts>
  <fonts count="30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2"/>
      <name val="Times New Roman"/>
      <family val="1"/>
    </font>
    <font>
      <i/>
      <sz val="12"/>
      <name val="Times New Roman"/>
      <family val="1"/>
    </font>
    <font>
      <sz val="10"/>
      <name val="Times New Roman"/>
      <family val="1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0"/>
      <name val="Arial"/>
      <family val="2"/>
    </font>
    <font>
      <sz val="11"/>
      <name val="Times New Roman"/>
      <family val="1"/>
    </font>
    <font>
      <sz val="11"/>
      <name val="Calibri"/>
      <family val="2"/>
      <scheme val="minor"/>
    </font>
    <font>
      <sz val="8"/>
      <name val="Times New Roman"/>
      <family val="1"/>
    </font>
    <font>
      <sz val="12"/>
      <color theme="1"/>
      <name val="Arial Narrow"/>
      <family val="2"/>
    </font>
    <font>
      <sz val="8"/>
      <color theme="1"/>
      <name val="Arial Narrow"/>
      <family val="2"/>
    </font>
    <font>
      <sz val="12"/>
      <name val="Arial"/>
      <family val="2"/>
    </font>
    <font>
      <sz val="12"/>
      <color theme="1"/>
      <name val="Arial"/>
      <family val="2"/>
    </font>
    <font>
      <sz val="12"/>
      <color indexed="8"/>
      <name val="Times New Roman"/>
      <family val="1"/>
    </font>
    <font>
      <sz val="12"/>
      <name val="Arial Narrow"/>
      <family val="2"/>
    </font>
    <font>
      <sz val="10"/>
      <color indexed="8"/>
      <name val="Times New Roman"/>
      <family val="1"/>
    </font>
    <font>
      <sz val="11"/>
      <name val="Arial"/>
      <family val="2"/>
    </font>
    <font>
      <sz val="11"/>
      <color theme="1"/>
      <name val="Arial"/>
      <family val="2"/>
    </font>
    <font>
      <sz val="8"/>
      <name val="Arial"/>
      <family val="2"/>
    </font>
    <font>
      <sz val="9"/>
      <name val="Arial"/>
      <family val="2"/>
    </font>
    <font>
      <sz val="14"/>
      <name val="Times New Roman"/>
      <family val="1"/>
    </font>
    <font>
      <sz val="10"/>
      <name val="Arial Narrow"/>
      <family val="2"/>
    </font>
    <font>
      <i/>
      <sz val="14"/>
      <name val="Times New Roman"/>
      <family val="1"/>
    </font>
    <font>
      <sz val="12"/>
      <color rgb="FFFF0000"/>
      <name val="Times New Roman"/>
      <family val="1"/>
    </font>
    <font>
      <sz val="9"/>
      <color theme="1"/>
      <name val="Arial Narrow"/>
      <family val="2"/>
    </font>
    <font>
      <sz val="9"/>
      <name val="Times New Roman"/>
      <family val="1"/>
    </font>
    <font>
      <sz val="9"/>
      <name val="Arial Narrow"/>
      <family val="2"/>
    </font>
    <font>
      <sz val="9"/>
      <color indexed="8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</fills>
  <borders count="18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5" fillId="0" borderId="0"/>
    <xf numFmtId="0" fontId="7" fillId="0" borderId="0"/>
    <xf numFmtId="0" fontId="5" fillId="0" borderId="0"/>
  </cellStyleXfs>
  <cellXfs count="258">
    <xf numFmtId="0" fontId="0" fillId="0" borderId="0" xfId="0"/>
    <xf numFmtId="0" fontId="2" fillId="0" borderId="0" xfId="0" applyFont="1" applyFill="1" applyBorder="1" applyAlignment="1">
      <alignment horizontal="left"/>
    </xf>
    <xf numFmtId="0" fontId="2" fillId="0" borderId="0" xfId="0" applyFont="1" applyFill="1" applyBorder="1"/>
    <xf numFmtId="0" fontId="2" fillId="0" borderId="0" xfId="0" applyFont="1" applyFill="1" applyBorder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39" fontId="2" fillId="0" borderId="0" xfId="0" applyNumberFormat="1" applyFont="1" applyFill="1" applyBorder="1" applyAlignment="1">
      <alignment horizontal="right"/>
    </xf>
    <xf numFmtId="0" fontId="2" fillId="0" borderId="0" xfId="0" applyFont="1" applyFill="1" applyBorder="1" applyAlignment="1">
      <alignment horizontal="right"/>
    </xf>
    <xf numFmtId="43" fontId="2" fillId="0" borderId="0" xfId="1" applyFont="1" applyFill="1" applyBorder="1" applyAlignment="1">
      <alignment horizontal="right"/>
    </xf>
    <xf numFmtId="0" fontId="2" fillId="0" borderId="0" xfId="0" applyFont="1" applyFill="1" applyAlignment="1">
      <alignment horizontal="center"/>
    </xf>
    <xf numFmtId="0" fontId="2" fillId="0" borderId="0" xfId="0" applyFont="1" applyFill="1"/>
    <xf numFmtId="39" fontId="2" fillId="0" borderId="0" xfId="2" applyNumberFormat="1" applyFont="1" applyFill="1" applyBorder="1" applyAlignment="1">
      <alignment horizontal="right"/>
    </xf>
    <xf numFmtId="39" fontId="2" fillId="0" borderId="0" xfId="2" applyNumberFormat="1" applyFont="1" applyFill="1" applyBorder="1" applyAlignment="1">
      <alignment horizontal="left"/>
    </xf>
    <xf numFmtId="0" fontId="3" fillId="0" borderId="0" xfId="0" applyFont="1" applyFill="1" applyBorder="1"/>
    <xf numFmtId="0" fontId="4" fillId="0" borderId="1" xfId="0" applyFont="1" applyFill="1" applyBorder="1" applyAlignment="1">
      <alignment horizontal="center"/>
    </xf>
    <xf numFmtId="164" fontId="4" fillId="0" borderId="1" xfId="0" applyNumberFormat="1" applyFont="1" applyFill="1" applyBorder="1" applyAlignment="1">
      <alignment horizontal="center"/>
    </xf>
    <xf numFmtId="39" fontId="4" fillId="0" borderId="1" xfId="0" applyNumberFormat="1" applyFont="1" applyFill="1" applyBorder="1" applyAlignment="1">
      <alignment horizontal="center"/>
    </xf>
    <xf numFmtId="43" fontId="4" fillId="0" borderId="2" xfId="1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39" fontId="4" fillId="0" borderId="3" xfId="2" applyNumberFormat="1" applyFont="1" applyFill="1" applyBorder="1" applyAlignment="1">
      <alignment horizontal="center"/>
    </xf>
    <xf numFmtId="39" fontId="4" fillId="0" borderId="1" xfId="2" applyNumberFormat="1" applyFont="1" applyFill="1" applyBorder="1" applyAlignment="1">
      <alignment horizontal="center"/>
    </xf>
    <xf numFmtId="39" fontId="4" fillId="0" borderId="2" xfId="2" applyNumberFormat="1" applyFont="1" applyFill="1" applyBorder="1" applyAlignment="1">
      <alignment horizontal="center"/>
    </xf>
    <xf numFmtId="0" fontId="4" fillId="0" borderId="0" xfId="0" applyFont="1" applyFill="1" applyAlignment="1">
      <alignment horizontal="center"/>
    </xf>
    <xf numFmtId="0" fontId="4" fillId="0" borderId="4" xfId="0" applyFont="1" applyFill="1" applyBorder="1" applyAlignment="1">
      <alignment horizontal="center"/>
    </xf>
    <xf numFmtId="164" fontId="4" fillId="0" borderId="4" xfId="0" applyNumberFormat="1" applyFont="1" applyFill="1" applyBorder="1" applyAlignment="1">
      <alignment horizontal="center"/>
    </xf>
    <xf numFmtId="39" fontId="4" fillId="0" borderId="4" xfId="0" quotePrefix="1" applyNumberFormat="1" applyFont="1" applyFill="1" applyBorder="1" applyAlignment="1">
      <alignment horizontal="center"/>
    </xf>
    <xf numFmtId="39" fontId="4" fillId="0" borderId="4" xfId="0" applyNumberFormat="1" applyFont="1" applyFill="1" applyBorder="1" applyAlignment="1">
      <alignment horizontal="center"/>
    </xf>
    <xf numFmtId="43" fontId="4" fillId="0" borderId="5" xfId="1" applyFont="1" applyFill="1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39" fontId="4" fillId="0" borderId="6" xfId="2" applyNumberFormat="1" applyFont="1" applyFill="1" applyBorder="1" applyAlignment="1">
      <alignment horizontal="center"/>
    </xf>
    <xf numFmtId="39" fontId="4" fillId="0" borderId="4" xfId="2" applyNumberFormat="1" applyFont="1" applyFill="1" applyBorder="1" applyAlignment="1">
      <alignment horizontal="center"/>
    </xf>
    <xf numFmtId="39" fontId="4" fillId="0" borderId="5" xfId="2" applyNumberFormat="1" applyFont="1" applyFill="1" applyBorder="1" applyAlignment="1">
      <alignment horizontal="left"/>
    </xf>
    <xf numFmtId="0" fontId="4" fillId="0" borderId="4" xfId="0" applyFont="1" applyFill="1" applyBorder="1" applyAlignment="1">
      <alignment horizontal="left"/>
    </xf>
    <xf numFmtId="0" fontId="6" fillId="0" borderId="7" xfId="3" applyFont="1" applyFill="1" applyBorder="1" applyAlignment="1">
      <alignment horizontal="center" vertical="center"/>
    </xf>
    <xf numFmtId="0" fontId="8" fillId="2" borderId="7" xfId="4" applyFont="1" applyFill="1" applyBorder="1"/>
    <xf numFmtId="0" fontId="9" fillId="2" borderId="7" xfId="4" applyFont="1" applyFill="1" applyBorder="1" applyAlignment="1">
      <alignment horizontal="center" vertical="center"/>
    </xf>
    <xf numFmtId="15" fontId="8" fillId="2" borderId="7" xfId="4" applyNumberFormat="1" applyFont="1" applyFill="1" applyBorder="1" applyAlignment="1">
      <alignment horizontal="center"/>
    </xf>
    <xf numFmtId="165" fontId="8" fillId="2" borderId="7" xfId="4" applyNumberFormat="1" applyFont="1" applyFill="1" applyBorder="1"/>
    <xf numFmtId="39" fontId="2" fillId="2" borderId="8" xfId="0" applyNumberFormat="1" applyFont="1" applyFill="1" applyBorder="1" applyAlignment="1"/>
    <xf numFmtId="43" fontId="2" fillId="2" borderId="7" xfId="1" applyFont="1" applyFill="1" applyBorder="1"/>
    <xf numFmtId="43" fontId="2" fillId="2" borderId="7" xfId="1" applyFont="1" applyFill="1" applyBorder="1" applyAlignment="1">
      <alignment horizontal="right"/>
    </xf>
    <xf numFmtId="0" fontId="2" fillId="2" borderId="7" xfId="0" applyFont="1" applyFill="1" applyBorder="1" applyAlignment="1">
      <alignment horizontal="center"/>
    </xf>
    <xf numFmtId="39" fontId="2" fillId="0" borderId="7" xfId="2" applyNumberFormat="1" applyFont="1" applyFill="1" applyBorder="1" applyAlignment="1">
      <alignment horizontal="right"/>
    </xf>
    <xf numFmtId="39" fontId="2" fillId="0" borderId="7" xfId="2" applyNumberFormat="1" applyFont="1" applyFill="1" applyBorder="1" applyAlignment="1">
      <alignment horizontal="left"/>
    </xf>
    <xf numFmtId="0" fontId="10" fillId="0" borderId="9" xfId="4" applyFont="1" applyFill="1" applyBorder="1" applyAlignment="1">
      <alignment horizontal="left" vertical="top"/>
    </xf>
    <xf numFmtId="39" fontId="2" fillId="0" borderId="7" xfId="0" applyNumberFormat="1" applyFont="1" applyFill="1" applyBorder="1"/>
    <xf numFmtId="43" fontId="2" fillId="0" borderId="7" xfId="0" applyNumberFormat="1" applyFont="1" applyFill="1" applyBorder="1"/>
    <xf numFmtId="0" fontId="11" fillId="0" borderId="7" xfId="0" applyFont="1" applyFill="1" applyBorder="1" applyAlignment="1">
      <alignment horizontal="left"/>
    </xf>
    <xf numFmtId="49" fontId="11" fillId="0" borderId="7" xfId="0" applyNumberFormat="1" applyFont="1" applyFill="1" applyBorder="1" applyAlignment="1">
      <alignment horizontal="center" vertical="center"/>
    </xf>
    <xf numFmtId="15" fontId="11" fillId="0" borderId="7" xfId="0" applyNumberFormat="1" applyFont="1" applyFill="1" applyBorder="1" applyAlignment="1">
      <alignment horizontal="center" vertical="center"/>
    </xf>
    <xf numFmtId="166" fontId="11" fillId="0" borderId="7" xfId="3" applyNumberFormat="1" applyFont="1" applyFill="1" applyBorder="1" applyAlignment="1">
      <alignment horizontal="center"/>
    </xf>
    <xf numFmtId="39" fontId="2" fillId="0" borderId="8" xfId="0" applyNumberFormat="1" applyFont="1" applyFill="1" applyBorder="1" applyAlignment="1"/>
    <xf numFmtId="43" fontId="2" fillId="0" borderId="7" xfId="1" applyFont="1" applyFill="1" applyBorder="1"/>
    <xf numFmtId="43" fontId="2" fillId="0" borderId="7" xfId="1" applyFont="1" applyFill="1" applyBorder="1" applyAlignment="1">
      <alignment horizontal="right"/>
    </xf>
    <xf numFmtId="0" fontId="11" fillId="0" borderId="7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/>
    </xf>
    <xf numFmtId="0" fontId="12" fillId="3" borderId="10" xfId="0" applyFont="1" applyFill="1" applyBorder="1" applyAlignment="1">
      <alignment horizontal="left" vertical="top"/>
    </xf>
    <xf numFmtId="0" fontId="11" fillId="3" borderId="7" xfId="0" applyFont="1" applyFill="1" applyBorder="1" applyAlignment="1">
      <alignment horizontal="left"/>
    </xf>
    <xf numFmtId="0" fontId="11" fillId="3" borderId="7" xfId="0" applyFont="1" applyFill="1" applyBorder="1" applyAlignment="1">
      <alignment horizontal="center" vertical="center"/>
    </xf>
    <xf numFmtId="15" fontId="11" fillId="3" borderId="7" xfId="0" applyNumberFormat="1" applyFont="1" applyFill="1" applyBorder="1" applyAlignment="1">
      <alignment horizontal="center" vertical="center"/>
    </xf>
    <xf numFmtId="166" fontId="11" fillId="3" borderId="7" xfId="0" applyNumberFormat="1" applyFont="1" applyFill="1" applyBorder="1" applyAlignment="1">
      <alignment horizontal="center"/>
    </xf>
    <xf numFmtId="0" fontId="11" fillId="3" borderId="7" xfId="0" applyFont="1" applyFill="1" applyBorder="1" applyAlignment="1">
      <alignment horizontal="left" vertical="top"/>
    </xf>
    <xf numFmtId="0" fontId="13" fillId="3" borderId="9" xfId="3" applyFont="1" applyFill="1" applyBorder="1" applyAlignment="1">
      <alignment horizontal="left"/>
    </xf>
    <xf numFmtId="49" fontId="13" fillId="3" borderId="9" xfId="3" applyNumberFormat="1" applyFont="1" applyFill="1" applyBorder="1" applyAlignment="1">
      <alignment horizontal="center"/>
    </xf>
    <xf numFmtId="15" fontId="14" fillId="3" borderId="9" xfId="3" applyNumberFormat="1" applyFont="1" applyFill="1" applyBorder="1" applyAlignment="1">
      <alignment horizontal="center" vertical="center"/>
    </xf>
    <xf numFmtId="49" fontId="11" fillId="3" borderId="7" xfId="0" applyNumberFormat="1" applyFont="1" applyFill="1" applyBorder="1" applyAlignment="1">
      <alignment horizontal="center"/>
    </xf>
    <xf numFmtId="15" fontId="11" fillId="3" borderId="7" xfId="0" applyNumberFormat="1" applyFont="1" applyFill="1" applyBorder="1" applyAlignment="1">
      <alignment horizontal="center"/>
    </xf>
    <xf numFmtId="0" fontId="11" fillId="3" borderId="7" xfId="3" applyFont="1" applyFill="1" applyBorder="1" applyAlignment="1">
      <alignment horizontal="left"/>
    </xf>
    <xf numFmtId="0" fontId="11" fillId="3" borderId="7" xfId="3" applyFont="1" applyFill="1" applyBorder="1" applyAlignment="1">
      <alignment horizontal="center" vertical="center"/>
    </xf>
    <xf numFmtId="15" fontId="11" fillId="3" borderId="7" xfId="3" applyNumberFormat="1" applyFont="1" applyFill="1" applyBorder="1" applyAlignment="1">
      <alignment horizontal="center" vertical="center"/>
    </xf>
    <xf numFmtId="166" fontId="11" fillId="3" borderId="7" xfId="3" applyNumberFormat="1" applyFont="1" applyFill="1" applyBorder="1" applyAlignment="1">
      <alignment horizontal="center"/>
    </xf>
    <xf numFmtId="0" fontId="11" fillId="3" borderId="7" xfId="3" applyFont="1" applyFill="1" applyBorder="1" applyAlignment="1">
      <alignment horizontal="left" vertical="top"/>
    </xf>
    <xf numFmtId="49" fontId="11" fillId="3" borderId="7" xfId="3" quotePrefix="1" applyNumberFormat="1" applyFont="1" applyFill="1" applyBorder="1" applyAlignment="1">
      <alignment horizontal="center" vertical="center"/>
    </xf>
    <xf numFmtId="0" fontId="14" fillId="3" borderId="9" xfId="3" applyFont="1" applyFill="1" applyBorder="1" applyAlignment="1">
      <alignment horizontal="left"/>
    </xf>
    <xf numFmtId="49" fontId="14" fillId="3" borderId="9" xfId="3" applyNumberFormat="1" applyFont="1" applyFill="1" applyBorder="1" applyAlignment="1">
      <alignment horizontal="center"/>
    </xf>
    <xf numFmtId="0" fontId="11" fillId="3" borderId="9" xfId="0" applyFont="1" applyFill="1" applyBorder="1" applyAlignment="1">
      <alignment horizontal="left"/>
    </xf>
    <xf numFmtId="0" fontId="11" fillId="3" borderId="9" xfId="0" quotePrefix="1" applyFont="1" applyFill="1" applyBorder="1" applyAlignment="1">
      <alignment horizontal="center" vertical="center"/>
    </xf>
    <xf numFmtId="15" fontId="11" fillId="3" borderId="9" xfId="0" applyNumberFormat="1" applyFont="1" applyFill="1" applyBorder="1" applyAlignment="1">
      <alignment horizontal="center" vertical="center"/>
    </xf>
    <xf numFmtId="166" fontId="11" fillId="3" borderId="9" xfId="0" applyNumberFormat="1" applyFont="1" applyFill="1" applyBorder="1" applyAlignment="1">
      <alignment horizontal="center"/>
    </xf>
    <xf numFmtId="0" fontId="11" fillId="3" borderId="9" xfId="0" applyFont="1" applyFill="1" applyBorder="1" applyAlignment="1">
      <alignment horizontal="left" vertical="top"/>
    </xf>
    <xf numFmtId="49" fontId="11" fillId="3" borderId="7" xfId="3" quotePrefix="1" applyNumberFormat="1" applyFont="1" applyFill="1" applyBorder="1" applyAlignment="1">
      <alignment horizontal="center"/>
    </xf>
    <xf numFmtId="49" fontId="11" fillId="3" borderId="7" xfId="3" applyNumberFormat="1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2" fillId="0" borderId="4" xfId="0" applyFont="1" applyFill="1" applyBorder="1"/>
    <xf numFmtId="164" fontId="2" fillId="0" borderId="4" xfId="0" applyNumberFormat="1" applyFont="1" applyFill="1" applyBorder="1" applyAlignment="1">
      <alignment horizontal="center"/>
    </xf>
    <xf numFmtId="39" fontId="2" fillId="0" borderId="4" xfId="0" applyNumberFormat="1" applyFont="1" applyFill="1" applyBorder="1" applyAlignment="1">
      <alignment horizontal="right"/>
    </xf>
    <xf numFmtId="39" fontId="2" fillId="0" borderId="7" xfId="0" applyNumberFormat="1" applyFont="1" applyFill="1" applyBorder="1" applyAlignment="1">
      <alignment horizontal="right"/>
    </xf>
    <xf numFmtId="0" fontId="2" fillId="0" borderId="7" xfId="0" applyFont="1" applyFill="1" applyBorder="1" applyAlignment="1">
      <alignment horizontal="right"/>
    </xf>
    <xf numFmtId="0" fontId="2" fillId="0" borderId="7" xfId="0" applyFont="1" applyFill="1" applyBorder="1"/>
    <xf numFmtId="0" fontId="2" fillId="0" borderId="7" xfId="0" applyFont="1" applyFill="1" applyBorder="1" applyAlignment="1">
      <alignment horizontal="left"/>
    </xf>
    <xf numFmtId="164" fontId="2" fillId="0" borderId="7" xfId="0" applyNumberFormat="1" applyFont="1" applyFill="1" applyBorder="1" applyAlignment="1">
      <alignment horizontal="center"/>
    </xf>
    <xf numFmtId="164" fontId="2" fillId="0" borderId="0" xfId="0" applyNumberFormat="1" applyFont="1" applyFill="1" applyAlignment="1">
      <alignment horizontal="center"/>
    </xf>
    <xf numFmtId="39" fontId="2" fillId="0" borderId="0" xfId="0" applyNumberFormat="1" applyFont="1" applyFill="1" applyAlignment="1">
      <alignment horizontal="right"/>
    </xf>
    <xf numFmtId="0" fontId="2" fillId="0" borderId="0" xfId="0" applyFont="1" applyFill="1" applyAlignment="1">
      <alignment horizontal="right"/>
    </xf>
    <xf numFmtId="43" fontId="2" fillId="0" borderId="0" xfId="1" applyFont="1" applyFill="1" applyAlignment="1">
      <alignment horizontal="right"/>
    </xf>
    <xf numFmtId="39" fontId="2" fillId="0" borderId="0" xfId="2" applyNumberFormat="1" applyFont="1" applyFill="1" applyAlignment="1">
      <alignment horizontal="right"/>
    </xf>
    <xf numFmtId="39" fontId="2" fillId="0" borderId="0" xfId="2" applyNumberFormat="1" applyFont="1" applyFill="1" applyAlignment="1">
      <alignment horizontal="left"/>
    </xf>
    <xf numFmtId="0" fontId="2" fillId="0" borderId="0" xfId="0" applyFont="1" applyFill="1" applyAlignment="1">
      <alignment horizontal="left"/>
    </xf>
    <xf numFmtId="0" fontId="11" fillId="0" borderId="7" xfId="3" applyFont="1" applyFill="1" applyBorder="1" applyAlignment="1">
      <alignment horizontal="left"/>
    </xf>
    <xf numFmtId="49" fontId="11" fillId="0" borderId="7" xfId="3" quotePrefix="1" applyNumberFormat="1" applyFont="1" applyFill="1" applyBorder="1" applyAlignment="1">
      <alignment horizontal="center" vertical="center"/>
    </xf>
    <xf numFmtId="15" fontId="11" fillId="0" borderId="7" xfId="3" applyNumberFormat="1" applyFont="1" applyFill="1" applyBorder="1" applyAlignment="1">
      <alignment horizontal="center" vertical="center"/>
    </xf>
    <xf numFmtId="39" fontId="2" fillId="0" borderId="7" xfId="0" applyNumberFormat="1" applyFont="1" applyFill="1" applyBorder="1" applyAlignment="1"/>
    <xf numFmtId="168" fontId="2" fillId="0" borderId="7" xfId="2" applyNumberFormat="1" applyFont="1" applyFill="1" applyBorder="1"/>
    <xf numFmtId="43" fontId="15" fillId="0" borderId="7" xfId="1" applyFont="1" applyFill="1" applyBorder="1" applyAlignment="1">
      <alignment horizontal="right"/>
    </xf>
    <xf numFmtId="49" fontId="11" fillId="0" borderId="7" xfId="0" applyNumberFormat="1" applyFont="1" applyFill="1" applyBorder="1" applyAlignment="1">
      <alignment horizontal="center"/>
    </xf>
    <xf numFmtId="0" fontId="11" fillId="0" borderId="7" xfId="3" applyFont="1" applyFill="1" applyBorder="1" applyAlignment="1">
      <alignment horizontal="center" vertical="center"/>
    </xf>
    <xf numFmtId="0" fontId="11" fillId="0" borderId="7" xfId="0" quotePrefix="1" applyFont="1" applyFill="1" applyBorder="1" applyAlignment="1">
      <alignment horizontal="center" vertical="center"/>
    </xf>
    <xf numFmtId="49" fontId="11" fillId="0" borderId="7" xfId="3" applyNumberFormat="1" applyFont="1" applyFill="1" applyBorder="1" applyAlignment="1">
      <alignment horizontal="center"/>
    </xf>
    <xf numFmtId="49" fontId="11" fillId="0" borderId="7" xfId="3" quotePrefix="1" applyNumberFormat="1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164" fontId="4" fillId="0" borderId="11" xfId="0" applyNumberFormat="1" applyFont="1" applyFill="1" applyBorder="1" applyAlignment="1">
      <alignment horizontal="center"/>
    </xf>
    <xf numFmtId="39" fontId="4" fillId="0" borderId="11" xfId="0" quotePrefix="1" applyNumberFormat="1" applyFont="1" applyFill="1" applyBorder="1" applyAlignment="1">
      <alignment horizontal="center"/>
    </xf>
    <xf numFmtId="39" fontId="4" fillId="0" borderId="11" xfId="0" applyNumberFormat="1" applyFont="1" applyFill="1" applyBorder="1" applyAlignment="1">
      <alignment horizontal="center"/>
    </xf>
    <xf numFmtId="43" fontId="4" fillId="0" borderId="12" xfId="1" applyFont="1" applyFill="1" applyBorder="1" applyAlignment="1">
      <alignment horizontal="center"/>
    </xf>
    <xf numFmtId="0" fontId="4" fillId="0" borderId="12" xfId="0" applyFont="1" applyFill="1" applyBorder="1" applyAlignment="1">
      <alignment horizontal="center"/>
    </xf>
    <xf numFmtId="39" fontId="4" fillId="0" borderId="13" xfId="2" applyNumberFormat="1" applyFont="1" applyFill="1" applyBorder="1" applyAlignment="1">
      <alignment horizontal="center"/>
    </xf>
    <xf numFmtId="39" fontId="4" fillId="0" borderId="11" xfId="2" applyNumberFormat="1" applyFont="1" applyFill="1" applyBorder="1" applyAlignment="1">
      <alignment horizontal="center"/>
    </xf>
    <xf numFmtId="39" fontId="4" fillId="0" borderId="12" xfId="2" applyNumberFormat="1" applyFont="1" applyFill="1" applyBorder="1" applyAlignment="1">
      <alignment horizontal="left"/>
    </xf>
    <xf numFmtId="0" fontId="4" fillId="0" borderId="11" xfId="0" applyFont="1" applyFill="1" applyBorder="1" applyAlignment="1">
      <alignment horizontal="left"/>
    </xf>
    <xf numFmtId="0" fontId="11" fillId="4" borderId="9" xfId="3" applyFont="1" applyFill="1" applyBorder="1" applyAlignment="1">
      <alignment horizontal="center" vertical="center"/>
    </xf>
    <xf numFmtId="0" fontId="16" fillId="3" borderId="7" xfId="0" applyFont="1" applyFill="1" applyBorder="1" applyAlignment="1">
      <alignment horizontal="left"/>
    </xf>
    <xf numFmtId="0" fontId="16" fillId="3" borderId="7" xfId="0" applyFont="1" applyFill="1" applyBorder="1" applyAlignment="1">
      <alignment horizontal="center" vertical="center"/>
    </xf>
    <xf numFmtId="15" fontId="16" fillId="3" borderId="7" xfId="0" applyNumberFormat="1" applyFont="1" applyFill="1" applyBorder="1" applyAlignment="1">
      <alignment horizontal="center" vertical="center"/>
    </xf>
    <xf numFmtId="0" fontId="11" fillId="0" borderId="7" xfId="0" applyFont="1" applyFill="1" applyBorder="1" applyAlignment="1">
      <alignment horizontal="center"/>
    </xf>
    <xf numFmtId="0" fontId="11" fillId="3" borderId="9" xfId="3" applyFont="1" applyFill="1" applyBorder="1" applyAlignment="1">
      <alignment horizontal="center" vertical="center"/>
    </xf>
    <xf numFmtId="0" fontId="11" fillId="3" borderId="14" xfId="3" applyFont="1" applyFill="1" applyBorder="1" applyAlignment="1">
      <alignment horizontal="left" vertical="top"/>
    </xf>
    <xf numFmtId="49" fontId="16" fillId="3" borderId="14" xfId="3" applyNumberFormat="1" applyFont="1" applyFill="1" applyBorder="1" applyAlignment="1">
      <alignment horizontal="center"/>
    </xf>
    <xf numFmtId="15" fontId="11" fillId="3" borderId="14" xfId="3" applyNumberFormat="1" applyFont="1" applyFill="1" applyBorder="1" applyAlignment="1">
      <alignment horizontal="center" vertical="center"/>
    </xf>
    <xf numFmtId="166" fontId="11" fillId="3" borderId="14" xfId="3" applyNumberFormat="1" applyFont="1" applyFill="1" applyBorder="1" applyAlignment="1">
      <alignment horizontal="center"/>
    </xf>
    <xf numFmtId="0" fontId="11" fillId="3" borderId="14" xfId="3" applyFont="1" applyFill="1" applyBorder="1" applyAlignment="1">
      <alignment horizontal="left"/>
    </xf>
    <xf numFmtId="0" fontId="11" fillId="3" borderId="9" xfId="3" applyFont="1" applyFill="1" applyBorder="1" applyAlignment="1">
      <alignment horizontal="left" vertical="top"/>
    </xf>
    <xf numFmtId="49" fontId="16" fillId="3" borderId="9" xfId="3" applyNumberFormat="1" applyFont="1" applyFill="1" applyBorder="1" applyAlignment="1">
      <alignment horizontal="center"/>
    </xf>
    <xf numFmtId="15" fontId="11" fillId="3" borderId="9" xfId="3" applyNumberFormat="1" applyFont="1" applyFill="1" applyBorder="1" applyAlignment="1">
      <alignment horizontal="center" vertical="center"/>
    </xf>
    <xf numFmtId="166" fontId="11" fillId="3" borderId="9" xfId="3" applyNumberFormat="1" applyFont="1" applyFill="1" applyBorder="1" applyAlignment="1">
      <alignment horizontal="center"/>
    </xf>
    <xf numFmtId="0" fontId="11" fillId="3" borderId="9" xfId="3" applyFont="1" applyFill="1" applyBorder="1" applyAlignment="1">
      <alignment horizontal="left"/>
    </xf>
    <xf numFmtId="0" fontId="11" fillId="3" borderId="9" xfId="0" applyFont="1" applyFill="1" applyBorder="1" applyAlignment="1">
      <alignment horizontal="center" vertical="center"/>
    </xf>
    <xf numFmtId="49" fontId="16" fillId="3" borderId="9" xfId="0" applyNumberFormat="1" applyFont="1" applyFill="1" applyBorder="1" applyAlignment="1">
      <alignment horizontal="center"/>
    </xf>
    <xf numFmtId="49" fontId="16" fillId="3" borderId="7" xfId="0" applyNumberFormat="1" applyFont="1" applyFill="1" applyBorder="1" applyAlignment="1">
      <alignment horizontal="center"/>
    </xf>
    <xf numFmtId="0" fontId="16" fillId="3" borderId="9" xfId="3" applyFont="1" applyFill="1" applyBorder="1" applyAlignment="1">
      <alignment horizontal="left"/>
    </xf>
    <xf numFmtId="0" fontId="16" fillId="3" borderId="9" xfId="3" applyFont="1" applyFill="1" applyBorder="1" applyAlignment="1">
      <alignment horizontal="center" vertical="center"/>
    </xf>
    <xf numFmtId="0" fontId="15" fillId="0" borderId="4" xfId="0" applyFont="1" applyFill="1" applyBorder="1"/>
    <xf numFmtId="0" fontId="15" fillId="0" borderId="4" xfId="0" applyFont="1" applyFill="1" applyBorder="1" applyAlignment="1">
      <alignment horizontal="center"/>
    </xf>
    <xf numFmtId="164" fontId="15" fillId="0" borderId="4" xfId="0" applyNumberFormat="1" applyFont="1" applyFill="1" applyBorder="1" applyAlignment="1">
      <alignment horizontal="center"/>
    </xf>
    <xf numFmtId="39" fontId="15" fillId="0" borderId="4" xfId="0" applyNumberFormat="1" applyFont="1" applyFill="1" applyBorder="1" applyAlignment="1">
      <alignment horizontal="right"/>
    </xf>
    <xf numFmtId="0" fontId="11" fillId="0" borderId="7" xfId="3" applyFont="1" applyFill="1" applyBorder="1" applyAlignment="1">
      <alignment horizontal="center"/>
    </xf>
    <xf numFmtId="0" fontId="11" fillId="3" borderId="7" xfId="0" quotePrefix="1" applyFont="1" applyFill="1" applyBorder="1" applyAlignment="1">
      <alignment horizontal="center" vertical="center"/>
    </xf>
    <xf numFmtId="0" fontId="11" fillId="4" borderId="7" xfId="3" applyFont="1" applyFill="1" applyBorder="1" applyAlignment="1">
      <alignment horizontal="center" vertical="center"/>
    </xf>
    <xf numFmtId="0" fontId="16" fillId="3" borderId="7" xfId="3" applyFont="1" applyFill="1" applyBorder="1" applyAlignment="1">
      <alignment horizontal="left"/>
    </xf>
    <xf numFmtId="0" fontId="16" fillId="3" borderId="7" xfId="3" applyFont="1" applyFill="1" applyBorder="1" applyAlignment="1">
      <alignment horizontal="center" vertical="center"/>
    </xf>
    <xf numFmtId="0" fontId="15" fillId="0" borderId="7" xfId="0" applyFont="1" applyFill="1" applyBorder="1"/>
    <xf numFmtId="0" fontId="15" fillId="0" borderId="7" xfId="0" applyFont="1" applyFill="1" applyBorder="1" applyAlignment="1">
      <alignment horizontal="center"/>
    </xf>
    <xf numFmtId="164" fontId="15" fillId="0" borderId="7" xfId="0" applyNumberFormat="1" applyFont="1" applyFill="1" applyBorder="1" applyAlignment="1">
      <alignment horizontal="center"/>
    </xf>
    <xf numFmtId="39" fontId="15" fillId="0" borderId="7" xfId="0" applyNumberFormat="1" applyFont="1" applyFill="1" applyBorder="1" applyAlignment="1">
      <alignment horizontal="right"/>
    </xf>
    <xf numFmtId="0" fontId="15" fillId="0" borderId="0" xfId="0" applyFont="1" applyFill="1" applyBorder="1"/>
    <xf numFmtId="0" fontId="15" fillId="0" borderId="0" xfId="0" applyFont="1" applyFill="1"/>
    <xf numFmtId="0" fontId="17" fillId="0" borderId="1" xfId="0" applyFont="1" applyFill="1" applyBorder="1" applyAlignment="1">
      <alignment horizontal="center"/>
    </xf>
    <xf numFmtId="0" fontId="17" fillId="0" borderId="0" xfId="0" applyFont="1" applyFill="1" applyAlignment="1">
      <alignment horizontal="center"/>
    </xf>
    <xf numFmtId="0" fontId="17" fillId="0" borderId="11" xfId="0" applyFont="1" applyFill="1" applyBorder="1" applyAlignment="1">
      <alignment horizontal="center"/>
    </xf>
    <xf numFmtId="0" fontId="18" fillId="2" borderId="7" xfId="5" applyFont="1" applyFill="1" applyBorder="1" applyAlignment="1">
      <alignment horizontal="left"/>
    </xf>
    <xf numFmtId="0" fontId="18" fillId="2" borderId="7" xfId="5" applyFont="1" applyFill="1" applyBorder="1" applyAlignment="1">
      <alignment horizontal="center" vertical="center"/>
    </xf>
    <xf numFmtId="15" fontId="19" fillId="2" borderId="7" xfId="5" applyNumberFormat="1" applyFont="1" applyFill="1" applyBorder="1" applyAlignment="1">
      <alignment horizontal="center" vertical="center"/>
    </xf>
    <xf numFmtId="42" fontId="18" fillId="2" borderId="7" xfId="5" applyNumberFormat="1" applyFont="1" applyFill="1" applyBorder="1" applyAlignment="1">
      <alignment horizontal="center"/>
    </xf>
    <xf numFmtId="42" fontId="2" fillId="2" borderId="7" xfId="0" applyNumberFormat="1" applyFont="1" applyFill="1" applyBorder="1" applyAlignment="1"/>
    <xf numFmtId="43" fontId="15" fillId="2" borderId="7" xfId="1" applyFont="1" applyFill="1" applyBorder="1" applyAlignment="1">
      <alignment horizontal="right"/>
    </xf>
    <xf numFmtId="0" fontId="8" fillId="2" borderId="7" xfId="4" applyFont="1" applyFill="1" applyBorder="1" applyAlignment="1">
      <alignment horizontal="center" vertical="center"/>
    </xf>
    <xf numFmtId="39" fontId="15" fillId="0" borderId="7" xfId="2" applyNumberFormat="1" applyFont="1" applyFill="1" applyBorder="1" applyAlignment="1">
      <alignment horizontal="left"/>
    </xf>
    <xf numFmtId="0" fontId="20" fillId="3" borderId="7" xfId="5" applyFont="1" applyFill="1" applyBorder="1" applyAlignment="1">
      <alignment horizontal="left"/>
    </xf>
    <xf numFmtId="39" fontId="15" fillId="0" borderId="7" xfId="0" applyNumberFormat="1" applyFont="1" applyFill="1" applyBorder="1"/>
    <xf numFmtId="43" fontId="15" fillId="0" borderId="7" xfId="0" applyNumberFormat="1" applyFont="1" applyFill="1" applyBorder="1"/>
    <xf numFmtId="0" fontId="18" fillId="2" borderId="7" xfId="0" applyFont="1" applyFill="1" applyBorder="1" applyAlignment="1">
      <alignment horizontal="left"/>
    </xf>
    <xf numFmtId="0" fontId="18" fillId="2" borderId="7" xfId="0" applyFont="1" applyFill="1" applyBorder="1" applyAlignment="1">
      <alignment horizontal="center" vertical="center"/>
    </xf>
    <xf numFmtId="15" fontId="19" fillId="2" borderId="7" xfId="0" applyNumberFormat="1" applyFont="1" applyFill="1" applyBorder="1" applyAlignment="1">
      <alignment horizontal="center" vertical="center"/>
    </xf>
    <xf numFmtId="42" fontId="18" fillId="2" borderId="7" xfId="0" applyNumberFormat="1" applyFont="1" applyFill="1" applyBorder="1" applyAlignment="1">
      <alignment horizontal="center"/>
    </xf>
    <xf numFmtId="0" fontId="21" fillId="3" borderId="7" xfId="0" applyFont="1" applyFill="1" applyBorder="1" applyAlignment="1">
      <alignment horizontal="left"/>
    </xf>
    <xf numFmtId="42" fontId="16" fillId="3" borderId="7" xfId="0" applyNumberFormat="1" applyFont="1" applyFill="1" applyBorder="1" applyAlignment="1">
      <alignment horizontal="center"/>
    </xf>
    <xf numFmtId="42" fontId="2" fillId="0" borderId="7" xfId="0" applyNumberFormat="1" applyFont="1" applyFill="1" applyBorder="1" applyAlignment="1"/>
    <xf numFmtId="0" fontId="8" fillId="0" borderId="7" xfId="4" applyFont="1" applyFill="1" applyBorder="1" applyAlignment="1">
      <alignment horizontal="center" vertical="center"/>
    </xf>
    <xf numFmtId="0" fontId="16" fillId="0" borderId="7" xfId="0" applyFont="1" applyFill="1" applyBorder="1" applyAlignment="1">
      <alignment horizontal="left"/>
    </xf>
    <xf numFmtId="0" fontId="15" fillId="0" borderId="7" xfId="0" applyFont="1" applyFill="1" applyBorder="1" applyAlignment="1">
      <alignment horizontal="right"/>
    </xf>
    <xf numFmtId="39" fontId="15" fillId="0" borderId="7" xfId="2" applyNumberFormat="1" applyFont="1" applyFill="1" applyBorder="1" applyAlignment="1">
      <alignment horizontal="right"/>
    </xf>
    <xf numFmtId="0" fontId="15" fillId="0" borderId="7" xfId="0" applyFont="1" applyFill="1" applyBorder="1" applyAlignment="1">
      <alignment horizontal="left"/>
    </xf>
    <xf numFmtId="0" fontId="15" fillId="0" borderId="0" xfId="0" applyFont="1" applyFill="1" applyAlignment="1">
      <alignment horizontal="center"/>
    </xf>
    <xf numFmtId="164" fontId="15" fillId="0" borderId="0" xfId="0" applyNumberFormat="1" applyFont="1" applyFill="1" applyAlignment="1">
      <alignment horizontal="center"/>
    </xf>
    <xf numFmtId="39" fontId="15" fillId="0" borderId="0" xfId="0" applyNumberFormat="1" applyFont="1" applyFill="1" applyAlignment="1">
      <alignment horizontal="right"/>
    </xf>
    <xf numFmtId="0" fontId="15" fillId="0" borderId="0" xfId="0" applyFont="1" applyFill="1" applyAlignment="1">
      <alignment horizontal="right"/>
    </xf>
    <xf numFmtId="43" fontId="15" fillId="0" borderId="0" xfId="1" applyFont="1" applyFill="1" applyAlignment="1">
      <alignment horizontal="right"/>
    </xf>
    <xf numFmtId="39" fontId="15" fillId="0" borderId="0" xfId="2" applyNumberFormat="1" applyFont="1" applyFill="1" applyAlignment="1">
      <alignment horizontal="right"/>
    </xf>
    <xf numFmtId="39" fontId="15" fillId="0" borderId="0" xfId="2" applyNumberFormat="1" applyFont="1" applyFill="1" applyAlignment="1">
      <alignment horizontal="left"/>
    </xf>
    <xf numFmtId="0" fontId="15" fillId="0" borderId="0" xfId="0" applyFont="1" applyFill="1" applyAlignment="1">
      <alignment horizontal="left"/>
    </xf>
    <xf numFmtId="0" fontId="22" fillId="0" borderId="0" xfId="0" applyFont="1" applyFill="1" applyBorder="1" applyAlignment="1">
      <alignment horizontal="left"/>
    </xf>
    <xf numFmtId="43" fontId="2" fillId="0" borderId="0" xfId="0" applyNumberFormat="1" applyFont="1" applyFill="1" applyBorder="1" applyAlignment="1">
      <alignment horizontal="right"/>
    </xf>
    <xf numFmtId="168" fontId="2" fillId="0" borderId="7" xfId="2" applyNumberFormat="1" applyFont="1" applyFill="1" applyBorder="1" applyAlignment="1">
      <alignment horizontal="right"/>
    </xf>
    <xf numFmtId="0" fontId="11" fillId="3" borderId="7" xfId="0" applyFont="1" applyFill="1" applyBorder="1" applyAlignment="1">
      <alignment horizontal="center"/>
    </xf>
    <xf numFmtId="39" fontId="15" fillId="5" borderId="7" xfId="2" applyNumberFormat="1" applyFont="1" applyFill="1" applyBorder="1" applyAlignment="1">
      <alignment horizontal="right"/>
    </xf>
    <xf numFmtId="0" fontId="12" fillId="3" borderId="9" xfId="0" applyFont="1" applyFill="1" applyBorder="1" applyAlignment="1">
      <alignment horizontal="left" vertical="top"/>
    </xf>
    <xf numFmtId="166" fontId="11" fillId="3" borderId="0" xfId="0" applyNumberFormat="1" applyFont="1" applyFill="1" applyBorder="1" applyAlignment="1">
      <alignment horizontal="center"/>
    </xf>
    <xf numFmtId="43" fontId="3" fillId="0" borderId="0" xfId="1" applyFont="1" applyFill="1" applyBorder="1"/>
    <xf numFmtId="39" fontId="2" fillId="0" borderId="0" xfId="1" applyNumberFormat="1" applyFont="1" applyFill="1" applyBorder="1" applyAlignment="1">
      <alignment horizontal="right"/>
    </xf>
    <xf numFmtId="0" fontId="11" fillId="3" borderId="7" xfId="5" applyFont="1" applyFill="1" applyBorder="1" applyAlignment="1">
      <alignment horizontal="left"/>
    </xf>
    <xf numFmtId="41" fontId="2" fillId="0" borderId="7" xfId="2" applyFont="1" applyFill="1" applyBorder="1" applyAlignment="1">
      <alignment horizontal="right"/>
    </xf>
    <xf numFmtId="0" fontId="8" fillId="0" borderId="7" xfId="4" applyFont="1" applyFill="1" applyBorder="1" applyAlignment="1">
      <alignment horizontal="center"/>
    </xf>
    <xf numFmtId="0" fontId="11" fillId="3" borderId="7" xfId="5" applyFont="1" applyFill="1" applyBorder="1" applyAlignment="1">
      <alignment horizontal="left" vertical="top"/>
    </xf>
    <xf numFmtId="0" fontId="16" fillId="3" borderId="7" xfId="5" applyFont="1" applyFill="1" applyBorder="1" applyAlignment="1">
      <alignment horizontal="left"/>
    </xf>
    <xf numFmtId="0" fontId="15" fillId="0" borderId="4" xfId="0" applyFont="1" applyFill="1" applyBorder="1" applyAlignment="1">
      <alignment horizontal="right"/>
    </xf>
    <xf numFmtId="43" fontId="15" fillId="0" borderId="4" xfId="1" applyFont="1" applyFill="1" applyBorder="1" applyAlignment="1">
      <alignment horizontal="right"/>
    </xf>
    <xf numFmtId="39" fontId="15" fillId="0" borderId="4" xfId="2" applyNumberFormat="1" applyFont="1" applyFill="1" applyBorder="1" applyAlignment="1">
      <alignment horizontal="right"/>
    </xf>
    <xf numFmtId="39" fontId="15" fillId="0" borderId="4" xfId="2" applyNumberFormat="1" applyFont="1" applyFill="1" applyBorder="1" applyAlignment="1">
      <alignment horizontal="left"/>
    </xf>
    <xf numFmtId="0" fontId="15" fillId="0" borderId="4" xfId="0" applyFont="1" applyFill="1" applyBorder="1" applyAlignment="1">
      <alignment horizontal="left"/>
    </xf>
    <xf numFmtId="0" fontId="24" fillId="0" borderId="0" xfId="0" applyFont="1" applyFill="1" applyBorder="1"/>
    <xf numFmtId="43" fontId="15" fillId="0" borderId="7" xfId="1" applyFont="1" applyFill="1" applyBorder="1"/>
    <xf numFmtId="0" fontId="25" fillId="0" borderId="0" xfId="0" applyFont="1" applyFill="1"/>
    <xf numFmtId="0" fontId="4" fillId="0" borderId="7" xfId="0" applyFont="1" applyFill="1" applyBorder="1" applyAlignment="1">
      <alignment horizontal="left"/>
    </xf>
    <xf numFmtId="42" fontId="16" fillId="0" borderId="16" xfId="0" applyNumberFormat="1" applyFont="1" applyFill="1" applyBorder="1" applyAlignment="1">
      <alignment horizontal="center"/>
    </xf>
    <xf numFmtId="0" fontId="26" fillId="3" borderId="9" xfId="0" applyFont="1" applyFill="1" applyBorder="1" applyAlignment="1">
      <alignment horizontal="left" vertical="top"/>
    </xf>
    <xf numFmtId="0" fontId="27" fillId="0" borderId="7" xfId="0" applyFont="1" applyFill="1" applyBorder="1" applyAlignment="1">
      <alignment horizontal="left"/>
    </xf>
    <xf numFmtId="49" fontId="11" fillId="3" borderId="7" xfId="0" applyNumberFormat="1" applyFont="1" applyFill="1" applyBorder="1" applyAlignment="1">
      <alignment horizontal="center" vertical="center"/>
    </xf>
    <xf numFmtId="0" fontId="11" fillId="3" borderId="7" xfId="0" quotePrefix="1" applyFont="1" applyFill="1" applyBorder="1" applyAlignment="1">
      <alignment horizontal="center"/>
    </xf>
    <xf numFmtId="39" fontId="2" fillId="0" borderId="8" xfId="0" applyNumberFormat="1" applyFont="1" applyFill="1" applyBorder="1" applyAlignment="1">
      <alignment horizontal="right"/>
    </xf>
    <xf numFmtId="166" fontId="11" fillId="0" borderId="7" xfId="0" applyNumberFormat="1" applyFont="1" applyFill="1" applyBorder="1" applyAlignment="1">
      <alignment horizontal="center"/>
    </xf>
    <xf numFmtId="42" fontId="11" fillId="0" borderId="7" xfId="0" applyNumberFormat="1" applyFont="1" applyFill="1" applyBorder="1" applyAlignment="1">
      <alignment horizontal="center" vertical="center"/>
    </xf>
    <xf numFmtId="42" fontId="16" fillId="0" borderId="7" xfId="0" applyNumberFormat="1" applyFont="1" applyFill="1" applyBorder="1" applyAlignment="1">
      <alignment horizontal="center"/>
    </xf>
    <xf numFmtId="42" fontId="11" fillId="0" borderId="7" xfId="3" applyNumberFormat="1" applyFont="1" applyFill="1" applyBorder="1" applyAlignment="1">
      <alignment horizontal="center" vertical="center"/>
    </xf>
    <xf numFmtId="42" fontId="11" fillId="3" borderId="7" xfId="0" applyNumberFormat="1" applyFont="1" applyFill="1" applyBorder="1" applyAlignment="1">
      <alignment horizontal="center" vertical="center"/>
    </xf>
    <xf numFmtId="166" fontId="11" fillId="3" borderId="7" xfId="0" applyNumberFormat="1" applyFont="1" applyFill="1" applyBorder="1"/>
    <xf numFmtId="42" fontId="11" fillId="3" borderId="7" xfId="0" applyNumberFormat="1" applyFont="1" applyFill="1" applyBorder="1"/>
    <xf numFmtId="0" fontId="16" fillId="0" borderId="16" xfId="0" applyFont="1" applyFill="1" applyBorder="1" applyAlignment="1">
      <alignment horizontal="left"/>
    </xf>
    <xf numFmtId="49" fontId="16" fillId="0" borderId="16" xfId="0" applyNumberFormat="1" applyFont="1" applyFill="1" applyBorder="1" applyAlignment="1">
      <alignment horizontal="center"/>
    </xf>
    <xf numFmtId="15" fontId="16" fillId="0" borderId="16" xfId="0" applyNumberFormat="1" applyFont="1" applyFill="1" applyBorder="1" applyAlignment="1">
      <alignment horizontal="center" vertical="center"/>
    </xf>
    <xf numFmtId="0" fontId="23" fillId="0" borderId="16" xfId="0" applyFont="1" applyFill="1" applyBorder="1" applyAlignment="1">
      <alignment horizontal="left"/>
    </xf>
    <xf numFmtId="0" fontId="28" fillId="0" borderId="16" xfId="0" applyFont="1" applyFill="1" applyBorder="1" applyAlignment="1">
      <alignment horizontal="left"/>
    </xf>
    <xf numFmtId="0" fontId="29" fillId="0" borderId="7" xfId="0" applyFont="1" applyFill="1" applyBorder="1" applyAlignment="1">
      <alignment horizontal="left"/>
    </xf>
    <xf numFmtId="0" fontId="11" fillId="3" borderId="15" xfId="3" applyFont="1" applyFill="1" applyBorder="1" applyAlignment="1">
      <alignment horizontal="center" vertical="center"/>
    </xf>
    <xf numFmtId="42" fontId="11" fillId="0" borderId="7" xfId="3" applyNumberFormat="1" applyFont="1" applyFill="1" applyBorder="1" applyAlignment="1">
      <alignment horizontal="center"/>
    </xf>
    <xf numFmtId="42" fontId="11" fillId="0" borderId="7" xfId="0" applyNumberFormat="1" applyFont="1" applyFill="1" applyBorder="1" applyAlignment="1">
      <alignment horizontal="center"/>
    </xf>
    <xf numFmtId="166" fontId="11" fillId="0" borderId="7" xfId="0" applyNumberFormat="1" applyFont="1" applyFill="1" applyBorder="1" applyAlignment="1">
      <alignment horizontal="center" vertical="top"/>
    </xf>
    <xf numFmtId="15" fontId="11" fillId="3" borderId="11" xfId="0" applyNumberFormat="1" applyFont="1" applyFill="1" applyBorder="1" applyAlignment="1">
      <alignment horizontal="center" vertical="center"/>
    </xf>
    <xf numFmtId="0" fontId="14" fillId="0" borderId="7" xfId="0" applyFont="1" applyBorder="1" applyAlignment="1">
      <alignment horizontal="left"/>
    </xf>
    <xf numFmtId="0" fontId="14" fillId="0" borderId="7" xfId="0" quotePrefix="1" applyFont="1" applyBorder="1" applyAlignment="1">
      <alignment horizontal="center"/>
    </xf>
    <xf numFmtId="0" fontId="11" fillId="0" borderId="7" xfId="3" quotePrefix="1" applyFont="1" applyFill="1" applyBorder="1" applyAlignment="1">
      <alignment horizontal="center" vertical="center"/>
    </xf>
    <xf numFmtId="49" fontId="16" fillId="0" borderId="7" xfId="0" applyNumberFormat="1" applyFont="1" applyFill="1" applyBorder="1" applyAlignment="1">
      <alignment horizontal="center"/>
    </xf>
    <xf numFmtId="49" fontId="16" fillId="0" borderId="7" xfId="0" quotePrefix="1" applyNumberFormat="1" applyFont="1" applyFill="1" applyBorder="1" applyAlignment="1">
      <alignment horizontal="center"/>
    </xf>
    <xf numFmtId="0" fontId="11" fillId="3" borderId="1" xfId="0" applyFont="1" applyFill="1" applyBorder="1" applyAlignment="1">
      <alignment horizontal="left" vertical="top"/>
    </xf>
    <xf numFmtId="0" fontId="11" fillId="3" borderId="1" xfId="0" applyFont="1" applyFill="1" applyBorder="1" applyAlignment="1">
      <alignment horizontal="center" vertical="center"/>
    </xf>
    <xf numFmtId="15" fontId="11" fillId="3" borderId="1" xfId="0" applyNumberFormat="1" applyFont="1" applyFill="1" applyBorder="1" applyAlignment="1">
      <alignment horizontal="center"/>
    </xf>
    <xf numFmtId="166" fontId="11" fillId="3" borderId="1" xfId="0" applyNumberFormat="1" applyFont="1" applyFill="1" applyBorder="1" applyAlignment="1">
      <alignment horizontal="center"/>
    </xf>
    <xf numFmtId="39" fontId="2" fillId="0" borderId="1" xfId="0" applyNumberFormat="1" applyFont="1" applyFill="1" applyBorder="1" applyAlignment="1"/>
    <xf numFmtId="43" fontId="2" fillId="0" borderId="1" xfId="1" applyFont="1" applyFill="1" applyBorder="1"/>
    <xf numFmtId="43" fontId="2" fillId="0" borderId="1" xfId="1" applyFont="1" applyFill="1" applyBorder="1" applyAlignment="1">
      <alignment horizontal="right"/>
    </xf>
    <xf numFmtId="0" fontId="11" fillId="0" borderId="7" xfId="0" applyFont="1" applyFill="1" applyBorder="1" applyAlignment="1">
      <alignment horizontal="left" vertical="top"/>
    </xf>
    <xf numFmtId="0" fontId="11" fillId="0" borderId="7" xfId="3" applyFont="1" applyFill="1" applyBorder="1" applyAlignment="1">
      <alignment horizontal="left" vertical="top"/>
    </xf>
    <xf numFmtId="49" fontId="16" fillId="0" borderId="7" xfId="3" applyNumberFormat="1" applyFont="1" applyFill="1" applyBorder="1" applyAlignment="1">
      <alignment horizontal="center"/>
    </xf>
    <xf numFmtId="0" fontId="16" fillId="0" borderId="7" xfId="3" applyFont="1" applyFill="1" applyBorder="1" applyAlignment="1">
      <alignment horizontal="left"/>
    </xf>
    <xf numFmtId="0" fontId="16" fillId="0" borderId="7" xfId="3" applyFont="1" applyFill="1" applyBorder="1" applyAlignment="1">
      <alignment horizontal="center" vertical="center"/>
    </xf>
    <xf numFmtId="43" fontId="2" fillId="0" borderId="8" xfId="1" applyFont="1" applyFill="1" applyBorder="1" applyAlignment="1"/>
    <xf numFmtId="39" fontId="2" fillId="0" borderId="17" xfId="0" applyNumberFormat="1" applyFont="1" applyFill="1" applyBorder="1" applyAlignment="1">
      <alignment horizontal="left"/>
    </xf>
    <xf numFmtId="43" fontId="15" fillId="0" borderId="8" xfId="1" applyFont="1" applyFill="1" applyBorder="1"/>
    <xf numFmtId="0" fontId="2" fillId="0" borderId="4" xfId="0" applyFont="1" applyFill="1" applyBorder="1" applyAlignment="1">
      <alignment horizontal="left"/>
    </xf>
    <xf numFmtId="0" fontId="15" fillId="0" borderId="7" xfId="0" quotePrefix="1" applyFont="1" applyFill="1" applyBorder="1" applyAlignment="1">
      <alignment horizontal="center"/>
    </xf>
    <xf numFmtId="0" fontId="11" fillId="3" borderId="1" xfId="0" quotePrefix="1" applyFont="1" applyFill="1" applyBorder="1" applyAlignment="1">
      <alignment horizontal="center" vertical="center"/>
    </xf>
  </cellXfs>
  <cellStyles count="6">
    <cellStyle name="Comma" xfId="1" builtinId="3"/>
    <cellStyle name="Comma [0]" xfId="2" builtinId="6"/>
    <cellStyle name="Normal" xfId="0" builtinId="0"/>
    <cellStyle name="Normal 2" xfId="4"/>
    <cellStyle name="Normal 3" xfId="3"/>
    <cellStyle name="Normal 4" xf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8"/>
  <sheetViews>
    <sheetView showGridLines="0" tabSelected="1" view="pageBreakPreview" zoomScaleSheetLayoutView="100" workbookViewId="0">
      <pane ySplit="4" topLeftCell="A5" activePane="bottomLeft" state="frozen"/>
      <selection pane="bottomLeft" activeCell="A5" sqref="A5"/>
    </sheetView>
  </sheetViews>
  <sheetFormatPr defaultRowHeight="15.75" x14ac:dyDescent="0.25"/>
  <cols>
    <col min="1" max="1" width="5.85546875" style="8" customWidth="1"/>
    <col min="2" max="2" width="22.5703125" style="9" bestFit="1" customWidth="1"/>
    <col min="3" max="3" width="10.140625" style="8" bestFit="1" customWidth="1"/>
    <col min="4" max="4" width="13.42578125" style="90" bestFit="1" customWidth="1"/>
    <col min="5" max="5" width="17.85546875" style="91" bestFit="1" customWidth="1"/>
    <col min="6" max="6" width="17.5703125" style="91" bestFit="1" customWidth="1"/>
    <col min="7" max="7" width="17.85546875" style="92" bestFit="1" customWidth="1"/>
    <col min="8" max="8" width="14.28515625" style="93" bestFit="1" customWidth="1"/>
    <col min="9" max="9" width="8.42578125" style="8" bestFit="1" customWidth="1"/>
    <col min="10" max="10" width="8.42578125" style="9" bestFit="1" customWidth="1"/>
    <col min="11" max="13" width="17.5703125" style="94" bestFit="1" customWidth="1"/>
    <col min="14" max="14" width="12.7109375" style="95" bestFit="1" customWidth="1"/>
    <col min="15" max="15" width="16.42578125" style="96" bestFit="1" customWidth="1"/>
    <col min="16" max="16" width="17.5703125" style="2" bestFit="1" customWidth="1"/>
    <col min="17" max="17" width="14.7109375" style="9" bestFit="1" customWidth="1"/>
    <col min="18" max="18" width="17.5703125" style="9" bestFit="1" customWidth="1"/>
    <col min="19" max="16384" width="9.140625" style="9"/>
  </cols>
  <sheetData>
    <row r="1" spans="1:18" x14ac:dyDescent="0.25">
      <c r="A1" s="1" t="s">
        <v>0</v>
      </c>
      <c r="B1" s="2"/>
      <c r="C1" s="3"/>
      <c r="D1" s="4"/>
      <c r="E1" s="5"/>
      <c r="F1" s="5"/>
      <c r="G1" s="6"/>
      <c r="H1" s="7"/>
      <c r="K1" s="10"/>
      <c r="L1" s="10"/>
      <c r="M1" s="10"/>
      <c r="N1" s="11"/>
      <c r="O1" s="1"/>
    </row>
    <row r="2" spans="1:18" x14ac:dyDescent="0.25">
      <c r="A2" s="12" t="s">
        <v>218</v>
      </c>
      <c r="B2" s="2"/>
      <c r="C2" s="3"/>
      <c r="D2" s="4"/>
      <c r="E2" s="5"/>
      <c r="F2" s="5"/>
      <c r="G2" s="6"/>
      <c r="H2" s="7"/>
      <c r="K2" s="10"/>
      <c r="L2" s="10"/>
      <c r="M2" s="10"/>
      <c r="N2" s="11"/>
      <c r="O2" s="1"/>
    </row>
    <row r="3" spans="1:18" s="21" customFormat="1" ht="12.75" x14ac:dyDescent="0.2">
      <c r="A3" s="13" t="s">
        <v>1</v>
      </c>
      <c r="B3" s="13" t="s">
        <v>2</v>
      </c>
      <c r="C3" s="13" t="s">
        <v>3</v>
      </c>
      <c r="D3" s="14" t="s">
        <v>4</v>
      </c>
      <c r="E3" s="15" t="s">
        <v>5</v>
      </c>
      <c r="F3" s="15" t="s">
        <v>6</v>
      </c>
      <c r="G3" s="13" t="s">
        <v>7</v>
      </c>
      <c r="H3" s="16" t="s">
        <v>8</v>
      </c>
      <c r="I3" s="17" t="s">
        <v>9</v>
      </c>
      <c r="J3" s="13" t="s">
        <v>10</v>
      </c>
      <c r="K3" s="18" t="s">
        <v>11</v>
      </c>
      <c r="L3" s="19" t="s">
        <v>12</v>
      </c>
      <c r="M3" s="19" t="s">
        <v>13</v>
      </c>
      <c r="N3" s="20" t="s">
        <v>14</v>
      </c>
      <c r="O3" s="13" t="s">
        <v>15</v>
      </c>
      <c r="P3" s="13"/>
      <c r="Q3" s="13"/>
      <c r="R3" s="13"/>
    </row>
    <row r="4" spans="1:18" s="21" customFormat="1" ht="12.75" x14ac:dyDescent="0.2">
      <c r="A4" s="22"/>
      <c r="B4" s="22"/>
      <c r="C4" s="22"/>
      <c r="D4" s="23" t="s">
        <v>16</v>
      </c>
      <c r="E4" s="24"/>
      <c r="F4" s="25" t="s">
        <v>5</v>
      </c>
      <c r="G4" s="22"/>
      <c r="H4" s="26"/>
      <c r="I4" s="27"/>
      <c r="J4" s="22" t="s">
        <v>17</v>
      </c>
      <c r="K4" s="28" t="s">
        <v>18</v>
      </c>
      <c r="L4" s="29" t="s">
        <v>8</v>
      </c>
      <c r="M4" s="29"/>
      <c r="N4" s="30"/>
      <c r="O4" s="31"/>
      <c r="P4" s="22"/>
      <c r="Q4" s="22"/>
      <c r="R4" s="22"/>
    </row>
    <row r="5" spans="1:18" x14ac:dyDescent="0.25">
      <c r="A5" s="32">
        <v>1</v>
      </c>
      <c r="B5" s="33" t="s">
        <v>19</v>
      </c>
      <c r="C5" s="34">
        <v>976579</v>
      </c>
      <c r="D5" s="35">
        <v>42881</v>
      </c>
      <c r="E5" s="36">
        <v>405000</v>
      </c>
      <c r="F5" s="37">
        <f t="shared" ref="F5:F26" si="0">+I5*K5</f>
        <v>409860</v>
      </c>
      <c r="G5" s="38">
        <f t="shared" ref="G5:G26" si="1">+E5/I5</f>
        <v>405000</v>
      </c>
      <c r="H5" s="39">
        <f>+E5*1.2%</f>
        <v>4860</v>
      </c>
      <c r="I5" s="40">
        <v>1</v>
      </c>
      <c r="J5" s="40">
        <v>1</v>
      </c>
      <c r="K5" s="41">
        <f t="shared" ref="K5:K17" si="2">+G5+H5</f>
        <v>409860</v>
      </c>
      <c r="L5" s="41">
        <f t="shared" ref="L5:L17" si="3">+J5*K5</f>
        <v>409860</v>
      </c>
      <c r="M5" s="41">
        <f t="shared" ref="M5:M17" si="4">+G5*J5</f>
        <v>405000</v>
      </c>
      <c r="N5" s="42"/>
      <c r="O5" s="43" t="s">
        <v>20</v>
      </c>
      <c r="P5" s="44">
        <f t="shared" ref="P5" si="5">+M5</f>
        <v>405000</v>
      </c>
      <c r="Q5" s="45" t="e">
        <f>+#REF!</f>
        <v>#REF!</v>
      </c>
      <c r="R5" s="45" t="e">
        <f t="shared" ref="R5" si="6">P5-Q5</f>
        <v>#REF!</v>
      </c>
    </row>
    <row r="6" spans="1:18" x14ac:dyDescent="0.25">
      <c r="A6" s="32">
        <f t="shared" ref="A6:A26" si="7">+A5+1</f>
        <v>2</v>
      </c>
      <c r="B6" s="46" t="s">
        <v>21</v>
      </c>
      <c r="C6" s="47" t="s">
        <v>22</v>
      </c>
      <c r="D6" s="48">
        <v>43119</v>
      </c>
      <c r="E6" s="49">
        <v>1002500</v>
      </c>
      <c r="F6" s="50">
        <f t="shared" si="0"/>
        <v>1122800</v>
      </c>
      <c r="G6" s="51">
        <f t="shared" si="1"/>
        <v>100250</v>
      </c>
      <c r="H6" s="52">
        <f>+E6*1.2%</f>
        <v>12030</v>
      </c>
      <c r="I6" s="53">
        <v>10</v>
      </c>
      <c r="J6" s="54">
        <v>8</v>
      </c>
      <c r="K6" s="41">
        <f t="shared" si="2"/>
        <v>112280</v>
      </c>
      <c r="L6" s="41">
        <f t="shared" si="3"/>
        <v>898240</v>
      </c>
      <c r="M6" s="41">
        <f t="shared" si="4"/>
        <v>802000</v>
      </c>
      <c r="N6" s="42"/>
      <c r="O6" s="55" t="s">
        <v>23</v>
      </c>
      <c r="P6" s="44">
        <f t="shared" ref="P6:P26" si="8">+M6</f>
        <v>802000</v>
      </c>
      <c r="Q6" s="45" t="e">
        <f>+#REF!</f>
        <v>#REF!</v>
      </c>
      <c r="R6" s="45" t="e">
        <f t="shared" ref="R6:R26" si="9">P6-Q6</f>
        <v>#REF!</v>
      </c>
    </row>
    <row r="7" spans="1:18" x14ac:dyDescent="0.25">
      <c r="A7" s="32">
        <f t="shared" si="7"/>
        <v>3</v>
      </c>
      <c r="B7" s="56" t="s">
        <v>24</v>
      </c>
      <c r="C7" s="57">
        <v>912811</v>
      </c>
      <c r="D7" s="58">
        <v>43179</v>
      </c>
      <c r="E7" s="59">
        <v>502500</v>
      </c>
      <c r="F7" s="50">
        <f t="shared" si="0"/>
        <v>508530</v>
      </c>
      <c r="G7" s="51">
        <f t="shared" si="1"/>
        <v>502500</v>
      </c>
      <c r="H7" s="52">
        <f>+E7*1.2%</f>
        <v>6030</v>
      </c>
      <c r="I7" s="54">
        <v>1</v>
      </c>
      <c r="J7" s="54">
        <v>1</v>
      </c>
      <c r="K7" s="41">
        <f t="shared" si="2"/>
        <v>508530</v>
      </c>
      <c r="L7" s="41">
        <f t="shared" si="3"/>
        <v>508530</v>
      </c>
      <c r="M7" s="41">
        <f t="shared" si="4"/>
        <v>502500</v>
      </c>
      <c r="N7" s="42"/>
      <c r="O7" s="60" t="s">
        <v>25</v>
      </c>
      <c r="P7" s="44">
        <f t="shared" si="8"/>
        <v>502500</v>
      </c>
      <c r="Q7" s="45" t="e">
        <f>+#REF!</f>
        <v>#REF!</v>
      </c>
      <c r="R7" s="45" t="e">
        <f t="shared" si="9"/>
        <v>#REF!</v>
      </c>
    </row>
    <row r="8" spans="1:18" x14ac:dyDescent="0.25">
      <c r="A8" s="32">
        <f t="shared" si="7"/>
        <v>4</v>
      </c>
      <c r="B8" s="61" t="s">
        <v>26</v>
      </c>
      <c r="C8" s="62" t="s">
        <v>27</v>
      </c>
      <c r="D8" s="63">
        <v>43179</v>
      </c>
      <c r="E8" s="59">
        <v>502500</v>
      </c>
      <c r="F8" s="50">
        <f t="shared" si="0"/>
        <v>508530</v>
      </c>
      <c r="G8" s="51">
        <f t="shared" si="1"/>
        <v>502500</v>
      </c>
      <c r="H8" s="52">
        <f t="shared" ref="H8:H17" si="10">+E8*1.2%</f>
        <v>6030</v>
      </c>
      <c r="I8" s="54">
        <v>1</v>
      </c>
      <c r="J8" s="54">
        <v>1</v>
      </c>
      <c r="K8" s="41">
        <f t="shared" si="2"/>
        <v>508530</v>
      </c>
      <c r="L8" s="41">
        <f t="shared" si="3"/>
        <v>508530</v>
      </c>
      <c r="M8" s="41">
        <f t="shared" si="4"/>
        <v>502500</v>
      </c>
      <c r="N8" s="42"/>
      <c r="O8" s="60" t="s">
        <v>25</v>
      </c>
      <c r="P8" s="44">
        <f t="shared" si="8"/>
        <v>502500</v>
      </c>
      <c r="Q8" s="45" t="e">
        <f>+#REF!</f>
        <v>#REF!</v>
      </c>
      <c r="R8" s="45" t="e">
        <f t="shared" si="9"/>
        <v>#REF!</v>
      </c>
    </row>
    <row r="9" spans="1:18" x14ac:dyDescent="0.25">
      <c r="A9" s="32">
        <f t="shared" si="7"/>
        <v>5</v>
      </c>
      <c r="B9" s="56" t="s">
        <v>28</v>
      </c>
      <c r="C9" s="64" t="s">
        <v>29</v>
      </c>
      <c r="D9" s="65">
        <v>43179</v>
      </c>
      <c r="E9" s="59">
        <v>305000</v>
      </c>
      <c r="F9" s="50">
        <f t="shared" si="0"/>
        <v>308660</v>
      </c>
      <c r="G9" s="51">
        <f t="shared" si="1"/>
        <v>305000</v>
      </c>
      <c r="H9" s="52">
        <f t="shared" si="10"/>
        <v>3660</v>
      </c>
      <c r="I9" s="54">
        <v>1</v>
      </c>
      <c r="J9" s="54">
        <v>1</v>
      </c>
      <c r="K9" s="41">
        <f t="shared" si="2"/>
        <v>308660</v>
      </c>
      <c r="L9" s="41">
        <f t="shared" si="3"/>
        <v>308660</v>
      </c>
      <c r="M9" s="41">
        <f t="shared" si="4"/>
        <v>305000</v>
      </c>
      <c r="N9" s="42"/>
      <c r="O9" s="60" t="s">
        <v>30</v>
      </c>
      <c r="P9" s="44">
        <f t="shared" si="8"/>
        <v>305000</v>
      </c>
      <c r="Q9" s="45" t="e">
        <f>+#REF!</f>
        <v>#REF!</v>
      </c>
      <c r="R9" s="45" t="e">
        <f t="shared" si="9"/>
        <v>#REF!</v>
      </c>
    </row>
    <row r="10" spans="1:18" x14ac:dyDescent="0.25">
      <c r="A10" s="32">
        <f t="shared" si="7"/>
        <v>6</v>
      </c>
      <c r="B10" s="66" t="s">
        <v>31</v>
      </c>
      <c r="C10" s="67">
        <v>885217</v>
      </c>
      <c r="D10" s="68">
        <v>43181</v>
      </c>
      <c r="E10" s="69">
        <v>502500</v>
      </c>
      <c r="F10" s="50">
        <f t="shared" si="0"/>
        <v>508530</v>
      </c>
      <c r="G10" s="51">
        <f t="shared" si="1"/>
        <v>502500</v>
      </c>
      <c r="H10" s="52">
        <f t="shared" si="10"/>
        <v>6030</v>
      </c>
      <c r="I10" s="54">
        <v>1</v>
      </c>
      <c r="J10" s="54">
        <v>1</v>
      </c>
      <c r="K10" s="41">
        <f t="shared" si="2"/>
        <v>508530</v>
      </c>
      <c r="L10" s="41">
        <f t="shared" si="3"/>
        <v>508530</v>
      </c>
      <c r="M10" s="41">
        <f t="shared" si="4"/>
        <v>502500</v>
      </c>
      <c r="N10" s="42"/>
      <c r="O10" s="70" t="s">
        <v>25</v>
      </c>
      <c r="P10" s="44">
        <f t="shared" si="8"/>
        <v>502500</v>
      </c>
      <c r="Q10" s="45" t="e">
        <f>+#REF!</f>
        <v>#REF!</v>
      </c>
      <c r="R10" s="45" t="e">
        <f t="shared" si="9"/>
        <v>#REF!</v>
      </c>
    </row>
    <row r="11" spans="1:18" x14ac:dyDescent="0.25">
      <c r="A11" s="32">
        <f t="shared" si="7"/>
        <v>7</v>
      </c>
      <c r="B11" s="66" t="s">
        <v>31</v>
      </c>
      <c r="C11" s="67">
        <v>885217</v>
      </c>
      <c r="D11" s="68">
        <v>43181</v>
      </c>
      <c r="E11" s="69">
        <v>202500</v>
      </c>
      <c r="F11" s="50">
        <f t="shared" si="0"/>
        <v>204930</v>
      </c>
      <c r="G11" s="51">
        <f t="shared" si="1"/>
        <v>202500</v>
      </c>
      <c r="H11" s="52">
        <f t="shared" si="10"/>
        <v>2430</v>
      </c>
      <c r="I11" s="54">
        <v>1</v>
      </c>
      <c r="J11" s="54">
        <v>1</v>
      </c>
      <c r="K11" s="41">
        <f t="shared" si="2"/>
        <v>204930</v>
      </c>
      <c r="L11" s="41">
        <f t="shared" si="3"/>
        <v>204930</v>
      </c>
      <c r="M11" s="41">
        <f t="shared" si="4"/>
        <v>202500</v>
      </c>
      <c r="N11" s="42"/>
      <c r="O11" s="70" t="s">
        <v>32</v>
      </c>
      <c r="P11" s="44">
        <f t="shared" si="8"/>
        <v>202500</v>
      </c>
      <c r="Q11" s="45" t="e">
        <f>+#REF!</f>
        <v>#REF!</v>
      </c>
      <c r="R11" s="45" t="e">
        <f t="shared" si="9"/>
        <v>#REF!</v>
      </c>
    </row>
    <row r="12" spans="1:18" x14ac:dyDescent="0.25">
      <c r="A12" s="32">
        <f t="shared" si="7"/>
        <v>8</v>
      </c>
      <c r="B12" s="66" t="s">
        <v>33</v>
      </c>
      <c r="C12" s="71" t="s">
        <v>34</v>
      </c>
      <c r="D12" s="68">
        <v>43179</v>
      </c>
      <c r="E12" s="69">
        <v>1002500</v>
      </c>
      <c r="F12" s="50">
        <f t="shared" si="0"/>
        <v>1014530</v>
      </c>
      <c r="G12" s="51">
        <f t="shared" si="1"/>
        <v>1002500</v>
      </c>
      <c r="H12" s="52">
        <f t="shared" si="10"/>
        <v>12030</v>
      </c>
      <c r="I12" s="54">
        <v>1</v>
      </c>
      <c r="J12" s="54">
        <v>1</v>
      </c>
      <c r="K12" s="41">
        <f t="shared" si="2"/>
        <v>1014530</v>
      </c>
      <c r="L12" s="41">
        <f t="shared" si="3"/>
        <v>1014530</v>
      </c>
      <c r="M12" s="41">
        <f t="shared" si="4"/>
        <v>1002500</v>
      </c>
      <c r="N12" s="42"/>
      <c r="O12" s="70" t="s">
        <v>23</v>
      </c>
      <c r="P12" s="44">
        <f t="shared" si="8"/>
        <v>1002500</v>
      </c>
      <c r="Q12" s="45" t="e">
        <f>+#REF!</f>
        <v>#REF!</v>
      </c>
      <c r="R12" s="45" t="e">
        <f t="shared" si="9"/>
        <v>#REF!</v>
      </c>
    </row>
    <row r="13" spans="1:18" x14ac:dyDescent="0.25">
      <c r="A13" s="32">
        <f t="shared" si="7"/>
        <v>9</v>
      </c>
      <c r="B13" s="72" t="s">
        <v>35</v>
      </c>
      <c r="C13" s="73" t="s">
        <v>36</v>
      </c>
      <c r="D13" s="68">
        <v>43185</v>
      </c>
      <c r="E13" s="59">
        <v>502500</v>
      </c>
      <c r="F13" s="50">
        <f t="shared" si="0"/>
        <v>508530</v>
      </c>
      <c r="G13" s="51">
        <f t="shared" si="1"/>
        <v>502500</v>
      </c>
      <c r="H13" s="52">
        <f t="shared" si="10"/>
        <v>6030</v>
      </c>
      <c r="I13" s="54">
        <v>1</v>
      </c>
      <c r="J13" s="54">
        <v>1</v>
      </c>
      <c r="K13" s="41">
        <f t="shared" si="2"/>
        <v>508530</v>
      </c>
      <c r="L13" s="41">
        <f t="shared" si="3"/>
        <v>508530</v>
      </c>
      <c r="M13" s="41">
        <f t="shared" si="4"/>
        <v>502500</v>
      </c>
      <c r="N13" s="42"/>
      <c r="O13" s="70" t="s">
        <v>25</v>
      </c>
      <c r="P13" s="44">
        <f t="shared" si="8"/>
        <v>502500</v>
      </c>
      <c r="Q13" s="45" t="e">
        <f>+#REF!</f>
        <v>#REF!</v>
      </c>
      <c r="R13" s="45" t="e">
        <f t="shared" si="9"/>
        <v>#REF!</v>
      </c>
    </row>
    <row r="14" spans="1:18" x14ac:dyDescent="0.25">
      <c r="A14" s="32">
        <f t="shared" si="7"/>
        <v>10</v>
      </c>
      <c r="B14" s="74" t="s">
        <v>37</v>
      </c>
      <c r="C14" s="75">
        <v>913622</v>
      </c>
      <c r="D14" s="76">
        <v>43182</v>
      </c>
      <c r="E14" s="77">
        <v>807500</v>
      </c>
      <c r="F14" s="50">
        <f t="shared" si="0"/>
        <v>817190</v>
      </c>
      <c r="G14" s="51">
        <f t="shared" si="1"/>
        <v>807500</v>
      </c>
      <c r="H14" s="52">
        <f t="shared" si="10"/>
        <v>9690</v>
      </c>
      <c r="I14" s="54">
        <v>1</v>
      </c>
      <c r="J14" s="54">
        <v>1</v>
      </c>
      <c r="K14" s="41">
        <f t="shared" si="2"/>
        <v>817190</v>
      </c>
      <c r="L14" s="41">
        <f t="shared" si="3"/>
        <v>817190</v>
      </c>
      <c r="M14" s="41">
        <f t="shared" si="4"/>
        <v>807500</v>
      </c>
      <c r="N14" s="42"/>
      <c r="O14" s="78" t="s">
        <v>38</v>
      </c>
      <c r="P14" s="44">
        <f t="shared" si="8"/>
        <v>807500</v>
      </c>
      <c r="Q14" s="45" t="e">
        <f>+#REF!</f>
        <v>#REF!</v>
      </c>
      <c r="R14" s="45" t="e">
        <f t="shared" si="9"/>
        <v>#REF!</v>
      </c>
    </row>
    <row r="15" spans="1:18" x14ac:dyDescent="0.25">
      <c r="A15" s="32">
        <f t="shared" si="7"/>
        <v>11</v>
      </c>
      <c r="B15" s="66" t="s">
        <v>39</v>
      </c>
      <c r="C15" s="79" t="s">
        <v>40</v>
      </c>
      <c r="D15" s="68">
        <v>43187</v>
      </c>
      <c r="E15" s="59">
        <v>202500</v>
      </c>
      <c r="F15" s="50">
        <f t="shared" si="0"/>
        <v>204930</v>
      </c>
      <c r="G15" s="51">
        <f t="shared" si="1"/>
        <v>202500</v>
      </c>
      <c r="H15" s="52">
        <f t="shared" si="10"/>
        <v>2430</v>
      </c>
      <c r="I15" s="54">
        <v>1</v>
      </c>
      <c r="J15" s="54">
        <v>1</v>
      </c>
      <c r="K15" s="41">
        <f t="shared" si="2"/>
        <v>204930</v>
      </c>
      <c r="L15" s="41">
        <f t="shared" si="3"/>
        <v>204930</v>
      </c>
      <c r="M15" s="41">
        <f t="shared" si="4"/>
        <v>202500</v>
      </c>
      <c r="N15" s="42"/>
      <c r="O15" s="60" t="s">
        <v>32</v>
      </c>
      <c r="P15" s="44">
        <f t="shared" si="8"/>
        <v>202500</v>
      </c>
      <c r="Q15" s="45" t="e">
        <f>+#REF!</f>
        <v>#REF!</v>
      </c>
      <c r="R15" s="45" t="e">
        <f t="shared" si="9"/>
        <v>#REF!</v>
      </c>
    </row>
    <row r="16" spans="1:18" x14ac:dyDescent="0.25">
      <c r="A16" s="32">
        <f t="shared" si="7"/>
        <v>12</v>
      </c>
      <c r="B16" s="56" t="s">
        <v>41</v>
      </c>
      <c r="C16" s="57">
        <v>973142</v>
      </c>
      <c r="D16" s="65">
        <v>43185</v>
      </c>
      <c r="E16" s="59">
        <v>807500</v>
      </c>
      <c r="F16" s="50">
        <f t="shared" si="0"/>
        <v>817190</v>
      </c>
      <c r="G16" s="51">
        <f t="shared" si="1"/>
        <v>807500</v>
      </c>
      <c r="H16" s="52">
        <f t="shared" si="10"/>
        <v>9690</v>
      </c>
      <c r="I16" s="54">
        <v>1</v>
      </c>
      <c r="J16" s="54">
        <v>1</v>
      </c>
      <c r="K16" s="41">
        <f t="shared" si="2"/>
        <v>817190</v>
      </c>
      <c r="L16" s="41">
        <f t="shared" si="3"/>
        <v>817190</v>
      </c>
      <c r="M16" s="41">
        <f t="shared" si="4"/>
        <v>807500</v>
      </c>
      <c r="N16" s="42"/>
      <c r="O16" s="60" t="s">
        <v>38</v>
      </c>
      <c r="P16" s="44">
        <f t="shared" si="8"/>
        <v>807500</v>
      </c>
      <c r="Q16" s="45" t="e">
        <f>+#REF!</f>
        <v>#REF!</v>
      </c>
      <c r="R16" s="45" t="e">
        <f t="shared" si="9"/>
        <v>#REF!</v>
      </c>
    </row>
    <row r="17" spans="1:18" x14ac:dyDescent="0.25">
      <c r="A17" s="32">
        <f t="shared" si="7"/>
        <v>13</v>
      </c>
      <c r="B17" s="66" t="s">
        <v>42</v>
      </c>
      <c r="C17" s="80" t="s">
        <v>43</v>
      </c>
      <c r="D17" s="68">
        <v>43186</v>
      </c>
      <c r="E17" s="59">
        <v>502500</v>
      </c>
      <c r="F17" s="100">
        <f t="shared" si="0"/>
        <v>508530</v>
      </c>
      <c r="G17" s="51">
        <f t="shared" si="1"/>
        <v>502500</v>
      </c>
      <c r="H17" s="52">
        <f t="shared" si="10"/>
        <v>6030</v>
      </c>
      <c r="I17" s="54">
        <v>1</v>
      </c>
      <c r="J17" s="54">
        <v>1</v>
      </c>
      <c r="K17" s="41">
        <f t="shared" si="2"/>
        <v>508530</v>
      </c>
      <c r="L17" s="41">
        <f t="shared" si="3"/>
        <v>508530</v>
      </c>
      <c r="M17" s="41">
        <f t="shared" si="4"/>
        <v>502500</v>
      </c>
      <c r="N17" s="42"/>
      <c r="O17" s="60" t="s">
        <v>25</v>
      </c>
      <c r="P17" s="44">
        <f t="shared" si="8"/>
        <v>502500</v>
      </c>
      <c r="Q17" s="45" t="e">
        <f>+#REF!</f>
        <v>#REF!</v>
      </c>
      <c r="R17" s="45" t="e">
        <f t="shared" si="9"/>
        <v>#REF!</v>
      </c>
    </row>
    <row r="18" spans="1:18" x14ac:dyDescent="0.25">
      <c r="A18" s="32">
        <f t="shared" si="7"/>
        <v>14</v>
      </c>
      <c r="B18" s="46" t="s">
        <v>45</v>
      </c>
      <c r="C18" s="105">
        <v>914013</v>
      </c>
      <c r="D18" s="48">
        <v>43193</v>
      </c>
      <c r="E18" s="217">
        <v>1002750</v>
      </c>
      <c r="F18" s="100">
        <f t="shared" si="0"/>
        <v>1002750</v>
      </c>
      <c r="G18" s="51">
        <f t="shared" si="1"/>
        <v>1002750</v>
      </c>
      <c r="H18" s="52">
        <v>0</v>
      </c>
      <c r="I18" s="54">
        <v>1</v>
      </c>
      <c r="J18" s="54">
        <v>1</v>
      </c>
      <c r="K18" s="41">
        <f t="shared" ref="K18:K26" si="11">+G18+H18</f>
        <v>1002750</v>
      </c>
      <c r="L18" s="41">
        <f t="shared" ref="L18:L26" si="12">+J18*K18</f>
        <v>1002750</v>
      </c>
      <c r="M18" s="41">
        <f t="shared" ref="M18:M26" si="13">+G18*J18</f>
        <v>1002750</v>
      </c>
      <c r="N18" s="42"/>
      <c r="O18" s="88" t="s">
        <v>46</v>
      </c>
      <c r="P18" s="44">
        <f t="shared" si="8"/>
        <v>1002750</v>
      </c>
      <c r="Q18" s="45" t="e">
        <f>+#REF!</f>
        <v>#REF!</v>
      </c>
      <c r="R18" s="45" t="e">
        <f t="shared" si="9"/>
        <v>#REF!</v>
      </c>
    </row>
    <row r="19" spans="1:18" x14ac:dyDescent="0.25">
      <c r="A19" s="32">
        <f t="shared" si="7"/>
        <v>15</v>
      </c>
      <c r="B19" s="46" t="s">
        <v>47</v>
      </c>
      <c r="C19" s="53">
        <v>898343</v>
      </c>
      <c r="D19" s="48">
        <v>43194</v>
      </c>
      <c r="E19" s="217">
        <v>503000</v>
      </c>
      <c r="F19" s="100">
        <f t="shared" si="0"/>
        <v>503000</v>
      </c>
      <c r="G19" s="51">
        <f t="shared" si="1"/>
        <v>503000</v>
      </c>
      <c r="H19" s="52">
        <v>0</v>
      </c>
      <c r="I19" s="54">
        <v>1</v>
      </c>
      <c r="J19" s="54">
        <v>1</v>
      </c>
      <c r="K19" s="41">
        <f t="shared" si="11"/>
        <v>503000</v>
      </c>
      <c r="L19" s="41">
        <f t="shared" si="12"/>
        <v>503000</v>
      </c>
      <c r="M19" s="41">
        <f t="shared" si="13"/>
        <v>503000</v>
      </c>
      <c r="N19" s="42"/>
      <c r="O19" s="88" t="s">
        <v>25</v>
      </c>
      <c r="P19" s="44">
        <f t="shared" si="8"/>
        <v>503000</v>
      </c>
      <c r="Q19" s="45" t="e">
        <f>+#REF!</f>
        <v>#REF!</v>
      </c>
      <c r="R19" s="45" t="e">
        <f t="shared" si="9"/>
        <v>#REF!</v>
      </c>
    </row>
    <row r="20" spans="1:18" x14ac:dyDescent="0.25">
      <c r="A20" s="32">
        <f t="shared" si="7"/>
        <v>16</v>
      </c>
      <c r="B20" s="97" t="s">
        <v>33</v>
      </c>
      <c r="C20" s="98" t="s">
        <v>34</v>
      </c>
      <c r="D20" s="99">
        <v>43199</v>
      </c>
      <c r="E20" s="49">
        <v>503000</v>
      </c>
      <c r="F20" s="100">
        <f t="shared" si="0"/>
        <v>503000</v>
      </c>
      <c r="G20" s="51">
        <f t="shared" si="1"/>
        <v>503000</v>
      </c>
      <c r="H20" s="52">
        <v>0</v>
      </c>
      <c r="I20" s="54">
        <v>1</v>
      </c>
      <c r="J20" s="54">
        <v>1</v>
      </c>
      <c r="K20" s="41">
        <f t="shared" si="11"/>
        <v>503000</v>
      </c>
      <c r="L20" s="41">
        <f t="shared" si="12"/>
        <v>503000</v>
      </c>
      <c r="M20" s="41">
        <f t="shared" si="13"/>
        <v>503000</v>
      </c>
      <c r="N20" s="42"/>
      <c r="O20" s="88" t="s">
        <v>25</v>
      </c>
      <c r="P20" s="44">
        <f t="shared" si="8"/>
        <v>503000</v>
      </c>
      <c r="Q20" s="45" t="e">
        <f>+#REF!</f>
        <v>#REF!</v>
      </c>
      <c r="R20" s="45" t="e">
        <f t="shared" si="9"/>
        <v>#REF!</v>
      </c>
    </row>
    <row r="21" spans="1:18" x14ac:dyDescent="0.25">
      <c r="A21" s="32">
        <f t="shared" si="7"/>
        <v>17</v>
      </c>
      <c r="B21" s="46" t="s">
        <v>351</v>
      </c>
      <c r="C21" s="53">
        <v>920410</v>
      </c>
      <c r="D21" s="48">
        <v>43200</v>
      </c>
      <c r="E21" s="217">
        <v>503000</v>
      </c>
      <c r="F21" s="100">
        <f t="shared" si="0"/>
        <v>503000</v>
      </c>
      <c r="G21" s="51">
        <f t="shared" si="1"/>
        <v>503000</v>
      </c>
      <c r="H21" s="52">
        <v>0</v>
      </c>
      <c r="I21" s="54">
        <v>1</v>
      </c>
      <c r="J21" s="54">
        <v>1</v>
      </c>
      <c r="K21" s="41">
        <f t="shared" si="11"/>
        <v>503000</v>
      </c>
      <c r="L21" s="41">
        <f t="shared" si="12"/>
        <v>503000</v>
      </c>
      <c r="M21" s="41">
        <f t="shared" si="13"/>
        <v>503000</v>
      </c>
      <c r="N21" s="42"/>
      <c r="O21" s="88" t="s">
        <v>25</v>
      </c>
      <c r="P21" s="44">
        <f t="shared" si="8"/>
        <v>503000</v>
      </c>
      <c r="Q21" s="45" t="e">
        <f>+#REF!</f>
        <v>#REF!</v>
      </c>
      <c r="R21" s="45" t="e">
        <f t="shared" si="9"/>
        <v>#REF!</v>
      </c>
    </row>
    <row r="22" spans="1:18" x14ac:dyDescent="0.25">
      <c r="A22" s="32">
        <f t="shared" si="7"/>
        <v>18</v>
      </c>
      <c r="B22" s="56" t="s">
        <v>24</v>
      </c>
      <c r="C22" s="57">
        <v>912811</v>
      </c>
      <c r="D22" s="58">
        <v>43200</v>
      </c>
      <c r="E22" s="59">
        <v>203000</v>
      </c>
      <c r="F22" s="100">
        <f t="shared" si="0"/>
        <v>203000</v>
      </c>
      <c r="G22" s="51">
        <f t="shared" si="1"/>
        <v>203000</v>
      </c>
      <c r="H22" s="52">
        <v>0</v>
      </c>
      <c r="I22" s="54">
        <v>1</v>
      </c>
      <c r="J22" s="54">
        <v>1</v>
      </c>
      <c r="K22" s="41">
        <f t="shared" si="11"/>
        <v>203000</v>
      </c>
      <c r="L22" s="41">
        <f t="shared" si="12"/>
        <v>203000</v>
      </c>
      <c r="M22" s="41">
        <f t="shared" si="13"/>
        <v>203000</v>
      </c>
      <c r="N22" s="42"/>
      <c r="O22" s="88" t="s">
        <v>32</v>
      </c>
      <c r="P22" s="44">
        <f t="shared" si="8"/>
        <v>203000</v>
      </c>
      <c r="Q22" s="45" t="e">
        <f>+#REF!</f>
        <v>#REF!</v>
      </c>
      <c r="R22" s="45" t="e">
        <f t="shared" si="9"/>
        <v>#REF!</v>
      </c>
    </row>
    <row r="23" spans="1:18" x14ac:dyDescent="0.25">
      <c r="A23" s="32">
        <f t="shared" si="7"/>
        <v>19</v>
      </c>
      <c r="B23" s="66" t="s">
        <v>42</v>
      </c>
      <c r="C23" s="80" t="s">
        <v>43</v>
      </c>
      <c r="D23" s="68">
        <v>43206</v>
      </c>
      <c r="E23" s="59">
        <v>203000</v>
      </c>
      <c r="F23" s="100">
        <f t="shared" si="0"/>
        <v>203000</v>
      </c>
      <c r="G23" s="51">
        <f t="shared" si="1"/>
        <v>203000</v>
      </c>
      <c r="H23" s="52">
        <v>0</v>
      </c>
      <c r="I23" s="54">
        <v>1</v>
      </c>
      <c r="J23" s="54">
        <v>1</v>
      </c>
      <c r="K23" s="41">
        <f t="shared" si="11"/>
        <v>203000</v>
      </c>
      <c r="L23" s="41">
        <f t="shared" si="12"/>
        <v>203000</v>
      </c>
      <c r="M23" s="41">
        <f t="shared" si="13"/>
        <v>203000</v>
      </c>
      <c r="N23" s="42"/>
      <c r="O23" s="88" t="s">
        <v>32</v>
      </c>
      <c r="P23" s="44">
        <f t="shared" si="8"/>
        <v>203000</v>
      </c>
      <c r="Q23" s="45" t="e">
        <f>+#REF!</f>
        <v>#REF!</v>
      </c>
      <c r="R23" s="45" t="e">
        <f t="shared" si="9"/>
        <v>#REF!</v>
      </c>
    </row>
    <row r="24" spans="1:18" x14ac:dyDescent="0.25">
      <c r="A24" s="32">
        <f t="shared" si="7"/>
        <v>20</v>
      </c>
      <c r="B24" s="56" t="s">
        <v>89</v>
      </c>
      <c r="C24" s="57">
        <v>973211</v>
      </c>
      <c r="D24" s="65">
        <v>43206</v>
      </c>
      <c r="E24" s="59">
        <v>203000</v>
      </c>
      <c r="F24" s="100">
        <f t="shared" si="0"/>
        <v>203000</v>
      </c>
      <c r="G24" s="51">
        <f t="shared" si="1"/>
        <v>203000</v>
      </c>
      <c r="H24" s="52">
        <v>0</v>
      </c>
      <c r="I24" s="54">
        <v>1</v>
      </c>
      <c r="J24" s="54">
        <v>1</v>
      </c>
      <c r="K24" s="41">
        <f t="shared" si="11"/>
        <v>203000</v>
      </c>
      <c r="L24" s="41">
        <f t="shared" si="12"/>
        <v>203000</v>
      </c>
      <c r="M24" s="41">
        <f t="shared" si="13"/>
        <v>203000</v>
      </c>
      <c r="N24" s="42"/>
      <c r="O24" s="88" t="s">
        <v>32</v>
      </c>
      <c r="P24" s="44">
        <f t="shared" si="8"/>
        <v>203000</v>
      </c>
      <c r="Q24" s="45" t="e">
        <f>+#REF!</f>
        <v>#REF!</v>
      </c>
      <c r="R24" s="45" t="e">
        <f t="shared" si="9"/>
        <v>#REF!</v>
      </c>
    </row>
    <row r="25" spans="1:18" x14ac:dyDescent="0.25">
      <c r="A25" s="32">
        <f t="shared" si="7"/>
        <v>21</v>
      </c>
      <c r="B25" s="46" t="s">
        <v>47</v>
      </c>
      <c r="C25" s="53">
        <v>898343</v>
      </c>
      <c r="D25" s="48">
        <v>43207</v>
      </c>
      <c r="E25" s="217">
        <v>503000</v>
      </c>
      <c r="F25" s="100">
        <f t="shared" si="0"/>
        <v>503000</v>
      </c>
      <c r="G25" s="51">
        <f t="shared" si="1"/>
        <v>503000</v>
      </c>
      <c r="H25" s="52">
        <v>0</v>
      </c>
      <c r="I25" s="54">
        <v>1</v>
      </c>
      <c r="J25" s="54">
        <v>1</v>
      </c>
      <c r="K25" s="41">
        <f t="shared" si="11"/>
        <v>503000</v>
      </c>
      <c r="L25" s="41">
        <f t="shared" si="12"/>
        <v>503000</v>
      </c>
      <c r="M25" s="41">
        <f t="shared" si="13"/>
        <v>503000</v>
      </c>
      <c r="N25" s="42"/>
      <c r="O25" s="88" t="s">
        <v>25</v>
      </c>
      <c r="P25" s="44">
        <f t="shared" si="8"/>
        <v>503000</v>
      </c>
      <c r="Q25" s="45" t="e">
        <f>+#REF!</f>
        <v>#REF!</v>
      </c>
      <c r="R25" s="45" t="e">
        <f t="shared" si="9"/>
        <v>#REF!</v>
      </c>
    </row>
    <row r="26" spans="1:18" x14ac:dyDescent="0.25">
      <c r="A26" s="32">
        <f t="shared" si="7"/>
        <v>22</v>
      </c>
      <c r="B26" s="56" t="s">
        <v>44</v>
      </c>
      <c r="C26" s="57">
        <v>910522</v>
      </c>
      <c r="D26" s="58">
        <v>43195</v>
      </c>
      <c r="E26" s="59">
        <v>203000</v>
      </c>
      <c r="F26" s="100">
        <f t="shared" si="0"/>
        <v>203000</v>
      </c>
      <c r="G26" s="51">
        <f t="shared" si="1"/>
        <v>203000</v>
      </c>
      <c r="H26" s="52">
        <v>0</v>
      </c>
      <c r="I26" s="54">
        <v>1</v>
      </c>
      <c r="J26" s="54">
        <v>1</v>
      </c>
      <c r="K26" s="41">
        <f t="shared" si="11"/>
        <v>203000</v>
      </c>
      <c r="L26" s="41">
        <f t="shared" si="12"/>
        <v>203000</v>
      </c>
      <c r="M26" s="41">
        <f t="shared" si="13"/>
        <v>203000</v>
      </c>
      <c r="N26" s="42"/>
      <c r="O26" s="88" t="s">
        <v>32</v>
      </c>
      <c r="P26" s="44">
        <f t="shared" si="8"/>
        <v>203000</v>
      </c>
      <c r="Q26" s="45" t="e">
        <f>+#REF!</f>
        <v>#REF!</v>
      </c>
      <c r="R26" s="45" t="e">
        <f t="shared" si="9"/>
        <v>#REF!</v>
      </c>
    </row>
    <row r="27" spans="1:18" x14ac:dyDescent="0.25">
      <c r="A27" s="81"/>
      <c r="B27" s="82"/>
      <c r="C27" s="81"/>
      <c r="D27" s="83"/>
      <c r="E27" s="84"/>
      <c r="F27" s="85"/>
      <c r="G27" s="86"/>
      <c r="H27" s="52"/>
      <c r="I27" s="54"/>
      <c r="J27" s="87"/>
      <c r="K27" s="41"/>
      <c r="L27" s="41"/>
      <c r="M27" s="41"/>
      <c r="N27" s="42"/>
      <c r="O27" s="88"/>
      <c r="P27" s="87"/>
      <c r="Q27" s="87"/>
      <c r="R27" s="87"/>
    </row>
    <row r="28" spans="1:18" x14ac:dyDescent="0.25">
      <c r="A28" s="54"/>
      <c r="B28" s="87" t="s">
        <v>6</v>
      </c>
      <c r="C28" s="54"/>
      <c r="D28" s="89"/>
      <c r="E28" s="85">
        <f>SUM(E5:E27)</f>
        <v>11074250</v>
      </c>
      <c r="F28" s="85">
        <f t="shared" ref="F28:M28" si="14">SUM(F5:F27)</f>
        <v>11269490</v>
      </c>
      <c r="G28" s="85">
        <f t="shared" si="14"/>
        <v>10172000</v>
      </c>
      <c r="H28" s="85">
        <f t="shared" si="14"/>
        <v>86970</v>
      </c>
      <c r="I28" s="85">
        <f t="shared" si="14"/>
        <v>31</v>
      </c>
      <c r="J28" s="85">
        <f t="shared" si="14"/>
        <v>29</v>
      </c>
      <c r="K28" s="85">
        <f t="shared" si="14"/>
        <v>10258970</v>
      </c>
      <c r="L28" s="85">
        <f t="shared" si="14"/>
        <v>11044930</v>
      </c>
      <c r="M28" s="85">
        <f t="shared" si="14"/>
        <v>10873750</v>
      </c>
      <c r="N28" s="42"/>
      <c r="O28" s="88"/>
      <c r="P28" s="85">
        <f t="shared" ref="P28" si="15">SUM(P5:P27)</f>
        <v>10873750</v>
      </c>
      <c r="Q28" s="85" t="e">
        <f t="shared" ref="Q28" si="16">SUM(Q5:Q27)</f>
        <v>#REF!</v>
      </c>
      <c r="R28" s="85" t="e">
        <f t="shared" ref="R28" si="17">SUM(R5:R27)</f>
        <v>#REF!</v>
      </c>
    </row>
  </sheetData>
  <pageMargins left="0.11811023622047245" right="0.70866141732283472" top="0.74803149606299213" bottom="0.74803149606299213" header="0.19685039370078741" footer="0.31496062992125984"/>
  <pageSetup paperSize="5" scale="75" orientation="landscape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0"/>
  <sheetViews>
    <sheetView showGridLines="0" view="pageBreakPreview" topLeftCell="F1" zoomScaleSheetLayoutView="100" workbookViewId="0">
      <pane ySplit="4" topLeftCell="A5" activePane="bottomLeft" state="frozen"/>
      <selection pane="bottomLeft" activeCell="P5" sqref="P5"/>
    </sheetView>
  </sheetViews>
  <sheetFormatPr defaultRowHeight="15.75" x14ac:dyDescent="0.25"/>
  <cols>
    <col min="1" max="1" width="5.5703125" style="8" customWidth="1"/>
    <col min="2" max="2" width="25.7109375" style="9" bestFit="1" customWidth="1"/>
    <col min="3" max="3" width="10.28515625" style="8" bestFit="1" customWidth="1"/>
    <col min="4" max="4" width="13.5703125" style="90" bestFit="1" customWidth="1"/>
    <col min="5" max="5" width="15.42578125" style="91" bestFit="1" customWidth="1"/>
    <col min="6" max="6" width="15.140625" style="91" bestFit="1" customWidth="1"/>
    <col min="7" max="7" width="15.85546875" style="92" bestFit="1" customWidth="1"/>
    <col min="8" max="8" width="13" style="93" bestFit="1" customWidth="1"/>
    <col min="9" max="9" width="8.5703125" style="8" bestFit="1" customWidth="1"/>
    <col min="10" max="10" width="8.5703125" style="9" bestFit="1" customWidth="1"/>
    <col min="11" max="12" width="15.140625" style="94" bestFit="1" customWidth="1"/>
    <col min="13" max="13" width="15.5703125" style="94" bestFit="1" customWidth="1"/>
    <col min="14" max="14" width="12.7109375" style="95" bestFit="1" customWidth="1"/>
    <col min="15" max="15" width="19.28515625" style="96" bestFit="1" customWidth="1"/>
    <col min="16" max="16" width="14.5703125" style="2" bestFit="1" customWidth="1"/>
    <col min="17" max="17" width="14.5703125" style="9" bestFit="1" customWidth="1"/>
    <col min="18" max="18" width="15.28515625" style="9" bestFit="1" customWidth="1"/>
    <col min="19" max="19" width="10.42578125" style="9" bestFit="1" customWidth="1"/>
    <col min="20" max="16384" width="9.140625" style="9"/>
  </cols>
  <sheetData>
    <row r="1" spans="1:18" x14ac:dyDescent="0.25">
      <c r="A1" s="1" t="s">
        <v>0</v>
      </c>
      <c r="B1" s="2"/>
      <c r="C1" s="3"/>
      <c r="D1" s="4"/>
      <c r="E1" s="5"/>
      <c r="F1" s="5"/>
      <c r="G1" s="6"/>
      <c r="H1" s="7"/>
      <c r="K1" s="10"/>
      <c r="L1" s="10"/>
      <c r="M1" s="10"/>
      <c r="N1" s="11"/>
      <c r="O1" s="1"/>
    </row>
    <row r="2" spans="1:18" x14ac:dyDescent="0.25">
      <c r="A2" s="12" t="s">
        <v>219</v>
      </c>
      <c r="B2" s="2"/>
      <c r="C2" s="3"/>
      <c r="D2" s="4"/>
      <c r="E2" s="5"/>
      <c r="F2" s="5"/>
      <c r="G2" s="6"/>
      <c r="H2" s="7"/>
      <c r="K2" s="10"/>
      <c r="L2" s="10"/>
      <c r="M2" s="10"/>
      <c r="N2" s="11"/>
      <c r="O2" s="1"/>
    </row>
    <row r="3" spans="1:18" s="21" customFormat="1" ht="12.75" x14ac:dyDescent="0.2">
      <c r="A3" s="13" t="s">
        <v>1</v>
      </c>
      <c r="B3" s="13" t="s">
        <v>2</v>
      </c>
      <c r="C3" s="13" t="s">
        <v>3</v>
      </c>
      <c r="D3" s="14" t="s">
        <v>4</v>
      </c>
      <c r="E3" s="15" t="s">
        <v>5</v>
      </c>
      <c r="F3" s="15" t="s">
        <v>6</v>
      </c>
      <c r="G3" s="13" t="s">
        <v>7</v>
      </c>
      <c r="H3" s="16" t="s">
        <v>8</v>
      </c>
      <c r="I3" s="17" t="s">
        <v>9</v>
      </c>
      <c r="J3" s="13" t="s">
        <v>10</v>
      </c>
      <c r="K3" s="18" t="s">
        <v>11</v>
      </c>
      <c r="L3" s="19" t="s">
        <v>12</v>
      </c>
      <c r="M3" s="19" t="s">
        <v>13</v>
      </c>
      <c r="N3" s="20" t="s">
        <v>14</v>
      </c>
      <c r="O3" s="13" t="s">
        <v>15</v>
      </c>
      <c r="P3" s="13"/>
      <c r="Q3" s="13"/>
      <c r="R3" s="13"/>
    </row>
    <row r="4" spans="1:18" s="21" customFormat="1" ht="12.75" x14ac:dyDescent="0.2">
      <c r="A4" s="108"/>
      <c r="B4" s="108"/>
      <c r="C4" s="108"/>
      <c r="D4" s="109" t="s">
        <v>16</v>
      </c>
      <c r="E4" s="110"/>
      <c r="F4" s="111" t="s">
        <v>5</v>
      </c>
      <c r="G4" s="108"/>
      <c r="H4" s="112"/>
      <c r="I4" s="113"/>
      <c r="J4" s="108" t="s">
        <v>17</v>
      </c>
      <c r="K4" s="114" t="s">
        <v>18</v>
      </c>
      <c r="L4" s="115" t="s">
        <v>8</v>
      </c>
      <c r="M4" s="115"/>
      <c r="N4" s="116"/>
      <c r="O4" s="117"/>
      <c r="P4" s="108"/>
      <c r="Q4" s="108"/>
      <c r="R4" s="108"/>
    </row>
    <row r="5" spans="1:18" x14ac:dyDescent="0.25">
      <c r="A5" s="118">
        <v>1</v>
      </c>
      <c r="B5" s="119" t="s">
        <v>49</v>
      </c>
      <c r="C5" s="120">
        <v>897091</v>
      </c>
      <c r="D5" s="121">
        <v>43179</v>
      </c>
      <c r="E5" s="59">
        <v>51000</v>
      </c>
      <c r="F5" s="100">
        <f t="shared" ref="F5:F29" si="0">+I5*K5</f>
        <v>51612</v>
      </c>
      <c r="G5" s="51">
        <f t="shared" ref="G5:G29" si="1">+E5/I5</f>
        <v>51000</v>
      </c>
      <c r="H5" s="52">
        <f>+E5*1.2%</f>
        <v>612</v>
      </c>
      <c r="I5" s="122">
        <v>1</v>
      </c>
      <c r="J5" s="122">
        <v>1</v>
      </c>
      <c r="K5" s="41">
        <f t="shared" ref="K5:K29" si="2">+G5+H5</f>
        <v>51612</v>
      </c>
      <c r="L5" s="41">
        <f t="shared" ref="L5:L29" si="3">+J5*K5</f>
        <v>51612</v>
      </c>
      <c r="M5" s="41">
        <f t="shared" ref="M5:M29" si="4">+G5*J5</f>
        <v>51000</v>
      </c>
      <c r="N5" s="42"/>
      <c r="O5" s="56" t="s">
        <v>50</v>
      </c>
      <c r="P5" s="44">
        <f t="shared" ref="P5" si="5">+M5</f>
        <v>51000</v>
      </c>
      <c r="Q5" s="45" t="e">
        <f>+#REF!</f>
        <v>#REF!</v>
      </c>
      <c r="R5" s="45" t="e">
        <f t="shared" ref="R5" si="6">+P5-Q5</f>
        <v>#REF!</v>
      </c>
    </row>
    <row r="6" spans="1:18" x14ac:dyDescent="0.25">
      <c r="A6" s="123">
        <f t="shared" ref="A6:A68" si="7">+A5+1</f>
        <v>2</v>
      </c>
      <c r="B6" s="70" t="s">
        <v>51</v>
      </c>
      <c r="C6" s="67">
        <v>973143</v>
      </c>
      <c r="D6" s="68">
        <v>43179</v>
      </c>
      <c r="E6" s="49">
        <v>26500</v>
      </c>
      <c r="F6" s="100">
        <f t="shared" si="0"/>
        <v>26818</v>
      </c>
      <c r="G6" s="51">
        <f t="shared" si="1"/>
        <v>26500</v>
      </c>
      <c r="H6" s="52">
        <f t="shared" ref="H6:H29" si="8">+E6*1.2%</f>
        <v>318</v>
      </c>
      <c r="I6" s="122">
        <v>1</v>
      </c>
      <c r="J6" s="122">
        <v>1</v>
      </c>
      <c r="K6" s="41">
        <f t="shared" si="2"/>
        <v>26818</v>
      </c>
      <c r="L6" s="41">
        <f t="shared" si="3"/>
        <v>26818</v>
      </c>
      <c r="M6" s="41">
        <f t="shared" si="4"/>
        <v>26500</v>
      </c>
      <c r="N6" s="42"/>
      <c r="O6" s="56" t="s">
        <v>52</v>
      </c>
      <c r="P6" s="44">
        <f t="shared" ref="P6:P68" si="9">+M6</f>
        <v>26500</v>
      </c>
      <c r="Q6" s="45" t="e">
        <f>+#REF!</f>
        <v>#REF!</v>
      </c>
      <c r="R6" s="45" t="e">
        <f t="shared" ref="R6:R68" si="10">+P6-Q6</f>
        <v>#REF!</v>
      </c>
    </row>
    <row r="7" spans="1:18" x14ac:dyDescent="0.25">
      <c r="A7" s="123">
        <f t="shared" si="7"/>
        <v>3</v>
      </c>
      <c r="B7" s="60" t="s">
        <v>53</v>
      </c>
      <c r="C7" s="57">
        <v>911814</v>
      </c>
      <c r="D7" s="65">
        <v>43179</v>
      </c>
      <c r="E7" s="59">
        <v>21000</v>
      </c>
      <c r="F7" s="100">
        <f t="shared" si="0"/>
        <v>21252</v>
      </c>
      <c r="G7" s="51">
        <f t="shared" si="1"/>
        <v>21000</v>
      </c>
      <c r="H7" s="52">
        <f t="shared" si="8"/>
        <v>252</v>
      </c>
      <c r="I7" s="122">
        <v>1</v>
      </c>
      <c r="J7" s="122">
        <v>1</v>
      </c>
      <c r="K7" s="41">
        <f t="shared" si="2"/>
        <v>21252</v>
      </c>
      <c r="L7" s="41">
        <f t="shared" si="3"/>
        <v>21252</v>
      </c>
      <c r="M7" s="41">
        <f t="shared" si="4"/>
        <v>21000</v>
      </c>
      <c r="N7" s="42"/>
      <c r="O7" s="56" t="s">
        <v>54</v>
      </c>
      <c r="P7" s="44">
        <f t="shared" si="9"/>
        <v>21000</v>
      </c>
      <c r="Q7" s="45" t="e">
        <f>+#REF!</f>
        <v>#REF!</v>
      </c>
      <c r="R7" s="45" t="e">
        <f t="shared" si="10"/>
        <v>#REF!</v>
      </c>
    </row>
    <row r="8" spans="1:18" x14ac:dyDescent="0.25">
      <c r="A8" s="123">
        <f t="shared" si="7"/>
        <v>4</v>
      </c>
      <c r="B8" s="124" t="s">
        <v>55</v>
      </c>
      <c r="C8" s="125" t="s">
        <v>56</v>
      </c>
      <c r="D8" s="126">
        <v>43180</v>
      </c>
      <c r="E8" s="127">
        <v>12000</v>
      </c>
      <c r="F8" s="100">
        <f t="shared" si="0"/>
        <v>12144</v>
      </c>
      <c r="G8" s="51">
        <f t="shared" si="1"/>
        <v>12000</v>
      </c>
      <c r="H8" s="52">
        <f t="shared" si="8"/>
        <v>144</v>
      </c>
      <c r="I8" s="122">
        <v>1</v>
      </c>
      <c r="J8" s="122">
        <v>1</v>
      </c>
      <c r="K8" s="41">
        <f t="shared" si="2"/>
        <v>12144</v>
      </c>
      <c r="L8" s="41">
        <f t="shared" si="3"/>
        <v>12144</v>
      </c>
      <c r="M8" s="41">
        <f t="shared" si="4"/>
        <v>12000</v>
      </c>
      <c r="N8" s="42"/>
      <c r="O8" s="128" t="s">
        <v>57</v>
      </c>
      <c r="P8" s="44">
        <f t="shared" si="9"/>
        <v>12000</v>
      </c>
      <c r="Q8" s="45" t="e">
        <f>+#REF!</f>
        <v>#REF!</v>
      </c>
      <c r="R8" s="45" t="e">
        <f t="shared" si="10"/>
        <v>#REF!</v>
      </c>
    </row>
    <row r="9" spans="1:18" x14ac:dyDescent="0.25">
      <c r="A9" s="123">
        <f t="shared" si="7"/>
        <v>5</v>
      </c>
      <c r="B9" s="129" t="s">
        <v>55</v>
      </c>
      <c r="C9" s="130" t="s">
        <v>56</v>
      </c>
      <c r="D9" s="131">
        <v>43180</v>
      </c>
      <c r="E9" s="132">
        <v>61000</v>
      </c>
      <c r="F9" s="100">
        <f t="shared" si="0"/>
        <v>61732</v>
      </c>
      <c r="G9" s="51">
        <f t="shared" si="1"/>
        <v>61000</v>
      </c>
      <c r="H9" s="52">
        <f t="shared" si="8"/>
        <v>732</v>
      </c>
      <c r="I9" s="122">
        <v>1</v>
      </c>
      <c r="J9" s="122">
        <v>1</v>
      </c>
      <c r="K9" s="41">
        <f t="shared" si="2"/>
        <v>61732</v>
      </c>
      <c r="L9" s="41">
        <f t="shared" si="3"/>
        <v>61732</v>
      </c>
      <c r="M9" s="41">
        <f t="shared" si="4"/>
        <v>61000</v>
      </c>
      <c r="N9" s="42"/>
      <c r="O9" s="133" t="s">
        <v>58</v>
      </c>
      <c r="P9" s="44">
        <f t="shared" si="9"/>
        <v>61000</v>
      </c>
      <c r="Q9" s="45" t="e">
        <f>+#REF!</f>
        <v>#REF!</v>
      </c>
      <c r="R9" s="45" t="e">
        <f t="shared" si="10"/>
        <v>#REF!</v>
      </c>
    </row>
    <row r="10" spans="1:18" x14ac:dyDescent="0.25">
      <c r="A10" s="123">
        <f t="shared" si="7"/>
        <v>6</v>
      </c>
      <c r="B10" s="78" t="s">
        <v>59</v>
      </c>
      <c r="C10" s="134">
        <v>973145</v>
      </c>
      <c r="D10" s="131">
        <v>43180</v>
      </c>
      <c r="E10" s="77">
        <v>27000</v>
      </c>
      <c r="F10" s="100">
        <f t="shared" si="0"/>
        <v>27324</v>
      </c>
      <c r="G10" s="51">
        <f t="shared" si="1"/>
        <v>27000</v>
      </c>
      <c r="H10" s="52">
        <f t="shared" si="8"/>
        <v>324</v>
      </c>
      <c r="I10" s="122">
        <v>1</v>
      </c>
      <c r="J10" s="122">
        <v>1</v>
      </c>
      <c r="K10" s="41">
        <f t="shared" si="2"/>
        <v>27324</v>
      </c>
      <c r="L10" s="41">
        <f t="shared" si="3"/>
        <v>27324</v>
      </c>
      <c r="M10" s="41">
        <f t="shared" si="4"/>
        <v>27000</v>
      </c>
      <c r="N10" s="42"/>
      <c r="O10" s="74" t="s">
        <v>60</v>
      </c>
      <c r="P10" s="44">
        <f t="shared" si="9"/>
        <v>27000</v>
      </c>
      <c r="Q10" s="45" t="e">
        <f>+#REF!</f>
        <v>#REF!</v>
      </c>
      <c r="R10" s="45" t="e">
        <f t="shared" si="10"/>
        <v>#REF!</v>
      </c>
    </row>
    <row r="11" spans="1:18" x14ac:dyDescent="0.25">
      <c r="A11" s="123">
        <f t="shared" si="7"/>
        <v>7</v>
      </c>
      <c r="B11" s="78" t="s">
        <v>61</v>
      </c>
      <c r="C11" s="135" t="s">
        <v>62</v>
      </c>
      <c r="D11" s="131">
        <v>43180</v>
      </c>
      <c r="E11" s="132">
        <v>51000</v>
      </c>
      <c r="F11" s="100">
        <f t="shared" si="0"/>
        <v>51612</v>
      </c>
      <c r="G11" s="51">
        <f t="shared" si="1"/>
        <v>51000</v>
      </c>
      <c r="H11" s="52">
        <f t="shared" si="8"/>
        <v>612</v>
      </c>
      <c r="I11" s="122">
        <v>1</v>
      </c>
      <c r="J11" s="122">
        <v>1</v>
      </c>
      <c r="K11" s="41">
        <f t="shared" si="2"/>
        <v>51612</v>
      </c>
      <c r="L11" s="41">
        <f t="shared" si="3"/>
        <v>51612</v>
      </c>
      <c r="M11" s="41">
        <f t="shared" si="4"/>
        <v>51000</v>
      </c>
      <c r="N11" s="42"/>
      <c r="O11" s="133" t="s">
        <v>63</v>
      </c>
      <c r="P11" s="44">
        <f t="shared" si="9"/>
        <v>51000</v>
      </c>
      <c r="Q11" s="45" t="e">
        <f>+#REF!</f>
        <v>#REF!</v>
      </c>
      <c r="R11" s="45" t="e">
        <f t="shared" si="10"/>
        <v>#REF!</v>
      </c>
    </row>
    <row r="12" spans="1:18" x14ac:dyDescent="0.25">
      <c r="A12" s="123">
        <f t="shared" si="7"/>
        <v>8</v>
      </c>
      <c r="B12" s="78" t="s">
        <v>64</v>
      </c>
      <c r="C12" s="135" t="s">
        <v>65</v>
      </c>
      <c r="D12" s="76">
        <v>43180</v>
      </c>
      <c r="E12" s="77">
        <v>21000</v>
      </c>
      <c r="F12" s="100">
        <f t="shared" si="0"/>
        <v>21252</v>
      </c>
      <c r="G12" s="51">
        <f t="shared" si="1"/>
        <v>21000</v>
      </c>
      <c r="H12" s="52">
        <f t="shared" si="8"/>
        <v>252</v>
      </c>
      <c r="I12" s="122">
        <v>1</v>
      </c>
      <c r="J12" s="122">
        <v>1</v>
      </c>
      <c r="K12" s="41">
        <f t="shared" si="2"/>
        <v>21252</v>
      </c>
      <c r="L12" s="41">
        <f t="shared" si="3"/>
        <v>21252</v>
      </c>
      <c r="M12" s="41">
        <f t="shared" si="4"/>
        <v>21000</v>
      </c>
      <c r="N12" s="42"/>
      <c r="O12" s="74" t="s">
        <v>54</v>
      </c>
      <c r="P12" s="44">
        <f t="shared" si="9"/>
        <v>21000</v>
      </c>
      <c r="Q12" s="45" t="e">
        <f>+#REF!</f>
        <v>#REF!</v>
      </c>
      <c r="R12" s="45" t="e">
        <f t="shared" si="10"/>
        <v>#REF!</v>
      </c>
    </row>
    <row r="13" spans="1:18" x14ac:dyDescent="0.25">
      <c r="A13" s="123">
        <f t="shared" si="7"/>
        <v>9</v>
      </c>
      <c r="B13" s="78" t="s">
        <v>64</v>
      </c>
      <c r="C13" s="135" t="s">
        <v>65</v>
      </c>
      <c r="D13" s="76">
        <v>43180</v>
      </c>
      <c r="E13" s="77">
        <v>151000</v>
      </c>
      <c r="F13" s="100">
        <f t="shared" si="0"/>
        <v>152812</v>
      </c>
      <c r="G13" s="51">
        <f t="shared" si="1"/>
        <v>151000</v>
      </c>
      <c r="H13" s="52">
        <f t="shared" si="8"/>
        <v>1812</v>
      </c>
      <c r="I13" s="122">
        <v>1</v>
      </c>
      <c r="J13" s="122">
        <v>1</v>
      </c>
      <c r="K13" s="41">
        <f t="shared" si="2"/>
        <v>152812</v>
      </c>
      <c r="L13" s="41">
        <f t="shared" si="3"/>
        <v>152812</v>
      </c>
      <c r="M13" s="41">
        <f t="shared" si="4"/>
        <v>151000</v>
      </c>
      <c r="N13" s="42"/>
      <c r="O13" s="74" t="s">
        <v>66</v>
      </c>
      <c r="P13" s="44">
        <f t="shared" si="9"/>
        <v>151000</v>
      </c>
      <c r="Q13" s="45" t="e">
        <f>+#REF!</f>
        <v>#REF!</v>
      </c>
      <c r="R13" s="45" t="e">
        <f t="shared" si="10"/>
        <v>#REF!</v>
      </c>
    </row>
    <row r="14" spans="1:18" x14ac:dyDescent="0.25">
      <c r="A14" s="123">
        <f t="shared" si="7"/>
        <v>10</v>
      </c>
      <c r="B14" s="56" t="s">
        <v>67</v>
      </c>
      <c r="C14" s="64" t="s">
        <v>68</v>
      </c>
      <c r="D14" s="58">
        <v>43181</v>
      </c>
      <c r="E14" s="59">
        <v>100500</v>
      </c>
      <c r="F14" s="100">
        <f t="shared" si="0"/>
        <v>101706</v>
      </c>
      <c r="G14" s="51">
        <f t="shared" si="1"/>
        <v>100500</v>
      </c>
      <c r="H14" s="52">
        <f t="shared" si="8"/>
        <v>1206</v>
      </c>
      <c r="I14" s="122">
        <v>1</v>
      </c>
      <c r="J14" s="122">
        <v>1</v>
      </c>
      <c r="K14" s="41">
        <f t="shared" si="2"/>
        <v>101706</v>
      </c>
      <c r="L14" s="41">
        <f t="shared" si="3"/>
        <v>101706</v>
      </c>
      <c r="M14" s="41">
        <f t="shared" si="4"/>
        <v>100500</v>
      </c>
      <c r="N14" s="42"/>
      <c r="O14" s="56" t="s">
        <v>69</v>
      </c>
      <c r="P14" s="44">
        <f t="shared" si="9"/>
        <v>100500</v>
      </c>
      <c r="Q14" s="45" t="e">
        <f>+#REF!</f>
        <v>#REF!</v>
      </c>
      <c r="R14" s="45" t="e">
        <f t="shared" si="10"/>
        <v>#REF!</v>
      </c>
    </row>
    <row r="15" spans="1:18" x14ac:dyDescent="0.25">
      <c r="A15" s="123">
        <f t="shared" si="7"/>
        <v>11</v>
      </c>
      <c r="B15" s="60" t="s">
        <v>70</v>
      </c>
      <c r="C15" s="136" t="s">
        <v>71</v>
      </c>
      <c r="D15" s="68">
        <v>43181</v>
      </c>
      <c r="E15" s="59">
        <v>100500</v>
      </c>
      <c r="F15" s="100">
        <f t="shared" si="0"/>
        <v>101706</v>
      </c>
      <c r="G15" s="51">
        <f t="shared" si="1"/>
        <v>100500</v>
      </c>
      <c r="H15" s="52">
        <f t="shared" si="8"/>
        <v>1206</v>
      </c>
      <c r="I15" s="122">
        <v>1</v>
      </c>
      <c r="J15" s="122">
        <v>1</v>
      </c>
      <c r="K15" s="41">
        <f t="shared" si="2"/>
        <v>101706</v>
      </c>
      <c r="L15" s="41">
        <f t="shared" si="3"/>
        <v>101706</v>
      </c>
      <c r="M15" s="41">
        <f t="shared" si="4"/>
        <v>100500</v>
      </c>
      <c r="N15" s="42"/>
      <c r="O15" s="56" t="s">
        <v>72</v>
      </c>
      <c r="P15" s="44">
        <f t="shared" si="9"/>
        <v>100500</v>
      </c>
      <c r="Q15" s="45" t="e">
        <f>+#REF!</f>
        <v>#REF!</v>
      </c>
      <c r="R15" s="45" t="e">
        <f t="shared" si="10"/>
        <v>#REF!</v>
      </c>
    </row>
    <row r="16" spans="1:18" x14ac:dyDescent="0.25">
      <c r="A16" s="123">
        <f t="shared" si="7"/>
        <v>12</v>
      </c>
      <c r="B16" s="129" t="s">
        <v>73</v>
      </c>
      <c r="C16" s="130" t="s">
        <v>74</v>
      </c>
      <c r="D16" s="131">
        <v>43181</v>
      </c>
      <c r="E16" s="132">
        <v>26500</v>
      </c>
      <c r="F16" s="100">
        <f t="shared" si="0"/>
        <v>26818</v>
      </c>
      <c r="G16" s="51">
        <f t="shared" si="1"/>
        <v>26500</v>
      </c>
      <c r="H16" s="52">
        <f t="shared" si="8"/>
        <v>318</v>
      </c>
      <c r="I16" s="122">
        <v>1</v>
      </c>
      <c r="J16" s="122">
        <v>1</v>
      </c>
      <c r="K16" s="41">
        <f t="shared" si="2"/>
        <v>26818</v>
      </c>
      <c r="L16" s="41">
        <f t="shared" si="3"/>
        <v>26818</v>
      </c>
      <c r="M16" s="41">
        <f t="shared" si="4"/>
        <v>26500</v>
      </c>
      <c r="N16" s="42"/>
      <c r="O16" s="133" t="s">
        <v>75</v>
      </c>
      <c r="P16" s="44">
        <f t="shared" si="9"/>
        <v>26500</v>
      </c>
      <c r="Q16" s="45" t="e">
        <f>+#REF!</f>
        <v>#REF!</v>
      </c>
      <c r="R16" s="45" t="e">
        <f t="shared" si="10"/>
        <v>#REF!</v>
      </c>
    </row>
    <row r="17" spans="1:18" x14ac:dyDescent="0.25">
      <c r="A17" s="123">
        <f t="shared" si="7"/>
        <v>13</v>
      </c>
      <c r="B17" s="78" t="s">
        <v>76</v>
      </c>
      <c r="C17" s="135" t="s">
        <v>34</v>
      </c>
      <c r="D17" s="76">
        <v>43182</v>
      </c>
      <c r="E17" s="77">
        <v>100500</v>
      </c>
      <c r="F17" s="100">
        <f t="shared" si="0"/>
        <v>101706</v>
      </c>
      <c r="G17" s="51">
        <f t="shared" si="1"/>
        <v>100500</v>
      </c>
      <c r="H17" s="52">
        <f t="shared" si="8"/>
        <v>1206</v>
      </c>
      <c r="I17" s="122">
        <v>1</v>
      </c>
      <c r="J17" s="122">
        <v>1</v>
      </c>
      <c r="K17" s="41">
        <f t="shared" si="2"/>
        <v>101706</v>
      </c>
      <c r="L17" s="41">
        <f t="shared" si="3"/>
        <v>101706</v>
      </c>
      <c r="M17" s="41">
        <f t="shared" si="4"/>
        <v>100500</v>
      </c>
      <c r="N17" s="42"/>
      <c r="O17" s="74" t="s">
        <v>77</v>
      </c>
      <c r="P17" s="44">
        <f t="shared" si="9"/>
        <v>100500</v>
      </c>
      <c r="Q17" s="45" t="e">
        <f>+#REF!</f>
        <v>#REF!</v>
      </c>
      <c r="R17" s="45" t="e">
        <f t="shared" si="10"/>
        <v>#REF!</v>
      </c>
    </row>
    <row r="18" spans="1:18" x14ac:dyDescent="0.25">
      <c r="A18" s="123">
        <f t="shared" si="7"/>
        <v>14</v>
      </c>
      <c r="B18" s="78" t="s">
        <v>59</v>
      </c>
      <c r="C18" s="134">
        <v>973145</v>
      </c>
      <c r="D18" s="131">
        <v>43185</v>
      </c>
      <c r="E18" s="77">
        <v>26500</v>
      </c>
      <c r="F18" s="100">
        <f t="shared" si="0"/>
        <v>26818</v>
      </c>
      <c r="G18" s="51">
        <f t="shared" si="1"/>
        <v>26500</v>
      </c>
      <c r="H18" s="52">
        <f t="shared" si="8"/>
        <v>318</v>
      </c>
      <c r="I18" s="122">
        <v>1</v>
      </c>
      <c r="J18" s="122">
        <v>1</v>
      </c>
      <c r="K18" s="41">
        <f t="shared" si="2"/>
        <v>26818</v>
      </c>
      <c r="L18" s="41">
        <f t="shared" si="3"/>
        <v>26818</v>
      </c>
      <c r="M18" s="41">
        <f t="shared" si="4"/>
        <v>26500</v>
      </c>
      <c r="N18" s="42"/>
      <c r="O18" s="74" t="s">
        <v>78</v>
      </c>
      <c r="P18" s="44">
        <f t="shared" si="9"/>
        <v>26500</v>
      </c>
      <c r="Q18" s="45" t="e">
        <f>+#REF!</f>
        <v>#REF!</v>
      </c>
      <c r="R18" s="45" t="e">
        <f t="shared" si="10"/>
        <v>#REF!</v>
      </c>
    </row>
    <row r="19" spans="1:18" x14ac:dyDescent="0.25">
      <c r="A19" s="123">
        <f t="shared" si="7"/>
        <v>15</v>
      </c>
      <c r="B19" s="137" t="s">
        <v>26</v>
      </c>
      <c r="C19" s="138">
        <v>963180</v>
      </c>
      <c r="D19" s="131">
        <v>43185</v>
      </c>
      <c r="E19" s="132">
        <v>26500</v>
      </c>
      <c r="F19" s="100">
        <f t="shared" si="0"/>
        <v>26818</v>
      </c>
      <c r="G19" s="51">
        <f t="shared" si="1"/>
        <v>26500</v>
      </c>
      <c r="H19" s="52">
        <f t="shared" si="8"/>
        <v>318</v>
      </c>
      <c r="I19" s="122">
        <v>1</v>
      </c>
      <c r="J19" s="122">
        <v>1</v>
      </c>
      <c r="K19" s="41">
        <f t="shared" si="2"/>
        <v>26818</v>
      </c>
      <c r="L19" s="41">
        <f t="shared" si="3"/>
        <v>26818</v>
      </c>
      <c r="M19" s="41">
        <f t="shared" si="4"/>
        <v>26500</v>
      </c>
      <c r="N19" s="42"/>
      <c r="O19" s="133" t="s">
        <v>79</v>
      </c>
      <c r="P19" s="44">
        <f t="shared" si="9"/>
        <v>26500</v>
      </c>
      <c r="Q19" s="45" t="e">
        <f>+#REF!</f>
        <v>#REF!</v>
      </c>
      <c r="R19" s="45" t="e">
        <f t="shared" si="10"/>
        <v>#REF!</v>
      </c>
    </row>
    <row r="20" spans="1:18" x14ac:dyDescent="0.25">
      <c r="A20" s="123">
        <f t="shared" si="7"/>
        <v>16</v>
      </c>
      <c r="B20" s="66" t="s">
        <v>42</v>
      </c>
      <c r="C20" s="80" t="s">
        <v>43</v>
      </c>
      <c r="D20" s="68">
        <v>43186</v>
      </c>
      <c r="E20" s="59">
        <v>26500</v>
      </c>
      <c r="F20" s="100">
        <f t="shared" si="0"/>
        <v>26818</v>
      </c>
      <c r="G20" s="51">
        <f t="shared" si="1"/>
        <v>26500</v>
      </c>
      <c r="H20" s="52">
        <f t="shared" si="8"/>
        <v>318</v>
      </c>
      <c r="I20" s="122">
        <v>1</v>
      </c>
      <c r="J20" s="122">
        <v>1</v>
      </c>
      <c r="K20" s="41">
        <f t="shared" si="2"/>
        <v>26818</v>
      </c>
      <c r="L20" s="41">
        <f t="shared" si="3"/>
        <v>26818</v>
      </c>
      <c r="M20" s="41">
        <f t="shared" si="4"/>
        <v>26500</v>
      </c>
      <c r="N20" s="42"/>
      <c r="O20" s="56" t="s">
        <v>75</v>
      </c>
      <c r="P20" s="44">
        <f t="shared" si="9"/>
        <v>26500</v>
      </c>
      <c r="Q20" s="45" t="e">
        <f>+#REF!</f>
        <v>#REF!</v>
      </c>
      <c r="R20" s="45" t="e">
        <f t="shared" si="10"/>
        <v>#REF!</v>
      </c>
    </row>
    <row r="21" spans="1:18" x14ac:dyDescent="0.25">
      <c r="A21" s="123">
        <f t="shared" si="7"/>
        <v>17</v>
      </c>
      <c r="B21" s="60" t="s">
        <v>80</v>
      </c>
      <c r="C21" s="57">
        <v>974928</v>
      </c>
      <c r="D21" s="68">
        <v>43186</v>
      </c>
      <c r="E21" s="59">
        <v>51000</v>
      </c>
      <c r="F21" s="100">
        <f t="shared" si="0"/>
        <v>51612</v>
      </c>
      <c r="G21" s="51">
        <f t="shared" si="1"/>
        <v>51000</v>
      </c>
      <c r="H21" s="52">
        <f t="shared" si="8"/>
        <v>612</v>
      </c>
      <c r="I21" s="122">
        <v>1</v>
      </c>
      <c r="J21" s="122">
        <v>1</v>
      </c>
      <c r="K21" s="41">
        <f t="shared" si="2"/>
        <v>51612</v>
      </c>
      <c r="L21" s="41">
        <f t="shared" si="3"/>
        <v>51612</v>
      </c>
      <c r="M21" s="41">
        <f t="shared" si="4"/>
        <v>51000</v>
      </c>
      <c r="N21" s="42"/>
      <c r="O21" s="56" t="s">
        <v>81</v>
      </c>
      <c r="P21" s="44">
        <f t="shared" si="9"/>
        <v>51000</v>
      </c>
      <c r="Q21" s="45" t="e">
        <f>+#REF!</f>
        <v>#REF!</v>
      </c>
      <c r="R21" s="45" t="e">
        <f t="shared" si="10"/>
        <v>#REF!</v>
      </c>
    </row>
    <row r="22" spans="1:18" x14ac:dyDescent="0.25">
      <c r="A22" s="123">
        <f t="shared" si="7"/>
        <v>18</v>
      </c>
      <c r="B22" s="60" t="s">
        <v>80</v>
      </c>
      <c r="C22" s="57">
        <v>974928</v>
      </c>
      <c r="D22" s="68">
        <v>43186</v>
      </c>
      <c r="E22" s="69">
        <v>12000</v>
      </c>
      <c r="F22" s="100">
        <f t="shared" si="0"/>
        <v>12144</v>
      </c>
      <c r="G22" s="51">
        <f t="shared" si="1"/>
        <v>12000</v>
      </c>
      <c r="H22" s="52">
        <f t="shared" si="8"/>
        <v>144</v>
      </c>
      <c r="I22" s="122">
        <v>1</v>
      </c>
      <c r="J22" s="122">
        <v>1</v>
      </c>
      <c r="K22" s="41">
        <f t="shared" si="2"/>
        <v>12144</v>
      </c>
      <c r="L22" s="41">
        <f t="shared" si="3"/>
        <v>12144</v>
      </c>
      <c r="M22" s="41">
        <f t="shared" si="4"/>
        <v>12000</v>
      </c>
      <c r="N22" s="42"/>
      <c r="O22" s="56" t="s">
        <v>82</v>
      </c>
      <c r="P22" s="44">
        <f t="shared" si="9"/>
        <v>12000</v>
      </c>
      <c r="Q22" s="45" t="e">
        <f>+#REF!</f>
        <v>#REF!</v>
      </c>
      <c r="R22" s="45" t="e">
        <f t="shared" si="10"/>
        <v>#REF!</v>
      </c>
    </row>
    <row r="23" spans="1:18" x14ac:dyDescent="0.25">
      <c r="A23" s="123">
        <f t="shared" si="7"/>
        <v>19</v>
      </c>
      <c r="B23" s="78" t="s">
        <v>76</v>
      </c>
      <c r="C23" s="135" t="s">
        <v>34</v>
      </c>
      <c r="D23" s="76">
        <v>43186</v>
      </c>
      <c r="E23" s="77">
        <v>100500</v>
      </c>
      <c r="F23" s="100">
        <f t="shared" si="0"/>
        <v>101706</v>
      </c>
      <c r="G23" s="51">
        <f t="shared" si="1"/>
        <v>100500</v>
      </c>
      <c r="H23" s="52">
        <f t="shared" si="8"/>
        <v>1206</v>
      </c>
      <c r="I23" s="122">
        <v>1</v>
      </c>
      <c r="J23" s="122">
        <v>1</v>
      </c>
      <c r="K23" s="41">
        <f t="shared" si="2"/>
        <v>101706</v>
      </c>
      <c r="L23" s="41">
        <f t="shared" si="3"/>
        <v>101706</v>
      </c>
      <c r="M23" s="41">
        <f t="shared" si="4"/>
        <v>100500</v>
      </c>
      <c r="N23" s="42"/>
      <c r="O23" s="74" t="s">
        <v>72</v>
      </c>
      <c r="P23" s="44">
        <f t="shared" si="9"/>
        <v>100500</v>
      </c>
      <c r="Q23" s="45" t="e">
        <f>+#REF!</f>
        <v>#REF!</v>
      </c>
      <c r="R23" s="45" t="e">
        <f t="shared" si="10"/>
        <v>#REF!</v>
      </c>
    </row>
    <row r="24" spans="1:18" x14ac:dyDescent="0.25">
      <c r="A24" s="123">
        <f t="shared" si="7"/>
        <v>20</v>
      </c>
      <c r="B24" s="129" t="s">
        <v>73</v>
      </c>
      <c r="C24" s="130" t="s">
        <v>74</v>
      </c>
      <c r="D24" s="131">
        <v>43186</v>
      </c>
      <c r="E24" s="132">
        <v>26500</v>
      </c>
      <c r="F24" s="100">
        <f t="shared" si="0"/>
        <v>26818</v>
      </c>
      <c r="G24" s="51">
        <f t="shared" si="1"/>
        <v>26500</v>
      </c>
      <c r="H24" s="52">
        <f t="shared" si="8"/>
        <v>318</v>
      </c>
      <c r="I24" s="122">
        <v>1</v>
      </c>
      <c r="J24" s="122">
        <v>1</v>
      </c>
      <c r="K24" s="41">
        <f t="shared" si="2"/>
        <v>26818</v>
      </c>
      <c r="L24" s="41">
        <f t="shared" si="3"/>
        <v>26818</v>
      </c>
      <c r="M24" s="41">
        <f t="shared" si="4"/>
        <v>26500</v>
      </c>
      <c r="N24" s="42"/>
      <c r="O24" s="133" t="s">
        <v>75</v>
      </c>
      <c r="P24" s="44">
        <f t="shared" si="9"/>
        <v>26500</v>
      </c>
      <c r="Q24" s="45" t="e">
        <f>+#REF!</f>
        <v>#REF!</v>
      </c>
      <c r="R24" s="45" t="e">
        <f t="shared" si="10"/>
        <v>#REF!</v>
      </c>
    </row>
    <row r="25" spans="1:18" x14ac:dyDescent="0.25">
      <c r="A25" s="123">
        <f t="shared" si="7"/>
        <v>21</v>
      </c>
      <c r="B25" s="129" t="s">
        <v>51</v>
      </c>
      <c r="C25" s="123">
        <v>973143</v>
      </c>
      <c r="D25" s="131">
        <v>43186</v>
      </c>
      <c r="E25" s="132">
        <v>26500</v>
      </c>
      <c r="F25" s="100">
        <f t="shared" si="0"/>
        <v>26818</v>
      </c>
      <c r="G25" s="51">
        <f t="shared" si="1"/>
        <v>26500</v>
      </c>
      <c r="H25" s="52">
        <f t="shared" si="8"/>
        <v>318</v>
      </c>
      <c r="I25" s="122">
        <v>1</v>
      </c>
      <c r="J25" s="122">
        <v>1</v>
      </c>
      <c r="K25" s="41">
        <f t="shared" si="2"/>
        <v>26818</v>
      </c>
      <c r="L25" s="41">
        <f t="shared" si="3"/>
        <v>26818</v>
      </c>
      <c r="M25" s="41">
        <f t="shared" si="4"/>
        <v>26500</v>
      </c>
      <c r="N25" s="42"/>
      <c r="O25" s="133" t="s">
        <v>52</v>
      </c>
      <c r="P25" s="44">
        <f t="shared" si="9"/>
        <v>26500</v>
      </c>
      <c r="Q25" s="45" t="e">
        <f>+#REF!</f>
        <v>#REF!</v>
      </c>
      <c r="R25" s="45" t="e">
        <f t="shared" si="10"/>
        <v>#REF!</v>
      </c>
    </row>
    <row r="26" spans="1:18" x14ac:dyDescent="0.25">
      <c r="A26" s="123">
        <f t="shared" si="7"/>
        <v>22</v>
      </c>
      <c r="B26" s="78" t="s">
        <v>64</v>
      </c>
      <c r="C26" s="135" t="s">
        <v>65</v>
      </c>
      <c r="D26" s="76">
        <v>43187</v>
      </c>
      <c r="E26" s="77">
        <v>21000</v>
      </c>
      <c r="F26" s="100">
        <f t="shared" si="0"/>
        <v>21252</v>
      </c>
      <c r="G26" s="51">
        <f t="shared" si="1"/>
        <v>21000</v>
      </c>
      <c r="H26" s="52">
        <f t="shared" si="8"/>
        <v>252</v>
      </c>
      <c r="I26" s="122">
        <v>1</v>
      </c>
      <c r="J26" s="122">
        <v>1</v>
      </c>
      <c r="K26" s="41">
        <f t="shared" si="2"/>
        <v>21252</v>
      </c>
      <c r="L26" s="41">
        <f t="shared" si="3"/>
        <v>21252</v>
      </c>
      <c r="M26" s="41">
        <f t="shared" si="4"/>
        <v>21000</v>
      </c>
      <c r="N26" s="42"/>
      <c r="O26" s="74" t="s">
        <v>54</v>
      </c>
      <c r="P26" s="44">
        <f t="shared" si="9"/>
        <v>21000</v>
      </c>
      <c r="Q26" s="45" t="e">
        <f>+#REF!</f>
        <v>#REF!</v>
      </c>
      <c r="R26" s="45" t="e">
        <f t="shared" si="10"/>
        <v>#REF!</v>
      </c>
    </row>
    <row r="27" spans="1:18" x14ac:dyDescent="0.25">
      <c r="A27" s="123">
        <f t="shared" si="7"/>
        <v>23</v>
      </c>
      <c r="B27" s="60" t="s">
        <v>53</v>
      </c>
      <c r="C27" s="57">
        <v>911814</v>
      </c>
      <c r="D27" s="65">
        <v>43187</v>
      </c>
      <c r="E27" s="59">
        <v>21000</v>
      </c>
      <c r="F27" s="100">
        <f t="shared" si="0"/>
        <v>21252</v>
      </c>
      <c r="G27" s="51">
        <f t="shared" si="1"/>
        <v>21000</v>
      </c>
      <c r="H27" s="52">
        <f t="shared" si="8"/>
        <v>252</v>
      </c>
      <c r="I27" s="122">
        <v>1</v>
      </c>
      <c r="J27" s="122">
        <v>1</v>
      </c>
      <c r="K27" s="41">
        <f t="shared" si="2"/>
        <v>21252</v>
      </c>
      <c r="L27" s="41">
        <f t="shared" si="3"/>
        <v>21252</v>
      </c>
      <c r="M27" s="41">
        <f t="shared" si="4"/>
        <v>21000</v>
      </c>
      <c r="N27" s="42"/>
      <c r="O27" s="56" t="s">
        <v>54</v>
      </c>
      <c r="P27" s="44">
        <f t="shared" si="9"/>
        <v>21000</v>
      </c>
      <c r="Q27" s="45" t="e">
        <f>+#REF!</f>
        <v>#REF!</v>
      </c>
      <c r="R27" s="45" t="e">
        <f t="shared" si="10"/>
        <v>#REF!</v>
      </c>
    </row>
    <row r="28" spans="1:18" x14ac:dyDescent="0.25">
      <c r="A28" s="230">
        <f t="shared" si="7"/>
        <v>24</v>
      </c>
      <c r="B28" s="240" t="s">
        <v>83</v>
      </c>
      <c r="C28" s="241">
        <v>961551</v>
      </c>
      <c r="D28" s="242">
        <v>43187</v>
      </c>
      <c r="E28" s="243">
        <v>26500</v>
      </c>
      <c r="F28" s="244">
        <f t="shared" si="0"/>
        <v>26818</v>
      </c>
      <c r="G28" s="245">
        <f t="shared" si="1"/>
        <v>26500</v>
      </c>
      <c r="H28" s="246">
        <f t="shared" si="8"/>
        <v>318</v>
      </c>
      <c r="I28" s="122">
        <v>1</v>
      </c>
      <c r="J28" s="122">
        <v>1</v>
      </c>
      <c r="K28" s="41">
        <f t="shared" si="2"/>
        <v>26818</v>
      </c>
      <c r="L28" s="41">
        <f t="shared" si="3"/>
        <v>26818</v>
      </c>
      <c r="M28" s="41">
        <f t="shared" si="4"/>
        <v>26500</v>
      </c>
      <c r="N28" s="42"/>
      <c r="O28" s="56" t="s">
        <v>84</v>
      </c>
      <c r="P28" s="44">
        <f t="shared" si="9"/>
        <v>26500</v>
      </c>
      <c r="Q28" s="45" t="e">
        <f>+#REF!</f>
        <v>#REF!</v>
      </c>
      <c r="R28" s="45" t="e">
        <f t="shared" si="10"/>
        <v>#REF!</v>
      </c>
    </row>
    <row r="29" spans="1:18" x14ac:dyDescent="0.25">
      <c r="A29" s="230">
        <f t="shared" si="7"/>
        <v>25</v>
      </c>
      <c r="B29" s="240" t="s">
        <v>26</v>
      </c>
      <c r="C29" s="257" t="s">
        <v>27</v>
      </c>
      <c r="D29" s="242">
        <v>43188</v>
      </c>
      <c r="E29" s="243">
        <v>26500</v>
      </c>
      <c r="F29" s="244">
        <f t="shared" si="0"/>
        <v>26818</v>
      </c>
      <c r="G29" s="245">
        <f t="shared" si="1"/>
        <v>26500</v>
      </c>
      <c r="H29" s="246">
        <f t="shared" si="8"/>
        <v>318</v>
      </c>
      <c r="I29" s="122">
        <v>1</v>
      </c>
      <c r="J29" s="122">
        <v>1</v>
      </c>
      <c r="K29" s="41">
        <f t="shared" si="2"/>
        <v>26818</v>
      </c>
      <c r="L29" s="41">
        <f t="shared" si="3"/>
        <v>26818</v>
      </c>
      <c r="M29" s="41">
        <f t="shared" si="4"/>
        <v>26500</v>
      </c>
      <c r="N29" s="42"/>
      <c r="O29" s="56" t="s">
        <v>84</v>
      </c>
      <c r="P29" s="44">
        <f t="shared" si="9"/>
        <v>26500</v>
      </c>
      <c r="Q29" s="45" t="e">
        <f>+#REF!</f>
        <v>#REF!</v>
      </c>
      <c r="R29" s="45" t="e">
        <f t="shared" si="10"/>
        <v>#REF!</v>
      </c>
    </row>
    <row r="30" spans="1:18" x14ac:dyDescent="0.25">
      <c r="A30" s="230">
        <f t="shared" si="7"/>
        <v>26</v>
      </c>
      <c r="B30" s="247" t="s">
        <v>76</v>
      </c>
      <c r="C30" s="238" t="s">
        <v>34</v>
      </c>
      <c r="D30" s="48">
        <v>43192</v>
      </c>
      <c r="E30" s="217">
        <v>100500</v>
      </c>
      <c r="F30" s="100">
        <f t="shared" ref="F30" si="11">+I30*K30</f>
        <v>100500</v>
      </c>
      <c r="G30" s="51">
        <f t="shared" ref="G30" si="12">+E30/I30</f>
        <v>100500</v>
      </c>
      <c r="H30" s="52">
        <v>0</v>
      </c>
      <c r="I30" s="122">
        <v>1</v>
      </c>
      <c r="J30" s="122">
        <v>1</v>
      </c>
      <c r="K30" s="41">
        <f t="shared" ref="K30" si="13">+G30+H30</f>
        <v>100500</v>
      </c>
      <c r="L30" s="41">
        <f t="shared" ref="L30" si="14">+J30*K30</f>
        <v>100500</v>
      </c>
      <c r="M30" s="41">
        <f t="shared" ref="M30" si="15">+G30*J30</f>
        <v>100500</v>
      </c>
      <c r="N30" s="42"/>
      <c r="O30" s="210" t="s">
        <v>77</v>
      </c>
      <c r="P30" s="44">
        <f t="shared" si="9"/>
        <v>100500</v>
      </c>
      <c r="Q30" s="45" t="e">
        <f>+#REF!</f>
        <v>#REF!</v>
      </c>
      <c r="R30" s="45" t="e">
        <f t="shared" si="10"/>
        <v>#REF!</v>
      </c>
    </row>
    <row r="31" spans="1:18" x14ac:dyDescent="0.25">
      <c r="A31" s="67">
        <f t="shared" si="7"/>
        <v>27</v>
      </c>
      <c r="B31" s="248" t="s">
        <v>51</v>
      </c>
      <c r="C31" s="104">
        <v>973143</v>
      </c>
      <c r="D31" s="99">
        <v>43193</v>
      </c>
      <c r="E31" s="49">
        <v>26500</v>
      </c>
      <c r="F31" s="100">
        <f t="shared" ref="F31:F68" si="16">+I31*K31</f>
        <v>26500</v>
      </c>
      <c r="G31" s="51">
        <f t="shared" ref="G31:G68" si="17">+E31/I31</f>
        <v>26500</v>
      </c>
      <c r="H31" s="52">
        <v>0</v>
      </c>
      <c r="I31" s="122">
        <v>1</v>
      </c>
      <c r="J31" s="122">
        <v>1</v>
      </c>
      <c r="K31" s="41">
        <f t="shared" ref="K31:K68" si="18">+G31+H31</f>
        <v>26500</v>
      </c>
      <c r="L31" s="41">
        <f t="shared" ref="L31:L68" si="19">+J31*K31</f>
        <v>26500</v>
      </c>
      <c r="M31" s="41">
        <f t="shared" ref="M31:M68" si="20">+G31*J31</f>
        <v>26500</v>
      </c>
      <c r="N31" s="42"/>
      <c r="O31" s="210" t="s">
        <v>52</v>
      </c>
      <c r="P31" s="44">
        <f t="shared" si="9"/>
        <v>26500</v>
      </c>
      <c r="Q31" s="45" t="e">
        <f>+#REF!</f>
        <v>#REF!</v>
      </c>
      <c r="R31" s="45" t="e">
        <f t="shared" si="10"/>
        <v>#REF!</v>
      </c>
    </row>
    <row r="32" spans="1:18" x14ac:dyDescent="0.25">
      <c r="A32" s="67">
        <f t="shared" si="7"/>
        <v>28</v>
      </c>
      <c r="B32" s="247" t="s">
        <v>59</v>
      </c>
      <c r="C32" s="53">
        <v>973145</v>
      </c>
      <c r="D32" s="99">
        <v>43193</v>
      </c>
      <c r="E32" s="217">
        <v>26500</v>
      </c>
      <c r="F32" s="100">
        <f t="shared" si="16"/>
        <v>26500</v>
      </c>
      <c r="G32" s="51">
        <f t="shared" si="17"/>
        <v>26500</v>
      </c>
      <c r="H32" s="52">
        <v>0</v>
      </c>
      <c r="I32" s="122">
        <v>1</v>
      </c>
      <c r="J32" s="122">
        <v>1</v>
      </c>
      <c r="K32" s="41">
        <f t="shared" si="18"/>
        <v>26500</v>
      </c>
      <c r="L32" s="41">
        <f t="shared" si="19"/>
        <v>26500</v>
      </c>
      <c r="M32" s="41">
        <f t="shared" si="20"/>
        <v>26500</v>
      </c>
      <c r="N32" s="42"/>
      <c r="O32" s="210" t="s">
        <v>93</v>
      </c>
      <c r="P32" s="44">
        <f t="shared" si="9"/>
        <v>26500</v>
      </c>
      <c r="Q32" s="45" t="e">
        <f>+#REF!</f>
        <v>#REF!</v>
      </c>
      <c r="R32" s="45" t="e">
        <f t="shared" si="10"/>
        <v>#REF!</v>
      </c>
    </row>
    <row r="33" spans="1:18" x14ac:dyDescent="0.25">
      <c r="A33" s="67">
        <f t="shared" si="7"/>
        <v>29</v>
      </c>
      <c r="B33" s="247" t="s">
        <v>59</v>
      </c>
      <c r="C33" s="53">
        <v>973145</v>
      </c>
      <c r="D33" s="99">
        <v>43193</v>
      </c>
      <c r="E33" s="217">
        <v>27000</v>
      </c>
      <c r="F33" s="100">
        <f t="shared" si="16"/>
        <v>27000</v>
      </c>
      <c r="G33" s="51">
        <f t="shared" si="17"/>
        <v>27000</v>
      </c>
      <c r="H33" s="52">
        <v>0</v>
      </c>
      <c r="I33" s="122">
        <v>1</v>
      </c>
      <c r="J33" s="122">
        <v>1</v>
      </c>
      <c r="K33" s="41">
        <f t="shared" si="18"/>
        <v>27000</v>
      </c>
      <c r="L33" s="41">
        <f t="shared" si="19"/>
        <v>27000</v>
      </c>
      <c r="M33" s="41">
        <f t="shared" si="20"/>
        <v>27000</v>
      </c>
      <c r="N33" s="42"/>
      <c r="O33" s="210" t="s">
        <v>60</v>
      </c>
      <c r="P33" s="44">
        <f t="shared" si="9"/>
        <v>27000</v>
      </c>
      <c r="Q33" s="45" t="e">
        <f>+#REF!</f>
        <v>#REF!</v>
      </c>
      <c r="R33" s="45" t="e">
        <f t="shared" si="10"/>
        <v>#REF!</v>
      </c>
    </row>
    <row r="34" spans="1:18" x14ac:dyDescent="0.25">
      <c r="A34" s="67">
        <f t="shared" si="7"/>
        <v>30</v>
      </c>
      <c r="B34" s="247" t="s">
        <v>59</v>
      </c>
      <c r="C34" s="53">
        <v>973145</v>
      </c>
      <c r="D34" s="99">
        <v>43193</v>
      </c>
      <c r="E34" s="217">
        <v>27000</v>
      </c>
      <c r="F34" s="100">
        <f t="shared" si="16"/>
        <v>27000</v>
      </c>
      <c r="G34" s="51">
        <f t="shared" si="17"/>
        <v>27000</v>
      </c>
      <c r="H34" s="52">
        <v>0</v>
      </c>
      <c r="I34" s="122">
        <v>1</v>
      </c>
      <c r="J34" s="122">
        <v>1</v>
      </c>
      <c r="K34" s="41">
        <f t="shared" si="18"/>
        <v>27000</v>
      </c>
      <c r="L34" s="41">
        <f t="shared" si="19"/>
        <v>27000</v>
      </c>
      <c r="M34" s="41">
        <f t="shared" si="20"/>
        <v>27000</v>
      </c>
      <c r="N34" s="42"/>
      <c r="O34" s="210" t="s">
        <v>60</v>
      </c>
      <c r="P34" s="44">
        <f t="shared" si="9"/>
        <v>27000</v>
      </c>
      <c r="Q34" s="45" t="e">
        <f>+#REF!</f>
        <v>#REF!</v>
      </c>
      <c r="R34" s="45" t="e">
        <f t="shared" si="10"/>
        <v>#REF!</v>
      </c>
    </row>
    <row r="35" spans="1:18" x14ac:dyDescent="0.25">
      <c r="A35" s="67">
        <f t="shared" si="7"/>
        <v>31</v>
      </c>
      <c r="B35" s="248" t="s">
        <v>73</v>
      </c>
      <c r="C35" s="249" t="s">
        <v>74</v>
      </c>
      <c r="D35" s="99">
        <v>43194</v>
      </c>
      <c r="E35" s="49">
        <v>26500</v>
      </c>
      <c r="F35" s="100">
        <f t="shared" si="16"/>
        <v>26500</v>
      </c>
      <c r="G35" s="51">
        <f t="shared" si="17"/>
        <v>26500</v>
      </c>
      <c r="H35" s="52">
        <v>0</v>
      </c>
      <c r="I35" s="122">
        <v>1</v>
      </c>
      <c r="J35" s="122">
        <v>1</v>
      </c>
      <c r="K35" s="41">
        <f t="shared" si="18"/>
        <v>26500</v>
      </c>
      <c r="L35" s="41">
        <f t="shared" si="19"/>
        <v>26500</v>
      </c>
      <c r="M35" s="41">
        <f t="shared" si="20"/>
        <v>26500</v>
      </c>
      <c r="N35" s="42"/>
      <c r="O35" s="210" t="s">
        <v>93</v>
      </c>
      <c r="P35" s="44">
        <f t="shared" si="9"/>
        <v>26500</v>
      </c>
      <c r="Q35" s="45" t="e">
        <f>+#REF!</f>
        <v>#REF!</v>
      </c>
      <c r="R35" s="45" t="e">
        <f t="shared" si="10"/>
        <v>#REF!</v>
      </c>
    </row>
    <row r="36" spans="1:18" x14ac:dyDescent="0.25">
      <c r="A36" s="67">
        <f t="shared" si="7"/>
        <v>32</v>
      </c>
      <c r="B36" s="247" t="s">
        <v>61</v>
      </c>
      <c r="C36" s="238" t="s">
        <v>62</v>
      </c>
      <c r="D36" s="99">
        <v>43195</v>
      </c>
      <c r="E36" s="49">
        <v>100500</v>
      </c>
      <c r="F36" s="100">
        <f t="shared" si="16"/>
        <v>100500</v>
      </c>
      <c r="G36" s="51">
        <f t="shared" si="17"/>
        <v>100500</v>
      </c>
      <c r="H36" s="52">
        <v>0</v>
      </c>
      <c r="I36" s="122">
        <v>1</v>
      </c>
      <c r="J36" s="122">
        <v>1</v>
      </c>
      <c r="K36" s="41">
        <f t="shared" si="18"/>
        <v>100500</v>
      </c>
      <c r="L36" s="41">
        <f t="shared" si="19"/>
        <v>100500</v>
      </c>
      <c r="M36" s="41">
        <f t="shared" si="20"/>
        <v>100500</v>
      </c>
      <c r="N36" s="42"/>
      <c r="O36" s="210" t="s">
        <v>72</v>
      </c>
      <c r="P36" s="44">
        <f t="shared" si="9"/>
        <v>100500</v>
      </c>
      <c r="Q36" s="45" t="e">
        <f>+#REF!</f>
        <v>#REF!</v>
      </c>
      <c r="R36" s="45" t="e">
        <f t="shared" si="10"/>
        <v>#REF!</v>
      </c>
    </row>
    <row r="37" spans="1:18" x14ac:dyDescent="0.25">
      <c r="A37" s="67">
        <f t="shared" si="7"/>
        <v>33</v>
      </c>
      <c r="B37" s="247" t="s">
        <v>85</v>
      </c>
      <c r="C37" s="238" t="s">
        <v>86</v>
      </c>
      <c r="D37" s="48">
        <v>43195</v>
      </c>
      <c r="E37" s="217">
        <v>100500</v>
      </c>
      <c r="F37" s="100">
        <f t="shared" si="16"/>
        <v>100500</v>
      </c>
      <c r="G37" s="51">
        <f t="shared" si="17"/>
        <v>100500</v>
      </c>
      <c r="H37" s="52">
        <v>0</v>
      </c>
      <c r="I37" s="122">
        <v>1</v>
      </c>
      <c r="J37" s="122">
        <v>1</v>
      </c>
      <c r="K37" s="41">
        <f t="shared" si="18"/>
        <v>100500</v>
      </c>
      <c r="L37" s="41">
        <f t="shared" si="19"/>
        <v>100500</v>
      </c>
      <c r="M37" s="41">
        <f t="shared" si="20"/>
        <v>100500</v>
      </c>
      <c r="N37" s="42"/>
      <c r="O37" s="210" t="s">
        <v>90</v>
      </c>
      <c r="P37" s="44">
        <f t="shared" si="9"/>
        <v>100500</v>
      </c>
      <c r="Q37" s="45" t="e">
        <f>+#REF!</f>
        <v>#REF!</v>
      </c>
      <c r="R37" s="45" t="e">
        <f t="shared" si="10"/>
        <v>#REF!</v>
      </c>
    </row>
    <row r="38" spans="1:18" x14ac:dyDescent="0.25">
      <c r="A38" s="67">
        <f t="shared" si="7"/>
        <v>34</v>
      </c>
      <c r="B38" s="247" t="s">
        <v>85</v>
      </c>
      <c r="C38" s="238" t="s">
        <v>86</v>
      </c>
      <c r="D38" s="48">
        <v>43195</v>
      </c>
      <c r="E38" s="217">
        <v>100500</v>
      </c>
      <c r="F38" s="100">
        <f t="shared" si="16"/>
        <v>100500</v>
      </c>
      <c r="G38" s="51">
        <f t="shared" si="17"/>
        <v>100500</v>
      </c>
      <c r="H38" s="52">
        <v>0</v>
      </c>
      <c r="I38" s="122">
        <v>1</v>
      </c>
      <c r="J38" s="122">
        <v>1</v>
      </c>
      <c r="K38" s="41">
        <f t="shared" si="18"/>
        <v>100500</v>
      </c>
      <c r="L38" s="41">
        <f t="shared" si="19"/>
        <v>100500</v>
      </c>
      <c r="M38" s="41">
        <f t="shared" si="20"/>
        <v>100500</v>
      </c>
      <c r="N38" s="42"/>
      <c r="O38" s="210" t="s">
        <v>90</v>
      </c>
      <c r="P38" s="44">
        <f t="shared" si="9"/>
        <v>100500</v>
      </c>
      <c r="Q38" s="45" t="e">
        <f>+#REF!</f>
        <v>#REF!</v>
      </c>
      <c r="R38" s="45" t="e">
        <f t="shared" si="10"/>
        <v>#REF!</v>
      </c>
    </row>
    <row r="39" spans="1:18" x14ac:dyDescent="0.25">
      <c r="A39" s="67">
        <f t="shared" si="7"/>
        <v>35</v>
      </c>
      <c r="B39" s="247" t="s">
        <v>64</v>
      </c>
      <c r="C39" s="238" t="s">
        <v>65</v>
      </c>
      <c r="D39" s="48">
        <v>43195</v>
      </c>
      <c r="E39" s="217">
        <v>21000</v>
      </c>
      <c r="F39" s="100">
        <f t="shared" si="16"/>
        <v>21000</v>
      </c>
      <c r="G39" s="51">
        <f t="shared" si="17"/>
        <v>21000</v>
      </c>
      <c r="H39" s="52">
        <v>0</v>
      </c>
      <c r="I39" s="122">
        <v>1</v>
      </c>
      <c r="J39" s="122">
        <v>1</v>
      </c>
      <c r="K39" s="41">
        <f t="shared" si="18"/>
        <v>21000</v>
      </c>
      <c r="L39" s="41">
        <f t="shared" si="19"/>
        <v>21000</v>
      </c>
      <c r="M39" s="41">
        <f t="shared" si="20"/>
        <v>21000</v>
      </c>
      <c r="N39" s="42"/>
      <c r="O39" s="210" t="s">
        <v>54</v>
      </c>
      <c r="P39" s="44">
        <f t="shared" si="9"/>
        <v>21000</v>
      </c>
      <c r="Q39" s="45" t="e">
        <f>+#REF!</f>
        <v>#REF!</v>
      </c>
      <c r="R39" s="45" t="e">
        <f t="shared" si="10"/>
        <v>#REF!</v>
      </c>
    </row>
    <row r="40" spans="1:18" x14ac:dyDescent="0.25">
      <c r="A40" s="67">
        <f t="shared" si="7"/>
        <v>36</v>
      </c>
      <c r="B40" s="247" t="s">
        <v>64</v>
      </c>
      <c r="C40" s="238" t="s">
        <v>65</v>
      </c>
      <c r="D40" s="48">
        <v>43195</v>
      </c>
      <c r="E40" s="49">
        <v>51000</v>
      </c>
      <c r="F40" s="100">
        <f t="shared" si="16"/>
        <v>51000</v>
      </c>
      <c r="G40" s="51">
        <f t="shared" si="17"/>
        <v>51000</v>
      </c>
      <c r="H40" s="52">
        <v>0</v>
      </c>
      <c r="I40" s="122">
        <v>1</v>
      </c>
      <c r="J40" s="122">
        <v>1</v>
      </c>
      <c r="K40" s="41">
        <f t="shared" si="18"/>
        <v>51000</v>
      </c>
      <c r="L40" s="41">
        <f t="shared" si="19"/>
        <v>51000</v>
      </c>
      <c r="M40" s="41">
        <f t="shared" si="20"/>
        <v>51000</v>
      </c>
      <c r="N40" s="42"/>
      <c r="O40" s="210" t="s">
        <v>63</v>
      </c>
      <c r="P40" s="44">
        <f t="shared" si="9"/>
        <v>51000</v>
      </c>
      <c r="Q40" s="45" t="e">
        <f>+#REF!</f>
        <v>#REF!</v>
      </c>
      <c r="R40" s="45" t="e">
        <f t="shared" si="10"/>
        <v>#REF!</v>
      </c>
    </row>
    <row r="41" spans="1:18" x14ac:dyDescent="0.25">
      <c r="A41" s="67">
        <f t="shared" si="7"/>
        <v>37</v>
      </c>
      <c r="B41" s="248" t="s">
        <v>70</v>
      </c>
      <c r="C41" s="249" t="s">
        <v>71</v>
      </c>
      <c r="D41" s="99">
        <v>43195</v>
      </c>
      <c r="E41" s="49">
        <v>100500</v>
      </c>
      <c r="F41" s="100">
        <f t="shared" si="16"/>
        <v>100500</v>
      </c>
      <c r="G41" s="51">
        <f t="shared" si="17"/>
        <v>100500</v>
      </c>
      <c r="H41" s="52">
        <v>0</v>
      </c>
      <c r="I41" s="122">
        <v>1</v>
      </c>
      <c r="J41" s="122">
        <v>1</v>
      </c>
      <c r="K41" s="41">
        <f t="shared" si="18"/>
        <v>100500</v>
      </c>
      <c r="L41" s="41">
        <f t="shared" si="19"/>
        <v>100500</v>
      </c>
      <c r="M41" s="41">
        <f t="shared" si="20"/>
        <v>100500</v>
      </c>
      <c r="N41" s="42"/>
      <c r="O41" s="210" t="s">
        <v>72</v>
      </c>
      <c r="P41" s="44">
        <f t="shared" si="9"/>
        <v>100500</v>
      </c>
      <c r="Q41" s="45" t="e">
        <f>+#REF!</f>
        <v>#REF!</v>
      </c>
      <c r="R41" s="45" t="e">
        <f t="shared" si="10"/>
        <v>#REF!</v>
      </c>
    </row>
    <row r="42" spans="1:18" x14ac:dyDescent="0.25">
      <c r="A42" s="67">
        <f t="shared" si="7"/>
        <v>38</v>
      </c>
      <c r="B42" s="97" t="s">
        <v>362</v>
      </c>
      <c r="C42" s="98" t="s">
        <v>363</v>
      </c>
      <c r="D42" s="99">
        <v>43195</v>
      </c>
      <c r="E42" s="49">
        <v>26500</v>
      </c>
      <c r="F42" s="100">
        <f t="shared" si="16"/>
        <v>26500</v>
      </c>
      <c r="G42" s="51">
        <f t="shared" si="17"/>
        <v>26500</v>
      </c>
      <c r="H42" s="52">
        <v>0</v>
      </c>
      <c r="I42" s="122">
        <v>1</v>
      </c>
      <c r="J42" s="122">
        <v>1</v>
      </c>
      <c r="K42" s="41">
        <f t="shared" si="18"/>
        <v>26500</v>
      </c>
      <c r="L42" s="41">
        <f t="shared" si="19"/>
        <v>26500</v>
      </c>
      <c r="M42" s="41">
        <f t="shared" si="20"/>
        <v>26500</v>
      </c>
      <c r="N42" s="42"/>
      <c r="O42" s="210" t="s">
        <v>93</v>
      </c>
      <c r="P42" s="44">
        <f t="shared" si="9"/>
        <v>26500</v>
      </c>
      <c r="Q42" s="45" t="e">
        <f>+#REF!</f>
        <v>#REF!</v>
      </c>
      <c r="R42" s="45" t="e">
        <f t="shared" si="10"/>
        <v>#REF!</v>
      </c>
    </row>
    <row r="43" spans="1:18" x14ac:dyDescent="0.25">
      <c r="A43" s="67">
        <f t="shared" si="7"/>
        <v>39</v>
      </c>
      <c r="B43" s="250" t="s">
        <v>55</v>
      </c>
      <c r="C43" s="251" t="s">
        <v>56</v>
      </c>
      <c r="D43" s="99">
        <v>43196</v>
      </c>
      <c r="E43" s="49">
        <v>12000</v>
      </c>
      <c r="F43" s="100">
        <f t="shared" si="16"/>
        <v>12000</v>
      </c>
      <c r="G43" s="51">
        <f t="shared" si="17"/>
        <v>12000</v>
      </c>
      <c r="H43" s="52">
        <v>0</v>
      </c>
      <c r="I43" s="122">
        <v>1</v>
      </c>
      <c r="J43" s="122">
        <v>1</v>
      </c>
      <c r="K43" s="41">
        <f t="shared" si="18"/>
        <v>12000</v>
      </c>
      <c r="L43" s="41">
        <f t="shared" si="19"/>
        <v>12000</v>
      </c>
      <c r="M43" s="41">
        <f t="shared" si="20"/>
        <v>12000</v>
      </c>
      <c r="N43" s="42"/>
      <c r="O43" s="210" t="s">
        <v>57</v>
      </c>
      <c r="P43" s="44">
        <f t="shared" si="9"/>
        <v>12000</v>
      </c>
      <c r="Q43" s="45" t="e">
        <f>+#REF!</f>
        <v>#REF!</v>
      </c>
      <c r="R43" s="45" t="e">
        <f t="shared" si="10"/>
        <v>#REF!</v>
      </c>
    </row>
    <row r="44" spans="1:18" x14ac:dyDescent="0.25">
      <c r="A44" s="67">
        <f t="shared" si="7"/>
        <v>40</v>
      </c>
      <c r="B44" s="250" t="s">
        <v>364</v>
      </c>
      <c r="C44" s="251" t="s">
        <v>365</v>
      </c>
      <c r="D44" s="99">
        <v>43196</v>
      </c>
      <c r="E44" s="49">
        <v>12000</v>
      </c>
      <c r="F44" s="100">
        <f t="shared" si="16"/>
        <v>12000</v>
      </c>
      <c r="G44" s="51">
        <f t="shared" si="17"/>
        <v>12000</v>
      </c>
      <c r="H44" s="52">
        <v>0</v>
      </c>
      <c r="I44" s="122">
        <v>1</v>
      </c>
      <c r="J44" s="122">
        <v>1</v>
      </c>
      <c r="K44" s="41">
        <f t="shared" si="18"/>
        <v>12000</v>
      </c>
      <c r="L44" s="41">
        <f t="shared" si="19"/>
        <v>12000</v>
      </c>
      <c r="M44" s="41">
        <f t="shared" si="20"/>
        <v>12000</v>
      </c>
      <c r="N44" s="42"/>
      <c r="O44" s="210" t="s">
        <v>369</v>
      </c>
      <c r="P44" s="44">
        <f t="shared" si="9"/>
        <v>12000</v>
      </c>
      <c r="Q44" s="45" t="e">
        <f>+#REF!</f>
        <v>#REF!</v>
      </c>
      <c r="R44" s="45" t="e">
        <f t="shared" si="10"/>
        <v>#REF!</v>
      </c>
    </row>
    <row r="45" spans="1:18" x14ac:dyDescent="0.25">
      <c r="A45" s="67">
        <f t="shared" si="7"/>
        <v>41</v>
      </c>
      <c r="B45" s="248" t="s">
        <v>51</v>
      </c>
      <c r="C45" s="104">
        <v>973143</v>
      </c>
      <c r="D45" s="99">
        <v>43199</v>
      </c>
      <c r="E45" s="49">
        <v>100500</v>
      </c>
      <c r="F45" s="100">
        <f t="shared" si="16"/>
        <v>100500</v>
      </c>
      <c r="G45" s="51">
        <f t="shared" si="17"/>
        <v>100500</v>
      </c>
      <c r="H45" s="52">
        <v>0</v>
      </c>
      <c r="I45" s="122">
        <v>1</v>
      </c>
      <c r="J45" s="122">
        <v>1</v>
      </c>
      <c r="K45" s="41">
        <f t="shared" si="18"/>
        <v>100500</v>
      </c>
      <c r="L45" s="41">
        <f t="shared" si="19"/>
        <v>100500</v>
      </c>
      <c r="M45" s="41">
        <f t="shared" si="20"/>
        <v>100500</v>
      </c>
      <c r="N45" s="42"/>
      <c r="O45" s="210" t="s">
        <v>94</v>
      </c>
      <c r="P45" s="44">
        <f t="shared" si="9"/>
        <v>100500</v>
      </c>
      <c r="Q45" s="45" t="e">
        <f>+#REF!</f>
        <v>#REF!</v>
      </c>
      <c r="R45" s="45" t="e">
        <f t="shared" si="10"/>
        <v>#REF!</v>
      </c>
    </row>
    <row r="46" spans="1:18" x14ac:dyDescent="0.25">
      <c r="A46" s="67">
        <f t="shared" si="7"/>
        <v>42</v>
      </c>
      <c r="B46" s="248" t="s">
        <v>51</v>
      </c>
      <c r="C46" s="104">
        <v>973143</v>
      </c>
      <c r="D46" s="99">
        <v>43199</v>
      </c>
      <c r="E46" s="49">
        <v>51000</v>
      </c>
      <c r="F46" s="100">
        <f t="shared" si="16"/>
        <v>51000</v>
      </c>
      <c r="G46" s="51">
        <f t="shared" si="17"/>
        <v>51000</v>
      </c>
      <c r="H46" s="52">
        <v>0</v>
      </c>
      <c r="I46" s="122">
        <v>1</v>
      </c>
      <c r="J46" s="122">
        <v>1</v>
      </c>
      <c r="K46" s="41">
        <f t="shared" si="18"/>
        <v>51000</v>
      </c>
      <c r="L46" s="41">
        <f t="shared" si="19"/>
        <v>51000</v>
      </c>
      <c r="M46" s="41">
        <f t="shared" si="20"/>
        <v>51000</v>
      </c>
      <c r="N46" s="42"/>
      <c r="O46" s="210" t="s">
        <v>91</v>
      </c>
      <c r="P46" s="44">
        <f t="shared" si="9"/>
        <v>51000</v>
      </c>
      <c r="Q46" s="45" t="e">
        <f>+#REF!</f>
        <v>#REF!</v>
      </c>
      <c r="R46" s="45" t="e">
        <f t="shared" si="10"/>
        <v>#REF!</v>
      </c>
    </row>
    <row r="47" spans="1:18" x14ac:dyDescent="0.25">
      <c r="A47" s="67">
        <f t="shared" si="7"/>
        <v>43</v>
      </c>
      <c r="B47" s="247" t="s">
        <v>76</v>
      </c>
      <c r="C47" s="238" t="s">
        <v>34</v>
      </c>
      <c r="D47" s="48">
        <v>43199</v>
      </c>
      <c r="E47" s="217">
        <v>100500</v>
      </c>
      <c r="F47" s="100">
        <f t="shared" si="16"/>
        <v>100500</v>
      </c>
      <c r="G47" s="51">
        <f t="shared" si="17"/>
        <v>100500</v>
      </c>
      <c r="H47" s="52">
        <v>0</v>
      </c>
      <c r="I47" s="122">
        <v>1</v>
      </c>
      <c r="J47" s="122">
        <v>1</v>
      </c>
      <c r="K47" s="41">
        <f t="shared" si="18"/>
        <v>100500</v>
      </c>
      <c r="L47" s="41">
        <f t="shared" si="19"/>
        <v>100500</v>
      </c>
      <c r="M47" s="41">
        <f t="shared" si="20"/>
        <v>100500</v>
      </c>
      <c r="N47" s="42"/>
      <c r="O47" s="210" t="s">
        <v>72</v>
      </c>
      <c r="P47" s="44">
        <f t="shared" si="9"/>
        <v>100500</v>
      </c>
      <c r="Q47" s="45" t="e">
        <f>+#REF!</f>
        <v>#REF!</v>
      </c>
      <c r="R47" s="45" t="e">
        <f t="shared" si="10"/>
        <v>#REF!</v>
      </c>
    </row>
    <row r="48" spans="1:18" x14ac:dyDescent="0.25">
      <c r="A48" s="67">
        <f t="shared" si="7"/>
        <v>44</v>
      </c>
      <c r="B48" s="248" t="s">
        <v>51</v>
      </c>
      <c r="C48" s="104">
        <v>973143</v>
      </c>
      <c r="D48" s="99">
        <v>43200</v>
      </c>
      <c r="E48" s="49">
        <v>100500</v>
      </c>
      <c r="F48" s="100">
        <f t="shared" si="16"/>
        <v>100500</v>
      </c>
      <c r="G48" s="51">
        <f t="shared" si="17"/>
        <v>100500</v>
      </c>
      <c r="H48" s="52">
        <v>0</v>
      </c>
      <c r="I48" s="122">
        <v>1</v>
      </c>
      <c r="J48" s="122">
        <v>1</v>
      </c>
      <c r="K48" s="41">
        <f t="shared" si="18"/>
        <v>100500</v>
      </c>
      <c r="L48" s="41">
        <f t="shared" si="19"/>
        <v>100500</v>
      </c>
      <c r="M48" s="41">
        <f t="shared" si="20"/>
        <v>100500</v>
      </c>
      <c r="N48" s="42"/>
      <c r="O48" s="210" t="s">
        <v>94</v>
      </c>
      <c r="P48" s="44">
        <f t="shared" si="9"/>
        <v>100500</v>
      </c>
      <c r="Q48" s="45" t="e">
        <f>+#REF!</f>
        <v>#REF!</v>
      </c>
      <c r="R48" s="45" t="e">
        <f t="shared" si="10"/>
        <v>#REF!</v>
      </c>
    </row>
    <row r="49" spans="1:18" x14ac:dyDescent="0.25">
      <c r="A49" s="67">
        <f t="shared" si="7"/>
        <v>45</v>
      </c>
      <c r="B49" s="60" t="s">
        <v>92</v>
      </c>
      <c r="C49" s="57">
        <v>101011</v>
      </c>
      <c r="D49" s="68">
        <v>43200</v>
      </c>
      <c r="E49" s="59">
        <v>12000</v>
      </c>
      <c r="F49" s="100">
        <f t="shared" si="16"/>
        <v>12000</v>
      </c>
      <c r="G49" s="51">
        <f t="shared" si="17"/>
        <v>12000</v>
      </c>
      <c r="H49" s="52">
        <v>0</v>
      </c>
      <c r="I49" s="122">
        <v>1</v>
      </c>
      <c r="J49" s="122">
        <v>1</v>
      </c>
      <c r="K49" s="41">
        <f t="shared" si="18"/>
        <v>12000</v>
      </c>
      <c r="L49" s="41">
        <f t="shared" si="19"/>
        <v>12000</v>
      </c>
      <c r="M49" s="41">
        <f t="shared" si="20"/>
        <v>12000</v>
      </c>
      <c r="N49" s="42"/>
      <c r="O49" s="210" t="s">
        <v>82</v>
      </c>
      <c r="P49" s="44">
        <f t="shared" si="9"/>
        <v>12000</v>
      </c>
      <c r="Q49" s="45" t="e">
        <f>+#REF!</f>
        <v>#REF!</v>
      </c>
      <c r="R49" s="45" t="e">
        <f t="shared" si="10"/>
        <v>#REF!</v>
      </c>
    </row>
    <row r="50" spans="1:18" x14ac:dyDescent="0.25">
      <c r="A50" s="67">
        <f t="shared" si="7"/>
        <v>46</v>
      </c>
      <c r="B50" s="247" t="s">
        <v>85</v>
      </c>
      <c r="C50" s="238" t="s">
        <v>86</v>
      </c>
      <c r="D50" s="48">
        <v>43200</v>
      </c>
      <c r="E50" s="217">
        <v>100500</v>
      </c>
      <c r="F50" s="100">
        <f t="shared" si="16"/>
        <v>100500</v>
      </c>
      <c r="G50" s="51">
        <f t="shared" si="17"/>
        <v>100500</v>
      </c>
      <c r="H50" s="52">
        <v>0</v>
      </c>
      <c r="I50" s="122">
        <v>1</v>
      </c>
      <c r="J50" s="122">
        <v>1</v>
      </c>
      <c r="K50" s="41">
        <f t="shared" si="18"/>
        <v>100500</v>
      </c>
      <c r="L50" s="41">
        <f t="shared" si="19"/>
        <v>100500</v>
      </c>
      <c r="M50" s="41">
        <f t="shared" si="20"/>
        <v>100500</v>
      </c>
      <c r="N50" s="42"/>
      <c r="O50" s="210" t="s">
        <v>72</v>
      </c>
      <c r="P50" s="44">
        <f t="shared" si="9"/>
        <v>100500</v>
      </c>
      <c r="Q50" s="45" t="e">
        <f>+#REF!</f>
        <v>#REF!</v>
      </c>
      <c r="R50" s="45" t="e">
        <f t="shared" si="10"/>
        <v>#REF!</v>
      </c>
    </row>
    <row r="51" spans="1:18" x14ac:dyDescent="0.25">
      <c r="A51" s="67">
        <f t="shared" si="7"/>
        <v>47</v>
      </c>
      <c r="B51" s="247" t="s">
        <v>85</v>
      </c>
      <c r="C51" s="238" t="s">
        <v>86</v>
      </c>
      <c r="D51" s="48">
        <v>43200</v>
      </c>
      <c r="E51" s="217">
        <v>200500</v>
      </c>
      <c r="F51" s="100">
        <f t="shared" si="16"/>
        <v>200500</v>
      </c>
      <c r="G51" s="51">
        <f t="shared" si="17"/>
        <v>200500</v>
      </c>
      <c r="H51" s="52">
        <v>0</v>
      </c>
      <c r="I51" s="122">
        <v>1</v>
      </c>
      <c r="J51" s="122">
        <v>1</v>
      </c>
      <c r="K51" s="41">
        <f t="shared" si="18"/>
        <v>200500</v>
      </c>
      <c r="L51" s="41">
        <f t="shared" si="19"/>
        <v>200500</v>
      </c>
      <c r="M51" s="41">
        <f t="shared" si="20"/>
        <v>200500</v>
      </c>
      <c r="N51" s="42"/>
      <c r="O51" s="210" t="s">
        <v>87</v>
      </c>
      <c r="P51" s="44">
        <f t="shared" si="9"/>
        <v>200500</v>
      </c>
      <c r="Q51" s="45" t="e">
        <f>+#REF!</f>
        <v>#REF!</v>
      </c>
      <c r="R51" s="45" t="e">
        <f t="shared" si="10"/>
        <v>#REF!</v>
      </c>
    </row>
    <row r="52" spans="1:18" x14ac:dyDescent="0.25">
      <c r="A52" s="67">
        <f t="shared" si="7"/>
        <v>48</v>
      </c>
      <c r="B52" s="46" t="s">
        <v>162</v>
      </c>
      <c r="C52" s="122">
        <v>901689</v>
      </c>
      <c r="D52" s="48">
        <v>43200</v>
      </c>
      <c r="E52" s="232">
        <v>51000</v>
      </c>
      <c r="F52" s="100">
        <f t="shared" si="16"/>
        <v>51000</v>
      </c>
      <c r="G52" s="51">
        <f t="shared" si="17"/>
        <v>51000</v>
      </c>
      <c r="H52" s="52">
        <v>0</v>
      </c>
      <c r="I52" s="122">
        <v>1</v>
      </c>
      <c r="J52" s="122">
        <v>1</v>
      </c>
      <c r="K52" s="41">
        <f t="shared" si="18"/>
        <v>51000</v>
      </c>
      <c r="L52" s="41">
        <f t="shared" si="19"/>
        <v>51000</v>
      </c>
      <c r="M52" s="41">
        <f t="shared" si="20"/>
        <v>51000</v>
      </c>
      <c r="N52" s="42"/>
      <c r="O52" s="210" t="s">
        <v>370</v>
      </c>
      <c r="P52" s="44">
        <f t="shared" si="9"/>
        <v>51000</v>
      </c>
      <c r="Q52" s="45" t="e">
        <f>+#REF!</f>
        <v>#REF!</v>
      </c>
      <c r="R52" s="45" t="e">
        <f t="shared" si="10"/>
        <v>#REF!</v>
      </c>
    </row>
    <row r="53" spans="1:18" x14ac:dyDescent="0.25">
      <c r="A53" s="67">
        <f t="shared" si="7"/>
        <v>49</v>
      </c>
      <c r="B53" s="46" t="s">
        <v>162</v>
      </c>
      <c r="C53" s="122">
        <v>901689</v>
      </c>
      <c r="D53" s="48">
        <v>43200</v>
      </c>
      <c r="E53" s="232">
        <v>26500</v>
      </c>
      <c r="F53" s="100">
        <f t="shared" si="16"/>
        <v>26500</v>
      </c>
      <c r="G53" s="51">
        <f t="shared" si="17"/>
        <v>26500</v>
      </c>
      <c r="H53" s="52">
        <v>0</v>
      </c>
      <c r="I53" s="122">
        <v>1</v>
      </c>
      <c r="J53" s="122">
        <v>1</v>
      </c>
      <c r="K53" s="41">
        <f t="shared" si="18"/>
        <v>26500</v>
      </c>
      <c r="L53" s="41">
        <f t="shared" si="19"/>
        <v>26500</v>
      </c>
      <c r="M53" s="41">
        <f t="shared" si="20"/>
        <v>26500</v>
      </c>
      <c r="N53" s="42"/>
      <c r="O53" s="210" t="s">
        <v>84</v>
      </c>
      <c r="P53" s="44">
        <f t="shared" si="9"/>
        <v>26500</v>
      </c>
      <c r="Q53" s="45" t="e">
        <f>+#REF!</f>
        <v>#REF!</v>
      </c>
      <c r="R53" s="45" t="e">
        <f t="shared" si="10"/>
        <v>#REF!</v>
      </c>
    </row>
    <row r="54" spans="1:18" x14ac:dyDescent="0.25">
      <c r="A54" s="67">
        <f t="shared" si="7"/>
        <v>50</v>
      </c>
      <c r="B54" s="250" t="s">
        <v>88</v>
      </c>
      <c r="C54" s="251">
        <v>20005919</v>
      </c>
      <c r="D54" s="99">
        <v>43201</v>
      </c>
      <c r="E54" s="49">
        <v>100500</v>
      </c>
      <c r="F54" s="100">
        <f t="shared" si="16"/>
        <v>100500</v>
      </c>
      <c r="G54" s="51">
        <f t="shared" si="17"/>
        <v>100500</v>
      </c>
      <c r="H54" s="52">
        <v>0</v>
      </c>
      <c r="I54" s="122">
        <v>1</v>
      </c>
      <c r="J54" s="122">
        <v>1</v>
      </c>
      <c r="K54" s="41">
        <f t="shared" si="18"/>
        <v>100500</v>
      </c>
      <c r="L54" s="41">
        <f t="shared" si="19"/>
        <v>100500</v>
      </c>
      <c r="M54" s="41">
        <f t="shared" si="20"/>
        <v>100500</v>
      </c>
      <c r="N54" s="42"/>
      <c r="O54" s="210" t="s">
        <v>371</v>
      </c>
      <c r="P54" s="44">
        <f t="shared" si="9"/>
        <v>100500</v>
      </c>
      <c r="Q54" s="45" t="e">
        <f>+#REF!</f>
        <v>#REF!</v>
      </c>
      <c r="R54" s="45" t="e">
        <f t="shared" si="10"/>
        <v>#REF!</v>
      </c>
    </row>
    <row r="55" spans="1:18" x14ac:dyDescent="0.25">
      <c r="A55" s="67">
        <f t="shared" si="7"/>
        <v>51</v>
      </c>
      <c r="B55" s="247" t="s">
        <v>64</v>
      </c>
      <c r="C55" s="238" t="s">
        <v>65</v>
      </c>
      <c r="D55" s="48">
        <v>43201</v>
      </c>
      <c r="E55" s="217">
        <v>26500</v>
      </c>
      <c r="F55" s="100">
        <f t="shared" si="16"/>
        <v>26500</v>
      </c>
      <c r="G55" s="51">
        <f t="shared" si="17"/>
        <v>26500</v>
      </c>
      <c r="H55" s="52">
        <v>0</v>
      </c>
      <c r="I55" s="122">
        <v>1</v>
      </c>
      <c r="J55" s="122">
        <v>1</v>
      </c>
      <c r="K55" s="41">
        <f t="shared" si="18"/>
        <v>26500</v>
      </c>
      <c r="L55" s="41">
        <f t="shared" si="19"/>
        <v>26500</v>
      </c>
      <c r="M55" s="41">
        <f t="shared" si="20"/>
        <v>26500</v>
      </c>
      <c r="N55" s="42"/>
      <c r="O55" s="210" t="s">
        <v>75</v>
      </c>
      <c r="P55" s="44">
        <f t="shared" si="9"/>
        <v>26500</v>
      </c>
      <c r="Q55" s="45" t="e">
        <f>+#REF!</f>
        <v>#REF!</v>
      </c>
      <c r="R55" s="45" t="e">
        <f t="shared" si="10"/>
        <v>#REF!</v>
      </c>
    </row>
    <row r="56" spans="1:18" x14ac:dyDescent="0.25">
      <c r="A56" s="67">
        <f t="shared" si="7"/>
        <v>52</v>
      </c>
      <c r="B56" s="247" t="s">
        <v>61</v>
      </c>
      <c r="C56" s="238" t="s">
        <v>62</v>
      </c>
      <c r="D56" s="99">
        <v>43201</v>
      </c>
      <c r="E56" s="49">
        <v>100500</v>
      </c>
      <c r="F56" s="100">
        <f t="shared" si="16"/>
        <v>100500</v>
      </c>
      <c r="G56" s="51">
        <f t="shared" si="17"/>
        <v>100500</v>
      </c>
      <c r="H56" s="52">
        <v>0</v>
      </c>
      <c r="I56" s="122">
        <v>1</v>
      </c>
      <c r="J56" s="122">
        <v>1</v>
      </c>
      <c r="K56" s="41">
        <f t="shared" si="18"/>
        <v>100500</v>
      </c>
      <c r="L56" s="41">
        <f t="shared" si="19"/>
        <v>100500</v>
      </c>
      <c r="M56" s="41">
        <f t="shared" si="20"/>
        <v>100500</v>
      </c>
      <c r="N56" s="42"/>
      <c r="O56" s="210" t="s">
        <v>72</v>
      </c>
      <c r="P56" s="44">
        <f t="shared" si="9"/>
        <v>100500</v>
      </c>
      <c r="Q56" s="45" t="e">
        <f>+#REF!</f>
        <v>#REF!</v>
      </c>
      <c r="R56" s="45" t="e">
        <f t="shared" si="10"/>
        <v>#REF!</v>
      </c>
    </row>
    <row r="57" spans="1:18" x14ac:dyDescent="0.25">
      <c r="A57" s="67">
        <f t="shared" si="7"/>
        <v>53</v>
      </c>
      <c r="B57" s="60" t="s">
        <v>366</v>
      </c>
      <c r="C57" s="57">
        <v>60309</v>
      </c>
      <c r="D57" s="68">
        <v>43202</v>
      </c>
      <c r="E57" s="59">
        <v>21000</v>
      </c>
      <c r="F57" s="100">
        <f t="shared" si="16"/>
        <v>21000</v>
      </c>
      <c r="G57" s="51">
        <f t="shared" si="17"/>
        <v>21000</v>
      </c>
      <c r="H57" s="52">
        <v>0</v>
      </c>
      <c r="I57" s="122">
        <v>1</v>
      </c>
      <c r="J57" s="122">
        <v>1</v>
      </c>
      <c r="K57" s="41">
        <f t="shared" si="18"/>
        <v>21000</v>
      </c>
      <c r="L57" s="41">
        <f t="shared" si="19"/>
        <v>21000</v>
      </c>
      <c r="M57" s="41">
        <f t="shared" si="20"/>
        <v>21000</v>
      </c>
      <c r="N57" s="42"/>
      <c r="O57" s="210" t="s">
        <v>54</v>
      </c>
      <c r="P57" s="44">
        <f t="shared" si="9"/>
        <v>21000</v>
      </c>
      <c r="Q57" s="45" t="e">
        <f>+#REF!</f>
        <v>#REF!</v>
      </c>
      <c r="R57" s="45" t="e">
        <f t="shared" si="10"/>
        <v>#REF!</v>
      </c>
    </row>
    <row r="58" spans="1:18" x14ac:dyDescent="0.25">
      <c r="A58" s="67">
        <f t="shared" si="7"/>
        <v>54</v>
      </c>
      <c r="B58" s="247" t="s">
        <v>61</v>
      </c>
      <c r="C58" s="238" t="s">
        <v>62</v>
      </c>
      <c r="D58" s="99">
        <v>43202</v>
      </c>
      <c r="E58" s="49">
        <v>100500</v>
      </c>
      <c r="F58" s="100">
        <f t="shared" si="16"/>
        <v>100500</v>
      </c>
      <c r="G58" s="51">
        <f t="shared" si="17"/>
        <v>100500</v>
      </c>
      <c r="H58" s="52">
        <v>0</v>
      </c>
      <c r="I58" s="122">
        <v>1</v>
      </c>
      <c r="J58" s="122">
        <v>1</v>
      </c>
      <c r="K58" s="41">
        <f t="shared" si="18"/>
        <v>100500</v>
      </c>
      <c r="L58" s="41">
        <f t="shared" si="19"/>
        <v>100500</v>
      </c>
      <c r="M58" s="41">
        <f t="shared" si="20"/>
        <v>100500</v>
      </c>
      <c r="N58" s="42"/>
      <c r="O58" s="210" t="s">
        <v>72</v>
      </c>
      <c r="P58" s="44">
        <f t="shared" si="9"/>
        <v>100500</v>
      </c>
      <c r="Q58" s="45" t="e">
        <f>+#REF!</f>
        <v>#REF!</v>
      </c>
      <c r="R58" s="45" t="e">
        <f t="shared" si="10"/>
        <v>#REF!</v>
      </c>
    </row>
    <row r="59" spans="1:18" x14ac:dyDescent="0.25">
      <c r="A59" s="67">
        <f t="shared" si="7"/>
        <v>55</v>
      </c>
      <c r="B59" s="247" t="s">
        <v>367</v>
      </c>
      <c r="C59" s="238" t="s">
        <v>368</v>
      </c>
      <c r="D59" s="48">
        <v>43203</v>
      </c>
      <c r="E59" s="49">
        <v>51000</v>
      </c>
      <c r="F59" s="100">
        <f t="shared" si="16"/>
        <v>51000</v>
      </c>
      <c r="G59" s="51">
        <f t="shared" si="17"/>
        <v>51000</v>
      </c>
      <c r="H59" s="52">
        <v>0</v>
      </c>
      <c r="I59" s="122">
        <v>1</v>
      </c>
      <c r="J59" s="122">
        <v>1</v>
      </c>
      <c r="K59" s="41">
        <f t="shared" si="18"/>
        <v>51000</v>
      </c>
      <c r="L59" s="41">
        <f t="shared" si="19"/>
        <v>51000</v>
      </c>
      <c r="M59" s="41">
        <f t="shared" si="20"/>
        <v>51000</v>
      </c>
      <c r="N59" s="42"/>
      <c r="O59" s="210" t="s">
        <v>372</v>
      </c>
      <c r="P59" s="44">
        <f t="shared" si="9"/>
        <v>51000</v>
      </c>
      <c r="Q59" s="45" t="e">
        <f>+#REF!</f>
        <v>#REF!</v>
      </c>
      <c r="R59" s="45" t="e">
        <f t="shared" si="10"/>
        <v>#REF!</v>
      </c>
    </row>
    <row r="60" spans="1:18" x14ac:dyDescent="0.25">
      <c r="A60" s="67">
        <f t="shared" si="7"/>
        <v>56</v>
      </c>
      <c r="B60" s="247" t="s">
        <v>76</v>
      </c>
      <c r="C60" s="238" t="s">
        <v>34</v>
      </c>
      <c r="D60" s="48">
        <v>43203</v>
      </c>
      <c r="E60" s="217">
        <v>100500</v>
      </c>
      <c r="F60" s="100">
        <f t="shared" si="16"/>
        <v>100500</v>
      </c>
      <c r="G60" s="51">
        <f t="shared" si="17"/>
        <v>100500</v>
      </c>
      <c r="H60" s="52">
        <v>0</v>
      </c>
      <c r="I60" s="122">
        <v>1</v>
      </c>
      <c r="J60" s="122">
        <v>1</v>
      </c>
      <c r="K60" s="41">
        <f t="shared" si="18"/>
        <v>100500</v>
      </c>
      <c r="L60" s="41">
        <f t="shared" si="19"/>
        <v>100500</v>
      </c>
      <c r="M60" s="41">
        <f t="shared" si="20"/>
        <v>100500</v>
      </c>
      <c r="N60" s="42"/>
      <c r="O60" s="210" t="s">
        <v>77</v>
      </c>
      <c r="P60" s="44">
        <f t="shared" si="9"/>
        <v>100500</v>
      </c>
      <c r="Q60" s="45" t="e">
        <f>+#REF!</f>
        <v>#REF!</v>
      </c>
      <c r="R60" s="45" t="e">
        <f t="shared" si="10"/>
        <v>#REF!</v>
      </c>
    </row>
    <row r="61" spans="1:18" x14ac:dyDescent="0.25">
      <c r="A61" s="67">
        <f t="shared" si="7"/>
        <v>57</v>
      </c>
      <c r="B61" s="247" t="s">
        <v>85</v>
      </c>
      <c r="C61" s="238" t="s">
        <v>86</v>
      </c>
      <c r="D61" s="48">
        <v>43203</v>
      </c>
      <c r="E61" s="217">
        <v>200500</v>
      </c>
      <c r="F61" s="100">
        <f t="shared" si="16"/>
        <v>200500</v>
      </c>
      <c r="G61" s="51">
        <f t="shared" si="17"/>
        <v>200500</v>
      </c>
      <c r="H61" s="52">
        <v>0</v>
      </c>
      <c r="I61" s="122">
        <v>1</v>
      </c>
      <c r="J61" s="122">
        <v>1</v>
      </c>
      <c r="K61" s="41">
        <f t="shared" si="18"/>
        <v>200500</v>
      </c>
      <c r="L61" s="41">
        <f t="shared" si="19"/>
        <v>200500</v>
      </c>
      <c r="M61" s="41">
        <f t="shared" si="20"/>
        <v>200500</v>
      </c>
      <c r="N61" s="42"/>
      <c r="O61" s="210" t="s">
        <v>87</v>
      </c>
      <c r="P61" s="44">
        <f t="shared" si="9"/>
        <v>200500</v>
      </c>
      <c r="Q61" s="45" t="e">
        <f>+#REF!</f>
        <v>#REF!</v>
      </c>
      <c r="R61" s="45" t="e">
        <f t="shared" si="10"/>
        <v>#REF!</v>
      </c>
    </row>
    <row r="62" spans="1:18" x14ac:dyDescent="0.25">
      <c r="A62" s="67">
        <f t="shared" si="7"/>
        <v>58</v>
      </c>
      <c r="B62" s="46" t="s">
        <v>162</v>
      </c>
      <c r="C62" s="122">
        <v>901689</v>
      </c>
      <c r="D62" s="48">
        <v>43206</v>
      </c>
      <c r="E62" s="232">
        <v>100500</v>
      </c>
      <c r="F62" s="100">
        <f t="shared" si="16"/>
        <v>100500</v>
      </c>
      <c r="G62" s="51">
        <f t="shared" si="17"/>
        <v>100500</v>
      </c>
      <c r="H62" s="52">
        <v>0</v>
      </c>
      <c r="I62" s="122">
        <v>1</v>
      </c>
      <c r="J62" s="122">
        <v>1</v>
      </c>
      <c r="K62" s="41">
        <f t="shared" si="18"/>
        <v>100500</v>
      </c>
      <c r="L62" s="41">
        <f t="shared" si="19"/>
        <v>100500</v>
      </c>
      <c r="M62" s="41">
        <f t="shared" si="20"/>
        <v>100500</v>
      </c>
      <c r="N62" s="42"/>
      <c r="O62" s="210" t="s">
        <v>90</v>
      </c>
      <c r="P62" s="44">
        <f t="shared" si="9"/>
        <v>100500</v>
      </c>
      <c r="Q62" s="45" t="e">
        <f>+#REF!</f>
        <v>#REF!</v>
      </c>
      <c r="R62" s="45" t="e">
        <f t="shared" si="10"/>
        <v>#REF!</v>
      </c>
    </row>
    <row r="63" spans="1:18" x14ac:dyDescent="0.25">
      <c r="A63" s="67">
        <f t="shared" si="7"/>
        <v>59</v>
      </c>
      <c r="B63" s="248" t="s">
        <v>51</v>
      </c>
      <c r="C63" s="104">
        <v>973143</v>
      </c>
      <c r="D63" s="99">
        <v>43207</v>
      </c>
      <c r="E63" s="49">
        <v>51000</v>
      </c>
      <c r="F63" s="100">
        <f t="shared" si="16"/>
        <v>51000</v>
      </c>
      <c r="G63" s="51">
        <f t="shared" si="17"/>
        <v>51000</v>
      </c>
      <c r="H63" s="52">
        <v>0</v>
      </c>
      <c r="I63" s="122">
        <v>1</v>
      </c>
      <c r="J63" s="122">
        <v>1</v>
      </c>
      <c r="K63" s="41">
        <f t="shared" si="18"/>
        <v>51000</v>
      </c>
      <c r="L63" s="41">
        <f t="shared" si="19"/>
        <v>51000</v>
      </c>
      <c r="M63" s="41">
        <f t="shared" si="20"/>
        <v>51000</v>
      </c>
      <c r="N63" s="42"/>
      <c r="O63" s="210" t="s">
        <v>91</v>
      </c>
      <c r="P63" s="44">
        <f t="shared" si="9"/>
        <v>51000</v>
      </c>
      <c r="Q63" s="45" t="e">
        <f>+#REF!</f>
        <v>#REF!</v>
      </c>
      <c r="R63" s="45" t="e">
        <f t="shared" si="10"/>
        <v>#REF!</v>
      </c>
    </row>
    <row r="64" spans="1:18" x14ac:dyDescent="0.25">
      <c r="A64" s="67">
        <f t="shared" si="7"/>
        <v>60</v>
      </c>
      <c r="B64" s="146" t="s">
        <v>47</v>
      </c>
      <c r="C64" s="147">
        <v>898343</v>
      </c>
      <c r="D64" s="68">
        <v>43207</v>
      </c>
      <c r="E64" s="69">
        <v>100500</v>
      </c>
      <c r="F64" s="100">
        <f t="shared" si="16"/>
        <v>100500</v>
      </c>
      <c r="G64" s="51">
        <f t="shared" si="17"/>
        <v>100500</v>
      </c>
      <c r="H64" s="52">
        <v>0</v>
      </c>
      <c r="I64" s="122">
        <v>1</v>
      </c>
      <c r="J64" s="122">
        <v>1</v>
      </c>
      <c r="K64" s="41">
        <f t="shared" si="18"/>
        <v>100500</v>
      </c>
      <c r="L64" s="41">
        <f t="shared" si="19"/>
        <v>100500</v>
      </c>
      <c r="M64" s="41">
        <f t="shared" si="20"/>
        <v>100500</v>
      </c>
      <c r="N64" s="42"/>
      <c r="O64" s="210" t="s">
        <v>90</v>
      </c>
      <c r="P64" s="44">
        <f t="shared" si="9"/>
        <v>100500</v>
      </c>
      <c r="Q64" s="45" t="e">
        <f>+#REF!</f>
        <v>#REF!</v>
      </c>
      <c r="R64" s="45" t="e">
        <f t="shared" si="10"/>
        <v>#REF!</v>
      </c>
    </row>
    <row r="65" spans="1:18" x14ac:dyDescent="0.25">
      <c r="A65" s="67">
        <f t="shared" si="7"/>
        <v>61</v>
      </c>
      <c r="B65" s="146" t="s">
        <v>47</v>
      </c>
      <c r="C65" s="147">
        <v>898343</v>
      </c>
      <c r="D65" s="68">
        <v>43207</v>
      </c>
      <c r="E65" s="69">
        <v>100500</v>
      </c>
      <c r="F65" s="100">
        <f t="shared" si="16"/>
        <v>100500</v>
      </c>
      <c r="G65" s="51">
        <f t="shared" si="17"/>
        <v>100500</v>
      </c>
      <c r="H65" s="52">
        <v>0</v>
      </c>
      <c r="I65" s="122">
        <v>1</v>
      </c>
      <c r="J65" s="122">
        <v>1</v>
      </c>
      <c r="K65" s="41">
        <f t="shared" si="18"/>
        <v>100500</v>
      </c>
      <c r="L65" s="41">
        <f t="shared" si="19"/>
        <v>100500</v>
      </c>
      <c r="M65" s="41">
        <f t="shared" si="20"/>
        <v>100500</v>
      </c>
      <c r="N65" s="42"/>
      <c r="O65" s="210" t="s">
        <v>90</v>
      </c>
      <c r="P65" s="44">
        <f t="shared" si="9"/>
        <v>100500</v>
      </c>
      <c r="Q65" s="45" t="e">
        <f>+#REF!</f>
        <v>#REF!</v>
      </c>
      <c r="R65" s="45" t="e">
        <f t="shared" si="10"/>
        <v>#REF!</v>
      </c>
    </row>
    <row r="66" spans="1:18" x14ac:dyDescent="0.25">
      <c r="A66" s="67">
        <f t="shared" si="7"/>
        <v>62</v>
      </c>
      <c r="B66" s="146" t="s">
        <v>47</v>
      </c>
      <c r="C66" s="147">
        <v>898343</v>
      </c>
      <c r="D66" s="68">
        <v>43207</v>
      </c>
      <c r="E66" s="69">
        <v>100500</v>
      </c>
      <c r="F66" s="100">
        <f t="shared" si="16"/>
        <v>100500</v>
      </c>
      <c r="G66" s="51">
        <f t="shared" si="17"/>
        <v>100500</v>
      </c>
      <c r="H66" s="52">
        <v>0</v>
      </c>
      <c r="I66" s="122">
        <v>1</v>
      </c>
      <c r="J66" s="122">
        <v>1</v>
      </c>
      <c r="K66" s="41">
        <f t="shared" si="18"/>
        <v>100500</v>
      </c>
      <c r="L66" s="41">
        <f t="shared" si="19"/>
        <v>100500</v>
      </c>
      <c r="M66" s="41">
        <f t="shared" si="20"/>
        <v>100500</v>
      </c>
      <c r="N66" s="42"/>
      <c r="O66" s="210" t="s">
        <v>90</v>
      </c>
      <c r="P66" s="44">
        <f t="shared" si="9"/>
        <v>100500</v>
      </c>
      <c r="Q66" s="45" t="e">
        <f>+#REF!</f>
        <v>#REF!</v>
      </c>
      <c r="R66" s="45" t="e">
        <f t="shared" si="10"/>
        <v>#REF!</v>
      </c>
    </row>
    <row r="67" spans="1:18" x14ac:dyDescent="0.25">
      <c r="A67" s="67">
        <f t="shared" si="7"/>
        <v>63</v>
      </c>
      <c r="B67" s="146" t="s">
        <v>47</v>
      </c>
      <c r="C67" s="147">
        <v>898343</v>
      </c>
      <c r="D67" s="68">
        <v>43207</v>
      </c>
      <c r="E67" s="69">
        <v>51000</v>
      </c>
      <c r="F67" s="100">
        <f t="shared" si="16"/>
        <v>51000</v>
      </c>
      <c r="G67" s="51">
        <f t="shared" si="17"/>
        <v>51000</v>
      </c>
      <c r="H67" s="52">
        <v>0</v>
      </c>
      <c r="I67" s="122">
        <v>1</v>
      </c>
      <c r="J67" s="122">
        <v>1</v>
      </c>
      <c r="K67" s="41">
        <f t="shared" si="18"/>
        <v>51000</v>
      </c>
      <c r="L67" s="41">
        <f t="shared" si="19"/>
        <v>51000</v>
      </c>
      <c r="M67" s="41">
        <f t="shared" si="20"/>
        <v>51000</v>
      </c>
      <c r="N67" s="42"/>
      <c r="O67" s="210" t="s">
        <v>63</v>
      </c>
      <c r="P67" s="44">
        <f t="shared" si="9"/>
        <v>51000</v>
      </c>
      <c r="Q67" s="45" t="e">
        <f>+#REF!</f>
        <v>#REF!</v>
      </c>
      <c r="R67" s="45" t="e">
        <f t="shared" si="10"/>
        <v>#REF!</v>
      </c>
    </row>
    <row r="68" spans="1:18" x14ac:dyDescent="0.25">
      <c r="A68" s="67">
        <f t="shared" si="7"/>
        <v>64</v>
      </c>
      <c r="B68" s="146" t="s">
        <v>47</v>
      </c>
      <c r="C68" s="147">
        <v>898343</v>
      </c>
      <c r="D68" s="68">
        <v>43207</v>
      </c>
      <c r="E68" s="69">
        <v>51000</v>
      </c>
      <c r="F68" s="100">
        <f t="shared" si="16"/>
        <v>51000</v>
      </c>
      <c r="G68" s="51">
        <f t="shared" si="17"/>
        <v>51000</v>
      </c>
      <c r="H68" s="52">
        <v>0</v>
      </c>
      <c r="I68" s="122">
        <v>1</v>
      </c>
      <c r="J68" s="122">
        <v>1</v>
      </c>
      <c r="K68" s="41">
        <f t="shared" si="18"/>
        <v>51000</v>
      </c>
      <c r="L68" s="41">
        <f t="shared" si="19"/>
        <v>51000</v>
      </c>
      <c r="M68" s="41">
        <f t="shared" si="20"/>
        <v>51000</v>
      </c>
      <c r="N68" s="42"/>
      <c r="O68" s="210" t="s">
        <v>91</v>
      </c>
      <c r="P68" s="44">
        <f t="shared" si="9"/>
        <v>51000</v>
      </c>
      <c r="Q68" s="45" t="e">
        <f>+#REF!</f>
        <v>#REF!</v>
      </c>
      <c r="R68" s="45" t="e">
        <f t="shared" si="10"/>
        <v>#REF!</v>
      </c>
    </row>
    <row r="69" spans="1:18" x14ac:dyDescent="0.25">
      <c r="A69" s="54"/>
      <c r="B69" s="87"/>
      <c r="C69" s="54"/>
      <c r="D69" s="89"/>
      <c r="E69" s="85"/>
      <c r="F69" s="85"/>
      <c r="G69" s="86"/>
      <c r="H69" s="52"/>
      <c r="I69" s="54"/>
      <c r="J69" s="87"/>
      <c r="K69" s="41"/>
      <c r="L69" s="41"/>
      <c r="M69" s="41"/>
      <c r="N69" s="42"/>
      <c r="O69" s="88"/>
      <c r="P69" s="87"/>
      <c r="Q69" s="87"/>
      <c r="R69" s="87"/>
    </row>
    <row r="70" spans="1:18" x14ac:dyDescent="0.25">
      <c r="A70" s="54"/>
      <c r="B70" s="87" t="s">
        <v>6</v>
      </c>
      <c r="C70" s="54"/>
      <c r="D70" s="89"/>
      <c r="E70" s="85">
        <f>SUM(E5:E69)</f>
        <v>3898000</v>
      </c>
      <c r="F70" s="85">
        <f t="shared" ref="F70:M70" si="21">SUM(F5:F69)</f>
        <v>3911686</v>
      </c>
      <c r="G70" s="85">
        <f t="shared" si="21"/>
        <v>3898000</v>
      </c>
      <c r="H70" s="85">
        <f t="shared" si="21"/>
        <v>13686</v>
      </c>
      <c r="I70" s="85">
        <f t="shared" si="21"/>
        <v>64</v>
      </c>
      <c r="J70" s="85">
        <f t="shared" si="21"/>
        <v>64</v>
      </c>
      <c r="K70" s="85">
        <f t="shared" si="21"/>
        <v>3911686</v>
      </c>
      <c r="L70" s="85">
        <f t="shared" si="21"/>
        <v>3911686</v>
      </c>
      <c r="M70" s="85">
        <f t="shared" si="21"/>
        <v>3898000</v>
      </c>
      <c r="N70" s="85"/>
      <c r="O70" s="88"/>
      <c r="P70" s="85">
        <f t="shared" ref="P70" si="22">SUM(P5:P69)</f>
        <v>3898000</v>
      </c>
      <c r="Q70" s="85" t="e">
        <f t="shared" ref="Q70" si="23">SUM(Q5:Q69)</f>
        <v>#REF!</v>
      </c>
      <c r="R70" s="85" t="e">
        <f t="shared" ref="R70" si="24">SUM(R5:R69)</f>
        <v>#REF!</v>
      </c>
    </row>
  </sheetData>
  <pageMargins left="0.11811023622047245" right="0.70866141732283472" top="0.74803149606299213" bottom="0.74803149606299213" header="0.19685039370078741" footer="0.31496062992125984"/>
  <pageSetup paperSize="5" scale="78" orientation="landscape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4"/>
  <sheetViews>
    <sheetView showGridLines="0" view="pageBreakPreview" topLeftCell="G1" zoomScaleSheetLayoutView="100" workbookViewId="0">
      <pane ySplit="4" topLeftCell="A5" activePane="bottomLeft" state="frozen"/>
      <selection pane="bottomLeft" activeCell="Q5" sqref="Q5"/>
    </sheetView>
  </sheetViews>
  <sheetFormatPr defaultRowHeight="15.75" x14ac:dyDescent="0.25"/>
  <cols>
    <col min="1" max="1" width="5.5703125" style="8" customWidth="1"/>
    <col min="2" max="2" width="16.42578125" style="153" customWidth="1"/>
    <col min="3" max="3" width="10.28515625" style="180" bestFit="1" customWidth="1"/>
    <col min="4" max="4" width="13.5703125" style="181" bestFit="1" customWidth="1"/>
    <col min="5" max="6" width="17.42578125" style="182" bestFit="1" customWidth="1"/>
    <col min="7" max="7" width="17.5703125" style="183" bestFit="1" customWidth="1"/>
    <col min="8" max="8" width="14" style="184" bestFit="1" customWidth="1"/>
    <col min="9" max="9" width="7.5703125" style="180" bestFit="1" customWidth="1"/>
    <col min="10" max="10" width="7.5703125" style="153" bestFit="1" customWidth="1"/>
    <col min="11" max="12" width="17.5703125" style="185" bestFit="1" customWidth="1"/>
    <col min="13" max="13" width="17.42578125" style="185" bestFit="1" customWidth="1"/>
    <col min="14" max="14" width="12.7109375" style="186" bestFit="1" customWidth="1"/>
    <col min="15" max="15" width="28.85546875" style="187" bestFit="1" customWidth="1"/>
    <col min="16" max="16" width="14.5703125" style="152" bestFit="1" customWidth="1"/>
    <col min="17" max="17" width="14.5703125" style="153" bestFit="1" customWidth="1"/>
    <col min="18" max="18" width="15.28515625" style="153" bestFit="1" customWidth="1"/>
    <col min="19" max="16384" width="9.140625" style="153"/>
  </cols>
  <sheetData>
    <row r="1" spans="1:18" x14ac:dyDescent="0.25">
      <c r="A1" s="1" t="s">
        <v>0</v>
      </c>
      <c r="B1" s="2"/>
      <c r="C1" s="3"/>
      <c r="D1" s="4"/>
      <c r="E1" s="5"/>
      <c r="F1" s="5"/>
      <c r="G1" s="6"/>
      <c r="H1" s="7"/>
      <c r="I1" s="8"/>
      <c r="J1" s="9"/>
      <c r="K1" s="10"/>
      <c r="L1" s="10"/>
      <c r="M1" s="10"/>
      <c r="N1" s="11"/>
      <c r="O1" s="1"/>
    </row>
    <row r="2" spans="1:18" x14ac:dyDescent="0.25">
      <c r="A2" s="12" t="s">
        <v>375</v>
      </c>
      <c r="B2" s="2"/>
      <c r="C2" s="3"/>
      <c r="D2" s="4"/>
      <c r="E2" s="5"/>
      <c r="F2" s="5"/>
      <c r="G2" s="6"/>
      <c r="H2" s="7"/>
      <c r="I2" s="8"/>
      <c r="J2" s="9"/>
      <c r="K2" s="10"/>
      <c r="L2" s="10"/>
      <c r="M2" s="10"/>
      <c r="N2" s="11"/>
      <c r="O2" s="1"/>
    </row>
    <row r="3" spans="1:18" s="155" customFormat="1" ht="12.75" x14ac:dyDescent="0.2">
      <c r="A3" s="13" t="s">
        <v>1</v>
      </c>
      <c r="B3" s="13" t="s">
        <v>2</v>
      </c>
      <c r="C3" s="13" t="s">
        <v>3</v>
      </c>
      <c r="D3" s="14" t="s">
        <v>4</v>
      </c>
      <c r="E3" s="15" t="s">
        <v>5</v>
      </c>
      <c r="F3" s="15" t="s">
        <v>6</v>
      </c>
      <c r="G3" s="13" t="s">
        <v>7</v>
      </c>
      <c r="H3" s="16" t="s">
        <v>8</v>
      </c>
      <c r="I3" s="17" t="s">
        <v>9</v>
      </c>
      <c r="J3" s="13" t="s">
        <v>10</v>
      </c>
      <c r="K3" s="18" t="s">
        <v>11</v>
      </c>
      <c r="L3" s="19" t="s">
        <v>12</v>
      </c>
      <c r="M3" s="19" t="s">
        <v>13</v>
      </c>
      <c r="N3" s="20" t="s">
        <v>14</v>
      </c>
      <c r="O3" s="13" t="s">
        <v>15</v>
      </c>
      <c r="P3" s="154"/>
      <c r="Q3" s="154"/>
      <c r="R3" s="154"/>
    </row>
    <row r="4" spans="1:18" s="155" customFormat="1" ht="12.75" x14ac:dyDescent="0.2">
      <c r="A4" s="108"/>
      <c r="B4" s="108"/>
      <c r="C4" s="108"/>
      <c r="D4" s="109" t="s">
        <v>16</v>
      </c>
      <c r="E4" s="110"/>
      <c r="F4" s="111" t="s">
        <v>5</v>
      </c>
      <c r="G4" s="108"/>
      <c r="H4" s="112"/>
      <c r="I4" s="113"/>
      <c r="J4" s="108" t="s">
        <v>17</v>
      </c>
      <c r="K4" s="114" t="s">
        <v>18</v>
      </c>
      <c r="L4" s="115" t="s">
        <v>8</v>
      </c>
      <c r="M4" s="115"/>
      <c r="N4" s="116"/>
      <c r="O4" s="117"/>
      <c r="P4" s="156"/>
      <c r="Q4" s="156"/>
      <c r="R4" s="156"/>
    </row>
    <row r="5" spans="1:18" x14ac:dyDescent="0.25">
      <c r="A5" s="104">
        <v>1</v>
      </c>
      <c r="B5" s="157" t="s">
        <v>95</v>
      </c>
      <c r="C5" s="158">
        <v>964050</v>
      </c>
      <c r="D5" s="159">
        <v>43105</v>
      </c>
      <c r="E5" s="160">
        <v>832000</v>
      </c>
      <c r="F5" s="161">
        <f t="shared" ref="F5:F11" si="0">+I5*K5</f>
        <v>832000</v>
      </c>
      <c r="G5" s="38">
        <f t="shared" ref="G5:G11" si="1">+E5/I5</f>
        <v>832000</v>
      </c>
      <c r="H5" s="162">
        <v>0</v>
      </c>
      <c r="I5" s="163">
        <v>1</v>
      </c>
      <c r="J5" s="163">
        <v>1</v>
      </c>
      <c r="K5" s="51">
        <f t="shared" ref="K5:K11" si="2">+G5+H5</f>
        <v>832000</v>
      </c>
      <c r="L5" s="51">
        <f t="shared" ref="L5:L11" si="3">+J5*K5</f>
        <v>832000</v>
      </c>
      <c r="M5" s="41">
        <f t="shared" ref="M5:M11" si="4">+G5*J5</f>
        <v>832000</v>
      </c>
      <c r="N5" s="164"/>
      <c r="O5" s="165" t="s">
        <v>96</v>
      </c>
      <c r="P5" s="166">
        <f t="shared" ref="P5:P9" si="5">+M5</f>
        <v>832000</v>
      </c>
      <c r="Q5" s="167" t="e">
        <f>+#REF!</f>
        <v>#REF!</v>
      </c>
      <c r="R5" s="167" t="e">
        <f t="shared" ref="R5:R9" si="6">+P5-Q5</f>
        <v>#REF!</v>
      </c>
    </row>
    <row r="6" spans="1:18" x14ac:dyDescent="0.25">
      <c r="A6" s="104">
        <f t="shared" ref="A6:A12" si="7">+A5+1</f>
        <v>2</v>
      </c>
      <c r="B6" s="168" t="s">
        <v>95</v>
      </c>
      <c r="C6" s="169">
        <v>964050</v>
      </c>
      <c r="D6" s="170">
        <v>43133</v>
      </c>
      <c r="E6" s="171">
        <v>832000</v>
      </c>
      <c r="F6" s="161">
        <f t="shared" si="0"/>
        <v>832000</v>
      </c>
      <c r="G6" s="38">
        <f t="shared" si="1"/>
        <v>832000</v>
      </c>
      <c r="H6" s="162">
        <v>0</v>
      </c>
      <c r="I6" s="163">
        <v>1</v>
      </c>
      <c r="J6" s="163">
        <v>1</v>
      </c>
      <c r="K6" s="51">
        <f t="shared" si="2"/>
        <v>832000</v>
      </c>
      <c r="L6" s="51">
        <f t="shared" si="3"/>
        <v>832000</v>
      </c>
      <c r="M6" s="41">
        <f t="shared" si="4"/>
        <v>832000</v>
      </c>
      <c r="N6" s="164"/>
      <c r="O6" s="172" t="s">
        <v>97</v>
      </c>
      <c r="P6" s="166">
        <f t="shared" si="5"/>
        <v>832000</v>
      </c>
      <c r="Q6" s="167" t="e">
        <f>+#REF!</f>
        <v>#REF!</v>
      </c>
      <c r="R6" s="167" t="e">
        <f t="shared" si="6"/>
        <v>#REF!</v>
      </c>
    </row>
    <row r="7" spans="1:18" x14ac:dyDescent="0.25">
      <c r="A7" s="145">
        <f t="shared" si="7"/>
        <v>3</v>
      </c>
      <c r="B7" s="119" t="s">
        <v>98</v>
      </c>
      <c r="C7" s="120">
        <v>911098</v>
      </c>
      <c r="D7" s="121">
        <v>43188</v>
      </c>
      <c r="E7" s="173">
        <v>564000</v>
      </c>
      <c r="F7" s="174">
        <f t="shared" si="0"/>
        <v>570768</v>
      </c>
      <c r="G7" s="51">
        <f t="shared" si="1"/>
        <v>564000</v>
      </c>
      <c r="H7" s="102">
        <f>+E7*1.2%</f>
        <v>6768</v>
      </c>
      <c r="I7" s="175">
        <v>1</v>
      </c>
      <c r="J7" s="175">
        <v>1</v>
      </c>
      <c r="K7" s="51">
        <f t="shared" si="2"/>
        <v>570768</v>
      </c>
      <c r="L7" s="51">
        <f t="shared" si="3"/>
        <v>570768</v>
      </c>
      <c r="M7" s="41">
        <f t="shared" si="4"/>
        <v>564000</v>
      </c>
      <c r="N7" s="164"/>
      <c r="O7" s="119" t="s">
        <v>99</v>
      </c>
      <c r="P7" s="166">
        <f t="shared" si="5"/>
        <v>564000</v>
      </c>
      <c r="Q7" s="167" t="e">
        <f>+#REF!</f>
        <v>#REF!</v>
      </c>
      <c r="R7" s="167" t="e">
        <f t="shared" si="6"/>
        <v>#REF!</v>
      </c>
    </row>
    <row r="8" spans="1:18" x14ac:dyDescent="0.25">
      <c r="A8" s="104">
        <f t="shared" si="7"/>
        <v>4</v>
      </c>
      <c r="B8" s="119" t="s">
        <v>49</v>
      </c>
      <c r="C8" s="120">
        <v>897091</v>
      </c>
      <c r="D8" s="121">
        <v>43179</v>
      </c>
      <c r="E8" s="173">
        <v>584000</v>
      </c>
      <c r="F8" s="174">
        <f t="shared" si="0"/>
        <v>591008</v>
      </c>
      <c r="G8" s="51">
        <f t="shared" si="1"/>
        <v>584000</v>
      </c>
      <c r="H8" s="102">
        <f>+E8*1.2%</f>
        <v>7008</v>
      </c>
      <c r="I8" s="175">
        <v>1</v>
      </c>
      <c r="J8" s="175">
        <v>1</v>
      </c>
      <c r="K8" s="51">
        <f t="shared" si="2"/>
        <v>591008</v>
      </c>
      <c r="L8" s="51">
        <f t="shared" si="3"/>
        <v>591008</v>
      </c>
      <c r="M8" s="41">
        <f t="shared" si="4"/>
        <v>584000</v>
      </c>
      <c r="N8" s="164"/>
      <c r="O8" s="176" t="s">
        <v>100</v>
      </c>
      <c r="P8" s="166">
        <f t="shared" si="5"/>
        <v>584000</v>
      </c>
      <c r="Q8" s="167" t="e">
        <f>+#REF!</f>
        <v>#REF!</v>
      </c>
      <c r="R8" s="167" t="e">
        <f t="shared" si="6"/>
        <v>#REF!</v>
      </c>
    </row>
    <row r="9" spans="1:18" x14ac:dyDescent="0.25">
      <c r="A9" s="104">
        <f t="shared" si="7"/>
        <v>5</v>
      </c>
      <c r="B9" s="119" t="s">
        <v>49</v>
      </c>
      <c r="C9" s="120">
        <v>897091</v>
      </c>
      <c r="D9" s="121">
        <v>43179</v>
      </c>
      <c r="E9" s="173">
        <v>295000</v>
      </c>
      <c r="F9" s="174">
        <f t="shared" si="0"/>
        <v>298540</v>
      </c>
      <c r="G9" s="51">
        <f t="shared" si="1"/>
        <v>295000</v>
      </c>
      <c r="H9" s="102">
        <f>+E9*1.2%</f>
        <v>3540</v>
      </c>
      <c r="I9" s="175">
        <v>1</v>
      </c>
      <c r="J9" s="175">
        <v>1</v>
      </c>
      <c r="K9" s="51">
        <f t="shared" si="2"/>
        <v>298540</v>
      </c>
      <c r="L9" s="51">
        <f t="shared" si="3"/>
        <v>298540</v>
      </c>
      <c r="M9" s="41">
        <f t="shared" si="4"/>
        <v>295000</v>
      </c>
      <c r="N9" s="164"/>
      <c r="O9" s="176" t="s">
        <v>100</v>
      </c>
      <c r="P9" s="166">
        <f t="shared" si="5"/>
        <v>295000</v>
      </c>
      <c r="Q9" s="167" t="e">
        <f>+#REF!</f>
        <v>#REF!</v>
      </c>
      <c r="R9" s="167" t="e">
        <f t="shared" si="6"/>
        <v>#REF!</v>
      </c>
    </row>
    <row r="10" spans="1:18" x14ac:dyDescent="0.25">
      <c r="A10" s="104">
        <f t="shared" si="7"/>
        <v>6</v>
      </c>
      <c r="B10" s="224" t="s">
        <v>101</v>
      </c>
      <c r="C10" s="225" t="s">
        <v>102</v>
      </c>
      <c r="D10" s="226">
        <v>43192</v>
      </c>
      <c r="E10" s="211">
        <v>583000</v>
      </c>
      <c r="F10" s="174">
        <f t="shared" si="0"/>
        <v>583000</v>
      </c>
      <c r="G10" s="51">
        <f t="shared" si="1"/>
        <v>583000</v>
      </c>
      <c r="H10" s="102">
        <v>0</v>
      </c>
      <c r="I10" s="175">
        <v>1</v>
      </c>
      <c r="J10" s="175">
        <v>1</v>
      </c>
      <c r="K10" s="51">
        <f t="shared" si="2"/>
        <v>583000</v>
      </c>
      <c r="L10" s="51">
        <f t="shared" si="3"/>
        <v>583000</v>
      </c>
      <c r="M10" s="41">
        <f t="shared" si="4"/>
        <v>583000</v>
      </c>
      <c r="N10" s="164"/>
      <c r="O10" s="228" t="s">
        <v>298</v>
      </c>
      <c r="P10" s="166">
        <f t="shared" ref="P10" si="8">+M10</f>
        <v>583000</v>
      </c>
      <c r="Q10" s="167" t="e">
        <f>+#REF!</f>
        <v>#REF!</v>
      </c>
      <c r="R10" s="167" t="e">
        <f t="shared" ref="R10" si="9">+P10-Q10</f>
        <v>#REF!</v>
      </c>
    </row>
    <row r="11" spans="1:18" x14ac:dyDescent="0.25">
      <c r="A11" s="104">
        <f t="shared" si="7"/>
        <v>7</v>
      </c>
      <c r="B11" s="224" t="s">
        <v>101</v>
      </c>
      <c r="C11" s="225" t="s">
        <v>102</v>
      </c>
      <c r="D11" s="226">
        <v>43192</v>
      </c>
      <c r="E11" s="211">
        <v>775500</v>
      </c>
      <c r="F11" s="174">
        <f t="shared" si="0"/>
        <v>775500</v>
      </c>
      <c r="G11" s="51">
        <f t="shared" si="1"/>
        <v>775500</v>
      </c>
      <c r="H11" s="102">
        <v>0</v>
      </c>
      <c r="I11" s="175">
        <v>1</v>
      </c>
      <c r="J11" s="175">
        <v>1</v>
      </c>
      <c r="K11" s="51">
        <f t="shared" si="2"/>
        <v>775500</v>
      </c>
      <c r="L11" s="51">
        <f t="shared" si="3"/>
        <v>775500</v>
      </c>
      <c r="M11" s="41">
        <f t="shared" si="4"/>
        <v>775500</v>
      </c>
      <c r="N11" s="164"/>
      <c r="O11" s="227" t="s">
        <v>299</v>
      </c>
      <c r="P11" s="166">
        <f t="shared" ref="P11" si="10">+M11</f>
        <v>775500</v>
      </c>
      <c r="Q11" s="167" t="e">
        <f>+#REF!</f>
        <v>#REF!</v>
      </c>
      <c r="R11" s="167" t="e">
        <f t="shared" ref="R11" si="11">+P11-Q11</f>
        <v>#REF!</v>
      </c>
    </row>
    <row r="12" spans="1:18" x14ac:dyDescent="0.25">
      <c r="A12" s="104">
        <f t="shared" si="7"/>
        <v>8</v>
      </c>
      <c r="B12" s="148" t="s">
        <v>26</v>
      </c>
      <c r="C12" s="256" t="s">
        <v>27</v>
      </c>
      <c r="D12" s="121">
        <v>43167</v>
      </c>
      <c r="E12" s="151">
        <v>739000</v>
      </c>
      <c r="F12" s="174">
        <f t="shared" ref="F12" si="12">+I12*K12</f>
        <v>747868</v>
      </c>
      <c r="G12" s="51">
        <f t="shared" ref="G12" si="13">+E12/I12</f>
        <v>739000</v>
      </c>
      <c r="H12" s="102">
        <f>+E12*1.2%</f>
        <v>8868</v>
      </c>
      <c r="I12" s="175">
        <v>1</v>
      </c>
      <c r="J12" s="175">
        <v>1</v>
      </c>
      <c r="K12" s="51">
        <f t="shared" ref="K12" si="14">+G12+H12</f>
        <v>747868</v>
      </c>
      <c r="L12" s="51">
        <f t="shared" ref="L12" si="15">+J12*K12</f>
        <v>747868</v>
      </c>
      <c r="M12" s="41">
        <f t="shared" ref="M12" si="16">+G12*J12</f>
        <v>739000</v>
      </c>
      <c r="N12" s="164"/>
      <c r="O12" s="229" t="s">
        <v>376</v>
      </c>
      <c r="P12" s="166">
        <f t="shared" ref="P12" si="17">+M12</f>
        <v>739000</v>
      </c>
      <c r="Q12" s="167" t="e">
        <f>+#REF!</f>
        <v>#REF!</v>
      </c>
      <c r="R12" s="167" t="e">
        <f t="shared" ref="R12" si="18">+P12-Q12</f>
        <v>#REF!</v>
      </c>
    </row>
    <row r="13" spans="1:18" x14ac:dyDescent="0.25">
      <c r="A13" s="54"/>
      <c r="B13" s="148"/>
      <c r="C13" s="149"/>
      <c r="D13" s="150"/>
      <c r="E13" s="151"/>
      <c r="F13" s="151"/>
      <c r="G13" s="177"/>
      <c r="H13" s="102"/>
      <c r="I13" s="149"/>
      <c r="J13" s="148"/>
      <c r="K13" s="178"/>
      <c r="L13" s="178"/>
      <c r="M13" s="178"/>
      <c r="N13" s="164"/>
      <c r="O13" s="179"/>
      <c r="P13" s="148"/>
      <c r="Q13" s="148"/>
      <c r="R13" s="148"/>
    </row>
    <row r="14" spans="1:18" x14ac:dyDescent="0.25">
      <c r="A14" s="54"/>
      <c r="B14" s="148" t="s">
        <v>6</v>
      </c>
      <c r="C14" s="149"/>
      <c r="D14" s="150"/>
      <c r="E14" s="151">
        <f>SUM(E5:E13)</f>
        <v>5204500</v>
      </c>
      <c r="F14" s="151">
        <f t="shared" ref="F14:M14" si="19">SUM(F5:F13)</f>
        <v>5230684</v>
      </c>
      <c r="G14" s="151">
        <f t="shared" si="19"/>
        <v>5204500</v>
      </c>
      <c r="H14" s="151">
        <f t="shared" si="19"/>
        <v>26184</v>
      </c>
      <c r="I14" s="151">
        <f t="shared" si="19"/>
        <v>8</v>
      </c>
      <c r="J14" s="151">
        <f t="shared" si="19"/>
        <v>8</v>
      </c>
      <c r="K14" s="151">
        <f t="shared" si="19"/>
        <v>5230684</v>
      </c>
      <c r="L14" s="151">
        <f t="shared" si="19"/>
        <v>5230684</v>
      </c>
      <c r="M14" s="151">
        <f t="shared" si="19"/>
        <v>5204500</v>
      </c>
      <c r="N14" s="164"/>
      <c r="O14" s="179"/>
      <c r="P14" s="151">
        <f t="shared" ref="P14" si="20">SUM(P5:P12)</f>
        <v>5204500</v>
      </c>
      <c r="Q14" s="151" t="e">
        <f t="shared" ref="Q14" si="21">SUM(Q5:Q12)</f>
        <v>#REF!</v>
      </c>
      <c r="R14" s="151" t="e">
        <f t="shared" ref="R14" si="22">SUM(R5:R12)</f>
        <v>#REF!</v>
      </c>
    </row>
  </sheetData>
  <pageMargins left="0.11811023622047245" right="0.70866141732283472" top="0.74803149606299213" bottom="0.74803149606299213" header="0.15748031496062992" footer="0.31496062992125984"/>
  <pageSetup paperSize="5" scale="74" orientation="landscape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0"/>
  <sheetViews>
    <sheetView showGridLines="0" view="pageBreakPreview" topLeftCell="H1" zoomScaleSheetLayoutView="100" workbookViewId="0">
      <pane ySplit="4" topLeftCell="A35" activePane="bottomLeft" state="frozen"/>
      <selection pane="bottomLeft" activeCell="R60" sqref="R60"/>
    </sheetView>
  </sheetViews>
  <sheetFormatPr defaultRowHeight="15.75" x14ac:dyDescent="0.25"/>
  <cols>
    <col min="1" max="1" width="10" style="8" customWidth="1"/>
    <col min="2" max="2" width="21.28515625" style="153" customWidth="1"/>
    <col min="3" max="3" width="9.5703125" style="180" bestFit="1" customWidth="1"/>
    <col min="4" max="4" width="13.5703125" style="181" bestFit="1" customWidth="1"/>
    <col min="5" max="5" width="16" style="182" bestFit="1" customWidth="1"/>
    <col min="6" max="6" width="16.28515625" style="182" bestFit="1" customWidth="1"/>
    <col min="7" max="7" width="15.85546875" style="183" bestFit="1" customWidth="1"/>
    <col min="8" max="8" width="13.28515625" style="184" bestFit="1" customWidth="1"/>
    <col min="9" max="9" width="8.28515625" style="180" bestFit="1" customWidth="1"/>
    <col min="10" max="10" width="8.28515625" style="153" bestFit="1" customWidth="1"/>
    <col min="11" max="11" width="15.42578125" style="185" bestFit="1" customWidth="1"/>
    <col min="12" max="12" width="16.28515625" style="185" bestFit="1" customWidth="1"/>
    <col min="13" max="13" width="15.85546875" style="185" bestFit="1" customWidth="1"/>
    <col min="14" max="14" width="15.85546875" style="186" bestFit="1" customWidth="1"/>
    <col min="15" max="15" width="47.28515625" style="187" bestFit="1" customWidth="1"/>
    <col min="16" max="16" width="15.7109375" style="152" bestFit="1" customWidth="1"/>
    <col min="17" max="18" width="15.28515625" style="153" bestFit="1" customWidth="1"/>
    <col min="19" max="16384" width="9.140625" style="153"/>
  </cols>
  <sheetData>
    <row r="1" spans="1:18" x14ac:dyDescent="0.25">
      <c r="A1" s="1" t="s">
        <v>0</v>
      </c>
      <c r="B1" s="2"/>
      <c r="C1" s="3"/>
      <c r="D1" s="4"/>
      <c r="E1" s="5"/>
      <c r="F1" s="5"/>
      <c r="G1" s="6"/>
      <c r="H1" s="7"/>
      <c r="I1" s="8"/>
      <c r="J1" s="9"/>
      <c r="K1" s="10"/>
      <c r="L1" s="10"/>
      <c r="M1" s="10"/>
      <c r="N1" s="11"/>
      <c r="O1" s="1"/>
    </row>
    <row r="2" spans="1:18" x14ac:dyDescent="0.25">
      <c r="A2" s="12" t="s">
        <v>350</v>
      </c>
      <c r="B2" s="2"/>
      <c r="C2" s="3"/>
      <c r="D2" s="4"/>
      <c r="E2" s="5"/>
      <c r="F2" s="5"/>
      <c r="G2" s="189"/>
      <c r="H2" s="7"/>
      <c r="I2" s="8"/>
      <c r="J2" s="9"/>
      <c r="K2" s="10"/>
      <c r="L2" s="10"/>
      <c r="M2" s="10"/>
      <c r="N2" s="11"/>
      <c r="O2" s="1"/>
    </row>
    <row r="3" spans="1:18" s="155" customFormat="1" ht="12.75" x14ac:dyDescent="0.2">
      <c r="A3" s="13" t="s">
        <v>1</v>
      </c>
      <c r="B3" s="13" t="s">
        <v>2</v>
      </c>
      <c r="C3" s="13" t="s">
        <v>3</v>
      </c>
      <c r="D3" s="14" t="s">
        <v>4</v>
      </c>
      <c r="E3" s="15" t="s">
        <v>5</v>
      </c>
      <c r="F3" s="15" t="s">
        <v>6</v>
      </c>
      <c r="G3" s="13" t="s">
        <v>7</v>
      </c>
      <c r="H3" s="16" t="s">
        <v>8</v>
      </c>
      <c r="I3" s="17" t="s">
        <v>9</v>
      </c>
      <c r="J3" s="13" t="s">
        <v>10</v>
      </c>
      <c r="K3" s="18" t="s">
        <v>11</v>
      </c>
      <c r="L3" s="19" t="s">
        <v>12</v>
      </c>
      <c r="M3" s="19" t="s">
        <v>13</v>
      </c>
      <c r="N3" s="20" t="s">
        <v>14</v>
      </c>
      <c r="O3" s="13" t="s">
        <v>15</v>
      </c>
      <c r="P3" s="154"/>
      <c r="Q3" s="154"/>
      <c r="R3" s="154"/>
    </row>
    <row r="4" spans="1:18" s="155" customFormat="1" ht="12.75" x14ac:dyDescent="0.2">
      <c r="A4" s="108"/>
      <c r="B4" s="108"/>
      <c r="C4" s="108"/>
      <c r="D4" s="109" t="s">
        <v>16</v>
      </c>
      <c r="E4" s="110"/>
      <c r="F4" s="111" t="s">
        <v>5</v>
      </c>
      <c r="G4" s="108"/>
      <c r="H4" s="112"/>
      <c r="I4" s="113"/>
      <c r="J4" s="108" t="s">
        <v>17</v>
      </c>
      <c r="K4" s="114" t="s">
        <v>18</v>
      </c>
      <c r="L4" s="115" t="s">
        <v>8</v>
      </c>
      <c r="M4" s="115"/>
      <c r="N4" s="116"/>
      <c r="O4" s="117"/>
      <c r="P4" s="156"/>
      <c r="Q4" s="156"/>
      <c r="R4" s="156"/>
    </row>
    <row r="5" spans="1:18" x14ac:dyDescent="0.25">
      <c r="A5" s="67">
        <v>1</v>
      </c>
      <c r="B5" s="56" t="s">
        <v>106</v>
      </c>
      <c r="C5" s="144" t="s">
        <v>107</v>
      </c>
      <c r="D5" s="58">
        <v>43123</v>
      </c>
      <c r="E5" s="221">
        <v>292973</v>
      </c>
      <c r="F5" s="216">
        <f>+I5*K5</f>
        <v>314070</v>
      </c>
      <c r="G5" s="190">
        <v>48829</v>
      </c>
      <c r="H5" s="102">
        <v>3516</v>
      </c>
      <c r="I5" s="191">
        <v>6</v>
      </c>
      <c r="J5" s="57">
        <v>4</v>
      </c>
      <c r="K5" s="41">
        <f>+G5+H5</f>
        <v>52345</v>
      </c>
      <c r="L5" s="41">
        <f>+J5*K5</f>
        <v>209380</v>
      </c>
      <c r="M5" s="192">
        <f>E5-(G5*2)</f>
        <v>195315</v>
      </c>
      <c r="N5" s="164"/>
      <c r="O5" s="193" t="s">
        <v>108</v>
      </c>
      <c r="P5" s="166">
        <f>+M5</f>
        <v>195315</v>
      </c>
      <c r="Q5" s="167" t="e">
        <f>+#REF!</f>
        <v>#REF!</v>
      </c>
      <c r="R5" s="166" t="e">
        <f>P5-Q5</f>
        <v>#REF!</v>
      </c>
    </row>
    <row r="6" spans="1:18" x14ac:dyDescent="0.25">
      <c r="A6" s="67">
        <f>+A5+1</f>
        <v>2</v>
      </c>
      <c r="B6" s="56" t="s">
        <v>106</v>
      </c>
      <c r="C6" s="144" t="s">
        <v>107</v>
      </c>
      <c r="D6" s="58">
        <v>43123</v>
      </c>
      <c r="E6" s="221">
        <v>298815</v>
      </c>
      <c r="F6" s="216">
        <f>+I6*K6</f>
        <v>320334</v>
      </c>
      <c r="G6" s="190">
        <v>49803</v>
      </c>
      <c r="H6" s="102">
        <v>3586</v>
      </c>
      <c r="I6" s="191">
        <v>6</v>
      </c>
      <c r="J6" s="57">
        <v>4</v>
      </c>
      <c r="K6" s="41">
        <f>+G6+H6</f>
        <v>53389</v>
      </c>
      <c r="L6" s="41">
        <f>+J6*K6</f>
        <v>213556</v>
      </c>
      <c r="M6" s="192">
        <f>E6-(G6*2)</f>
        <v>199209</v>
      </c>
      <c r="N6" s="164"/>
      <c r="O6" s="55" t="s">
        <v>109</v>
      </c>
      <c r="P6" s="166">
        <f t="shared" ref="P6:P58" si="0">+M6</f>
        <v>199209</v>
      </c>
      <c r="Q6" s="167" t="e">
        <f>+#REF!</f>
        <v>#REF!</v>
      </c>
      <c r="R6" s="166" t="e">
        <f t="shared" ref="R6:R58" si="1">P6-Q6</f>
        <v>#REF!</v>
      </c>
    </row>
    <row r="7" spans="1:18" x14ac:dyDescent="0.25">
      <c r="A7" s="67">
        <f>+A6+1</f>
        <v>3</v>
      </c>
      <c r="B7" s="235" t="s">
        <v>49</v>
      </c>
      <c r="C7" s="236" t="s">
        <v>110</v>
      </c>
      <c r="D7" s="234">
        <v>43179</v>
      </c>
      <c r="E7" s="194">
        <v>406420</v>
      </c>
      <c r="F7" s="84">
        <f>+I7*K7</f>
        <v>411297</v>
      </c>
      <c r="G7" s="190">
        <f t="shared" ref="G7:G38" si="2">+E7/I7</f>
        <v>406420</v>
      </c>
      <c r="H7" s="102">
        <v>4877</v>
      </c>
      <c r="I7" s="149">
        <v>1</v>
      </c>
      <c r="J7" s="149">
        <v>1</v>
      </c>
      <c r="K7" s="41">
        <f>+G7+H7</f>
        <v>411297</v>
      </c>
      <c r="L7" s="41">
        <f>+J7*K7</f>
        <v>411297</v>
      </c>
      <c r="M7" s="178">
        <f>+G7*J7</f>
        <v>406420</v>
      </c>
      <c r="N7" s="164"/>
      <c r="O7" s="179" t="s">
        <v>111</v>
      </c>
      <c r="P7" s="166">
        <f t="shared" si="0"/>
        <v>406420</v>
      </c>
      <c r="Q7" s="167" t="e">
        <f>+#REF!</f>
        <v>#REF!</v>
      </c>
      <c r="R7" s="166" t="e">
        <f t="shared" si="1"/>
        <v>#REF!</v>
      </c>
    </row>
    <row r="8" spans="1:18" x14ac:dyDescent="0.25">
      <c r="A8" s="67">
        <f t="shared" ref="A8:A58" si="3">+A7+1</f>
        <v>4</v>
      </c>
      <c r="B8" s="46" t="s">
        <v>132</v>
      </c>
      <c r="C8" s="53">
        <v>910247</v>
      </c>
      <c r="D8" s="48">
        <v>43192</v>
      </c>
      <c r="E8" s="217">
        <v>443433</v>
      </c>
      <c r="F8" s="216">
        <f>+I8*K8</f>
        <v>443433</v>
      </c>
      <c r="G8" s="190">
        <f t="shared" si="2"/>
        <v>443433</v>
      </c>
      <c r="H8" s="102">
        <v>0</v>
      </c>
      <c r="I8" s="149">
        <v>1</v>
      </c>
      <c r="J8" s="149">
        <v>1</v>
      </c>
      <c r="K8" s="41">
        <f t="shared" ref="K8:K58" si="4">+G8+H8</f>
        <v>443433</v>
      </c>
      <c r="L8" s="41">
        <f t="shared" ref="L8:L58" si="5">+J8*K8</f>
        <v>443433</v>
      </c>
      <c r="M8" s="178">
        <f t="shared" ref="M8:M58" si="6">+G8*J8</f>
        <v>443433</v>
      </c>
      <c r="N8" s="164"/>
      <c r="O8" s="229" t="s">
        <v>301</v>
      </c>
      <c r="P8" s="166">
        <f t="shared" si="0"/>
        <v>443433</v>
      </c>
      <c r="Q8" s="167" t="e">
        <f>+#REF!</f>
        <v>#REF!</v>
      </c>
      <c r="R8" s="166" t="e">
        <f t="shared" si="1"/>
        <v>#REF!</v>
      </c>
    </row>
    <row r="9" spans="1:18" x14ac:dyDescent="0.25">
      <c r="A9" s="67">
        <f t="shared" si="3"/>
        <v>5</v>
      </c>
      <c r="B9" s="46" t="s">
        <v>59</v>
      </c>
      <c r="C9" s="103" t="s">
        <v>128</v>
      </c>
      <c r="D9" s="48">
        <v>43192</v>
      </c>
      <c r="E9" s="217">
        <v>333613</v>
      </c>
      <c r="F9" s="216">
        <f t="shared" ref="F9:F58" si="7">+I9*K9</f>
        <v>333613</v>
      </c>
      <c r="G9" s="190">
        <f t="shared" si="2"/>
        <v>333613</v>
      </c>
      <c r="H9" s="102">
        <v>0</v>
      </c>
      <c r="I9" s="149">
        <v>1</v>
      </c>
      <c r="J9" s="149">
        <v>1</v>
      </c>
      <c r="K9" s="41">
        <f t="shared" si="4"/>
        <v>333613</v>
      </c>
      <c r="L9" s="41">
        <f t="shared" si="5"/>
        <v>333613</v>
      </c>
      <c r="M9" s="178">
        <f t="shared" si="6"/>
        <v>333613</v>
      </c>
      <c r="N9" s="164"/>
      <c r="O9" s="229" t="s">
        <v>302</v>
      </c>
      <c r="P9" s="166">
        <f t="shared" si="0"/>
        <v>333613</v>
      </c>
      <c r="Q9" s="167" t="e">
        <f>+#REF!</f>
        <v>#REF!</v>
      </c>
      <c r="R9" s="166" t="e">
        <f t="shared" si="1"/>
        <v>#REF!</v>
      </c>
    </row>
    <row r="10" spans="1:18" x14ac:dyDescent="0.25">
      <c r="A10" s="67">
        <f t="shared" si="3"/>
        <v>6</v>
      </c>
      <c r="B10" s="97" t="s">
        <v>123</v>
      </c>
      <c r="C10" s="104">
        <v>962291</v>
      </c>
      <c r="D10" s="99">
        <v>43192</v>
      </c>
      <c r="E10" s="49">
        <v>303433</v>
      </c>
      <c r="F10" s="216">
        <f t="shared" si="7"/>
        <v>303433</v>
      </c>
      <c r="G10" s="190">
        <f t="shared" si="2"/>
        <v>303433</v>
      </c>
      <c r="H10" s="102">
        <v>0</v>
      </c>
      <c r="I10" s="149">
        <v>1</v>
      </c>
      <c r="J10" s="149">
        <v>1</v>
      </c>
      <c r="K10" s="41">
        <f t="shared" si="4"/>
        <v>303433</v>
      </c>
      <c r="L10" s="41">
        <f t="shared" si="5"/>
        <v>303433</v>
      </c>
      <c r="M10" s="178">
        <f t="shared" si="6"/>
        <v>303433</v>
      </c>
      <c r="N10" s="164"/>
      <c r="O10" s="229" t="s">
        <v>303</v>
      </c>
      <c r="P10" s="166">
        <f t="shared" si="0"/>
        <v>303433</v>
      </c>
      <c r="Q10" s="167" t="e">
        <f>+#REF!</f>
        <v>#REF!</v>
      </c>
      <c r="R10" s="166" t="e">
        <f t="shared" si="1"/>
        <v>#REF!</v>
      </c>
    </row>
    <row r="11" spans="1:18" x14ac:dyDescent="0.25">
      <c r="A11" s="67">
        <f t="shared" si="3"/>
        <v>7</v>
      </c>
      <c r="B11" s="97" t="s">
        <v>121</v>
      </c>
      <c r="C11" s="106" t="s">
        <v>122</v>
      </c>
      <c r="D11" s="99">
        <v>43192</v>
      </c>
      <c r="E11" s="231">
        <v>142201</v>
      </c>
      <c r="F11" s="216">
        <f t="shared" si="7"/>
        <v>142201</v>
      </c>
      <c r="G11" s="190">
        <f t="shared" si="2"/>
        <v>142201</v>
      </c>
      <c r="H11" s="102">
        <v>0</v>
      </c>
      <c r="I11" s="149">
        <v>1</v>
      </c>
      <c r="J11" s="149">
        <v>1</v>
      </c>
      <c r="K11" s="41">
        <f t="shared" si="4"/>
        <v>142201</v>
      </c>
      <c r="L11" s="41">
        <f t="shared" si="5"/>
        <v>142201</v>
      </c>
      <c r="M11" s="178">
        <f t="shared" si="6"/>
        <v>142201</v>
      </c>
      <c r="N11" s="164"/>
      <c r="O11" s="229" t="s">
        <v>304</v>
      </c>
      <c r="P11" s="166">
        <f t="shared" si="0"/>
        <v>142201</v>
      </c>
      <c r="Q11" s="167" t="e">
        <f>+#REF!</f>
        <v>#REF!</v>
      </c>
      <c r="R11" s="166" t="e">
        <f t="shared" si="1"/>
        <v>#REF!</v>
      </c>
    </row>
    <row r="12" spans="1:18" x14ac:dyDescent="0.25">
      <c r="A12" s="67">
        <f t="shared" si="3"/>
        <v>8</v>
      </c>
      <c r="B12" s="97" t="s">
        <v>117</v>
      </c>
      <c r="C12" s="106" t="s">
        <v>118</v>
      </c>
      <c r="D12" s="99">
        <v>43192</v>
      </c>
      <c r="E12" s="49">
        <v>1401668</v>
      </c>
      <c r="F12" s="216">
        <f t="shared" si="7"/>
        <v>1401668</v>
      </c>
      <c r="G12" s="190">
        <f t="shared" si="2"/>
        <v>1401668</v>
      </c>
      <c r="H12" s="102">
        <v>0</v>
      </c>
      <c r="I12" s="149">
        <v>1</v>
      </c>
      <c r="J12" s="149">
        <v>1</v>
      </c>
      <c r="K12" s="41">
        <f t="shared" si="4"/>
        <v>1401668</v>
      </c>
      <c r="L12" s="41">
        <f t="shared" si="5"/>
        <v>1401668</v>
      </c>
      <c r="M12" s="178">
        <f t="shared" si="6"/>
        <v>1401668</v>
      </c>
      <c r="N12" s="164"/>
      <c r="O12" s="229" t="s">
        <v>305</v>
      </c>
      <c r="P12" s="166">
        <f t="shared" si="0"/>
        <v>1401668</v>
      </c>
      <c r="Q12" s="167" t="e">
        <f>+#REF!</f>
        <v>#REF!</v>
      </c>
      <c r="R12" s="166" t="e">
        <f t="shared" si="1"/>
        <v>#REF!</v>
      </c>
    </row>
    <row r="13" spans="1:18" x14ac:dyDescent="0.25">
      <c r="A13" s="67">
        <f t="shared" si="3"/>
        <v>9</v>
      </c>
      <c r="B13" s="97" t="s">
        <v>117</v>
      </c>
      <c r="C13" s="106" t="s">
        <v>118</v>
      </c>
      <c r="D13" s="99">
        <v>43192</v>
      </c>
      <c r="E13" s="49">
        <v>355961</v>
      </c>
      <c r="F13" s="216">
        <f t="shared" si="7"/>
        <v>355961</v>
      </c>
      <c r="G13" s="190">
        <f t="shared" si="2"/>
        <v>355961</v>
      </c>
      <c r="H13" s="102">
        <v>0</v>
      </c>
      <c r="I13" s="149">
        <v>1</v>
      </c>
      <c r="J13" s="149">
        <v>1</v>
      </c>
      <c r="K13" s="41">
        <f t="shared" si="4"/>
        <v>355961</v>
      </c>
      <c r="L13" s="41">
        <f t="shared" si="5"/>
        <v>355961</v>
      </c>
      <c r="M13" s="178">
        <f t="shared" si="6"/>
        <v>355961</v>
      </c>
      <c r="N13" s="164"/>
      <c r="O13" s="229" t="s">
        <v>306</v>
      </c>
      <c r="P13" s="166">
        <f t="shared" si="0"/>
        <v>355961</v>
      </c>
      <c r="Q13" s="167" t="e">
        <f>+#REF!</f>
        <v>#REF!</v>
      </c>
      <c r="R13" s="166" t="e">
        <f t="shared" si="1"/>
        <v>#REF!</v>
      </c>
    </row>
    <row r="14" spans="1:18" x14ac:dyDescent="0.25">
      <c r="A14" s="67">
        <f t="shared" si="3"/>
        <v>10</v>
      </c>
      <c r="B14" s="97" t="s">
        <v>112</v>
      </c>
      <c r="C14" s="104">
        <v>900842</v>
      </c>
      <c r="D14" s="99">
        <v>43192</v>
      </c>
      <c r="E14" s="49">
        <v>137167</v>
      </c>
      <c r="F14" s="216">
        <f t="shared" si="7"/>
        <v>137167</v>
      </c>
      <c r="G14" s="190">
        <f t="shared" si="2"/>
        <v>137167</v>
      </c>
      <c r="H14" s="102">
        <v>0</v>
      </c>
      <c r="I14" s="149">
        <v>1</v>
      </c>
      <c r="J14" s="149">
        <v>1</v>
      </c>
      <c r="K14" s="41">
        <f t="shared" si="4"/>
        <v>137167</v>
      </c>
      <c r="L14" s="41">
        <f t="shared" si="5"/>
        <v>137167</v>
      </c>
      <c r="M14" s="178">
        <f t="shared" si="6"/>
        <v>137167</v>
      </c>
      <c r="N14" s="164"/>
      <c r="O14" s="229" t="s">
        <v>307</v>
      </c>
      <c r="P14" s="166">
        <f t="shared" si="0"/>
        <v>137167</v>
      </c>
      <c r="Q14" s="167" t="e">
        <f>+#REF!</f>
        <v>#REF!</v>
      </c>
      <c r="R14" s="166" t="e">
        <f t="shared" si="1"/>
        <v>#REF!</v>
      </c>
    </row>
    <row r="15" spans="1:18" x14ac:dyDescent="0.25">
      <c r="A15" s="67">
        <f t="shared" si="3"/>
        <v>11</v>
      </c>
      <c r="B15" s="46" t="s">
        <v>129</v>
      </c>
      <c r="C15" s="103" t="s">
        <v>102</v>
      </c>
      <c r="D15" s="48">
        <v>43192</v>
      </c>
      <c r="E15" s="217">
        <v>844036</v>
      </c>
      <c r="F15" s="216">
        <f t="shared" si="7"/>
        <v>844036</v>
      </c>
      <c r="G15" s="190">
        <f t="shared" si="2"/>
        <v>844036</v>
      </c>
      <c r="H15" s="102">
        <v>0</v>
      </c>
      <c r="I15" s="149">
        <v>1</v>
      </c>
      <c r="J15" s="149">
        <v>1</v>
      </c>
      <c r="K15" s="41">
        <f t="shared" si="4"/>
        <v>844036</v>
      </c>
      <c r="L15" s="41">
        <f t="shared" si="5"/>
        <v>844036</v>
      </c>
      <c r="M15" s="178">
        <f t="shared" si="6"/>
        <v>844036</v>
      </c>
      <c r="N15" s="164"/>
      <c r="O15" s="229" t="s">
        <v>308</v>
      </c>
      <c r="P15" s="166">
        <f t="shared" si="0"/>
        <v>844036</v>
      </c>
      <c r="Q15" s="167" t="e">
        <f>+#REF!</f>
        <v>#REF!</v>
      </c>
      <c r="R15" s="166" t="e">
        <f t="shared" si="1"/>
        <v>#REF!</v>
      </c>
    </row>
    <row r="16" spans="1:18" x14ac:dyDescent="0.25">
      <c r="A16" s="67">
        <f t="shared" si="3"/>
        <v>12</v>
      </c>
      <c r="B16" s="46" t="s">
        <v>124</v>
      </c>
      <c r="C16" s="103" t="s">
        <v>125</v>
      </c>
      <c r="D16" s="48">
        <v>43192</v>
      </c>
      <c r="E16" s="217">
        <v>441532</v>
      </c>
      <c r="F16" s="216">
        <f t="shared" si="7"/>
        <v>441532</v>
      </c>
      <c r="G16" s="190">
        <f t="shared" si="2"/>
        <v>441532</v>
      </c>
      <c r="H16" s="102">
        <v>0</v>
      </c>
      <c r="I16" s="149">
        <v>1</v>
      </c>
      <c r="J16" s="149">
        <v>1</v>
      </c>
      <c r="K16" s="41">
        <f t="shared" si="4"/>
        <v>441532</v>
      </c>
      <c r="L16" s="41">
        <f t="shared" si="5"/>
        <v>441532</v>
      </c>
      <c r="M16" s="178">
        <f t="shared" si="6"/>
        <v>441532</v>
      </c>
      <c r="N16" s="164"/>
      <c r="O16" s="229" t="s">
        <v>309</v>
      </c>
      <c r="P16" s="166">
        <f t="shared" si="0"/>
        <v>441532</v>
      </c>
      <c r="Q16" s="167" t="e">
        <f>+#REF!</f>
        <v>#REF!</v>
      </c>
      <c r="R16" s="166" t="e">
        <f t="shared" si="1"/>
        <v>#REF!</v>
      </c>
    </row>
    <row r="17" spans="1:18" x14ac:dyDescent="0.25">
      <c r="A17" s="67">
        <f t="shared" si="3"/>
        <v>13</v>
      </c>
      <c r="B17" s="97" t="s">
        <v>83</v>
      </c>
      <c r="C17" s="106" t="s">
        <v>114</v>
      </c>
      <c r="D17" s="99">
        <v>43192</v>
      </c>
      <c r="E17" s="231">
        <v>349117</v>
      </c>
      <c r="F17" s="216">
        <f t="shared" si="7"/>
        <v>349117</v>
      </c>
      <c r="G17" s="190">
        <f t="shared" si="2"/>
        <v>349117</v>
      </c>
      <c r="H17" s="102">
        <v>0</v>
      </c>
      <c r="I17" s="149">
        <v>1</v>
      </c>
      <c r="J17" s="149">
        <v>1</v>
      </c>
      <c r="K17" s="41">
        <f t="shared" si="4"/>
        <v>349117</v>
      </c>
      <c r="L17" s="41">
        <f t="shared" si="5"/>
        <v>349117</v>
      </c>
      <c r="M17" s="178">
        <f t="shared" si="6"/>
        <v>349117</v>
      </c>
      <c r="N17" s="164"/>
      <c r="O17" s="229" t="s">
        <v>310</v>
      </c>
      <c r="P17" s="166">
        <f t="shared" si="0"/>
        <v>349117</v>
      </c>
      <c r="Q17" s="167" t="e">
        <f>+#REF!</f>
        <v>#REF!</v>
      </c>
      <c r="R17" s="166" t="e">
        <f t="shared" si="1"/>
        <v>#REF!</v>
      </c>
    </row>
    <row r="18" spans="1:18" x14ac:dyDescent="0.25">
      <c r="A18" s="67">
        <f t="shared" si="3"/>
        <v>14</v>
      </c>
      <c r="B18" s="46" t="s">
        <v>119</v>
      </c>
      <c r="C18" s="103" t="s">
        <v>120</v>
      </c>
      <c r="D18" s="99">
        <v>43192</v>
      </c>
      <c r="E18" s="217">
        <v>148496</v>
      </c>
      <c r="F18" s="216">
        <f t="shared" si="7"/>
        <v>148496</v>
      </c>
      <c r="G18" s="190">
        <f t="shared" si="2"/>
        <v>148496</v>
      </c>
      <c r="H18" s="102">
        <v>0</v>
      </c>
      <c r="I18" s="149">
        <v>1</v>
      </c>
      <c r="J18" s="149">
        <v>1</v>
      </c>
      <c r="K18" s="41">
        <f t="shared" si="4"/>
        <v>148496</v>
      </c>
      <c r="L18" s="41">
        <f t="shared" si="5"/>
        <v>148496</v>
      </c>
      <c r="M18" s="178">
        <f t="shared" si="6"/>
        <v>148496</v>
      </c>
      <c r="N18" s="164"/>
      <c r="O18" s="229" t="s">
        <v>311</v>
      </c>
      <c r="P18" s="166">
        <f t="shared" si="0"/>
        <v>148496</v>
      </c>
      <c r="Q18" s="167" t="e">
        <f>+#REF!</f>
        <v>#REF!</v>
      </c>
      <c r="R18" s="166" t="e">
        <f t="shared" si="1"/>
        <v>#REF!</v>
      </c>
    </row>
    <row r="19" spans="1:18" x14ac:dyDescent="0.25">
      <c r="A19" s="67">
        <f t="shared" si="3"/>
        <v>15</v>
      </c>
      <c r="B19" s="46" t="s">
        <v>119</v>
      </c>
      <c r="C19" s="103" t="s">
        <v>120</v>
      </c>
      <c r="D19" s="99">
        <v>43192</v>
      </c>
      <c r="E19" s="217">
        <v>349622</v>
      </c>
      <c r="F19" s="216">
        <f t="shared" si="7"/>
        <v>349622</v>
      </c>
      <c r="G19" s="190">
        <f t="shared" si="2"/>
        <v>349622</v>
      </c>
      <c r="H19" s="102">
        <v>0</v>
      </c>
      <c r="I19" s="149">
        <v>1</v>
      </c>
      <c r="J19" s="149">
        <v>1</v>
      </c>
      <c r="K19" s="41">
        <f t="shared" si="4"/>
        <v>349622</v>
      </c>
      <c r="L19" s="41">
        <f t="shared" si="5"/>
        <v>349622</v>
      </c>
      <c r="M19" s="178">
        <f t="shared" si="6"/>
        <v>349622</v>
      </c>
      <c r="N19" s="164"/>
      <c r="O19" s="229" t="s">
        <v>312</v>
      </c>
      <c r="P19" s="166">
        <f t="shared" si="0"/>
        <v>349622</v>
      </c>
      <c r="Q19" s="167" t="e">
        <f>+#REF!</f>
        <v>#REF!</v>
      </c>
      <c r="R19" s="166" t="e">
        <f t="shared" si="1"/>
        <v>#REF!</v>
      </c>
    </row>
    <row r="20" spans="1:18" x14ac:dyDescent="0.25">
      <c r="A20" s="67">
        <f t="shared" si="3"/>
        <v>16</v>
      </c>
      <c r="B20" s="46" t="s">
        <v>119</v>
      </c>
      <c r="C20" s="103" t="s">
        <v>120</v>
      </c>
      <c r="D20" s="99">
        <v>43192</v>
      </c>
      <c r="E20" s="217">
        <v>78597</v>
      </c>
      <c r="F20" s="216">
        <f t="shared" si="7"/>
        <v>78597</v>
      </c>
      <c r="G20" s="190">
        <f t="shared" si="2"/>
        <v>78597</v>
      </c>
      <c r="H20" s="102">
        <v>0</v>
      </c>
      <c r="I20" s="149">
        <v>1</v>
      </c>
      <c r="J20" s="149">
        <v>1</v>
      </c>
      <c r="K20" s="41">
        <f t="shared" si="4"/>
        <v>78597</v>
      </c>
      <c r="L20" s="41">
        <f t="shared" si="5"/>
        <v>78597</v>
      </c>
      <c r="M20" s="178">
        <f t="shared" si="6"/>
        <v>78597</v>
      </c>
      <c r="N20" s="164"/>
      <c r="O20" s="229" t="s">
        <v>313</v>
      </c>
      <c r="P20" s="166">
        <f t="shared" si="0"/>
        <v>78597</v>
      </c>
      <c r="Q20" s="167" t="e">
        <f>+#REF!</f>
        <v>#REF!</v>
      </c>
      <c r="R20" s="166" t="e">
        <f t="shared" si="1"/>
        <v>#REF!</v>
      </c>
    </row>
    <row r="21" spans="1:18" x14ac:dyDescent="0.25">
      <c r="A21" s="67">
        <f t="shared" si="3"/>
        <v>17</v>
      </c>
      <c r="B21" s="97" t="s">
        <v>115</v>
      </c>
      <c r="C21" s="106" t="s">
        <v>116</v>
      </c>
      <c r="D21" s="99">
        <v>43192</v>
      </c>
      <c r="E21" s="49">
        <v>354405</v>
      </c>
      <c r="F21" s="216">
        <f t="shared" si="7"/>
        <v>354405</v>
      </c>
      <c r="G21" s="190">
        <f t="shared" si="2"/>
        <v>354405</v>
      </c>
      <c r="H21" s="102">
        <v>0</v>
      </c>
      <c r="I21" s="149">
        <v>1</v>
      </c>
      <c r="J21" s="149">
        <v>1</v>
      </c>
      <c r="K21" s="41">
        <f t="shared" si="4"/>
        <v>354405</v>
      </c>
      <c r="L21" s="41">
        <f t="shared" si="5"/>
        <v>354405</v>
      </c>
      <c r="M21" s="178">
        <f t="shared" si="6"/>
        <v>354405</v>
      </c>
      <c r="N21" s="164"/>
      <c r="O21" s="229" t="s">
        <v>314</v>
      </c>
      <c r="P21" s="166">
        <f t="shared" si="0"/>
        <v>354405</v>
      </c>
      <c r="Q21" s="167" t="e">
        <f>+#REF!</f>
        <v>#REF!</v>
      </c>
      <c r="R21" s="166" t="e">
        <f t="shared" si="1"/>
        <v>#REF!</v>
      </c>
    </row>
    <row r="22" spans="1:18" x14ac:dyDescent="0.25">
      <c r="A22" s="67">
        <f t="shared" si="3"/>
        <v>18</v>
      </c>
      <c r="B22" s="97" t="s">
        <v>44</v>
      </c>
      <c r="C22" s="106" t="s">
        <v>113</v>
      </c>
      <c r="D22" s="99">
        <v>43192</v>
      </c>
      <c r="E22" s="231">
        <v>947759</v>
      </c>
      <c r="F22" s="216">
        <f t="shared" si="7"/>
        <v>947759</v>
      </c>
      <c r="G22" s="190">
        <f t="shared" si="2"/>
        <v>947759</v>
      </c>
      <c r="H22" s="102">
        <v>0</v>
      </c>
      <c r="I22" s="149">
        <v>1</v>
      </c>
      <c r="J22" s="149">
        <v>1</v>
      </c>
      <c r="K22" s="41">
        <f t="shared" si="4"/>
        <v>947759</v>
      </c>
      <c r="L22" s="41">
        <f t="shared" si="5"/>
        <v>947759</v>
      </c>
      <c r="M22" s="178">
        <f t="shared" si="6"/>
        <v>947759</v>
      </c>
      <c r="N22" s="164"/>
      <c r="O22" s="229" t="s">
        <v>315</v>
      </c>
      <c r="P22" s="166">
        <f t="shared" si="0"/>
        <v>947759</v>
      </c>
      <c r="Q22" s="167" t="e">
        <f>+#REF!</f>
        <v>#REF!</v>
      </c>
      <c r="R22" s="166" t="e">
        <f t="shared" si="1"/>
        <v>#REF!</v>
      </c>
    </row>
    <row r="23" spans="1:18" x14ac:dyDescent="0.25">
      <c r="A23" s="67">
        <f t="shared" si="3"/>
        <v>19</v>
      </c>
      <c r="B23" s="46" t="s">
        <v>150</v>
      </c>
      <c r="C23" s="122">
        <v>912201</v>
      </c>
      <c r="D23" s="48">
        <v>43193</v>
      </c>
      <c r="E23" s="218">
        <v>321036</v>
      </c>
      <c r="F23" s="216">
        <f t="shared" si="7"/>
        <v>321036</v>
      </c>
      <c r="G23" s="190">
        <f t="shared" si="2"/>
        <v>321036</v>
      </c>
      <c r="H23" s="102">
        <v>0</v>
      </c>
      <c r="I23" s="149">
        <v>1</v>
      </c>
      <c r="J23" s="149">
        <v>1</v>
      </c>
      <c r="K23" s="41">
        <f t="shared" si="4"/>
        <v>321036</v>
      </c>
      <c r="L23" s="41">
        <f t="shared" si="5"/>
        <v>321036</v>
      </c>
      <c r="M23" s="178">
        <f t="shared" si="6"/>
        <v>321036</v>
      </c>
      <c r="N23" s="164"/>
      <c r="O23" s="229" t="s">
        <v>316</v>
      </c>
      <c r="P23" s="166">
        <f t="shared" si="0"/>
        <v>321036</v>
      </c>
      <c r="Q23" s="167" t="e">
        <f>+#REF!</f>
        <v>#REF!</v>
      </c>
      <c r="R23" s="166" t="e">
        <f t="shared" si="1"/>
        <v>#REF!</v>
      </c>
    </row>
    <row r="24" spans="1:18" x14ac:dyDescent="0.25">
      <c r="A24" s="67">
        <f t="shared" si="3"/>
        <v>20</v>
      </c>
      <c r="B24" s="46" t="s">
        <v>146</v>
      </c>
      <c r="C24" s="103" t="s">
        <v>147</v>
      </c>
      <c r="D24" s="48">
        <v>43193</v>
      </c>
      <c r="E24" s="232">
        <v>423176</v>
      </c>
      <c r="F24" s="216">
        <f t="shared" si="7"/>
        <v>423176</v>
      </c>
      <c r="G24" s="190">
        <f t="shared" si="2"/>
        <v>423176</v>
      </c>
      <c r="H24" s="102">
        <v>0</v>
      </c>
      <c r="I24" s="149">
        <v>1</v>
      </c>
      <c r="J24" s="149">
        <v>1</v>
      </c>
      <c r="K24" s="41">
        <f t="shared" si="4"/>
        <v>423176</v>
      </c>
      <c r="L24" s="41">
        <f t="shared" si="5"/>
        <v>423176</v>
      </c>
      <c r="M24" s="178">
        <f t="shared" si="6"/>
        <v>423176</v>
      </c>
      <c r="N24" s="164"/>
      <c r="O24" s="229" t="s">
        <v>317</v>
      </c>
      <c r="P24" s="166">
        <f t="shared" si="0"/>
        <v>423176</v>
      </c>
      <c r="Q24" s="167" t="e">
        <f>+#REF!</f>
        <v>#REF!</v>
      </c>
      <c r="R24" s="166" t="e">
        <f t="shared" si="1"/>
        <v>#REF!</v>
      </c>
    </row>
    <row r="25" spans="1:18" x14ac:dyDescent="0.25">
      <c r="A25" s="67">
        <f t="shared" si="3"/>
        <v>21</v>
      </c>
      <c r="B25" s="46" t="s">
        <v>143</v>
      </c>
      <c r="C25" s="122">
        <v>912799</v>
      </c>
      <c r="D25" s="48">
        <v>43193</v>
      </c>
      <c r="E25" s="218">
        <v>219848</v>
      </c>
      <c r="F25" s="216">
        <f t="shared" si="7"/>
        <v>219848</v>
      </c>
      <c r="G25" s="190">
        <f t="shared" si="2"/>
        <v>219848</v>
      </c>
      <c r="H25" s="102">
        <v>0</v>
      </c>
      <c r="I25" s="149">
        <v>1</v>
      </c>
      <c r="J25" s="149">
        <v>1</v>
      </c>
      <c r="K25" s="41">
        <f t="shared" si="4"/>
        <v>219848</v>
      </c>
      <c r="L25" s="41">
        <f t="shared" si="5"/>
        <v>219848</v>
      </c>
      <c r="M25" s="178">
        <f t="shared" si="6"/>
        <v>219848</v>
      </c>
      <c r="N25" s="164"/>
      <c r="O25" s="229" t="s">
        <v>318</v>
      </c>
      <c r="P25" s="166">
        <f t="shared" si="0"/>
        <v>219848</v>
      </c>
      <c r="Q25" s="167" t="e">
        <f>+#REF!</f>
        <v>#REF!</v>
      </c>
      <c r="R25" s="166" t="e">
        <f t="shared" si="1"/>
        <v>#REF!</v>
      </c>
    </row>
    <row r="26" spans="1:18" x14ac:dyDescent="0.25">
      <c r="A26" s="67">
        <f t="shared" si="3"/>
        <v>22</v>
      </c>
      <c r="B26" s="46" t="s">
        <v>140</v>
      </c>
      <c r="C26" s="122">
        <v>962409</v>
      </c>
      <c r="D26" s="48">
        <v>43193</v>
      </c>
      <c r="E26" s="218">
        <v>282435</v>
      </c>
      <c r="F26" s="216">
        <f t="shared" si="7"/>
        <v>282435</v>
      </c>
      <c r="G26" s="190">
        <f t="shared" si="2"/>
        <v>282435</v>
      </c>
      <c r="H26" s="102">
        <v>0</v>
      </c>
      <c r="I26" s="149">
        <v>1</v>
      </c>
      <c r="J26" s="149">
        <v>1</v>
      </c>
      <c r="K26" s="41">
        <f t="shared" si="4"/>
        <v>282435</v>
      </c>
      <c r="L26" s="41">
        <f t="shared" si="5"/>
        <v>282435</v>
      </c>
      <c r="M26" s="178">
        <f t="shared" si="6"/>
        <v>282435</v>
      </c>
      <c r="N26" s="164"/>
      <c r="O26" s="229" t="s">
        <v>319</v>
      </c>
      <c r="P26" s="166">
        <f t="shared" si="0"/>
        <v>282435</v>
      </c>
      <c r="Q26" s="167" t="e">
        <f>+#REF!</f>
        <v>#REF!</v>
      </c>
      <c r="R26" s="166" t="e">
        <f t="shared" si="1"/>
        <v>#REF!</v>
      </c>
    </row>
    <row r="27" spans="1:18" x14ac:dyDescent="0.25">
      <c r="A27" s="67">
        <f t="shared" si="3"/>
        <v>23</v>
      </c>
      <c r="B27" s="46" t="s">
        <v>137</v>
      </c>
      <c r="C27" s="103" t="s">
        <v>138</v>
      </c>
      <c r="D27" s="48">
        <v>43193</v>
      </c>
      <c r="E27" s="217">
        <v>338529</v>
      </c>
      <c r="F27" s="216">
        <f t="shared" si="7"/>
        <v>338529</v>
      </c>
      <c r="G27" s="190">
        <f t="shared" si="2"/>
        <v>338529</v>
      </c>
      <c r="H27" s="102">
        <v>0</v>
      </c>
      <c r="I27" s="149">
        <v>1</v>
      </c>
      <c r="J27" s="149">
        <v>1</v>
      </c>
      <c r="K27" s="41">
        <f t="shared" si="4"/>
        <v>338529</v>
      </c>
      <c r="L27" s="41">
        <f t="shared" si="5"/>
        <v>338529</v>
      </c>
      <c r="M27" s="178">
        <f t="shared" si="6"/>
        <v>338529</v>
      </c>
      <c r="N27" s="164"/>
      <c r="O27" s="229" t="s">
        <v>320</v>
      </c>
      <c r="P27" s="166">
        <f t="shared" si="0"/>
        <v>338529</v>
      </c>
      <c r="Q27" s="167" t="e">
        <f>+#REF!</f>
        <v>#REF!</v>
      </c>
      <c r="R27" s="166" t="e">
        <f t="shared" si="1"/>
        <v>#REF!</v>
      </c>
    </row>
    <row r="28" spans="1:18" x14ac:dyDescent="0.25">
      <c r="A28" s="67">
        <f t="shared" si="3"/>
        <v>24</v>
      </c>
      <c r="B28" s="46" t="s">
        <v>135</v>
      </c>
      <c r="C28" s="103" t="s">
        <v>136</v>
      </c>
      <c r="D28" s="48">
        <v>43193</v>
      </c>
      <c r="E28" s="233">
        <v>839282</v>
      </c>
      <c r="F28" s="216">
        <f t="shared" si="7"/>
        <v>839282</v>
      </c>
      <c r="G28" s="190">
        <f t="shared" si="2"/>
        <v>839282</v>
      </c>
      <c r="H28" s="102">
        <v>0</v>
      </c>
      <c r="I28" s="149">
        <v>1</v>
      </c>
      <c r="J28" s="149">
        <v>1</v>
      </c>
      <c r="K28" s="41">
        <f t="shared" si="4"/>
        <v>839282</v>
      </c>
      <c r="L28" s="41">
        <f t="shared" si="5"/>
        <v>839282</v>
      </c>
      <c r="M28" s="178">
        <f t="shared" si="6"/>
        <v>839282</v>
      </c>
      <c r="N28" s="164"/>
      <c r="O28" s="229" t="s">
        <v>321</v>
      </c>
      <c r="P28" s="166">
        <f t="shared" si="0"/>
        <v>839282</v>
      </c>
      <c r="Q28" s="167" t="e">
        <f>+#REF!</f>
        <v>#REF!</v>
      </c>
      <c r="R28" s="166" t="e">
        <f t="shared" si="1"/>
        <v>#REF!</v>
      </c>
    </row>
    <row r="29" spans="1:18" x14ac:dyDescent="0.25">
      <c r="A29" s="67">
        <f t="shared" si="3"/>
        <v>25</v>
      </c>
      <c r="B29" s="46" t="s">
        <v>153</v>
      </c>
      <c r="C29" s="122">
        <v>912786</v>
      </c>
      <c r="D29" s="48">
        <v>43193</v>
      </c>
      <c r="E29" s="218">
        <v>461561</v>
      </c>
      <c r="F29" s="216">
        <f t="shared" si="7"/>
        <v>461561</v>
      </c>
      <c r="G29" s="190">
        <f t="shared" si="2"/>
        <v>461561</v>
      </c>
      <c r="H29" s="102">
        <v>0</v>
      </c>
      <c r="I29" s="149">
        <v>1</v>
      </c>
      <c r="J29" s="149">
        <v>1</v>
      </c>
      <c r="K29" s="41">
        <f t="shared" si="4"/>
        <v>461561</v>
      </c>
      <c r="L29" s="41">
        <f t="shared" si="5"/>
        <v>461561</v>
      </c>
      <c r="M29" s="178">
        <f t="shared" si="6"/>
        <v>461561</v>
      </c>
      <c r="N29" s="164"/>
      <c r="O29" s="229" t="s">
        <v>322</v>
      </c>
      <c r="P29" s="166">
        <f t="shared" si="0"/>
        <v>461561</v>
      </c>
      <c r="Q29" s="167" t="e">
        <f>+#REF!</f>
        <v>#REF!</v>
      </c>
      <c r="R29" s="166" t="e">
        <f t="shared" si="1"/>
        <v>#REF!</v>
      </c>
    </row>
    <row r="30" spans="1:18" x14ac:dyDescent="0.25">
      <c r="A30" s="67">
        <f t="shared" si="3"/>
        <v>26</v>
      </c>
      <c r="B30" s="46" t="s">
        <v>148</v>
      </c>
      <c r="C30" s="103" t="s">
        <v>149</v>
      </c>
      <c r="D30" s="48">
        <v>43193</v>
      </c>
      <c r="E30" s="217">
        <v>213510</v>
      </c>
      <c r="F30" s="216">
        <f t="shared" si="7"/>
        <v>213510</v>
      </c>
      <c r="G30" s="190">
        <f t="shared" si="2"/>
        <v>213510</v>
      </c>
      <c r="H30" s="102">
        <v>0</v>
      </c>
      <c r="I30" s="149">
        <v>1</v>
      </c>
      <c r="J30" s="149">
        <v>1</v>
      </c>
      <c r="K30" s="41">
        <f t="shared" si="4"/>
        <v>213510</v>
      </c>
      <c r="L30" s="41">
        <f t="shared" si="5"/>
        <v>213510</v>
      </c>
      <c r="M30" s="178">
        <f t="shared" si="6"/>
        <v>213510</v>
      </c>
      <c r="N30" s="164"/>
      <c r="O30" s="229" t="s">
        <v>323</v>
      </c>
      <c r="P30" s="166">
        <f t="shared" si="0"/>
        <v>213510</v>
      </c>
      <c r="Q30" s="167" t="e">
        <f>+#REF!</f>
        <v>#REF!</v>
      </c>
      <c r="R30" s="166" t="e">
        <f t="shared" si="1"/>
        <v>#REF!</v>
      </c>
    </row>
    <row r="31" spans="1:18" x14ac:dyDescent="0.25">
      <c r="A31" s="67">
        <f t="shared" si="3"/>
        <v>27</v>
      </c>
      <c r="B31" s="46" t="s">
        <v>148</v>
      </c>
      <c r="C31" s="53">
        <v>962744</v>
      </c>
      <c r="D31" s="48">
        <v>43193</v>
      </c>
      <c r="E31" s="217">
        <v>8279</v>
      </c>
      <c r="F31" s="216">
        <f t="shared" si="7"/>
        <v>8279</v>
      </c>
      <c r="G31" s="190">
        <f t="shared" si="2"/>
        <v>8279</v>
      </c>
      <c r="H31" s="102">
        <v>0</v>
      </c>
      <c r="I31" s="149">
        <v>1</v>
      </c>
      <c r="J31" s="149">
        <v>1</v>
      </c>
      <c r="K31" s="41">
        <f t="shared" si="4"/>
        <v>8279</v>
      </c>
      <c r="L31" s="41">
        <f t="shared" si="5"/>
        <v>8279</v>
      </c>
      <c r="M31" s="178">
        <f t="shared" si="6"/>
        <v>8279</v>
      </c>
      <c r="N31" s="164"/>
      <c r="O31" s="229" t="s">
        <v>324</v>
      </c>
      <c r="P31" s="166">
        <f t="shared" si="0"/>
        <v>8279</v>
      </c>
      <c r="Q31" s="167" t="e">
        <f>+#REF!</f>
        <v>#REF!</v>
      </c>
      <c r="R31" s="166" t="e">
        <f t="shared" si="1"/>
        <v>#REF!</v>
      </c>
    </row>
    <row r="32" spans="1:18" x14ac:dyDescent="0.25">
      <c r="A32" s="67">
        <f t="shared" si="3"/>
        <v>28</v>
      </c>
      <c r="B32" s="46" t="s">
        <v>144</v>
      </c>
      <c r="C32" s="103" t="s">
        <v>145</v>
      </c>
      <c r="D32" s="48">
        <v>43193</v>
      </c>
      <c r="E32" s="217">
        <v>95592</v>
      </c>
      <c r="F32" s="216">
        <f t="shared" si="7"/>
        <v>95592</v>
      </c>
      <c r="G32" s="190">
        <f t="shared" si="2"/>
        <v>95592</v>
      </c>
      <c r="H32" s="102">
        <v>0</v>
      </c>
      <c r="I32" s="149">
        <v>1</v>
      </c>
      <c r="J32" s="149">
        <v>1</v>
      </c>
      <c r="K32" s="41">
        <f t="shared" si="4"/>
        <v>95592</v>
      </c>
      <c r="L32" s="41">
        <f t="shared" si="5"/>
        <v>95592</v>
      </c>
      <c r="M32" s="178">
        <f t="shared" si="6"/>
        <v>95592</v>
      </c>
      <c r="N32" s="164"/>
      <c r="O32" s="229" t="s">
        <v>325</v>
      </c>
      <c r="P32" s="166">
        <f t="shared" si="0"/>
        <v>95592</v>
      </c>
      <c r="Q32" s="167" t="e">
        <f>+#REF!</f>
        <v>#REF!</v>
      </c>
      <c r="R32" s="166" t="e">
        <f t="shared" si="1"/>
        <v>#REF!</v>
      </c>
    </row>
    <row r="33" spans="1:18" x14ac:dyDescent="0.25">
      <c r="A33" s="67">
        <f t="shared" si="3"/>
        <v>29</v>
      </c>
      <c r="B33" s="46" t="s">
        <v>45</v>
      </c>
      <c r="C33" s="53">
        <v>914013</v>
      </c>
      <c r="D33" s="48">
        <v>43193</v>
      </c>
      <c r="E33" s="217">
        <v>85153</v>
      </c>
      <c r="F33" s="216">
        <f t="shared" si="7"/>
        <v>85153</v>
      </c>
      <c r="G33" s="190">
        <f t="shared" si="2"/>
        <v>85153</v>
      </c>
      <c r="H33" s="102">
        <v>0</v>
      </c>
      <c r="I33" s="149">
        <v>1</v>
      </c>
      <c r="J33" s="149">
        <v>1</v>
      </c>
      <c r="K33" s="41">
        <f t="shared" si="4"/>
        <v>85153</v>
      </c>
      <c r="L33" s="41">
        <f t="shared" si="5"/>
        <v>85153</v>
      </c>
      <c r="M33" s="178">
        <f t="shared" si="6"/>
        <v>85153</v>
      </c>
      <c r="N33" s="164"/>
      <c r="O33" s="229" t="s">
        <v>326</v>
      </c>
      <c r="P33" s="166">
        <f t="shared" si="0"/>
        <v>85153</v>
      </c>
      <c r="Q33" s="167" t="e">
        <f>+#REF!</f>
        <v>#REF!</v>
      </c>
      <c r="R33" s="166" t="e">
        <f t="shared" si="1"/>
        <v>#REF!</v>
      </c>
    </row>
    <row r="34" spans="1:18" x14ac:dyDescent="0.25">
      <c r="A34" s="67">
        <f t="shared" si="3"/>
        <v>30</v>
      </c>
      <c r="B34" s="46" t="s">
        <v>141</v>
      </c>
      <c r="C34" s="103" t="s">
        <v>142</v>
      </c>
      <c r="D34" s="48">
        <v>43193</v>
      </c>
      <c r="E34" s="217">
        <v>55316</v>
      </c>
      <c r="F34" s="216">
        <f t="shared" si="7"/>
        <v>55316</v>
      </c>
      <c r="G34" s="190">
        <f t="shared" si="2"/>
        <v>55316</v>
      </c>
      <c r="H34" s="102">
        <v>0</v>
      </c>
      <c r="I34" s="149">
        <v>1</v>
      </c>
      <c r="J34" s="149">
        <v>1</v>
      </c>
      <c r="K34" s="41">
        <f t="shared" si="4"/>
        <v>55316</v>
      </c>
      <c r="L34" s="41">
        <f t="shared" si="5"/>
        <v>55316</v>
      </c>
      <c r="M34" s="178">
        <f t="shared" si="6"/>
        <v>55316</v>
      </c>
      <c r="N34" s="164"/>
      <c r="O34" s="229" t="s">
        <v>327</v>
      </c>
      <c r="P34" s="166">
        <f t="shared" si="0"/>
        <v>55316</v>
      </c>
      <c r="Q34" s="167" t="e">
        <f>+#REF!</f>
        <v>#REF!</v>
      </c>
      <c r="R34" s="166" t="e">
        <f t="shared" si="1"/>
        <v>#REF!</v>
      </c>
    </row>
    <row r="35" spans="1:18" x14ac:dyDescent="0.25">
      <c r="A35" s="67">
        <f t="shared" si="3"/>
        <v>31</v>
      </c>
      <c r="B35" s="46" t="s">
        <v>141</v>
      </c>
      <c r="C35" s="103" t="s">
        <v>142</v>
      </c>
      <c r="D35" s="48">
        <v>43193</v>
      </c>
      <c r="E35" s="217">
        <v>142201</v>
      </c>
      <c r="F35" s="216">
        <f t="shared" si="7"/>
        <v>142201</v>
      </c>
      <c r="G35" s="190">
        <f t="shared" si="2"/>
        <v>142201</v>
      </c>
      <c r="H35" s="102">
        <v>0</v>
      </c>
      <c r="I35" s="149">
        <v>1</v>
      </c>
      <c r="J35" s="149">
        <v>1</v>
      </c>
      <c r="K35" s="41">
        <f t="shared" si="4"/>
        <v>142201</v>
      </c>
      <c r="L35" s="41">
        <f t="shared" si="5"/>
        <v>142201</v>
      </c>
      <c r="M35" s="178">
        <f t="shared" si="6"/>
        <v>142201</v>
      </c>
      <c r="N35" s="164"/>
      <c r="O35" s="229" t="s">
        <v>328</v>
      </c>
      <c r="P35" s="166">
        <f t="shared" si="0"/>
        <v>142201</v>
      </c>
      <c r="Q35" s="167" t="e">
        <f>+#REF!</f>
        <v>#REF!</v>
      </c>
      <c r="R35" s="166" t="e">
        <f t="shared" si="1"/>
        <v>#REF!</v>
      </c>
    </row>
    <row r="36" spans="1:18" x14ac:dyDescent="0.25">
      <c r="A36" s="67">
        <f t="shared" si="3"/>
        <v>32</v>
      </c>
      <c r="B36" s="46" t="s">
        <v>141</v>
      </c>
      <c r="C36" s="103" t="s">
        <v>142</v>
      </c>
      <c r="D36" s="48">
        <v>43193</v>
      </c>
      <c r="E36" s="217">
        <v>104390</v>
      </c>
      <c r="F36" s="216">
        <f t="shared" si="7"/>
        <v>104390</v>
      </c>
      <c r="G36" s="190">
        <f t="shared" si="2"/>
        <v>104390</v>
      </c>
      <c r="H36" s="102">
        <v>0</v>
      </c>
      <c r="I36" s="149">
        <v>1</v>
      </c>
      <c r="J36" s="149">
        <v>1</v>
      </c>
      <c r="K36" s="41">
        <f t="shared" si="4"/>
        <v>104390</v>
      </c>
      <c r="L36" s="41">
        <f t="shared" si="5"/>
        <v>104390</v>
      </c>
      <c r="M36" s="178">
        <f t="shared" si="6"/>
        <v>104390</v>
      </c>
      <c r="N36" s="164"/>
      <c r="O36" s="229" t="s">
        <v>329</v>
      </c>
      <c r="P36" s="166">
        <f t="shared" si="0"/>
        <v>104390</v>
      </c>
      <c r="Q36" s="167" t="e">
        <f>+#REF!</f>
        <v>#REF!</v>
      </c>
      <c r="R36" s="166" t="e">
        <f t="shared" si="1"/>
        <v>#REF!</v>
      </c>
    </row>
    <row r="37" spans="1:18" x14ac:dyDescent="0.25">
      <c r="A37" s="67">
        <f t="shared" si="3"/>
        <v>33</v>
      </c>
      <c r="B37" s="46" t="s">
        <v>141</v>
      </c>
      <c r="C37" s="103" t="s">
        <v>142</v>
      </c>
      <c r="D37" s="48">
        <v>43193</v>
      </c>
      <c r="E37" s="217">
        <v>85153</v>
      </c>
      <c r="F37" s="216">
        <f t="shared" si="7"/>
        <v>85153</v>
      </c>
      <c r="G37" s="190">
        <f t="shared" si="2"/>
        <v>85153</v>
      </c>
      <c r="H37" s="102">
        <v>0</v>
      </c>
      <c r="I37" s="149">
        <v>1</v>
      </c>
      <c r="J37" s="149">
        <v>1</v>
      </c>
      <c r="K37" s="41">
        <f t="shared" si="4"/>
        <v>85153</v>
      </c>
      <c r="L37" s="41">
        <f t="shared" si="5"/>
        <v>85153</v>
      </c>
      <c r="M37" s="178">
        <f t="shared" si="6"/>
        <v>85153</v>
      </c>
      <c r="N37" s="164"/>
      <c r="O37" s="229" t="s">
        <v>330</v>
      </c>
      <c r="P37" s="166">
        <f t="shared" si="0"/>
        <v>85153</v>
      </c>
      <c r="Q37" s="167" t="e">
        <f>+#REF!</f>
        <v>#REF!</v>
      </c>
      <c r="R37" s="166" t="e">
        <f t="shared" si="1"/>
        <v>#REF!</v>
      </c>
    </row>
    <row r="38" spans="1:18" x14ac:dyDescent="0.25">
      <c r="A38" s="67">
        <f t="shared" si="3"/>
        <v>34</v>
      </c>
      <c r="B38" s="46" t="s">
        <v>141</v>
      </c>
      <c r="C38" s="103" t="s">
        <v>142</v>
      </c>
      <c r="D38" s="48">
        <v>43193</v>
      </c>
      <c r="E38" s="217">
        <v>533442</v>
      </c>
      <c r="F38" s="216">
        <f t="shared" si="7"/>
        <v>533442</v>
      </c>
      <c r="G38" s="190">
        <f t="shared" si="2"/>
        <v>533442</v>
      </c>
      <c r="H38" s="102">
        <v>0</v>
      </c>
      <c r="I38" s="149">
        <v>1</v>
      </c>
      <c r="J38" s="149">
        <v>1</v>
      </c>
      <c r="K38" s="41">
        <f t="shared" si="4"/>
        <v>533442</v>
      </c>
      <c r="L38" s="41">
        <f t="shared" si="5"/>
        <v>533442</v>
      </c>
      <c r="M38" s="178">
        <f t="shared" si="6"/>
        <v>533442</v>
      </c>
      <c r="N38" s="164"/>
      <c r="O38" s="229" t="s">
        <v>331</v>
      </c>
      <c r="P38" s="166">
        <f t="shared" si="0"/>
        <v>533442</v>
      </c>
      <c r="Q38" s="167" t="e">
        <f>+#REF!</f>
        <v>#REF!</v>
      </c>
      <c r="R38" s="166" t="e">
        <f t="shared" si="1"/>
        <v>#REF!</v>
      </c>
    </row>
    <row r="39" spans="1:18" x14ac:dyDescent="0.25">
      <c r="A39" s="67">
        <f t="shared" si="3"/>
        <v>35</v>
      </c>
      <c r="B39" s="46" t="s">
        <v>139</v>
      </c>
      <c r="C39" s="122">
        <v>899458</v>
      </c>
      <c r="D39" s="48">
        <v>43193</v>
      </c>
      <c r="E39" s="218">
        <v>402385</v>
      </c>
      <c r="F39" s="216">
        <f t="shared" si="7"/>
        <v>402385</v>
      </c>
      <c r="G39" s="190">
        <f t="shared" ref="G39:G58" si="8">+E39/I39</f>
        <v>402385</v>
      </c>
      <c r="H39" s="102">
        <v>0</v>
      </c>
      <c r="I39" s="149">
        <v>1</v>
      </c>
      <c r="J39" s="149">
        <v>1</v>
      </c>
      <c r="K39" s="41">
        <f t="shared" si="4"/>
        <v>402385</v>
      </c>
      <c r="L39" s="41">
        <f t="shared" si="5"/>
        <v>402385</v>
      </c>
      <c r="M39" s="178">
        <f t="shared" si="6"/>
        <v>402385</v>
      </c>
      <c r="N39" s="164"/>
      <c r="O39" s="229" t="s">
        <v>332</v>
      </c>
      <c r="P39" s="166">
        <f t="shared" si="0"/>
        <v>402385</v>
      </c>
      <c r="Q39" s="167" t="e">
        <f>+#REF!</f>
        <v>#REF!</v>
      </c>
      <c r="R39" s="166" t="e">
        <f t="shared" si="1"/>
        <v>#REF!</v>
      </c>
    </row>
    <row r="40" spans="1:18" x14ac:dyDescent="0.25">
      <c r="A40" s="67">
        <f t="shared" si="3"/>
        <v>36</v>
      </c>
      <c r="B40" s="46" t="s">
        <v>133</v>
      </c>
      <c r="C40" s="103" t="s">
        <v>134</v>
      </c>
      <c r="D40" s="48">
        <v>43193</v>
      </c>
      <c r="E40" s="217">
        <v>144783</v>
      </c>
      <c r="F40" s="216">
        <f t="shared" si="7"/>
        <v>144783</v>
      </c>
      <c r="G40" s="190">
        <f t="shared" si="8"/>
        <v>144783</v>
      </c>
      <c r="H40" s="102">
        <v>0</v>
      </c>
      <c r="I40" s="149">
        <v>1</v>
      </c>
      <c r="J40" s="149">
        <v>1</v>
      </c>
      <c r="K40" s="41">
        <f t="shared" si="4"/>
        <v>144783</v>
      </c>
      <c r="L40" s="41">
        <f t="shared" si="5"/>
        <v>144783</v>
      </c>
      <c r="M40" s="178">
        <f t="shared" si="6"/>
        <v>144783</v>
      </c>
      <c r="N40" s="164"/>
      <c r="O40" s="229" t="s">
        <v>333</v>
      </c>
      <c r="P40" s="166">
        <f t="shared" si="0"/>
        <v>144783</v>
      </c>
      <c r="Q40" s="167" t="e">
        <f>+#REF!</f>
        <v>#REF!</v>
      </c>
      <c r="R40" s="166" t="e">
        <f t="shared" si="1"/>
        <v>#REF!</v>
      </c>
    </row>
    <row r="41" spans="1:18" x14ac:dyDescent="0.25">
      <c r="A41" s="67">
        <f t="shared" si="3"/>
        <v>37</v>
      </c>
      <c r="B41" s="46" t="s">
        <v>133</v>
      </c>
      <c r="C41" s="103" t="s">
        <v>134</v>
      </c>
      <c r="D41" s="48">
        <v>43193</v>
      </c>
      <c r="E41" s="232">
        <v>381315</v>
      </c>
      <c r="F41" s="216">
        <f t="shared" si="7"/>
        <v>381315</v>
      </c>
      <c r="G41" s="190">
        <f t="shared" si="8"/>
        <v>381315</v>
      </c>
      <c r="H41" s="102">
        <v>0</v>
      </c>
      <c r="I41" s="149">
        <v>1</v>
      </c>
      <c r="J41" s="149">
        <v>1</v>
      </c>
      <c r="K41" s="41">
        <f t="shared" si="4"/>
        <v>381315</v>
      </c>
      <c r="L41" s="41">
        <f t="shared" si="5"/>
        <v>381315</v>
      </c>
      <c r="M41" s="178">
        <f t="shared" si="6"/>
        <v>381315</v>
      </c>
      <c r="N41" s="164"/>
      <c r="O41" s="229" t="s">
        <v>334</v>
      </c>
      <c r="P41" s="166">
        <f t="shared" si="0"/>
        <v>381315</v>
      </c>
      <c r="Q41" s="167" t="e">
        <f>+#REF!</f>
        <v>#REF!</v>
      </c>
      <c r="R41" s="166" t="e">
        <f t="shared" si="1"/>
        <v>#REF!</v>
      </c>
    </row>
    <row r="42" spans="1:18" x14ac:dyDescent="0.25">
      <c r="A42" s="67">
        <f t="shared" si="3"/>
        <v>38</v>
      </c>
      <c r="B42" s="46" t="s">
        <v>130</v>
      </c>
      <c r="C42" s="103" t="s">
        <v>131</v>
      </c>
      <c r="D42" s="48">
        <v>43193</v>
      </c>
      <c r="E42" s="217">
        <v>127498</v>
      </c>
      <c r="F42" s="216">
        <f t="shared" si="7"/>
        <v>127498</v>
      </c>
      <c r="G42" s="190">
        <f t="shared" si="8"/>
        <v>127498</v>
      </c>
      <c r="H42" s="102">
        <v>0</v>
      </c>
      <c r="I42" s="149">
        <v>1</v>
      </c>
      <c r="J42" s="149">
        <v>1</v>
      </c>
      <c r="K42" s="41">
        <f t="shared" si="4"/>
        <v>127498</v>
      </c>
      <c r="L42" s="41">
        <f t="shared" si="5"/>
        <v>127498</v>
      </c>
      <c r="M42" s="178">
        <f t="shared" si="6"/>
        <v>127498</v>
      </c>
      <c r="N42" s="164"/>
      <c r="O42" s="229" t="s">
        <v>335</v>
      </c>
      <c r="P42" s="166">
        <f t="shared" si="0"/>
        <v>127498</v>
      </c>
      <c r="Q42" s="167" t="e">
        <f>+#REF!</f>
        <v>#REF!</v>
      </c>
      <c r="R42" s="166" t="e">
        <f t="shared" si="1"/>
        <v>#REF!</v>
      </c>
    </row>
    <row r="43" spans="1:18" x14ac:dyDescent="0.25">
      <c r="A43" s="67">
        <f t="shared" si="3"/>
        <v>39</v>
      </c>
      <c r="B43" s="46" t="s">
        <v>104</v>
      </c>
      <c r="C43" s="103" t="s">
        <v>105</v>
      </c>
      <c r="D43" s="48">
        <v>43193</v>
      </c>
      <c r="E43" s="219">
        <v>557212</v>
      </c>
      <c r="F43" s="216">
        <f t="shared" si="7"/>
        <v>557212</v>
      </c>
      <c r="G43" s="190">
        <f t="shared" si="8"/>
        <v>557212</v>
      </c>
      <c r="H43" s="102">
        <v>0</v>
      </c>
      <c r="I43" s="149">
        <v>1</v>
      </c>
      <c r="J43" s="149">
        <v>1</v>
      </c>
      <c r="K43" s="41">
        <f t="shared" si="4"/>
        <v>557212</v>
      </c>
      <c r="L43" s="41">
        <f t="shared" si="5"/>
        <v>557212</v>
      </c>
      <c r="M43" s="178">
        <f t="shared" si="6"/>
        <v>557212</v>
      </c>
      <c r="N43" s="164"/>
      <c r="O43" s="229" t="s">
        <v>336</v>
      </c>
      <c r="P43" s="166">
        <f t="shared" si="0"/>
        <v>557212</v>
      </c>
      <c r="Q43" s="167" t="e">
        <f>+#REF!</f>
        <v>#REF!</v>
      </c>
      <c r="R43" s="166" t="e">
        <f t="shared" si="1"/>
        <v>#REF!</v>
      </c>
    </row>
    <row r="44" spans="1:18" x14ac:dyDescent="0.25">
      <c r="A44" s="67">
        <f t="shared" si="3"/>
        <v>40</v>
      </c>
      <c r="B44" s="46" t="s">
        <v>104</v>
      </c>
      <c r="C44" s="103" t="s">
        <v>105</v>
      </c>
      <c r="D44" s="48">
        <v>43193</v>
      </c>
      <c r="E44" s="219">
        <v>395613</v>
      </c>
      <c r="F44" s="216">
        <f t="shared" si="7"/>
        <v>395613</v>
      </c>
      <c r="G44" s="190">
        <f t="shared" si="8"/>
        <v>395613</v>
      </c>
      <c r="H44" s="102">
        <v>0</v>
      </c>
      <c r="I44" s="149">
        <v>1</v>
      </c>
      <c r="J44" s="149">
        <v>1</v>
      </c>
      <c r="K44" s="41">
        <f t="shared" si="4"/>
        <v>395613</v>
      </c>
      <c r="L44" s="41">
        <f t="shared" si="5"/>
        <v>395613</v>
      </c>
      <c r="M44" s="178">
        <f t="shared" si="6"/>
        <v>395613</v>
      </c>
      <c r="N44" s="164"/>
      <c r="O44" s="229" t="s">
        <v>337</v>
      </c>
      <c r="P44" s="166">
        <f t="shared" si="0"/>
        <v>395613</v>
      </c>
      <c r="Q44" s="167" t="e">
        <f>+#REF!</f>
        <v>#REF!</v>
      </c>
      <c r="R44" s="166" t="e">
        <f t="shared" si="1"/>
        <v>#REF!</v>
      </c>
    </row>
    <row r="45" spans="1:18" x14ac:dyDescent="0.25">
      <c r="A45" s="67">
        <f t="shared" si="3"/>
        <v>41</v>
      </c>
      <c r="B45" s="46" t="s">
        <v>151</v>
      </c>
      <c r="C45" s="103" t="s">
        <v>152</v>
      </c>
      <c r="D45" s="48">
        <v>43194</v>
      </c>
      <c r="E45" s="218">
        <v>257068</v>
      </c>
      <c r="F45" s="216">
        <f t="shared" si="7"/>
        <v>257068</v>
      </c>
      <c r="G45" s="190">
        <f t="shared" si="8"/>
        <v>257068</v>
      </c>
      <c r="H45" s="102">
        <v>0</v>
      </c>
      <c r="I45" s="149">
        <v>1</v>
      </c>
      <c r="J45" s="149">
        <v>1</v>
      </c>
      <c r="K45" s="41">
        <f t="shared" si="4"/>
        <v>257068</v>
      </c>
      <c r="L45" s="41">
        <f t="shared" si="5"/>
        <v>257068</v>
      </c>
      <c r="M45" s="178">
        <f t="shared" si="6"/>
        <v>257068</v>
      </c>
      <c r="N45" s="164"/>
      <c r="O45" s="229" t="s">
        <v>338</v>
      </c>
      <c r="P45" s="166">
        <f t="shared" si="0"/>
        <v>257068</v>
      </c>
      <c r="Q45" s="167" t="e">
        <f>+#REF!</f>
        <v>#REF!</v>
      </c>
      <c r="R45" s="166" t="e">
        <f t="shared" si="1"/>
        <v>#REF!</v>
      </c>
    </row>
    <row r="46" spans="1:18" x14ac:dyDescent="0.25">
      <c r="A46" s="67">
        <f t="shared" si="3"/>
        <v>42</v>
      </c>
      <c r="B46" s="46" t="s">
        <v>151</v>
      </c>
      <c r="C46" s="103" t="s">
        <v>152</v>
      </c>
      <c r="D46" s="48">
        <v>43194</v>
      </c>
      <c r="E46" s="218">
        <v>99397</v>
      </c>
      <c r="F46" s="216">
        <f t="shared" si="7"/>
        <v>99397</v>
      </c>
      <c r="G46" s="190">
        <f t="shared" si="8"/>
        <v>99397</v>
      </c>
      <c r="H46" s="102">
        <v>0</v>
      </c>
      <c r="I46" s="149">
        <v>1</v>
      </c>
      <c r="J46" s="149">
        <v>1</v>
      </c>
      <c r="K46" s="41">
        <f t="shared" si="4"/>
        <v>99397</v>
      </c>
      <c r="L46" s="41">
        <f t="shared" si="5"/>
        <v>99397</v>
      </c>
      <c r="M46" s="178">
        <f t="shared" si="6"/>
        <v>99397</v>
      </c>
      <c r="N46" s="164"/>
      <c r="O46" s="229" t="s">
        <v>339</v>
      </c>
      <c r="P46" s="166">
        <f t="shared" si="0"/>
        <v>99397</v>
      </c>
      <c r="Q46" s="167" t="e">
        <f>+#REF!</f>
        <v>#REF!</v>
      </c>
      <c r="R46" s="166" t="e">
        <f t="shared" si="1"/>
        <v>#REF!</v>
      </c>
    </row>
    <row r="47" spans="1:18" x14ac:dyDescent="0.25">
      <c r="A47" s="67">
        <f t="shared" si="3"/>
        <v>43</v>
      </c>
      <c r="B47" s="46" t="s">
        <v>162</v>
      </c>
      <c r="C47" s="122">
        <v>901689</v>
      </c>
      <c r="D47" s="48">
        <v>43194</v>
      </c>
      <c r="E47" s="218">
        <v>407433</v>
      </c>
      <c r="F47" s="216">
        <f t="shared" si="7"/>
        <v>407433</v>
      </c>
      <c r="G47" s="190">
        <f t="shared" si="8"/>
        <v>407433</v>
      </c>
      <c r="H47" s="102">
        <v>0</v>
      </c>
      <c r="I47" s="149">
        <v>1</v>
      </c>
      <c r="J47" s="149">
        <v>1</v>
      </c>
      <c r="K47" s="41">
        <f t="shared" si="4"/>
        <v>407433</v>
      </c>
      <c r="L47" s="41">
        <f t="shared" si="5"/>
        <v>407433</v>
      </c>
      <c r="M47" s="178">
        <f t="shared" si="6"/>
        <v>407433</v>
      </c>
      <c r="N47" s="164"/>
      <c r="O47" s="229" t="s">
        <v>340</v>
      </c>
      <c r="P47" s="166">
        <f t="shared" si="0"/>
        <v>407433</v>
      </c>
      <c r="Q47" s="167" t="e">
        <f>+#REF!</f>
        <v>#REF!</v>
      </c>
      <c r="R47" s="166" t="e">
        <f t="shared" si="1"/>
        <v>#REF!</v>
      </c>
    </row>
    <row r="48" spans="1:18" x14ac:dyDescent="0.25">
      <c r="A48" s="67">
        <f t="shared" si="3"/>
        <v>44</v>
      </c>
      <c r="B48" s="97" t="s">
        <v>154</v>
      </c>
      <c r="C48" s="106" t="s">
        <v>155</v>
      </c>
      <c r="D48" s="99">
        <v>43194</v>
      </c>
      <c r="E48" s="49">
        <v>334536</v>
      </c>
      <c r="F48" s="216">
        <f t="shared" si="7"/>
        <v>334536</v>
      </c>
      <c r="G48" s="190">
        <f t="shared" si="8"/>
        <v>334536</v>
      </c>
      <c r="H48" s="102">
        <v>0</v>
      </c>
      <c r="I48" s="149">
        <v>1</v>
      </c>
      <c r="J48" s="149">
        <v>1</v>
      </c>
      <c r="K48" s="41">
        <f t="shared" si="4"/>
        <v>334536</v>
      </c>
      <c r="L48" s="41">
        <f t="shared" si="5"/>
        <v>334536</v>
      </c>
      <c r="M48" s="178">
        <f t="shared" si="6"/>
        <v>334536</v>
      </c>
      <c r="N48" s="164"/>
      <c r="O48" s="229" t="s">
        <v>341</v>
      </c>
      <c r="P48" s="166">
        <f t="shared" si="0"/>
        <v>334536</v>
      </c>
      <c r="Q48" s="167" t="e">
        <f>+#REF!</f>
        <v>#REF!</v>
      </c>
      <c r="R48" s="166" t="e">
        <f t="shared" si="1"/>
        <v>#REF!</v>
      </c>
    </row>
    <row r="49" spans="1:18" x14ac:dyDescent="0.25">
      <c r="A49" s="67">
        <f t="shared" si="3"/>
        <v>45</v>
      </c>
      <c r="B49" s="46" t="s">
        <v>156</v>
      </c>
      <c r="C49" s="103" t="s">
        <v>157</v>
      </c>
      <c r="D49" s="48">
        <v>43194</v>
      </c>
      <c r="E49" s="217">
        <v>215210</v>
      </c>
      <c r="F49" s="216">
        <f t="shared" si="7"/>
        <v>215210</v>
      </c>
      <c r="G49" s="190">
        <f t="shared" si="8"/>
        <v>215210</v>
      </c>
      <c r="H49" s="102">
        <v>0</v>
      </c>
      <c r="I49" s="149">
        <v>1</v>
      </c>
      <c r="J49" s="149">
        <v>1</v>
      </c>
      <c r="K49" s="41">
        <f t="shared" si="4"/>
        <v>215210</v>
      </c>
      <c r="L49" s="41">
        <f t="shared" si="5"/>
        <v>215210</v>
      </c>
      <c r="M49" s="178">
        <f t="shared" si="6"/>
        <v>215210</v>
      </c>
      <c r="N49" s="164"/>
      <c r="O49" s="229" t="s">
        <v>342</v>
      </c>
      <c r="P49" s="166">
        <f t="shared" si="0"/>
        <v>215210</v>
      </c>
      <c r="Q49" s="167" t="e">
        <f>+#REF!</f>
        <v>#REF!</v>
      </c>
      <c r="R49" s="166" t="e">
        <f t="shared" si="1"/>
        <v>#REF!</v>
      </c>
    </row>
    <row r="50" spans="1:18" x14ac:dyDescent="0.25">
      <c r="A50" s="67">
        <f t="shared" si="3"/>
        <v>46</v>
      </c>
      <c r="B50" s="46" t="s">
        <v>156</v>
      </c>
      <c r="C50" s="103" t="s">
        <v>157</v>
      </c>
      <c r="D50" s="48">
        <v>43194</v>
      </c>
      <c r="E50" s="217">
        <v>246157</v>
      </c>
      <c r="F50" s="216">
        <f t="shared" si="7"/>
        <v>246157</v>
      </c>
      <c r="G50" s="190">
        <f t="shared" si="8"/>
        <v>246157</v>
      </c>
      <c r="H50" s="102">
        <v>0</v>
      </c>
      <c r="I50" s="149">
        <v>1</v>
      </c>
      <c r="J50" s="149">
        <v>1</v>
      </c>
      <c r="K50" s="41">
        <f t="shared" si="4"/>
        <v>246157</v>
      </c>
      <c r="L50" s="41">
        <f t="shared" si="5"/>
        <v>246157</v>
      </c>
      <c r="M50" s="178">
        <f t="shared" si="6"/>
        <v>246157</v>
      </c>
      <c r="N50" s="164"/>
      <c r="O50" s="229" t="s">
        <v>343</v>
      </c>
      <c r="P50" s="166">
        <f t="shared" si="0"/>
        <v>246157</v>
      </c>
      <c r="Q50" s="167" t="e">
        <f>+#REF!</f>
        <v>#REF!</v>
      </c>
      <c r="R50" s="166" t="e">
        <f t="shared" si="1"/>
        <v>#REF!</v>
      </c>
    </row>
    <row r="51" spans="1:18" x14ac:dyDescent="0.25">
      <c r="A51" s="67">
        <f t="shared" si="3"/>
        <v>47</v>
      </c>
      <c r="B51" s="46" t="s">
        <v>160</v>
      </c>
      <c r="C51" s="103" t="s">
        <v>161</v>
      </c>
      <c r="D51" s="48">
        <v>43194</v>
      </c>
      <c r="E51" s="232">
        <v>784876</v>
      </c>
      <c r="F51" s="216">
        <f t="shared" si="7"/>
        <v>784876</v>
      </c>
      <c r="G51" s="190">
        <f t="shared" si="8"/>
        <v>784876</v>
      </c>
      <c r="H51" s="102">
        <v>0</v>
      </c>
      <c r="I51" s="149">
        <v>1</v>
      </c>
      <c r="J51" s="149">
        <v>1</v>
      </c>
      <c r="K51" s="41">
        <f t="shared" si="4"/>
        <v>784876</v>
      </c>
      <c r="L51" s="41">
        <f t="shared" si="5"/>
        <v>784876</v>
      </c>
      <c r="M51" s="178">
        <f t="shared" si="6"/>
        <v>784876</v>
      </c>
      <c r="N51" s="164"/>
      <c r="O51" s="229" t="s">
        <v>344</v>
      </c>
      <c r="P51" s="166">
        <f t="shared" si="0"/>
        <v>784876</v>
      </c>
      <c r="Q51" s="167" t="e">
        <f>+#REF!</f>
        <v>#REF!</v>
      </c>
      <c r="R51" s="166" t="e">
        <f t="shared" si="1"/>
        <v>#REF!</v>
      </c>
    </row>
    <row r="52" spans="1:18" x14ac:dyDescent="0.25">
      <c r="A52" s="67">
        <f t="shared" si="3"/>
        <v>48</v>
      </c>
      <c r="B52" s="46" t="s">
        <v>158</v>
      </c>
      <c r="C52" s="103" t="s">
        <v>159</v>
      </c>
      <c r="D52" s="48">
        <v>43194</v>
      </c>
      <c r="E52" s="217">
        <v>532108</v>
      </c>
      <c r="F52" s="216">
        <f t="shared" si="7"/>
        <v>532108</v>
      </c>
      <c r="G52" s="190">
        <f t="shared" si="8"/>
        <v>532108</v>
      </c>
      <c r="H52" s="102">
        <v>0</v>
      </c>
      <c r="I52" s="149">
        <v>1</v>
      </c>
      <c r="J52" s="149">
        <v>1</v>
      </c>
      <c r="K52" s="41">
        <f t="shared" si="4"/>
        <v>532108</v>
      </c>
      <c r="L52" s="41">
        <f t="shared" si="5"/>
        <v>532108</v>
      </c>
      <c r="M52" s="178">
        <f t="shared" si="6"/>
        <v>532108</v>
      </c>
      <c r="N52" s="164"/>
      <c r="O52" s="229" t="s">
        <v>345</v>
      </c>
      <c r="P52" s="166">
        <f t="shared" si="0"/>
        <v>532108</v>
      </c>
      <c r="Q52" s="167" t="e">
        <f>+#REF!</f>
        <v>#REF!</v>
      </c>
      <c r="R52" s="166" t="e">
        <f t="shared" si="1"/>
        <v>#REF!</v>
      </c>
    </row>
    <row r="53" spans="1:18" x14ac:dyDescent="0.25">
      <c r="A53" s="67">
        <f t="shared" si="3"/>
        <v>49</v>
      </c>
      <c r="B53" s="46" t="s">
        <v>151</v>
      </c>
      <c r="C53" s="103" t="s">
        <v>152</v>
      </c>
      <c r="D53" s="48">
        <v>43194</v>
      </c>
      <c r="E53" s="218">
        <v>257068</v>
      </c>
      <c r="F53" s="216">
        <f t="shared" si="7"/>
        <v>257068</v>
      </c>
      <c r="G53" s="190">
        <f t="shared" si="8"/>
        <v>257068</v>
      </c>
      <c r="H53" s="102">
        <v>0</v>
      </c>
      <c r="I53" s="149">
        <v>1</v>
      </c>
      <c r="J53" s="149">
        <v>1</v>
      </c>
      <c r="K53" s="41">
        <f t="shared" si="4"/>
        <v>257068</v>
      </c>
      <c r="L53" s="41">
        <f t="shared" si="5"/>
        <v>257068</v>
      </c>
      <c r="M53" s="178">
        <f t="shared" si="6"/>
        <v>257068</v>
      </c>
      <c r="N53" s="164"/>
      <c r="O53" s="229" t="s">
        <v>338</v>
      </c>
      <c r="P53" s="166">
        <f t="shared" si="0"/>
        <v>257068</v>
      </c>
      <c r="Q53" s="167" t="e">
        <f>+#REF!</f>
        <v>#REF!</v>
      </c>
      <c r="R53" s="166" t="e">
        <f t="shared" si="1"/>
        <v>#REF!</v>
      </c>
    </row>
    <row r="54" spans="1:18" x14ac:dyDescent="0.25">
      <c r="A54" s="67">
        <f t="shared" si="3"/>
        <v>50</v>
      </c>
      <c r="B54" s="46" t="s">
        <v>151</v>
      </c>
      <c r="C54" s="103" t="s">
        <v>152</v>
      </c>
      <c r="D54" s="48">
        <v>43194</v>
      </c>
      <c r="E54" s="218">
        <v>99371</v>
      </c>
      <c r="F54" s="216">
        <f t="shared" si="7"/>
        <v>99371</v>
      </c>
      <c r="G54" s="190">
        <f t="shared" si="8"/>
        <v>99371</v>
      </c>
      <c r="H54" s="102">
        <v>0</v>
      </c>
      <c r="I54" s="149">
        <v>1</v>
      </c>
      <c r="J54" s="149">
        <v>1</v>
      </c>
      <c r="K54" s="41">
        <f t="shared" si="4"/>
        <v>99371</v>
      </c>
      <c r="L54" s="41">
        <f t="shared" si="5"/>
        <v>99371</v>
      </c>
      <c r="M54" s="178">
        <f t="shared" si="6"/>
        <v>99371</v>
      </c>
      <c r="N54" s="164"/>
      <c r="O54" s="229" t="s">
        <v>339</v>
      </c>
      <c r="P54" s="166">
        <f t="shared" si="0"/>
        <v>99371</v>
      </c>
      <c r="Q54" s="167" t="e">
        <f>+#REF!</f>
        <v>#REF!</v>
      </c>
      <c r="R54" s="166" t="e">
        <f t="shared" si="1"/>
        <v>#REF!</v>
      </c>
    </row>
    <row r="55" spans="1:18" x14ac:dyDescent="0.25">
      <c r="A55" s="67">
        <f t="shared" si="3"/>
        <v>51</v>
      </c>
      <c r="B55" s="46" t="s">
        <v>103</v>
      </c>
      <c r="C55" s="53">
        <v>970654</v>
      </c>
      <c r="D55" s="48">
        <v>43194</v>
      </c>
      <c r="E55" s="217">
        <v>315010</v>
      </c>
      <c r="F55" s="216">
        <f t="shared" si="7"/>
        <v>315010</v>
      </c>
      <c r="G55" s="190">
        <f t="shared" si="8"/>
        <v>315010</v>
      </c>
      <c r="H55" s="102">
        <v>0</v>
      </c>
      <c r="I55" s="149">
        <v>1</v>
      </c>
      <c r="J55" s="149">
        <v>1</v>
      </c>
      <c r="K55" s="41">
        <f t="shared" si="4"/>
        <v>315010</v>
      </c>
      <c r="L55" s="41">
        <f t="shared" si="5"/>
        <v>315010</v>
      </c>
      <c r="M55" s="178">
        <f t="shared" si="6"/>
        <v>315010</v>
      </c>
      <c r="N55" s="164"/>
      <c r="O55" s="229" t="s">
        <v>346</v>
      </c>
      <c r="P55" s="166">
        <f t="shared" si="0"/>
        <v>315010</v>
      </c>
      <c r="Q55" s="167" t="e">
        <f>+#REF!</f>
        <v>#REF!</v>
      </c>
      <c r="R55" s="166" t="e">
        <f t="shared" si="1"/>
        <v>#REF!</v>
      </c>
    </row>
    <row r="56" spans="1:18" x14ac:dyDescent="0.25">
      <c r="A56" s="67">
        <f t="shared" si="3"/>
        <v>52</v>
      </c>
      <c r="B56" s="46" t="s">
        <v>126</v>
      </c>
      <c r="C56" s="103" t="s">
        <v>127</v>
      </c>
      <c r="D56" s="48">
        <v>43194</v>
      </c>
      <c r="E56" s="217">
        <v>486153</v>
      </c>
      <c r="F56" s="216">
        <f t="shared" si="7"/>
        <v>486153</v>
      </c>
      <c r="G56" s="190">
        <f t="shared" si="8"/>
        <v>486153</v>
      </c>
      <c r="H56" s="102">
        <v>0</v>
      </c>
      <c r="I56" s="149">
        <v>1</v>
      </c>
      <c r="J56" s="149">
        <v>1</v>
      </c>
      <c r="K56" s="41">
        <f t="shared" si="4"/>
        <v>486153</v>
      </c>
      <c r="L56" s="41">
        <f t="shared" si="5"/>
        <v>486153</v>
      </c>
      <c r="M56" s="178">
        <f t="shared" si="6"/>
        <v>486153</v>
      </c>
      <c r="N56" s="164"/>
      <c r="O56" s="229" t="s">
        <v>347</v>
      </c>
      <c r="P56" s="166">
        <f t="shared" si="0"/>
        <v>486153</v>
      </c>
      <c r="Q56" s="167" t="e">
        <f>+#REF!</f>
        <v>#REF!</v>
      </c>
      <c r="R56" s="166" t="e">
        <f t="shared" si="1"/>
        <v>#REF!</v>
      </c>
    </row>
    <row r="57" spans="1:18" x14ac:dyDescent="0.25">
      <c r="A57" s="67">
        <f t="shared" si="3"/>
        <v>53</v>
      </c>
      <c r="B57" s="46" t="s">
        <v>126</v>
      </c>
      <c r="C57" s="103" t="s">
        <v>127</v>
      </c>
      <c r="D57" s="48">
        <v>43194</v>
      </c>
      <c r="E57" s="217">
        <v>242284</v>
      </c>
      <c r="F57" s="216">
        <f t="shared" si="7"/>
        <v>242284</v>
      </c>
      <c r="G57" s="190">
        <f t="shared" si="8"/>
        <v>242284</v>
      </c>
      <c r="H57" s="102">
        <v>0</v>
      </c>
      <c r="I57" s="149">
        <v>1</v>
      </c>
      <c r="J57" s="149">
        <v>1</v>
      </c>
      <c r="K57" s="41">
        <f t="shared" si="4"/>
        <v>242284</v>
      </c>
      <c r="L57" s="41">
        <f t="shared" si="5"/>
        <v>242284</v>
      </c>
      <c r="M57" s="178">
        <f t="shared" si="6"/>
        <v>242284</v>
      </c>
      <c r="N57" s="164"/>
      <c r="O57" s="229" t="s">
        <v>348</v>
      </c>
      <c r="P57" s="166">
        <f t="shared" si="0"/>
        <v>242284</v>
      </c>
      <c r="Q57" s="167" t="e">
        <f>+#REF!</f>
        <v>#REF!</v>
      </c>
      <c r="R57" s="166" t="e">
        <f t="shared" si="1"/>
        <v>#REF!</v>
      </c>
    </row>
    <row r="58" spans="1:18" x14ac:dyDescent="0.25">
      <c r="A58" s="67">
        <f t="shared" si="3"/>
        <v>54</v>
      </c>
      <c r="B58" s="46" t="s">
        <v>300</v>
      </c>
      <c r="C58" s="122">
        <v>962069</v>
      </c>
      <c r="D58" s="48">
        <v>43206</v>
      </c>
      <c r="E58" s="217">
        <v>303440</v>
      </c>
      <c r="F58" s="216">
        <f t="shared" si="7"/>
        <v>303440</v>
      </c>
      <c r="G58" s="190">
        <f t="shared" si="8"/>
        <v>303440</v>
      </c>
      <c r="H58" s="102">
        <v>0</v>
      </c>
      <c r="I58" s="149">
        <v>1</v>
      </c>
      <c r="J58" s="149">
        <v>1</v>
      </c>
      <c r="K58" s="41">
        <f t="shared" si="4"/>
        <v>303440</v>
      </c>
      <c r="L58" s="41">
        <f t="shared" si="5"/>
        <v>303440</v>
      </c>
      <c r="M58" s="178">
        <f t="shared" si="6"/>
        <v>303440</v>
      </c>
      <c r="N58" s="164"/>
      <c r="O58" s="229" t="s">
        <v>349</v>
      </c>
      <c r="P58" s="166">
        <f t="shared" si="0"/>
        <v>303440</v>
      </c>
      <c r="Q58" s="167" t="e">
        <f>+#REF!</f>
        <v>#REF!</v>
      </c>
      <c r="R58" s="166" t="e">
        <f t="shared" si="1"/>
        <v>#REF!</v>
      </c>
    </row>
    <row r="59" spans="1:18" x14ac:dyDescent="0.25">
      <c r="A59" s="54"/>
      <c r="B59" s="148"/>
      <c r="C59" s="149"/>
      <c r="D59" s="150"/>
      <c r="E59" s="151"/>
      <c r="F59" s="151"/>
      <c r="G59" s="177"/>
      <c r="H59" s="102"/>
      <c r="I59" s="149"/>
      <c r="J59" s="148"/>
      <c r="K59" s="178"/>
      <c r="L59" s="178"/>
      <c r="M59" s="178"/>
      <c r="N59" s="164"/>
      <c r="O59" s="179"/>
      <c r="P59" s="148"/>
      <c r="Q59" s="148"/>
      <c r="R59" s="148"/>
    </row>
    <row r="60" spans="1:18" x14ac:dyDescent="0.25">
      <c r="A60" s="54"/>
      <c r="B60" s="148" t="s">
        <v>6</v>
      </c>
      <c r="C60" s="149"/>
      <c r="D60" s="150"/>
      <c r="E60" s="151">
        <f>SUM(E5:E59)</f>
        <v>18427068</v>
      </c>
      <c r="F60" s="151">
        <f t="shared" ref="F60:M60" si="9">SUM(F5:F59)</f>
        <v>18474561</v>
      </c>
      <c r="G60" s="151">
        <f t="shared" si="9"/>
        <v>17933912</v>
      </c>
      <c r="H60" s="151">
        <f t="shared" si="9"/>
        <v>11979</v>
      </c>
      <c r="I60" s="151">
        <f t="shared" si="9"/>
        <v>64</v>
      </c>
      <c r="J60" s="151">
        <f t="shared" si="9"/>
        <v>60</v>
      </c>
      <c r="K60" s="151">
        <f t="shared" si="9"/>
        <v>17945891</v>
      </c>
      <c r="L60" s="151">
        <f t="shared" si="9"/>
        <v>18263093</v>
      </c>
      <c r="M60" s="151">
        <f t="shared" si="9"/>
        <v>18229804</v>
      </c>
      <c r="N60" s="164"/>
      <c r="O60" s="179"/>
      <c r="P60" s="151">
        <f t="shared" ref="P60" si="10">SUM(P5:P59)</f>
        <v>18229804</v>
      </c>
      <c r="Q60" s="151" t="e">
        <f t="shared" ref="Q60" si="11">SUM(Q5:Q59)</f>
        <v>#REF!</v>
      </c>
      <c r="R60" s="151" t="e">
        <f t="shared" ref="R60" si="12">SUM(R5:R59)</f>
        <v>#REF!</v>
      </c>
    </row>
  </sheetData>
  <pageMargins left="0.11811023622047245" right="0.70866141732283472" top="0.47244094488188981" bottom="0.74803149606299213" header="0.23622047244094491" footer="0.31496062992125984"/>
  <pageSetup paperSize="5" scale="67" orientation="landscape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"/>
  <sheetViews>
    <sheetView showGridLines="0" view="pageBreakPreview" topLeftCell="G1" zoomScaleSheetLayoutView="100" workbookViewId="0">
      <pane ySplit="4" topLeftCell="A5" activePane="bottomLeft" state="frozen"/>
      <selection pane="bottomLeft" activeCell="P5" sqref="P5"/>
    </sheetView>
  </sheetViews>
  <sheetFormatPr defaultRowHeight="15.75" x14ac:dyDescent="0.25"/>
  <cols>
    <col min="1" max="1" width="8.140625" style="8" customWidth="1"/>
    <col min="2" max="2" width="24.85546875" style="153" bestFit="1" customWidth="1"/>
    <col min="3" max="3" width="10.140625" style="180" bestFit="1" customWidth="1"/>
    <col min="4" max="4" width="13.7109375" style="181" bestFit="1" customWidth="1"/>
    <col min="5" max="5" width="15.5703125" style="182" bestFit="1" customWidth="1"/>
    <col min="6" max="6" width="15.42578125" style="182" bestFit="1" customWidth="1"/>
    <col min="7" max="7" width="15.42578125" style="183" bestFit="1" customWidth="1"/>
    <col min="8" max="8" width="13" style="184" bestFit="1" customWidth="1"/>
    <col min="9" max="9" width="8.28515625" style="180" bestFit="1" customWidth="1"/>
    <col min="10" max="10" width="8" style="153" bestFit="1" customWidth="1"/>
    <col min="11" max="12" width="15.42578125" style="185" bestFit="1" customWidth="1"/>
    <col min="13" max="13" width="15.7109375" style="185" bestFit="1" customWidth="1"/>
    <col min="14" max="14" width="12.7109375" style="186" bestFit="1" customWidth="1"/>
    <col min="15" max="15" width="41.42578125" style="187" bestFit="1" customWidth="1"/>
    <col min="16" max="16" width="14.5703125" style="152" bestFit="1" customWidth="1"/>
    <col min="17" max="18" width="14.5703125" style="153" bestFit="1" customWidth="1"/>
    <col min="19" max="16384" width="9.140625" style="153"/>
  </cols>
  <sheetData>
    <row r="1" spans="1:18" ht="18.75" x14ac:dyDescent="0.3">
      <c r="A1" s="188" t="s">
        <v>0</v>
      </c>
      <c r="B1" s="2"/>
      <c r="C1" s="3"/>
      <c r="D1" s="4"/>
      <c r="E1" s="5"/>
      <c r="F1" s="5"/>
      <c r="G1" s="6"/>
      <c r="H1" s="7"/>
      <c r="I1" s="8"/>
      <c r="J1" s="9"/>
      <c r="K1" s="10"/>
      <c r="L1" s="10"/>
      <c r="M1" s="10"/>
      <c r="N1" s="11"/>
      <c r="O1" s="1"/>
    </row>
    <row r="2" spans="1:18" x14ac:dyDescent="0.25">
      <c r="A2" s="195" t="s">
        <v>361</v>
      </c>
      <c r="B2" s="2"/>
      <c r="C2" s="3"/>
      <c r="D2" s="4"/>
      <c r="E2" s="5"/>
      <c r="F2" s="5"/>
      <c r="G2" s="6"/>
      <c r="H2" s="196"/>
      <c r="I2" s="8"/>
      <c r="J2" s="9"/>
      <c r="K2" s="10"/>
      <c r="L2" s="10"/>
      <c r="M2" s="10"/>
      <c r="N2" s="11"/>
      <c r="O2" s="1"/>
    </row>
    <row r="3" spans="1:18" s="155" customFormat="1" ht="12.75" x14ac:dyDescent="0.2">
      <c r="A3" s="13" t="s">
        <v>1</v>
      </c>
      <c r="B3" s="13" t="s">
        <v>2</v>
      </c>
      <c r="C3" s="13" t="s">
        <v>3</v>
      </c>
      <c r="D3" s="14" t="s">
        <v>4</v>
      </c>
      <c r="E3" s="15" t="s">
        <v>5</v>
      </c>
      <c r="F3" s="15" t="s">
        <v>6</v>
      </c>
      <c r="G3" s="13" t="s">
        <v>7</v>
      </c>
      <c r="H3" s="16" t="s">
        <v>8</v>
      </c>
      <c r="I3" s="17" t="s">
        <v>9</v>
      </c>
      <c r="J3" s="13" t="s">
        <v>10</v>
      </c>
      <c r="K3" s="18" t="s">
        <v>11</v>
      </c>
      <c r="L3" s="19" t="s">
        <v>12</v>
      </c>
      <c r="M3" s="19" t="s">
        <v>13</v>
      </c>
      <c r="N3" s="20" t="s">
        <v>14</v>
      </c>
      <c r="O3" s="13" t="s">
        <v>15</v>
      </c>
      <c r="P3" s="154"/>
      <c r="Q3" s="154"/>
      <c r="R3" s="154"/>
    </row>
    <row r="4" spans="1:18" s="155" customFormat="1" ht="12.75" x14ac:dyDescent="0.2">
      <c r="A4" s="108"/>
      <c r="B4" s="108"/>
      <c r="C4" s="108"/>
      <c r="D4" s="109" t="s">
        <v>16</v>
      </c>
      <c r="E4" s="110"/>
      <c r="F4" s="111" t="s">
        <v>5</v>
      </c>
      <c r="G4" s="108"/>
      <c r="H4" s="112"/>
      <c r="I4" s="113"/>
      <c r="J4" s="108" t="s">
        <v>17</v>
      </c>
      <c r="K4" s="114" t="s">
        <v>18</v>
      </c>
      <c r="L4" s="115" t="s">
        <v>8</v>
      </c>
      <c r="M4" s="115"/>
      <c r="N4" s="116"/>
      <c r="O4" s="117"/>
      <c r="P4" s="156"/>
      <c r="Q4" s="156"/>
      <c r="R4" s="156"/>
    </row>
    <row r="5" spans="1:18" x14ac:dyDescent="0.25">
      <c r="A5" s="143">
        <v>1</v>
      </c>
      <c r="B5" s="46" t="s">
        <v>162</v>
      </c>
      <c r="C5" s="122">
        <v>901689</v>
      </c>
      <c r="D5" s="48">
        <v>43194</v>
      </c>
      <c r="E5" s="232">
        <v>78702</v>
      </c>
      <c r="F5" s="216">
        <f t="shared" ref="F5:F13" si="0">+I5*K5</f>
        <v>78702</v>
      </c>
      <c r="G5" s="198">
        <f t="shared" ref="G5:G13" si="1">+E5/I5</f>
        <v>78702</v>
      </c>
      <c r="H5" s="102">
        <v>0</v>
      </c>
      <c r="I5" s="199">
        <v>1</v>
      </c>
      <c r="J5" s="199">
        <v>1</v>
      </c>
      <c r="K5" s="41">
        <f t="shared" ref="K5:K13" si="2">+G5+H5</f>
        <v>78702</v>
      </c>
      <c r="L5" s="41">
        <f t="shared" ref="L5:L13" si="3">+J5*K5</f>
        <v>78702</v>
      </c>
      <c r="M5" s="178">
        <f t="shared" ref="M5:M13" si="4">+G5*J5</f>
        <v>78702</v>
      </c>
      <c r="N5" s="164"/>
      <c r="O5" s="200" t="s">
        <v>352</v>
      </c>
      <c r="P5" s="166">
        <f t="shared" ref="P5" si="5">+M5</f>
        <v>78702</v>
      </c>
      <c r="Q5" s="166" t="e">
        <f>+#REF!</f>
        <v>#REF!</v>
      </c>
      <c r="R5" s="166" t="e">
        <f t="shared" ref="R5" si="6">+P5-Q5</f>
        <v>#REF!</v>
      </c>
    </row>
    <row r="6" spans="1:18" x14ac:dyDescent="0.25">
      <c r="A6" s="143">
        <v>2</v>
      </c>
      <c r="B6" s="97" t="s">
        <v>154</v>
      </c>
      <c r="C6" s="237">
        <v>964143</v>
      </c>
      <c r="D6" s="99">
        <v>43194</v>
      </c>
      <c r="E6" s="231">
        <v>62809</v>
      </c>
      <c r="F6" s="216">
        <f t="shared" si="0"/>
        <v>62809</v>
      </c>
      <c r="G6" s="198">
        <f t="shared" si="1"/>
        <v>62809</v>
      </c>
      <c r="H6" s="102">
        <v>0</v>
      </c>
      <c r="I6" s="199">
        <v>1</v>
      </c>
      <c r="J6" s="199">
        <v>1</v>
      </c>
      <c r="K6" s="41">
        <f t="shared" si="2"/>
        <v>62809</v>
      </c>
      <c r="L6" s="41">
        <f t="shared" si="3"/>
        <v>62809</v>
      </c>
      <c r="M6" s="178">
        <f t="shared" si="4"/>
        <v>62809</v>
      </c>
      <c r="N6" s="164"/>
      <c r="O6" s="200" t="s">
        <v>353</v>
      </c>
      <c r="P6" s="166">
        <f t="shared" ref="P6:P13" si="7">+M6</f>
        <v>62809</v>
      </c>
      <c r="Q6" s="166" t="e">
        <f>+#REF!</f>
        <v>#REF!</v>
      </c>
      <c r="R6" s="166" t="e">
        <f t="shared" ref="R6:R13" si="8">+P6-Q6</f>
        <v>#REF!</v>
      </c>
    </row>
    <row r="7" spans="1:18" x14ac:dyDescent="0.25">
      <c r="A7" s="143">
        <v>3</v>
      </c>
      <c r="B7" s="46" t="s">
        <v>156</v>
      </c>
      <c r="C7" s="103" t="s">
        <v>157</v>
      </c>
      <c r="D7" s="48">
        <v>43194</v>
      </c>
      <c r="E7" s="217">
        <v>46617</v>
      </c>
      <c r="F7" s="216">
        <f t="shared" si="0"/>
        <v>46617</v>
      </c>
      <c r="G7" s="198">
        <f t="shared" si="1"/>
        <v>46617</v>
      </c>
      <c r="H7" s="102">
        <v>0</v>
      </c>
      <c r="I7" s="199">
        <v>1</v>
      </c>
      <c r="J7" s="199">
        <v>1</v>
      </c>
      <c r="K7" s="41">
        <f t="shared" si="2"/>
        <v>46617</v>
      </c>
      <c r="L7" s="41">
        <f t="shared" si="3"/>
        <v>46617</v>
      </c>
      <c r="M7" s="178">
        <f t="shared" si="4"/>
        <v>46617</v>
      </c>
      <c r="N7" s="164"/>
      <c r="O7" s="201" t="s">
        <v>354</v>
      </c>
      <c r="P7" s="166">
        <f t="shared" si="7"/>
        <v>46617</v>
      </c>
      <c r="Q7" s="166" t="e">
        <f>+#REF!</f>
        <v>#REF!</v>
      </c>
      <c r="R7" s="166" t="e">
        <f t="shared" si="8"/>
        <v>#REF!</v>
      </c>
    </row>
    <row r="8" spans="1:18" x14ac:dyDescent="0.25">
      <c r="A8" s="143">
        <v>4</v>
      </c>
      <c r="B8" s="176" t="s">
        <v>160</v>
      </c>
      <c r="C8" s="238" t="s">
        <v>161</v>
      </c>
      <c r="D8" s="48">
        <v>43194</v>
      </c>
      <c r="E8" s="219">
        <v>41764</v>
      </c>
      <c r="F8" s="216">
        <f t="shared" si="0"/>
        <v>41764</v>
      </c>
      <c r="G8" s="198">
        <f t="shared" si="1"/>
        <v>41764</v>
      </c>
      <c r="H8" s="102">
        <v>0</v>
      </c>
      <c r="I8" s="199">
        <v>1</v>
      </c>
      <c r="J8" s="199">
        <v>1</v>
      </c>
      <c r="K8" s="41">
        <f t="shared" si="2"/>
        <v>41764</v>
      </c>
      <c r="L8" s="41">
        <f t="shared" si="3"/>
        <v>41764</v>
      </c>
      <c r="M8" s="178">
        <f t="shared" si="4"/>
        <v>41764</v>
      </c>
      <c r="N8" s="164"/>
      <c r="O8" s="70" t="s">
        <v>355</v>
      </c>
      <c r="P8" s="166">
        <f t="shared" si="7"/>
        <v>41764</v>
      </c>
      <c r="Q8" s="166" t="e">
        <f>+#REF!</f>
        <v>#REF!</v>
      </c>
      <c r="R8" s="166" t="e">
        <f t="shared" si="8"/>
        <v>#REF!</v>
      </c>
    </row>
    <row r="9" spans="1:18" x14ac:dyDescent="0.25">
      <c r="A9" s="143">
        <v>5</v>
      </c>
      <c r="B9" s="46" t="s">
        <v>164</v>
      </c>
      <c r="C9" s="239" t="s">
        <v>159</v>
      </c>
      <c r="D9" s="48">
        <v>43194</v>
      </c>
      <c r="E9" s="217">
        <v>301833</v>
      </c>
      <c r="F9" s="216">
        <f t="shared" si="0"/>
        <v>301833</v>
      </c>
      <c r="G9" s="198">
        <f t="shared" si="1"/>
        <v>301833</v>
      </c>
      <c r="H9" s="102">
        <v>0</v>
      </c>
      <c r="I9" s="199">
        <v>1</v>
      </c>
      <c r="J9" s="199">
        <v>1</v>
      </c>
      <c r="K9" s="41">
        <f t="shared" si="2"/>
        <v>301833</v>
      </c>
      <c r="L9" s="41">
        <f t="shared" si="3"/>
        <v>301833</v>
      </c>
      <c r="M9" s="178">
        <f t="shared" si="4"/>
        <v>301833</v>
      </c>
      <c r="N9" s="164"/>
      <c r="O9" s="197" t="s">
        <v>356</v>
      </c>
      <c r="P9" s="166">
        <f t="shared" si="7"/>
        <v>301833</v>
      </c>
      <c r="Q9" s="166" t="e">
        <f>+#REF!</f>
        <v>#REF!</v>
      </c>
      <c r="R9" s="166" t="e">
        <f t="shared" si="8"/>
        <v>#REF!</v>
      </c>
    </row>
    <row r="10" spans="1:18" x14ac:dyDescent="0.25">
      <c r="A10" s="143">
        <v>6</v>
      </c>
      <c r="B10" s="46" t="s">
        <v>151</v>
      </c>
      <c r="C10" s="103" t="s">
        <v>152</v>
      </c>
      <c r="D10" s="48">
        <v>43194</v>
      </c>
      <c r="E10" s="218">
        <v>61353</v>
      </c>
      <c r="F10" s="216">
        <f t="shared" si="0"/>
        <v>61353</v>
      </c>
      <c r="G10" s="198">
        <f t="shared" si="1"/>
        <v>61353</v>
      </c>
      <c r="H10" s="102">
        <v>0</v>
      </c>
      <c r="I10" s="199">
        <v>1</v>
      </c>
      <c r="J10" s="199">
        <v>1</v>
      </c>
      <c r="K10" s="41">
        <f t="shared" si="2"/>
        <v>61353</v>
      </c>
      <c r="L10" s="41">
        <f t="shared" si="3"/>
        <v>61353</v>
      </c>
      <c r="M10" s="178">
        <f t="shared" si="4"/>
        <v>61353</v>
      </c>
      <c r="N10" s="164"/>
      <c r="O10" s="197" t="s">
        <v>357</v>
      </c>
      <c r="P10" s="166">
        <f t="shared" si="7"/>
        <v>61353</v>
      </c>
      <c r="Q10" s="166" t="e">
        <f>+#REF!</f>
        <v>#REF!</v>
      </c>
      <c r="R10" s="166" t="e">
        <f t="shared" si="8"/>
        <v>#REF!</v>
      </c>
    </row>
    <row r="11" spans="1:18" x14ac:dyDescent="0.25">
      <c r="A11" s="143">
        <v>7</v>
      </c>
      <c r="B11" s="176" t="s">
        <v>47</v>
      </c>
      <c r="C11" s="238" t="s">
        <v>163</v>
      </c>
      <c r="D11" s="48">
        <v>43194</v>
      </c>
      <c r="E11" s="219">
        <v>225860</v>
      </c>
      <c r="F11" s="216">
        <f t="shared" si="0"/>
        <v>225860</v>
      </c>
      <c r="G11" s="198">
        <f t="shared" si="1"/>
        <v>225860</v>
      </c>
      <c r="H11" s="102">
        <v>0</v>
      </c>
      <c r="I11" s="199">
        <v>1</v>
      </c>
      <c r="J11" s="199">
        <v>1</v>
      </c>
      <c r="K11" s="41">
        <f t="shared" si="2"/>
        <v>225860</v>
      </c>
      <c r="L11" s="41">
        <f t="shared" si="3"/>
        <v>225860</v>
      </c>
      <c r="M11" s="178">
        <f t="shared" si="4"/>
        <v>225860</v>
      </c>
      <c r="N11" s="164"/>
      <c r="O11" s="201" t="s">
        <v>358</v>
      </c>
      <c r="P11" s="166">
        <f t="shared" si="7"/>
        <v>225860</v>
      </c>
      <c r="Q11" s="166" t="e">
        <f>+#REF!</f>
        <v>#REF!</v>
      </c>
      <c r="R11" s="166" t="e">
        <f t="shared" si="8"/>
        <v>#REF!</v>
      </c>
    </row>
    <row r="12" spans="1:18" x14ac:dyDescent="0.25">
      <c r="A12" s="143">
        <v>8</v>
      </c>
      <c r="B12" s="46" t="s">
        <v>103</v>
      </c>
      <c r="C12" s="105">
        <v>970654</v>
      </c>
      <c r="D12" s="48">
        <v>43194</v>
      </c>
      <c r="E12" s="232">
        <v>341500</v>
      </c>
      <c r="F12" s="216">
        <f t="shared" si="0"/>
        <v>341500</v>
      </c>
      <c r="G12" s="198">
        <f t="shared" si="1"/>
        <v>341500</v>
      </c>
      <c r="H12" s="102">
        <v>0</v>
      </c>
      <c r="I12" s="199">
        <v>1</v>
      </c>
      <c r="J12" s="199">
        <v>1</v>
      </c>
      <c r="K12" s="41">
        <f t="shared" si="2"/>
        <v>341500</v>
      </c>
      <c r="L12" s="41">
        <f t="shared" si="3"/>
        <v>341500</v>
      </c>
      <c r="M12" s="178">
        <f t="shared" si="4"/>
        <v>341500</v>
      </c>
      <c r="N12" s="164"/>
      <c r="O12" s="200" t="s">
        <v>359</v>
      </c>
      <c r="P12" s="166">
        <f t="shared" si="7"/>
        <v>341500</v>
      </c>
      <c r="Q12" s="166" t="e">
        <f>+#REF!</f>
        <v>#REF!</v>
      </c>
      <c r="R12" s="166" t="e">
        <f t="shared" si="8"/>
        <v>#REF!</v>
      </c>
    </row>
    <row r="13" spans="1:18" x14ac:dyDescent="0.25">
      <c r="A13" s="143">
        <v>9</v>
      </c>
      <c r="B13" s="46" t="s">
        <v>126</v>
      </c>
      <c r="C13" s="103" t="s">
        <v>127</v>
      </c>
      <c r="D13" s="48">
        <v>43194</v>
      </c>
      <c r="E13" s="217">
        <v>42578</v>
      </c>
      <c r="F13" s="216">
        <f t="shared" si="0"/>
        <v>42578</v>
      </c>
      <c r="G13" s="198">
        <f t="shared" si="1"/>
        <v>42578</v>
      </c>
      <c r="H13" s="102">
        <v>0</v>
      </c>
      <c r="I13" s="199">
        <v>1</v>
      </c>
      <c r="J13" s="199">
        <v>1</v>
      </c>
      <c r="K13" s="41">
        <f t="shared" si="2"/>
        <v>42578</v>
      </c>
      <c r="L13" s="41">
        <f t="shared" si="3"/>
        <v>42578</v>
      </c>
      <c r="M13" s="178">
        <f t="shared" si="4"/>
        <v>42578</v>
      </c>
      <c r="N13" s="164"/>
      <c r="O13" s="200" t="s">
        <v>360</v>
      </c>
      <c r="P13" s="166">
        <f t="shared" si="7"/>
        <v>42578</v>
      </c>
      <c r="Q13" s="166" t="e">
        <f>+#REF!</f>
        <v>#REF!</v>
      </c>
      <c r="R13" s="166" t="e">
        <f t="shared" si="8"/>
        <v>#REF!</v>
      </c>
    </row>
    <row r="14" spans="1:18" x14ac:dyDescent="0.25">
      <c r="A14" s="81"/>
      <c r="B14" s="139"/>
      <c r="C14" s="140"/>
      <c r="D14" s="141"/>
      <c r="E14" s="142"/>
      <c r="F14" s="142"/>
      <c r="G14" s="202"/>
      <c r="H14" s="203"/>
      <c r="I14" s="140"/>
      <c r="J14" s="139"/>
      <c r="K14" s="204"/>
      <c r="L14" s="204"/>
      <c r="M14" s="204"/>
      <c r="N14" s="205"/>
      <c r="O14" s="206"/>
      <c r="P14" s="139"/>
      <c r="Q14" s="139"/>
      <c r="R14" s="139"/>
    </row>
    <row r="15" spans="1:18" x14ac:dyDescent="0.25">
      <c r="A15" s="54"/>
      <c r="B15" s="148" t="s">
        <v>6</v>
      </c>
      <c r="C15" s="149"/>
      <c r="D15" s="150"/>
      <c r="E15" s="151">
        <f>SUM(E5:E14)</f>
        <v>1203016</v>
      </c>
      <c r="F15" s="151">
        <f t="shared" ref="F15:M15" si="9">SUM(F5:F14)</f>
        <v>1203016</v>
      </c>
      <c r="G15" s="151">
        <f t="shared" si="9"/>
        <v>1203016</v>
      </c>
      <c r="H15" s="151">
        <f t="shared" si="9"/>
        <v>0</v>
      </c>
      <c r="I15" s="151">
        <f t="shared" si="9"/>
        <v>9</v>
      </c>
      <c r="J15" s="151">
        <f t="shared" si="9"/>
        <v>9</v>
      </c>
      <c r="K15" s="151">
        <f t="shared" si="9"/>
        <v>1203016</v>
      </c>
      <c r="L15" s="151">
        <f t="shared" si="9"/>
        <v>1203016</v>
      </c>
      <c r="M15" s="151">
        <f t="shared" si="9"/>
        <v>1203016</v>
      </c>
      <c r="N15" s="164"/>
      <c r="O15" s="179"/>
      <c r="P15" s="151">
        <f t="shared" ref="P15" si="10">SUM(P5:P14)</f>
        <v>1203016</v>
      </c>
      <c r="Q15" s="151" t="e">
        <f t="shared" ref="Q15" si="11">SUM(Q5:Q14)</f>
        <v>#REF!</v>
      </c>
      <c r="R15" s="151" t="e">
        <f t="shared" ref="R15" si="12">SUM(R5:R14)</f>
        <v>#REF!</v>
      </c>
    </row>
  </sheetData>
  <pageMargins left="0.11811023622047245" right="0.70866141732283472" top="0.74803149606299213" bottom="0.74803149606299213" header="0.15748031496062992" footer="0.31496062992125984"/>
  <pageSetup paperSize="5" scale="71" orientation="landscape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"/>
  <sheetViews>
    <sheetView showGridLines="0" view="pageBreakPreview" zoomScaleSheetLayoutView="100" workbookViewId="0">
      <pane ySplit="4" topLeftCell="A5" activePane="bottomLeft" state="frozen"/>
      <selection pane="bottomLeft" activeCell="A6" sqref="A6"/>
    </sheetView>
  </sheetViews>
  <sheetFormatPr defaultRowHeight="15.75" x14ac:dyDescent="0.25"/>
  <cols>
    <col min="1" max="1" width="7.28515625" style="8" customWidth="1"/>
    <col min="2" max="2" width="19" style="153" bestFit="1" customWidth="1"/>
    <col min="3" max="3" width="7" style="180" bestFit="1" customWidth="1"/>
    <col min="4" max="4" width="11.85546875" style="181" bestFit="1" customWidth="1"/>
    <col min="5" max="5" width="14" style="182" bestFit="1" customWidth="1"/>
    <col min="6" max="6" width="12.85546875" style="182" bestFit="1" customWidth="1"/>
    <col min="7" max="7" width="12.85546875" style="183" bestFit="1" customWidth="1"/>
    <col min="8" max="8" width="8.42578125" style="184" customWidth="1"/>
    <col min="9" max="9" width="8" style="180" bestFit="1" customWidth="1"/>
    <col min="10" max="10" width="7" style="153" bestFit="1" customWidth="1"/>
    <col min="11" max="12" width="12.85546875" style="185" bestFit="1" customWidth="1"/>
    <col min="13" max="13" width="15.140625" style="185" bestFit="1" customWidth="1"/>
    <col min="14" max="14" width="12.7109375" style="186" bestFit="1" customWidth="1"/>
    <col min="15" max="15" width="28.140625" style="187" bestFit="1" customWidth="1"/>
    <col min="16" max="16" width="12.85546875" style="152" bestFit="1" customWidth="1"/>
    <col min="17" max="18" width="12.7109375" style="153" bestFit="1" customWidth="1"/>
    <col min="19" max="16384" width="9.140625" style="153"/>
  </cols>
  <sheetData>
    <row r="1" spans="1:18" ht="18.75" x14ac:dyDescent="0.3">
      <c r="A1" s="188" t="s">
        <v>0</v>
      </c>
      <c r="B1" s="2"/>
      <c r="C1" s="3"/>
      <c r="D1" s="4"/>
      <c r="E1" s="5"/>
      <c r="F1" s="5"/>
      <c r="G1" s="6"/>
      <c r="H1" s="7"/>
      <c r="I1" s="8"/>
      <c r="J1" s="9"/>
      <c r="K1" s="10"/>
      <c r="L1" s="10"/>
      <c r="M1" s="10"/>
      <c r="N1" s="11"/>
      <c r="O1" s="1"/>
    </row>
    <row r="2" spans="1:18" ht="18.75" x14ac:dyDescent="0.3">
      <c r="A2" s="207" t="s">
        <v>373</v>
      </c>
      <c r="B2" s="2"/>
      <c r="C2" s="3"/>
      <c r="D2" s="4"/>
      <c r="E2" s="5"/>
      <c r="F2" s="5"/>
      <c r="G2" s="6"/>
      <c r="H2" s="196"/>
      <c r="I2" s="8"/>
      <c r="J2" s="9"/>
      <c r="K2" s="10"/>
      <c r="L2" s="10"/>
      <c r="M2" s="10"/>
      <c r="N2" s="11"/>
      <c r="O2" s="1"/>
    </row>
    <row r="3" spans="1:18" s="155" customFormat="1" ht="12.75" x14ac:dyDescent="0.2">
      <c r="A3" s="13" t="s">
        <v>1</v>
      </c>
      <c r="B3" s="13" t="s">
        <v>2</v>
      </c>
      <c r="C3" s="13" t="s">
        <v>3</v>
      </c>
      <c r="D3" s="14" t="s">
        <v>4</v>
      </c>
      <c r="E3" s="15" t="s">
        <v>5</v>
      </c>
      <c r="F3" s="15" t="s">
        <v>6</v>
      </c>
      <c r="G3" s="13" t="s">
        <v>7</v>
      </c>
      <c r="H3" s="16" t="s">
        <v>8</v>
      </c>
      <c r="I3" s="17" t="s">
        <v>9</v>
      </c>
      <c r="J3" s="13" t="s">
        <v>10</v>
      </c>
      <c r="K3" s="18" t="s">
        <v>11</v>
      </c>
      <c r="L3" s="19" t="s">
        <v>12</v>
      </c>
      <c r="M3" s="19" t="s">
        <v>13</v>
      </c>
      <c r="N3" s="20" t="s">
        <v>14</v>
      </c>
      <c r="O3" s="13" t="s">
        <v>15</v>
      </c>
      <c r="P3" s="154"/>
      <c r="Q3" s="154"/>
      <c r="R3" s="154"/>
    </row>
    <row r="4" spans="1:18" s="155" customFormat="1" ht="12.75" x14ac:dyDescent="0.2">
      <c r="A4" s="108"/>
      <c r="B4" s="108"/>
      <c r="C4" s="108"/>
      <c r="D4" s="109" t="s">
        <v>16</v>
      </c>
      <c r="E4" s="110"/>
      <c r="F4" s="111" t="s">
        <v>5</v>
      </c>
      <c r="G4" s="108"/>
      <c r="H4" s="112"/>
      <c r="I4" s="113"/>
      <c r="J4" s="108" t="s">
        <v>17</v>
      </c>
      <c r="K4" s="114" t="s">
        <v>18</v>
      </c>
      <c r="L4" s="115" t="s">
        <v>8</v>
      </c>
      <c r="M4" s="115"/>
      <c r="N4" s="116"/>
      <c r="O4" s="117"/>
      <c r="P4" s="156"/>
      <c r="Q4" s="156"/>
      <c r="R4" s="156"/>
    </row>
    <row r="5" spans="1:18" x14ac:dyDescent="0.25">
      <c r="A5" s="104">
        <v>1</v>
      </c>
      <c r="B5" s="97" t="s">
        <v>48</v>
      </c>
      <c r="C5" s="106" t="s">
        <v>165</v>
      </c>
      <c r="D5" s="99">
        <v>43192</v>
      </c>
      <c r="E5" s="220">
        <v>192962</v>
      </c>
      <c r="F5" s="252">
        <f>+I5*K5</f>
        <v>192962</v>
      </c>
      <c r="G5" s="51">
        <f>+E5/I5</f>
        <v>192962</v>
      </c>
      <c r="H5" s="52">
        <v>0</v>
      </c>
      <c r="I5" s="54">
        <v>1</v>
      </c>
      <c r="J5" s="54">
        <v>1</v>
      </c>
      <c r="K5" s="51">
        <f>+G5+H5</f>
        <v>192962</v>
      </c>
      <c r="L5" s="51">
        <f>+J5*K5</f>
        <v>192962</v>
      </c>
      <c r="M5" s="51">
        <f>+G5*J5</f>
        <v>192962</v>
      </c>
      <c r="N5" s="253"/>
      <c r="O5" s="97" t="s">
        <v>166</v>
      </c>
      <c r="P5" s="254">
        <f>+M5</f>
        <v>192962</v>
      </c>
      <c r="Q5" s="208" t="e">
        <f>+#REF!</f>
        <v>#REF!</v>
      </c>
      <c r="R5" s="208" t="e">
        <f>+P5-Q5</f>
        <v>#REF!</v>
      </c>
    </row>
    <row r="6" spans="1:18" s="209" customFormat="1" x14ac:dyDescent="0.25">
      <c r="A6" s="53">
        <v>2</v>
      </c>
      <c r="B6" s="46" t="s">
        <v>167</v>
      </c>
      <c r="C6" s="103" t="s">
        <v>120</v>
      </c>
      <c r="D6" s="48">
        <v>43200</v>
      </c>
      <c r="E6" s="218">
        <v>168729</v>
      </c>
      <c r="F6" s="252">
        <f>+I6*K6</f>
        <v>168729</v>
      </c>
      <c r="G6" s="51">
        <f>+E6/I6</f>
        <v>168729</v>
      </c>
      <c r="H6" s="52">
        <v>0</v>
      </c>
      <c r="I6" s="54">
        <v>1</v>
      </c>
      <c r="J6" s="54">
        <v>1</v>
      </c>
      <c r="K6" s="51">
        <f>+G6+H6</f>
        <v>168729</v>
      </c>
      <c r="L6" s="51">
        <f>+J6*K6</f>
        <v>168729</v>
      </c>
      <c r="M6" s="51">
        <f>+G6*J6</f>
        <v>168729</v>
      </c>
      <c r="N6" s="253"/>
      <c r="O6" s="46" t="s">
        <v>168</v>
      </c>
      <c r="P6" s="254">
        <f>+M6</f>
        <v>168729</v>
      </c>
      <c r="Q6" s="208" t="e">
        <f>+#REF!</f>
        <v>#REF!</v>
      </c>
      <c r="R6" s="208" t="e">
        <f>+P6-Q6</f>
        <v>#REF!</v>
      </c>
    </row>
    <row r="7" spans="1:18" x14ac:dyDescent="0.25">
      <c r="A7" s="81"/>
      <c r="B7" s="82"/>
      <c r="C7" s="81"/>
      <c r="D7" s="83"/>
      <c r="E7" s="84"/>
      <c r="F7" s="85"/>
      <c r="G7" s="86"/>
      <c r="H7" s="52"/>
      <c r="I7" s="54"/>
      <c r="J7" s="87"/>
      <c r="K7" s="41"/>
      <c r="L7" s="41"/>
      <c r="M7" s="41"/>
      <c r="N7" s="42"/>
      <c r="O7" s="255"/>
      <c r="P7" s="148"/>
      <c r="Q7" s="148"/>
      <c r="R7" s="148"/>
    </row>
    <row r="8" spans="1:18" x14ac:dyDescent="0.25">
      <c r="A8" s="54"/>
      <c r="B8" s="87" t="s">
        <v>6</v>
      </c>
      <c r="C8" s="54"/>
      <c r="D8" s="89"/>
      <c r="E8" s="52">
        <f t="shared" ref="E8:M8" si="0">SUM(E5:E6)</f>
        <v>361691</v>
      </c>
      <c r="F8" s="52">
        <f t="shared" si="0"/>
        <v>361691</v>
      </c>
      <c r="G8" s="52">
        <f t="shared" si="0"/>
        <v>361691</v>
      </c>
      <c r="H8" s="52">
        <f t="shared" si="0"/>
        <v>0</v>
      </c>
      <c r="I8" s="52">
        <f t="shared" si="0"/>
        <v>2</v>
      </c>
      <c r="J8" s="52">
        <f t="shared" si="0"/>
        <v>2</v>
      </c>
      <c r="K8" s="52">
        <f t="shared" si="0"/>
        <v>361691</v>
      </c>
      <c r="L8" s="52">
        <f t="shared" si="0"/>
        <v>361691</v>
      </c>
      <c r="M8" s="52">
        <f t="shared" si="0"/>
        <v>361691</v>
      </c>
      <c r="N8" s="42"/>
      <c r="O8" s="88"/>
      <c r="P8" s="52">
        <f>SUM(P5:P6)</f>
        <v>361691</v>
      </c>
      <c r="Q8" s="52" t="e">
        <f>SUM(Q5:Q6)</f>
        <v>#REF!</v>
      </c>
      <c r="R8" s="52" t="e">
        <f>SUM(R5:R6)</f>
        <v>#REF!</v>
      </c>
    </row>
  </sheetData>
  <pageMargins left="0.70866141732283472" right="0.70866141732283472" top="0.74803149606299213" bottom="0.74803149606299213" header="0.31496062992125984" footer="0.31496062992125984"/>
  <pageSetup paperSize="5" scale="78" orientation="landscape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0"/>
  <sheetViews>
    <sheetView showGridLines="0" view="pageBreakPreview" zoomScaleSheetLayoutView="100" workbookViewId="0">
      <pane ySplit="4" topLeftCell="A5" activePane="bottomLeft" state="frozen"/>
      <selection pane="bottomLeft"/>
    </sheetView>
  </sheetViews>
  <sheetFormatPr defaultRowHeight="15.75" x14ac:dyDescent="0.25"/>
  <cols>
    <col min="1" max="1" width="10.5703125" style="8" bestFit="1" customWidth="1"/>
    <col min="2" max="2" width="30.28515625" style="9" bestFit="1" customWidth="1"/>
    <col min="3" max="3" width="10.140625" style="8" bestFit="1" customWidth="1"/>
    <col min="4" max="4" width="13.5703125" style="90" bestFit="1" customWidth="1"/>
    <col min="5" max="5" width="15.7109375" style="91" bestFit="1" customWidth="1"/>
    <col min="6" max="6" width="14.85546875" style="91" bestFit="1" customWidth="1"/>
    <col min="7" max="7" width="14.85546875" style="92" bestFit="1" customWidth="1"/>
    <col min="8" max="8" width="12.140625" style="93" bestFit="1" customWidth="1"/>
    <col min="9" max="9" width="8.140625" style="8" bestFit="1" customWidth="1"/>
    <col min="10" max="10" width="8.140625" style="9" bestFit="1" customWidth="1"/>
    <col min="11" max="12" width="14.85546875" style="94" bestFit="1" customWidth="1"/>
    <col min="13" max="13" width="15.28515625" style="94" bestFit="1" customWidth="1"/>
    <col min="14" max="14" width="12.7109375" style="95" bestFit="1" customWidth="1"/>
    <col min="15" max="15" width="43.140625" style="96" bestFit="1" customWidth="1"/>
    <col min="16" max="16" width="13.85546875" style="2" bestFit="1" customWidth="1"/>
    <col min="17" max="17" width="15" style="9" bestFit="1" customWidth="1"/>
    <col min="18" max="18" width="15.28515625" style="9" bestFit="1" customWidth="1"/>
    <col min="19" max="16384" width="9.140625" style="9"/>
  </cols>
  <sheetData>
    <row r="1" spans="1:18" ht="18.75" x14ac:dyDescent="0.3">
      <c r="A1" s="188" t="s">
        <v>0</v>
      </c>
      <c r="B1" s="2"/>
      <c r="C1" s="3"/>
      <c r="D1" s="4"/>
      <c r="E1" s="5"/>
      <c r="F1" s="5"/>
      <c r="G1" s="6"/>
      <c r="H1" s="7"/>
      <c r="K1" s="10"/>
      <c r="L1" s="10"/>
      <c r="M1" s="10"/>
      <c r="N1" s="11"/>
      <c r="O1" s="1"/>
    </row>
    <row r="2" spans="1:18" x14ac:dyDescent="0.25">
      <c r="A2" s="12" t="s">
        <v>374</v>
      </c>
      <c r="B2" s="2"/>
      <c r="C2" s="3"/>
      <c r="D2" s="4"/>
      <c r="E2" s="5"/>
      <c r="F2" s="5"/>
      <c r="G2" s="6"/>
      <c r="H2" s="7"/>
      <c r="K2" s="10"/>
      <c r="L2" s="10"/>
      <c r="M2" s="10"/>
      <c r="N2" s="11"/>
      <c r="O2" s="1"/>
    </row>
    <row r="3" spans="1:18" s="21" customFormat="1" ht="12.75" x14ac:dyDescent="0.2">
      <c r="A3" s="13" t="s">
        <v>1</v>
      </c>
      <c r="B3" s="13" t="s">
        <v>2</v>
      </c>
      <c r="C3" s="13" t="s">
        <v>3</v>
      </c>
      <c r="D3" s="14" t="s">
        <v>4</v>
      </c>
      <c r="E3" s="15" t="s">
        <v>5</v>
      </c>
      <c r="F3" s="15" t="s">
        <v>6</v>
      </c>
      <c r="G3" s="13" t="s">
        <v>7</v>
      </c>
      <c r="H3" s="16" t="s">
        <v>8</v>
      </c>
      <c r="I3" s="17" t="s">
        <v>9</v>
      </c>
      <c r="J3" s="13" t="s">
        <v>10</v>
      </c>
      <c r="K3" s="18" t="s">
        <v>11</v>
      </c>
      <c r="L3" s="19" t="s">
        <v>12</v>
      </c>
      <c r="M3" s="19" t="s">
        <v>13</v>
      </c>
      <c r="N3" s="20" t="s">
        <v>14</v>
      </c>
      <c r="O3" s="13" t="s">
        <v>15</v>
      </c>
      <c r="P3" s="13"/>
      <c r="Q3" s="13"/>
      <c r="R3" s="13"/>
    </row>
    <row r="4" spans="1:18" s="21" customFormat="1" ht="12.75" x14ac:dyDescent="0.2">
      <c r="A4" s="108"/>
      <c r="B4" s="108"/>
      <c r="C4" s="108"/>
      <c r="D4" s="109" t="s">
        <v>16</v>
      </c>
      <c r="E4" s="110"/>
      <c r="F4" s="111" t="s">
        <v>5</v>
      </c>
      <c r="G4" s="108"/>
      <c r="H4" s="112"/>
      <c r="I4" s="113"/>
      <c r="J4" s="108" t="s">
        <v>17</v>
      </c>
      <c r="K4" s="114" t="s">
        <v>18</v>
      </c>
      <c r="L4" s="115" t="s">
        <v>8</v>
      </c>
      <c r="M4" s="115"/>
      <c r="N4" s="116"/>
      <c r="O4" s="117"/>
      <c r="P4" s="108"/>
      <c r="Q4" s="108"/>
      <c r="R4" s="108"/>
    </row>
    <row r="5" spans="1:18" x14ac:dyDescent="0.25">
      <c r="A5" s="67">
        <v>1</v>
      </c>
      <c r="B5" s="46" t="s">
        <v>129</v>
      </c>
      <c r="C5" s="103" t="s">
        <v>102</v>
      </c>
      <c r="D5" s="48">
        <v>43192</v>
      </c>
      <c r="E5" s="217">
        <v>228140</v>
      </c>
      <c r="F5" s="216">
        <f t="shared" ref="F5:F68" si="0">+I5*K5</f>
        <v>228140</v>
      </c>
      <c r="G5" s="198">
        <f t="shared" ref="G5:G68" si="1">+E5/I5</f>
        <v>228140</v>
      </c>
      <c r="H5" s="52">
        <v>0</v>
      </c>
      <c r="I5" s="54">
        <v>1</v>
      </c>
      <c r="J5" s="54">
        <v>1</v>
      </c>
      <c r="K5" s="41">
        <f t="shared" ref="K5:K68" si="2">+G5+H5</f>
        <v>228140</v>
      </c>
      <c r="L5" s="41">
        <f t="shared" ref="L5:L68" si="3">+J5*K5</f>
        <v>228140</v>
      </c>
      <c r="M5" s="41">
        <f t="shared" ref="M5:M68" si="4">+G5*J5</f>
        <v>228140</v>
      </c>
      <c r="N5" s="42"/>
      <c r="O5" s="212" t="s">
        <v>220</v>
      </c>
      <c r="P5" s="101">
        <f t="shared" ref="P5" si="5">+M5</f>
        <v>228140</v>
      </c>
      <c r="Q5" s="45" t="e">
        <f>+#REF!</f>
        <v>#REF!</v>
      </c>
      <c r="R5" s="44" t="e">
        <f t="shared" ref="R5" si="6">+P5-Q5</f>
        <v>#REF!</v>
      </c>
    </row>
    <row r="6" spans="1:18" x14ac:dyDescent="0.25">
      <c r="A6" s="67">
        <f>+A5+1</f>
        <v>2</v>
      </c>
      <c r="B6" s="46" t="s">
        <v>124</v>
      </c>
      <c r="C6" s="103" t="s">
        <v>125</v>
      </c>
      <c r="D6" s="99">
        <v>43192</v>
      </c>
      <c r="E6" s="218">
        <v>24390</v>
      </c>
      <c r="F6" s="216">
        <f t="shared" si="0"/>
        <v>24390</v>
      </c>
      <c r="G6" s="198">
        <f t="shared" si="1"/>
        <v>24390</v>
      </c>
      <c r="H6" s="52">
        <v>0</v>
      </c>
      <c r="I6" s="54">
        <v>1</v>
      </c>
      <c r="J6" s="54">
        <v>1</v>
      </c>
      <c r="K6" s="41">
        <f t="shared" si="2"/>
        <v>24390</v>
      </c>
      <c r="L6" s="41">
        <f t="shared" si="3"/>
        <v>24390</v>
      </c>
      <c r="M6" s="41">
        <f t="shared" si="4"/>
        <v>24390</v>
      </c>
      <c r="N6" s="42"/>
      <c r="O6" s="213" t="s">
        <v>221</v>
      </c>
      <c r="P6" s="101">
        <f t="shared" ref="P6:P69" si="7">+M6</f>
        <v>24390</v>
      </c>
      <c r="Q6" s="45" t="e">
        <f>+#REF!</f>
        <v>#REF!</v>
      </c>
      <c r="R6" s="44" t="e">
        <f t="shared" ref="R6:R69" si="8">+P6-Q6</f>
        <v>#REF!</v>
      </c>
    </row>
    <row r="7" spans="1:18" x14ac:dyDescent="0.25">
      <c r="A7" s="67">
        <f t="shared" ref="A7:A70" si="9">+A6+1</f>
        <v>3</v>
      </c>
      <c r="B7" s="97" t="s">
        <v>83</v>
      </c>
      <c r="C7" s="106" t="s">
        <v>114</v>
      </c>
      <c r="D7" s="99">
        <v>43192</v>
      </c>
      <c r="E7" s="49">
        <v>111300</v>
      </c>
      <c r="F7" s="216">
        <f t="shared" si="0"/>
        <v>111300</v>
      </c>
      <c r="G7" s="198">
        <f t="shared" si="1"/>
        <v>111300</v>
      </c>
      <c r="H7" s="52">
        <v>0</v>
      </c>
      <c r="I7" s="54">
        <v>1</v>
      </c>
      <c r="J7" s="54">
        <v>1</v>
      </c>
      <c r="K7" s="41">
        <f t="shared" si="2"/>
        <v>111300</v>
      </c>
      <c r="L7" s="41">
        <f t="shared" si="3"/>
        <v>111300</v>
      </c>
      <c r="M7" s="41">
        <f t="shared" si="4"/>
        <v>111300</v>
      </c>
      <c r="N7" s="42"/>
      <c r="O7" s="213" t="s">
        <v>222</v>
      </c>
      <c r="P7" s="101">
        <f t="shared" si="7"/>
        <v>111300</v>
      </c>
      <c r="Q7" s="45" t="e">
        <f>+#REF!</f>
        <v>#REF!</v>
      </c>
      <c r="R7" s="44" t="e">
        <f t="shared" si="8"/>
        <v>#REF!</v>
      </c>
    </row>
    <row r="8" spans="1:18" x14ac:dyDescent="0.25">
      <c r="A8" s="67">
        <f t="shared" si="9"/>
        <v>4</v>
      </c>
      <c r="B8" s="46" t="s">
        <v>119</v>
      </c>
      <c r="C8" s="103" t="s">
        <v>120</v>
      </c>
      <c r="D8" s="99">
        <v>43192</v>
      </c>
      <c r="E8" s="217">
        <v>16140</v>
      </c>
      <c r="F8" s="216">
        <f t="shared" si="0"/>
        <v>16140</v>
      </c>
      <c r="G8" s="198">
        <f t="shared" si="1"/>
        <v>16140</v>
      </c>
      <c r="H8" s="52">
        <v>0</v>
      </c>
      <c r="I8" s="54">
        <v>1</v>
      </c>
      <c r="J8" s="54">
        <v>1</v>
      </c>
      <c r="K8" s="41">
        <f t="shared" si="2"/>
        <v>16140</v>
      </c>
      <c r="L8" s="41">
        <f t="shared" si="3"/>
        <v>16140</v>
      </c>
      <c r="M8" s="41">
        <f t="shared" si="4"/>
        <v>16140</v>
      </c>
      <c r="N8" s="42"/>
      <c r="O8" s="213" t="s">
        <v>223</v>
      </c>
      <c r="P8" s="101">
        <f t="shared" si="7"/>
        <v>16140</v>
      </c>
      <c r="Q8" s="45" t="e">
        <f>+#REF!</f>
        <v>#REF!</v>
      </c>
      <c r="R8" s="44" t="e">
        <f t="shared" si="8"/>
        <v>#REF!</v>
      </c>
    </row>
    <row r="9" spans="1:18" x14ac:dyDescent="0.25">
      <c r="A9" s="67">
        <f t="shared" si="9"/>
        <v>5</v>
      </c>
      <c r="B9" s="97" t="s">
        <v>115</v>
      </c>
      <c r="C9" s="106" t="s">
        <v>116</v>
      </c>
      <c r="D9" s="99">
        <v>43192</v>
      </c>
      <c r="E9" s="49">
        <v>41300</v>
      </c>
      <c r="F9" s="216">
        <f t="shared" si="0"/>
        <v>41300</v>
      </c>
      <c r="G9" s="198">
        <f t="shared" si="1"/>
        <v>41300</v>
      </c>
      <c r="H9" s="52">
        <v>0</v>
      </c>
      <c r="I9" s="54">
        <v>1</v>
      </c>
      <c r="J9" s="54">
        <v>1</v>
      </c>
      <c r="K9" s="41">
        <f t="shared" si="2"/>
        <v>41300</v>
      </c>
      <c r="L9" s="41">
        <f t="shared" si="3"/>
        <v>41300</v>
      </c>
      <c r="M9" s="41">
        <f t="shared" si="4"/>
        <v>41300</v>
      </c>
      <c r="N9" s="42"/>
      <c r="O9" s="213" t="s">
        <v>224</v>
      </c>
      <c r="P9" s="101">
        <f t="shared" si="7"/>
        <v>41300</v>
      </c>
      <c r="Q9" s="45" t="e">
        <f>+#REF!</f>
        <v>#REF!</v>
      </c>
      <c r="R9" s="44" t="e">
        <f t="shared" si="8"/>
        <v>#REF!</v>
      </c>
    </row>
    <row r="10" spans="1:18" x14ac:dyDescent="0.25">
      <c r="A10" s="67">
        <f t="shared" si="9"/>
        <v>6</v>
      </c>
      <c r="B10" s="97" t="s">
        <v>44</v>
      </c>
      <c r="C10" s="106" t="s">
        <v>113</v>
      </c>
      <c r="D10" s="99">
        <v>43192</v>
      </c>
      <c r="E10" s="49">
        <v>222900</v>
      </c>
      <c r="F10" s="216">
        <f t="shared" si="0"/>
        <v>222900</v>
      </c>
      <c r="G10" s="198">
        <f t="shared" si="1"/>
        <v>222900</v>
      </c>
      <c r="H10" s="52">
        <v>0</v>
      </c>
      <c r="I10" s="54">
        <v>1</v>
      </c>
      <c r="J10" s="54">
        <v>1</v>
      </c>
      <c r="K10" s="41">
        <f t="shared" si="2"/>
        <v>222900</v>
      </c>
      <c r="L10" s="41">
        <f t="shared" si="3"/>
        <v>222900</v>
      </c>
      <c r="M10" s="41">
        <f t="shared" si="4"/>
        <v>222900</v>
      </c>
      <c r="N10" s="42"/>
      <c r="O10" s="213" t="s">
        <v>225</v>
      </c>
      <c r="P10" s="101">
        <f t="shared" si="7"/>
        <v>222900</v>
      </c>
      <c r="Q10" s="45" t="e">
        <f>+#REF!</f>
        <v>#REF!</v>
      </c>
      <c r="R10" s="44" t="e">
        <f t="shared" si="8"/>
        <v>#REF!</v>
      </c>
    </row>
    <row r="11" spans="1:18" x14ac:dyDescent="0.25">
      <c r="A11" s="67">
        <f t="shared" si="9"/>
        <v>7</v>
      </c>
      <c r="B11" s="97" t="s">
        <v>123</v>
      </c>
      <c r="C11" s="104">
        <v>962291</v>
      </c>
      <c r="D11" s="99">
        <v>43192</v>
      </c>
      <c r="E11" s="49">
        <v>118800</v>
      </c>
      <c r="F11" s="216">
        <f t="shared" si="0"/>
        <v>118800</v>
      </c>
      <c r="G11" s="198">
        <f t="shared" si="1"/>
        <v>118800</v>
      </c>
      <c r="H11" s="52">
        <v>0</v>
      </c>
      <c r="I11" s="54">
        <v>1</v>
      </c>
      <c r="J11" s="54">
        <v>1</v>
      </c>
      <c r="K11" s="41">
        <f t="shared" si="2"/>
        <v>118800</v>
      </c>
      <c r="L11" s="41">
        <f t="shared" si="3"/>
        <v>118800</v>
      </c>
      <c r="M11" s="41">
        <f t="shared" si="4"/>
        <v>118800</v>
      </c>
      <c r="N11" s="42"/>
      <c r="O11" s="213" t="s">
        <v>226</v>
      </c>
      <c r="P11" s="101">
        <f t="shared" si="7"/>
        <v>118800</v>
      </c>
      <c r="Q11" s="45" t="e">
        <f>+#REF!</f>
        <v>#REF!</v>
      </c>
      <c r="R11" s="44" t="e">
        <f t="shared" si="8"/>
        <v>#REF!</v>
      </c>
    </row>
    <row r="12" spans="1:18" x14ac:dyDescent="0.25">
      <c r="A12" s="67">
        <f t="shared" si="9"/>
        <v>8</v>
      </c>
      <c r="B12" s="97" t="s">
        <v>112</v>
      </c>
      <c r="C12" s="104">
        <v>900842</v>
      </c>
      <c r="D12" s="99">
        <v>43192</v>
      </c>
      <c r="E12" s="49">
        <v>37340</v>
      </c>
      <c r="F12" s="216">
        <f t="shared" si="0"/>
        <v>37340</v>
      </c>
      <c r="G12" s="198">
        <f t="shared" si="1"/>
        <v>37340</v>
      </c>
      <c r="H12" s="52">
        <v>0</v>
      </c>
      <c r="I12" s="54">
        <v>1</v>
      </c>
      <c r="J12" s="54">
        <v>1</v>
      </c>
      <c r="K12" s="41">
        <f t="shared" si="2"/>
        <v>37340</v>
      </c>
      <c r="L12" s="41">
        <f t="shared" si="3"/>
        <v>37340</v>
      </c>
      <c r="M12" s="41">
        <f t="shared" si="4"/>
        <v>37340</v>
      </c>
      <c r="N12" s="42"/>
      <c r="O12" s="213" t="s">
        <v>227</v>
      </c>
      <c r="P12" s="101">
        <f t="shared" si="7"/>
        <v>37340</v>
      </c>
      <c r="Q12" s="45" t="e">
        <f>+#REF!</f>
        <v>#REF!</v>
      </c>
      <c r="R12" s="44" t="e">
        <f t="shared" si="8"/>
        <v>#REF!</v>
      </c>
    </row>
    <row r="13" spans="1:18" x14ac:dyDescent="0.25">
      <c r="A13" s="67">
        <f t="shared" si="9"/>
        <v>9</v>
      </c>
      <c r="B13" s="97" t="s">
        <v>28</v>
      </c>
      <c r="C13" s="106" t="s">
        <v>29</v>
      </c>
      <c r="D13" s="99">
        <v>43192</v>
      </c>
      <c r="E13" s="49">
        <v>41300</v>
      </c>
      <c r="F13" s="216">
        <f t="shared" si="0"/>
        <v>41300</v>
      </c>
      <c r="G13" s="198">
        <f t="shared" si="1"/>
        <v>41300</v>
      </c>
      <c r="H13" s="52">
        <v>0</v>
      </c>
      <c r="I13" s="54">
        <v>1</v>
      </c>
      <c r="J13" s="54">
        <v>1</v>
      </c>
      <c r="K13" s="41">
        <f t="shared" si="2"/>
        <v>41300</v>
      </c>
      <c r="L13" s="41">
        <f t="shared" si="3"/>
        <v>41300</v>
      </c>
      <c r="M13" s="41">
        <f t="shared" si="4"/>
        <v>41300</v>
      </c>
      <c r="N13" s="42"/>
      <c r="O13" s="213" t="s">
        <v>228</v>
      </c>
      <c r="P13" s="101">
        <f t="shared" si="7"/>
        <v>41300</v>
      </c>
      <c r="Q13" s="45" t="e">
        <f>+#REF!</f>
        <v>#REF!</v>
      </c>
      <c r="R13" s="44" t="e">
        <f t="shared" si="8"/>
        <v>#REF!</v>
      </c>
    </row>
    <row r="14" spans="1:18" x14ac:dyDescent="0.25">
      <c r="A14" s="67">
        <f t="shared" si="9"/>
        <v>10</v>
      </c>
      <c r="B14" s="97" t="s">
        <v>41</v>
      </c>
      <c r="C14" s="106" t="s">
        <v>170</v>
      </c>
      <c r="D14" s="99">
        <v>43192</v>
      </c>
      <c r="E14" s="49">
        <v>113500</v>
      </c>
      <c r="F14" s="216">
        <f t="shared" si="0"/>
        <v>113500</v>
      </c>
      <c r="G14" s="198">
        <f t="shared" si="1"/>
        <v>113500</v>
      </c>
      <c r="H14" s="52">
        <v>0</v>
      </c>
      <c r="I14" s="54">
        <v>1</v>
      </c>
      <c r="J14" s="54">
        <v>1</v>
      </c>
      <c r="K14" s="41">
        <f t="shared" si="2"/>
        <v>113500</v>
      </c>
      <c r="L14" s="41">
        <f t="shared" si="3"/>
        <v>113500</v>
      </c>
      <c r="M14" s="41">
        <f t="shared" si="4"/>
        <v>113500</v>
      </c>
      <c r="N14" s="42"/>
      <c r="O14" s="213" t="s">
        <v>229</v>
      </c>
      <c r="P14" s="101">
        <f t="shared" si="7"/>
        <v>113500</v>
      </c>
      <c r="Q14" s="45" t="e">
        <f>+#REF!</f>
        <v>#REF!</v>
      </c>
      <c r="R14" s="44" t="e">
        <f t="shared" si="8"/>
        <v>#REF!</v>
      </c>
    </row>
    <row r="15" spans="1:18" x14ac:dyDescent="0.25">
      <c r="A15" s="67">
        <f t="shared" si="9"/>
        <v>11</v>
      </c>
      <c r="B15" s="97" t="s">
        <v>42</v>
      </c>
      <c r="C15" s="106" t="s">
        <v>43</v>
      </c>
      <c r="D15" s="99">
        <v>43192</v>
      </c>
      <c r="E15" s="49">
        <v>188500</v>
      </c>
      <c r="F15" s="216">
        <f t="shared" si="0"/>
        <v>188500</v>
      </c>
      <c r="G15" s="198">
        <f t="shared" si="1"/>
        <v>188500</v>
      </c>
      <c r="H15" s="52">
        <v>0</v>
      </c>
      <c r="I15" s="54">
        <v>1</v>
      </c>
      <c r="J15" s="54">
        <v>1</v>
      </c>
      <c r="K15" s="41">
        <f t="shared" si="2"/>
        <v>188500</v>
      </c>
      <c r="L15" s="41">
        <f t="shared" si="3"/>
        <v>188500</v>
      </c>
      <c r="M15" s="41">
        <f t="shared" si="4"/>
        <v>188500</v>
      </c>
      <c r="N15" s="42"/>
      <c r="O15" s="213" t="s">
        <v>230</v>
      </c>
      <c r="P15" s="101">
        <f t="shared" si="7"/>
        <v>188500</v>
      </c>
      <c r="Q15" s="45" t="e">
        <f>+#REF!</f>
        <v>#REF!</v>
      </c>
      <c r="R15" s="44" t="e">
        <f t="shared" si="8"/>
        <v>#REF!</v>
      </c>
    </row>
    <row r="16" spans="1:18" x14ac:dyDescent="0.25">
      <c r="A16" s="67">
        <f t="shared" si="9"/>
        <v>12</v>
      </c>
      <c r="B16" s="97" t="s">
        <v>37</v>
      </c>
      <c r="C16" s="106" t="s">
        <v>169</v>
      </c>
      <c r="D16" s="99">
        <v>43192</v>
      </c>
      <c r="E16" s="49">
        <v>22140</v>
      </c>
      <c r="F16" s="216">
        <f t="shared" si="0"/>
        <v>22140</v>
      </c>
      <c r="G16" s="198">
        <f t="shared" si="1"/>
        <v>22140</v>
      </c>
      <c r="H16" s="52">
        <v>0</v>
      </c>
      <c r="I16" s="54">
        <v>1</v>
      </c>
      <c r="J16" s="54">
        <v>1</v>
      </c>
      <c r="K16" s="41">
        <f t="shared" si="2"/>
        <v>22140</v>
      </c>
      <c r="L16" s="41">
        <f t="shared" si="3"/>
        <v>22140</v>
      </c>
      <c r="M16" s="41">
        <f t="shared" si="4"/>
        <v>22140</v>
      </c>
      <c r="N16" s="42"/>
      <c r="O16" s="213" t="s">
        <v>231</v>
      </c>
      <c r="P16" s="101">
        <f t="shared" si="7"/>
        <v>22140</v>
      </c>
      <c r="Q16" s="45" t="e">
        <f>+#REF!</f>
        <v>#REF!</v>
      </c>
      <c r="R16" s="44" t="e">
        <f t="shared" si="8"/>
        <v>#REF!</v>
      </c>
    </row>
    <row r="17" spans="1:18" x14ac:dyDescent="0.25">
      <c r="A17" s="67">
        <f t="shared" si="9"/>
        <v>13</v>
      </c>
      <c r="B17" s="46" t="s">
        <v>179</v>
      </c>
      <c r="C17" s="103" t="s">
        <v>180</v>
      </c>
      <c r="D17" s="99">
        <v>43192</v>
      </c>
      <c r="E17" s="217">
        <v>71140</v>
      </c>
      <c r="F17" s="216">
        <f t="shared" si="0"/>
        <v>71140</v>
      </c>
      <c r="G17" s="198">
        <f t="shared" si="1"/>
        <v>71140</v>
      </c>
      <c r="H17" s="52">
        <v>0</v>
      </c>
      <c r="I17" s="54">
        <v>1</v>
      </c>
      <c r="J17" s="54">
        <v>1</v>
      </c>
      <c r="K17" s="41">
        <f t="shared" si="2"/>
        <v>71140</v>
      </c>
      <c r="L17" s="41">
        <f t="shared" si="3"/>
        <v>71140</v>
      </c>
      <c r="M17" s="41">
        <f t="shared" si="4"/>
        <v>71140</v>
      </c>
      <c r="N17" s="42"/>
      <c r="O17" s="213" t="s">
        <v>232</v>
      </c>
      <c r="P17" s="101">
        <f t="shared" si="7"/>
        <v>71140</v>
      </c>
      <c r="Q17" s="45" t="e">
        <f>+#REF!</f>
        <v>#REF!</v>
      </c>
      <c r="R17" s="44" t="e">
        <f t="shared" si="8"/>
        <v>#REF!</v>
      </c>
    </row>
    <row r="18" spans="1:18" x14ac:dyDescent="0.25">
      <c r="A18" s="67">
        <f t="shared" si="9"/>
        <v>14</v>
      </c>
      <c r="B18" s="46" t="s">
        <v>178</v>
      </c>
      <c r="C18" s="53">
        <v>901423</v>
      </c>
      <c r="D18" s="99">
        <v>43192</v>
      </c>
      <c r="E18" s="217">
        <v>151500</v>
      </c>
      <c r="F18" s="216">
        <f t="shared" si="0"/>
        <v>151500</v>
      </c>
      <c r="G18" s="198">
        <f t="shared" si="1"/>
        <v>151500</v>
      </c>
      <c r="H18" s="52">
        <v>0</v>
      </c>
      <c r="I18" s="54">
        <v>1</v>
      </c>
      <c r="J18" s="54">
        <v>1</v>
      </c>
      <c r="K18" s="41">
        <f t="shared" si="2"/>
        <v>151500</v>
      </c>
      <c r="L18" s="41">
        <f t="shared" si="3"/>
        <v>151500</v>
      </c>
      <c r="M18" s="41">
        <f t="shared" si="4"/>
        <v>151500</v>
      </c>
      <c r="N18" s="42"/>
      <c r="O18" s="213" t="s">
        <v>233</v>
      </c>
      <c r="P18" s="101">
        <f t="shared" si="7"/>
        <v>151500</v>
      </c>
      <c r="Q18" s="45" t="e">
        <f>+#REF!</f>
        <v>#REF!</v>
      </c>
      <c r="R18" s="44" t="e">
        <f t="shared" si="8"/>
        <v>#REF!</v>
      </c>
    </row>
    <row r="19" spans="1:18" x14ac:dyDescent="0.25">
      <c r="A19" s="67">
        <f t="shared" si="9"/>
        <v>15</v>
      </c>
      <c r="B19" s="46" t="s">
        <v>47</v>
      </c>
      <c r="C19" s="53">
        <v>898343</v>
      </c>
      <c r="D19" s="99">
        <v>43192</v>
      </c>
      <c r="E19" s="217">
        <v>72300</v>
      </c>
      <c r="F19" s="216">
        <f t="shared" si="0"/>
        <v>72300</v>
      </c>
      <c r="G19" s="198">
        <f t="shared" si="1"/>
        <v>72300</v>
      </c>
      <c r="H19" s="52">
        <v>0</v>
      </c>
      <c r="I19" s="54">
        <v>1</v>
      </c>
      <c r="J19" s="54">
        <v>1</v>
      </c>
      <c r="K19" s="41">
        <f t="shared" si="2"/>
        <v>72300</v>
      </c>
      <c r="L19" s="41">
        <f t="shared" si="3"/>
        <v>72300</v>
      </c>
      <c r="M19" s="41">
        <f t="shared" si="4"/>
        <v>72300</v>
      </c>
      <c r="N19" s="42"/>
      <c r="O19" s="213" t="s">
        <v>234</v>
      </c>
      <c r="P19" s="101">
        <f t="shared" si="7"/>
        <v>72300</v>
      </c>
      <c r="Q19" s="45" t="e">
        <f>+#REF!</f>
        <v>#REF!</v>
      </c>
      <c r="R19" s="44" t="e">
        <f t="shared" si="8"/>
        <v>#REF!</v>
      </c>
    </row>
    <row r="20" spans="1:18" x14ac:dyDescent="0.25">
      <c r="A20" s="67">
        <f t="shared" si="9"/>
        <v>16</v>
      </c>
      <c r="B20" s="97" t="s">
        <v>176</v>
      </c>
      <c r="C20" s="106" t="s">
        <v>177</v>
      </c>
      <c r="D20" s="99">
        <v>43192</v>
      </c>
      <c r="E20" s="49">
        <v>217800</v>
      </c>
      <c r="F20" s="216">
        <f t="shared" si="0"/>
        <v>217800</v>
      </c>
      <c r="G20" s="198">
        <f t="shared" si="1"/>
        <v>217800</v>
      </c>
      <c r="H20" s="52">
        <v>0</v>
      </c>
      <c r="I20" s="54">
        <v>1</v>
      </c>
      <c r="J20" s="54">
        <v>1</v>
      </c>
      <c r="K20" s="41">
        <f t="shared" si="2"/>
        <v>217800</v>
      </c>
      <c r="L20" s="41">
        <f t="shared" si="3"/>
        <v>217800</v>
      </c>
      <c r="M20" s="41">
        <f t="shared" si="4"/>
        <v>217800</v>
      </c>
      <c r="N20" s="42"/>
      <c r="O20" s="213" t="s">
        <v>235</v>
      </c>
      <c r="P20" s="101">
        <f t="shared" si="7"/>
        <v>217800</v>
      </c>
      <c r="Q20" s="45" t="e">
        <f>+#REF!</f>
        <v>#REF!</v>
      </c>
      <c r="R20" s="44" t="e">
        <f t="shared" si="8"/>
        <v>#REF!</v>
      </c>
    </row>
    <row r="21" spans="1:18" x14ac:dyDescent="0.25">
      <c r="A21" s="67">
        <f t="shared" si="9"/>
        <v>17</v>
      </c>
      <c r="B21" s="97" t="s">
        <v>175</v>
      </c>
      <c r="C21" s="104">
        <v>912208</v>
      </c>
      <c r="D21" s="99">
        <v>43192</v>
      </c>
      <c r="E21" s="49">
        <v>67140</v>
      </c>
      <c r="F21" s="216">
        <f t="shared" si="0"/>
        <v>67140</v>
      </c>
      <c r="G21" s="198">
        <f t="shared" si="1"/>
        <v>67140</v>
      </c>
      <c r="H21" s="52">
        <v>0</v>
      </c>
      <c r="I21" s="54">
        <v>1</v>
      </c>
      <c r="J21" s="54">
        <v>1</v>
      </c>
      <c r="K21" s="41">
        <f t="shared" si="2"/>
        <v>67140</v>
      </c>
      <c r="L21" s="41">
        <f t="shared" si="3"/>
        <v>67140</v>
      </c>
      <c r="M21" s="41">
        <f t="shared" si="4"/>
        <v>67140</v>
      </c>
      <c r="N21" s="42"/>
      <c r="O21" s="213" t="s">
        <v>236</v>
      </c>
      <c r="P21" s="101">
        <f t="shared" si="7"/>
        <v>67140</v>
      </c>
      <c r="Q21" s="45" t="e">
        <f>+#REF!</f>
        <v>#REF!</v>
      </c>
      <c r="R21" s="44" t="e">
        <f t="shared" si="8"/>
        <v>#REF!</v>
      </c>
    </row>
    <row r="22" spans="1:18" x14ac:dyDescent="0.25">
      <c r="A22" s="67">
        <f t="shared" si="9"/>
        <v>18</v>
      </c>
      <c r="B22" s="97" t="s">
        <v>171</v>
      </c>
      <c r="C22" s="106" t="s">
        <v>172</v>
      </c>
      <c r="D22" s="99">
        <v>43192</v>
      </c>
      <c r="E22" s="49">
        <v>20140</v>
      </c>
      <c r="F22" s="216">
        <f t="shared" si="0"/>
        <v>20140</v>
      </c>
      <c r="G22" s="198">
        <f t="shared" si="1"/>
        <v>20140</v>
      </c>
      <c r="H22" s="52">
        <v>0</v>
      </c>
      <c r="I22" s="54">
        <v>1</v>
      </c>
      <c r="J22" s="54">
        <v>1</v>
      </c>
      <c r="K22" s="41">
        <f t="shared" si="2"/>
        <v>20140</v>
      </c>
      <c r="L22" s="41">
        <f t="shared" si="3"/>
        <v>20140</v>
      </c>
      <c r="M22" s="41">
        <f t="shared" si="4"/>
        <v>20140</v>
      </c>
      <c r="N22" s="42"/>
      <c r="O22" s="213" t="s">
        <v>237</v>
      </c>
      <c r="P22" s="101">
        <f t="shared" si="7"/>
        <v>20140</v>
      </c>
      <c r="Q22" s="45" t="e">
        <f>+#REF!</f>
        <v>#REF!</v>
      </c>
      <c r="R22" s="44" t="e">
        <f t="shared" si="8"/>
        <v>#REF!</v>
      </c>
    </row>
    <row r="23" spans="1:18" x14ac:dyDescent="0.25">
      <c r="A23" s="67">
        <f t="shared" si="9"/>
        <v>19</v>
      </c>
      <c r="B23" s="97" t="s">
        <v>173</v>
      </c>
      <c r="C23" s="106" t="s">
        <v>174</v>
      </c>
      <c r="D23" s="99">
        <v>43192</v>
      </c>
      <c r="E23" s="49">
        <v>160140</v>
      </c>
      <c r="F23" s="216">
        <f t="shared" si="0"/>
        <v>160140</v>
      </c>
      <c r="G23" s="198">
        <f t="shared" si="1"/>
        <v>160140</v>
      </c>
      <c r="H23" s="52">
        <v>0</v>
      </c>
      <c r="I23" s="54">
        <v>1</v>
      </c>
      <c r="J23" s="54">
        <v>1</v>
      </c>
      <c r="K23" s="41">
        <f t="shared" si="2"/>
        <v>160140</v>
      </c>
      <c r="L23" s="41">
        <f t="shared" si="3"/>
        <v>160140</v>
      </c>
      <c r="M23" s="41">
        <f t="shared" si="4"/>
        <v>160140</v>
      </c>
      <c r="N23" s="42"/>
      <c r="O23" s="213" t="s">
        <v>238</v>
      </c>
      <c r="P23" s="101">
        <f t="shared" si="7"/>
        <v>160140</v>
      </c>
      <c r="Q23" s="45" t="e">
        <f>+#REF!</f>
        <v>#REF!</v>
      </c>
      <c r="R23" s="44" t="e">
        <f t="shared" si="8"/>
        <v>#REF!</v>
      </c>
    </row>
    <row r="24" spans="1:18" x14ac:dyDescent="0.25">
      <c r="A24" s="67">
        <f t="shared" si="9"/>
        <v>20</v>
      </c>
      <c r="B24" s="46" t="s">
        <v>153</v>
      </c>
      <c r="C24" s="122">
        <v>912786</v>
      </c>
      <c r="D24" s="48">
        <v>43193</v>
      </c>
      <c r="E24" s="217">
        <v>41300</v>
      </c>
      <c r="F24" s="216">
        <f t="shared" si="0"/>
        <v>41300</v>
      </c>
      <c r="G24" s="198">
        <f t="shared" si="1"/>
        <v>41300</v>
      </c>
      <c r="H24" s="52">
        <v>0</v>
      </c>
      <c r="I24" s="54">
        <v>1</v>
      </c>
      <c r="J24" s="54">
        <v>1</v>
      </c>
      <c r="K24" s="41">
        <f t="shared" si="2"/>
        <v>41300</v>
      </c>
      <c r="L24" s="41">
        <f t="shared" si="3"/>
        <v>41300</v>
      </c>
      <c r="M24" s="41">
        <f t="shared" si="4"/>
        <v>41300</v>
      </c>
      <c r="N24" s="42"/>
      <c r="O24" s="213" t="s">
        <v>239</v>
      </c>
      <c r="P24" s="101">
        <f t="shared" si="7"/>
        <v>41300</v>
      </c>
      <c r="Q24" s="45" t="e">
        <f>+#REF!</f>
        <v>#REF!</v>
      </c>
      <c r="R24" s="44" t="e">
        <f t="shared" si="8"/>
        <v>#REF!</v>
      </c>
    </row>
    <row r="25" spans="1:18" x14ac:dyDescent="0.25">
      <c r="A25" s="67">
        <f t="shared" si="9"/>
        <v>21</v>
      </c>
      <c r="B25" s="46" t="s">
        <v>148</v>
      </c>
      <c r="C25" s="103" t="s">
        <v>149</v>
      </c>
      <c r="D25" s="48">
        <v>43193</v>
      </c>
      <c r="E25" s="217">
        <v>33590</v>
      </c>
      <c r="F25" s="216">
        <f t="shared" si="0"/>
        <v>33590</v>
      </c>
      <c r="G25" s="198">
        <f t="shared" si="1"/>
        <v>33590</v>
      </c>
      <c r="H25" s="52">
        <v>0</v>
      </c>
      <c r="I25" s="54">
        <v>1</v>
      </c>
      <c r="J25" s="54">
        <v>1</v>
      </c>
      <c r="K25" s="41">
        <f t="shared" si="2"/>
        <v>33590</v>
      </c>
      <c r="L25" s="41">
        <f t="shared" si="3"/>
        <v>33590</v>
      </c>
      <c r="M25" s="41">
        <f t="shared" si="4"/>
        <v>33590</v>
      </c>
      <c r="N25" s="42"/>
      <c r="O25" s="213" t="s">
        <v>240</v>
      </c>
      <c r="P25" s="101">
        <f t="shared" si="7"/>
        <v>33590</v>
      </c>
      <c r="Q25" s="45" t="e">
        <f>+#REF!</f>
        <v>#REF!</v>
      </c>
      <c r="R25" s="44" t="e">
        <f t="shared" si="8"/>
        <v>#REF!</v>
      </c>
    </row>
    <row r="26" spans="1:18" x14ac:dyDescent="0.25">
      <c r="A26" s="67">
        <f t="shared" si="9"/>
        <v>22</v>
      </c>
      <c r="B26" s="46" t="s">
        <v>148</v>
      </c>
      <c r="C26" s="103" t="s">
        <v>149</v>
      </c>
      <c r="D26" s="48">
        <v>43193</v>
      </c>
      <c r="E26" s="217">
        <v>42300</v>
      </c>
      <c r="F26" s="216">
        <f t="shared" si="0"/>
        <v>42300</v>
      </c>
      <c r="G26" s="198">
        <f t="shared" si="1"/>
        <v>42300</v>
      </c>
      <c r="H26" s="52">
        <v>0</v>
      </c>
      <c r="I26" s="54">
        <v>1</v>
      </c>
      <c r="J26" s="54">
        <v>1</v>
      </c>
      <c r="K26" s="41">
        <f t="shared" si="2"/>
        <v>42300</v>
      </c>
      <c r="L26" s="41">
        <f t="shared" si="3"/>
        <v>42300</v>
      </c>
      <c r="M26" s="41">
        <f t="shared" si="4"/>
        <v>42300</v>
      </c>
      <c r="N26" s="42"/>
      <c r="O26" s="213" t="s">
        <v>241</v>
      </c>
      <c r="P26" s="101">
        <f t="shared" si="7"/>
        <v>42300</v>
      </c>
      <c r="Q26" s="45" t="e">
        <f>+#REF!</f>
        <v>#REF!</v>
      </c>
      <c r="R26" s="44" t="e">
        <f t="shared" si="8"/>
        <v>#REF!</v>
      </c>
    </row>
    <row r="27" spans="1:18" x14ac:dyDescent="0.25">
      <c r="A27" s="67">
        <f t="shared" si="9"/>
        <v>23</v>
      </c>
      <c r="B27" s="46" t="s">
        <v>148</v>
      </c>
      <c r="C27" s="103" t="s">
        <v>149</v>
      </c>
      <c r="D27" s="48">
        <v>43193</v>
      </c>
      <c r="E27" s="217">
        <v>33500</v>
      </c>
      <c r="F27" s="216">
        <f t="shared" si="0"/>
        <v>33500</v>
      </c>
      <c r="G27" s="198">
        <f t="shared" si="1"/>
        <v>33500</v>
      </c>
      <c r="H27" s="52">
        <v>0</v>
      </c>
      <c r="I27" s="54">
        <v>1</v>
      </c>
      <c r="J27" s="54">
        <v>1</v>
      </c>
      <c r="K27" s="41">
        <f t="shared" si="2"/>
        <v>33500</v>
      </c>
      <c r="L27" s="41">
        <f t="shared" si="3"/>
        <v>33500</v>
      </c>
      <c r="M27" s="41">
        <f t="shared" si="4"/>
        <v>33500</v>
      </c>
      <c r="N27" s="42"/>
      <c r="O27" s="213" t="s">
        <v>242</v>
      </c>
      <c r="P27" s="101">
        <f t="shared" si="7"/>
        <v>33500</v>
      </c>
      <c r="Q27" s="45" t="e">
        <f>+#REF!</f>
        <v>#REF!</v>
      </c>
      <c r="R27" s="44" t="e">
        <f t="shared" si="8"/>
        <v>#REF!</v>
      </c>
    </row>
    <row r="28" spans="1:18" x14ac:dyDescent="0.25">
      <c r="A28" s="67">
        <f t="shared" si="9"/>
        <v>24</v>
      </c>
      <c r="B28" s="46" t="s">
        <v>144</v>
      </c>
      <c r="C28" s="103" t="s">
        <v>145</v>
      </c>
      <c r="D28" s="48">
        <v>43193</v>
      </c>
      <c r="E28" s="217">
        <v>111300</v>
      </c>
      <c r="F28" s="216">
        <f t="shared" si="0"/>
        <v>111300</v>
      </c>
      <c r="G28" s="198">
        <f t="shared" si="1"/>
        <v>111300</v>
      </c>
      <c r="H28" s="52">
        <v>0</v>
      </c>
      <c r="I28" s="54">
        <v>1</v>
      </c>
      <c r="J28" s="54">
        <v>1</v>
      </c>
      <c r="K28" s="41">
        <f t="shared" si="2"/>
        <v>111300</v>
      </c>
      <c r="L28" s="41">
        <f t="shared" si="3"/>
        <v>111300</v>
      </c>
      <c r="M28" s="41">
        <f t="shared" si="4"/>
        <v>111300</v>
      </c>
      <c r="N28" s="42"/>
      <c r="O28" s="213" t="s">
        <v>243</v>
      </c>
      <c r="P28" s="101">
        <f t="shared" si="7"/>
        <v>111300</v>
      </c>
      <c r="Q28" s="45" t="e">
        <f>+#REF!</f>
        <v>#REF!</v>
      </c>
      <c r="R28" s="44" t="e">
        <f t="shared" si="8"/>
        <v>#REF!</v>
      </c>
    </row>
    <row r="29" spans="1:18" x14ac:dyDescent="0.25">
      <c r="A29" s="67">
        <f t="shared" si="9"/>
        <v>25</v>
      </c>
      <c r="B29" s="46" t="s">
        <v>45</v>
      </c>
      <c r="C29" s="53">
        <v>914013</v>
      </c>
      <c r="D29" s="48">
        <v>43193</v>
      </c>
      <c r="E29" s="217">
        <v>10390</v>
      </c>
      <c r="F29" s="216">
        <f t="shared" si="0"/>
        <v>10390</v>
      </c>
      <c r="G29" s="198">
        <f t="shared" si="1"/>
        <v>10390</v>
      </c>
      <c r="H29" s="52">
        <v>0</v>
      </c>
      <c r="I29" s="54">
        <v>1</v>
      </c>
      <c r="J29" s="54">
        <v>1</v>
      </c>
      <c r="K29" s="41">
        <f t="shared" si="2"/>
        <v>10390</v>
      </c>
      <c r="L29" s="41">
        <f t="shared" si="3"/>
        <v>10390</v>
      </c>
      <c r="M29" s="41">
        <f t="shared" si="4"/>
        <v>10390</v>
      </c>
      <c r="N29" s="42"/>
      <c r="O29" s="213" t="s">
        <v>244</v>
      </c>
      <c r="P29" s="101">
        <f t="shared" si="7"/>
        <v>10390</v>
      </c>
      <c r="Q29" s="45" t="e">
        <f>+#REF!</f>
        <v>#REF!</v>
      </c>
      <c r="R29" s="44" t="e">
        <f t="shared" si="8"/>
        <v>#REF!</v>
      </c>
    </row>
    <row r="30" spans="1:18" x14ac:dyDescent="0.25">
      <c r="A30" s="67">
        <f t="shared" si="9"/>
        <v>26</v>
      </c>
      <c r="B30" s="46" t="s">
        <v>141</v>
      </c>
      <c r="C30" s="103" t="s">
        <v>142</v>
      </c>
      <c r="D30" s="48">
        <v>43193</v>
      </c>
      <c r="E30" s="217">
        <v>31140</v>
      </c>
      <c r="F30" s="216">
        <f t="shared" si="0"/>
        <v>31140</v>
      </c>
      <c r="G30" s="198">
        <f t="shared" si="1"/>
        <v>31140</v>
      </c>
      <c r="H30" s="52">
        <v>0</v>
      </c>
      <c r="I30" s="54">
        <v>1</v>
      </c>
      <c r="J30" s="54">
        <v>1</v>
      </c>
      <c r="K30" s="41">
        <f t="shared" si="2"/>
        <v>31140</v>
      </c>
      <c r="L30" s="41">
        <f t="shared" si="3"/>
        <v>31140</v>
      </c>
      <c r="M30" s="41">
        <f t="shared" si="4"/>
        <v>31140</v>
      </c>
      <c r="N30" s="42"/>
      <c r="O30" s="213" t="s">
        <v>245</v>
      </c>
      <c r="P30" s="101">
        <f t="shared" si="7"/>
        <v>31140</v>
      </c>
      <c r="Q30" s="45" t="e">
        <f>+#REF!</f>
        <v>#REF!</v>
      </c>
      <c r="R30" s="44" t="e">
        <f t="shared" si="8"/>
        <v>#REF!</v>
      </c>
    </row>
    <row r="31" spans="1:18" x14ac:dyDescent="0.25">
      <c r="A31" s="67">
        <f t="shared" si="9"/>
        <v>27</v>
      </c>
      <c r="B31" s="46" t="s">
        <v>141</v>
      </c>
      <c r="C31" s="103" t="s">
        <v>142</v>
      </c>
      <c r="D31" s="48">
        <v>43193</v>
      </c>
      <c r="E31" s="217">
        <v>24140</v>
      </c>
      <c r="F31" s="216">
        <f t="shared" si="0"/>
        <v>24140</v>
      </c>
      <c r="G31" s="198">
        <f t="shared" si="1"/>
        <v>24140</v>
      </c>
      <c r="H31" s="52">
        <v>0</v>
      </c>
      <c r="I31" s="54">
        <v>1</v>
      </c>
      <c r="J31" s="54">
        <v>1</v>
      </c>
      <c r="K31" s="41">
        <f t="shared" si="2"/>
        <v>24140</v>
      </c>
      <c r="L31" s="41">
        <f t="shared" si="3"/>
        <v>24140</v>
      </c>
      <c r="M31" s="41">
        <f t="shared" si="4"/>
        <v>24140</v>
      </c>
      <c r="N31" s="42"/>
      <c r="O31" s="213" t="s">
        <v>246</v>
      </c>
      <c r="P31" s="101">
        <f t="shared" si="7"/>
        <v>24140</v>
      </c>
      <c r="Q31" s="45" t="e">
        <f>+#REF!</f>
        <v>#REF!</v>
      </c>
      <c r="R31" s="44" t="e">
        <f t="shared" si="8"/>
        <v>#REF!</v>
      </c>
    </row>
    <row r="32" spans="1:18" x14ac:dyDescent="0.25">
      <c r="A32" s="67">
        <f t="shared" si="9"/>
        <v>28</v>
      </c>
      <c r="B32" s="46" t="s">
        <v>141</v>
      </c>
      <c r="C32" s="103" t="s">
        <v>142</v>
      </c>
      <c r="D32" s="48">
        <v>43193</v>
      </c>
      <c r="E32" s="217">
        <v>81140</v>
      </c>
      <c r="F32" s="216">
        <f t="shared" si="0"/>
        <v>81140</v>
      </c>
      <c r="G32" s="198">
        <f t="shared" si="1"/>
        <v>81140</v>
      </c>
      <c r="H32" s="52">
        <v>0</v>
      </c>
      <c r="I32" s="54">
        <v>1</v>
      </c>
      <c r="J32" s="54">
        <v>1</v>
      </c>
      <c r="K32" s="41">
        <f t="shared" si="2"/>
        <v>81140</v>
      </c>
      <c r="L32" s="41">
        <f t="shared" si="3"/>
        <v>81140</v>
      </c>
      <c r="M32" s="41">
        <f t="shared" si="4"/>
        <v>81140</v>
      </c>
      <c r="N32" s="42"/>
      <c r="O32" s="213" t="s">
        <v>247</v>
      </c>
      <c r="P32" s="101">
        <f t="shared" si="7"/>
        <v>81140</v>
      </c>
      <c r="Q32" s="45" t="e">
        <f>+#REF!</f>
        <v>#REF!</v>
      </c>
      <c r="R32" s="44" t="e">
        <f t="shared" si="8"/>
        <v>#REF!</v>
      </c>
    </row>
    <row r="33" spans="1:18" x14ac:dyDescent="0.25">
      <c r="A33" s="67">
        <f t="shared" si="9"/>
        <v>29</v>
      </c>
      <c r="B33" s="46" t="s">
        <v>139</v>
      </c>
      <c r="C33" s="122">
        <v>899458</v>
      </c>
      <c r="D33" s="48">
        <v>43193</v>
      </c>
      <c r="E33" s="218">
        <v>209100</v>
      </c>
      <c r="F33" s="216">
        <f t="shared" si="0"/>
        <v>209100</v>
      </c>
      <c r="G33" s="198">
        <f t="shared" si="1"/>
        <v>209100</v>
      </c>
      <c r="H33" s="52">
        <v>0</v>
      </c>
      <c r="I33" s="54">
        <v>1</v>
      </c>
      <c r="J33" s="54">
        <v>1</v>
      </c>
      <c r="K33" s="41">
        <f t="shared" si="2"/>
        <v>209100</v>
      </c>
      <c r="L33" s="41">
        <f t="shared" si="3"/>
        <v>209100</v>
      </c>
      <c r="M33" s="41">
        <f t="shared" si="4"/>
        <v>209100</v>
      </c>
      <c r="N33" s="42"/>
      <c r="O33" s="213" t="s">
        <v>233</v>
      </c>
      <c r="P33" s="101">
        <f t="shared" si="7"/>
        <v>209100</v>
      </c>
      <c r="Q33" s="45" t="e">
        <f>+#REF!</f>
        <v>#REF!</v>
      </c>
      <c r="R33" s="44" t="e">
        <f t="shared" si="8"/>
        <v>#REF!</v>
      </c>
    </row>
    <row r="34" spans="1:18" x14ac:dyDescent="0.25">
      <c r="A34" s="67">
        <f t="shared" si="9"/>
        <v>30</v>
      </c>
      <c r="B34" s="46" t="s">
        <v>133</v>
      </c>
      <c r="C34" s="103" t="s">
        <v>134</v>
      </c>
      <c r="D34" s="48">
        <v>43193</v>
      </c>
      <c r="E34" s="217">
        <v>37340</v>
      </c>
      <c r="F34" s="216">
        <f t="shared" si="0"/>
        <v>37340</v>
      </c>
      <c r="G34" s="198">
        <f t="shared" si="1"/>
        <v>37340</v>
      </c>
      <c r="H34" s="52">
        <v>0</v>
      </c>
      <c r="I34" s="54">
        <v>1</v>
      </c>
      <c r="J34" s="54">
        <v>1</v>
      </c>
      <c r="K34" s="41">
        <f t="shared" si="2"/>
        <v>37340</v>
      </c>
      <c r="L34" s="41">
        <f t="shared" si="3"/>
        <v>37340</v>
      </c>
      <c r="M34" s="41">
        <f t="shared" si="4"/>
        <v>37340</v>
      </c>
      <c r="N34" s="42"/>
      <c r="O34" s="213" t="s">
        <v>248</v>
      </c>
      <c r="P34" s="101">
        <f t="shared" si="7"/>
        <v>37340</v>
      </c>
      <c r="Q34" s="45" t="e">
        <f>+#REF!</f>
        <v>#REF!</v>
      </c>
      <c r="R34" s="44" t="e">
        <f t="shared" si="8"/>
        <v>#REF!</v>
      </c>
    </row>
    <row r="35" spans="1:18" x14ac:dyDescent="0.25">
      <c r="A35" s="67">
        <f t="shared" si="9"/>
        <v>31</v>
      </c>
      <c r="B35" s="46" t="s">
        <v>130</v>
      </c>
      <c r="C35" s="103" t="s">
        <v>131</v>
      </c>
      <c r="D35" s="48">
        <v>43193</v>
      </c>
      <c r="E35" s="217">
        <v>42300</v>
      </c>
      <c r="F35" s="216">
        <f t="shared" si="0"/>
        <v>42300</v>
      </c>
      <c r="G35" s="198">
        <f t="shared" si="1"/>
        <v>42300</v>
      </c>
      <c r="H35" s="52">
        <v>0</v>
      </c>
      <c r="I35" s="54">
        <v>1</v>
      </c>
      <c r="J35" s="54">
        <v>1</v>
      </c>
      <c r="K35" s="41">
        <f t="shared" si="2"/>
        <v>42300</v>
      </c>
      <c r="L35" s="41">
        <f t="shared" si="3"/>
        <v>42300</v>
      </c>
      <c r="M35" s="41">
        <f t="shared" si="4"/>
        <v>42300</v>
      </c>
      <c r="N35" s="42"/>
      <c r="O35" s="213" t="s">
        <v>249</v>
      </c>
      <c r="P35" s="101">
        <f t="shared" si="7"/>
        <v>42300</v>
      </c>
      <c r="Q35" s="45" t="e">
        <f>+#REF!</f>
        <v>#REF!</v>
      </c>
      <c r="R35" s="44" t="e">
        <f t="shared" si="8"/>
        <v>#REF!</v>
      </c>
    </row>
    <row r="36" spans="1:18" x14ac:dyDescent="0.25">
      <c r="A36" s="67">
        <f t="shared" si="9"/>
        <v>32</v>
      </c>
      <c r="B36" s="46" t="s">
        <v>104</v>
      </c>
      <c r="C36" s="103" t="s">
        <v>105</v>
      </c>
      <c r="D36" s="48">
        <v>43193</v>
      </c>
      <c r="E36" s="219">
        <v>10140</v>
      </c>
      <c r="F36" s="216">
        <f t="shared" si="0"/>
        <v>10140</v>
      </c>
      <c r="G36" s="198">
        <f t="shared" si="1"/>
        <v>10140</v>
      </c>
      <c r="H36" s="52">
        <v>0</v>
      </c>
      <c r="I36" s="54">
        <v>1</v>
      </c>
      <c r="J36" s="54">
        <v>1</v>
      </c>
      <c r="K36" s="41">
        <f t="shared" si="2"/>
        <v>10140</v>
      </c>
      <c r="L36" s="41">
        <f t="shared" si="3"/>
        <v>10140</v>
      </c>
      <c r="M36" s="41">
        <f t="shared" si="4"/>
        <v>10140</v>
      </c>
      <c r="N36" s="42"/>
      <c r="O36" s="213" t="s">
        <v>250</v>
      </c>
      <c r="P36" s="101">
        <f t="shared" si="7"/>
        <v>10140</v>
      </c>
      <c r="Q36" s="45" t="e">
        <f>+#REF!</f>
        <v>#REF!</v>
      </c>
      <c r="R36" s="44" t="e">
        <f t="shared" si="8"/>
        <v>#REF!</v>
      </c>
    </row>
    <row r="37" spans="1:18" x14ac:dyDescent="0.25">
      <c r="A37" s="67">
        <f t="shared" si="9"/>
        <v>33</v>
      </c>
      <c r="B37" s="97" t="s">
        <v>200</v>
      </c>
      <c r="C37" s="106" t="s">
        <v>201</v>
      </c>
      <c r="D37" s="99">
        <v>43193</v>
      </c>
      <c r="E37" s="49">
        <v>21140</v>
      </c>
      <c r="F37" s="216">
        <f t="shared" si="0"/>
        <v>21140</v>
      </c>
      <c r="G37" s="198">
        <f t="shared" si="1"/>
        <v>21140</v>
      </c>
      <c r="H37" s="52">
        <v>0</v>
      </c>
      <c r="I37" s="54">
        <v>1</v>
      </c>
      <c r="J37" s="54">
        <v>1</v>
      </c>
      <c r="K37" s="41">
        <f t="shared" si="2"/>
        <v>21140</v>
      </c>
      <c r="L37" s="41">
        <f t="shared" si="3"/>
        <v>21140</v>
      </c>
      <c r="M37" s="41">
        <f t="shared" si="4"/>
        <v>21140</v>
      </c>
      <c r="N37" s="42"/>
      <c r="O37" s="213" t="s">
        <v>251</v>
      </c>
      <c r="P37" s="101">
        <f t="shared" si="7"/>
        <v>21140</v>
      </c>
      <c r="Q37" s="45" t="e">
        <f>+#REF!</f>
        <v>#REF!</v>
      </c>
      <c r="R37" s="44" t="e">
        <f t="shared" si="8"/>
        <v>#REF!</v>
      </c>
    </row>
    <row r="38" spans="1:18" x14ac:dyDescent="0.25">
      <c r="A38" s="67">
        <f t="shared" si="9"/>
        <v>34</v>
      </c>
      <c r="B38" s="46" t="s">
        <v>198</v>
      </c>
      <c r="C38" s="103" t="s">
        <v>199</v>
      </c>
      <c r="D38" s="48">
        <v>43193</v>
      </c>
      <c r="E38" s="217">
        <v>31140</v>
      </c>
      <c r="F38" s="216">
        <f t="shared" si="0"/>
        <v>31140</v>
      </c>
      <c r="G38" s="198">
        <f t="shared" si="1"/>
        <v>31140</v>
      </c>
      <c r="H38" s="52">
        <v>0</v>
      </c>
      <c r="I38" s="54">
        <v>1</v>
      </c>
      <c r="J38" s="54">
        <v>1</v>
      </c>
      <c r="K38" s="41">
        <f t="shared" si="2"/>
        <v>31140</v>
      </c>
      <c r="L38" s="41">
        <f t="shared" si="3"/>
        <v>31140</v>
      </c>
      <c r="M38" s="41">
        <f t="shared" si="4"/>
        <v>31140</v>
      </c>
      <c r="N38" s="42"/>
      <c r="O38" s="213" t="s">
        <v>252</v>
      </c>
      <c r="P38" s="101">
        <f t="shared" si="7"/>
        <v>31140</v>
      </c>
      <c r="Q38" s="45" t="e">
        <f>+#REF!</f>
        <v>#REF!</v>
      </c>
      <c r="R38" s="44" t="e">
        <f t="shared" si="8"/>
        <v>#REF!</v>
      </c>
    </row>
    <row r="39" spans="1:18" x14ac:dyDescent="0.25">
      <c r="A39" s="67">
        <f t="shared" si="9"/>
        <v>35</v>
      </c>
      <c r="B39" s="46" t="s">
        <v>196</v>
      </c>
      <c r="C39" s="103" t="s">
        <v>197</v>
      </c>
      <c r="D39" s="48">
        <v>43193</v>
      </c>
      <c r="E39" s="218">
        <v>139640</v>
      </c>
      <c r="F39" s="216">
        <f t="shared" si="0"/>
        <v>139640</v>
      </c>
      <c r="G39" s="198">
        <f t="shared" si="1"/>
        <v>139640</v>
      </c>
      <c r="H39" s="52">
        <v>0</v>
      </c>
      <c r="I39" s="54">
        <v>1</v>
      </c>
      <c r="J39" s="54">
        <v>1</v>
      </c>
      <c r="K39" s="41">
        <f t="shared" si="2"/>
        <v>139640</v>
      </c>
      <c r="L39" s="41">
        <f t="shared" si="3"/>
        <v>139640</v>
      </c>
      <c r="M39" s="41">
        <f t="shared" si="4"/>
        <v>139640</v>
      </c>
      <c r="N39" s="42"/>
      <c r="O39" s="213" t="s">
        <v>253</v>
      </c>
      <c r="P39" s="101">
        <f t="shared" si="7"/>
        <v>139640</v>
      </c>
      <c r="Q39" s="45" t="e">
        <f>+#REF!</f>
        <v>#REF!</v>
      </c>
      <c r="R39" s="44" t="e">
        <f t="shared" si="8"/>
        <v>#REF!</v>
      </c>
    </row>
    <row r="40" spans="1:18" x14ac:dyDescent="0.25">
      <c r="A40" s="67">
        <f t="shared" si="9"/>
        <v>36</v>
      </c>
      <c r="B40" s="46" t="s">
        <v>194</v>
      </c>
      <c r="C40" s="103" t="s">
        <v>195</v>
      </c>
      <c r="D40" s="48">
        <v>43193</v>
      </c>
      <c r="E40" s="218">
        <v>368700</v>
      </c>
      <c r="F40" s="216">
        <f t="shared" si="0"/>
        <v>368700</v>
      </c>
      <c r="G40" s="198">
        <f t="shared" si="1"/>
        <v>368700</v>
      </c>
      <c r="H40" s="52">
        <v>0</v>
      </c>
      <c r="I40" s="54">
        <v>1</v>
      </c>
      <c r="J40" s="54">
        <v>1</v>
      </c>
      <c r="K40" s="41">
        <f t="shared" si="2"/>
        <v>368700</v>
      </c>
      <c r="L40" s="41">
        <f t="shared" si="3"/>
        <v>368700</v>
      </c>
      <c r="M40" s="41">
        <f t="shared" si="4"/>
        <v>368700</v>
      </c>
      <c r="N40" s="42"/>
      <c r="O40" s="213" t="s">
        <v>254</v>
      </c>
      <c r="P40" s="101">
        <f t="shared" si="7"/>
        <v>368700</v>
      </c>
      <c r="Q40" s="45" t="e">
        <f>+#REF!</f>
        <v>#REF!</v>
      </c>
      <c r="R40" s="44" t="e">
        <f t="shared" si="8"/>
        <v>#REF!</v>
      </c>
    </row>
    <row r="41" spans="1:18" x14ac:dyDescent="0.25">
      <c r="A41" s="67">
        <f t="shared" si="9"/>
        <v>37</v>
      </c>
      <c r="B41" s="46" t="s">
        <v>191</v>
      </c>
      <c r="C41" s="53">
        <v>971137</v>
      </c>
      <c r="D41" s="48">
        <v>43193</v>
      </c>
      <c r="E41" s="218">
        <v>42300</v>
      </c>
      <c r="F41" s="216">
        <f t="shared" si="0"/>
        <v>42300</v>
      </c>
      <c r="G41" s="198">
        <f t="shared" si="1"/>
        <v>42300</v>
      </c>
      <c r="H41" s="52">
        <v>0</v>
      </c>
      <c r="I41" s="54">
        <v>1</v>
      </c>
      <c r="J41" s="54">
        <v>1</v>
      </c>
      <c r="K41" s="41">
        <f t="shared" si="2"/>
        <v>42300</v>
      </c>
      <c r="L41" s="41">
        <f t="shared" si="3"/>
        <v>42300</v>
      </c>
      <c r="M41" s="41">
        <f t="shared" si="4"/>
        <v>42300</v>
      </c>
      <c r="N41" s="42"/>
      <c r="O41" s="213" t="s">
        <v>255</v>
      </c>
      <c r="P41" s="101">
        <f t="shared" si="7"/>
        <v>42300</v>
      </c>
      <c r="Q41" s="45" t="e">
        <f>+#REF!</f>
        <v>#REF!</v>
      </c>
      <c r="R41" s="44" t="e">
        <f t="shared" si="8"/>
        <v>#REF!</v>
      </c>
    </row>
    <row r="42" spans="1:18" x14ac:dyDescent="0.25">
      <c r="A42" s="67">
        <f t="shared" si="9"/>
        <v>38</v>
      </c>
      <c r="B42" s="46" t="s">
        <v>192</v>
      </c>
      <c r="C42" s="103" t="s">
        <v>193</v>
      </c>
      <c r="D42" s="48">
        <v>43193</v>
      </c>
      <c r="E42" s="217">
        <v>115500</v>
      </c>
      <c r="F42" s="216">
        <f t="shared" si="0"/>
        <v>115500</v>
      </c>
      <c r="G42" s="198">
        <f t="shared" si="1"/>
        <v>115500</v>
      </c>
      <c r="H42" s="52">
        <v>0</v>
      </c>
      <c r="I42" s="54">
        <v>1</v>
      </c>
      <c r="J42" s="54">
        <v>1</v>
      </c>
      <c r="K42" s="41">
        <f t="shared" si="2"/>
        <v>115500</v>
      </c>
      <c r="L42" s="41">
        <f t="shared" si="3"/>
        <v>115500</v>
      </c>
      <c r="M42" s="41">
        <f t="shared" si="4"/>
        <v>115500</v>
      </c>
      <c r="N42" s="42"/>
      <c r="O42" s="213" t="s">
        <v>256</v>
      </c>
      <c r="P42" s="101">
        <f t="shared" si="7"/>
        <v>115500</v>
      </c>
      <c r="Q42" s="45" t="e">
        <f>+#REF!</f>
        <v>#REF!</v>
      </c>
      <c r="R42" s="44" t="e">
        <f t="shared" si="8"/>
        <v>#REF!</v>
      </c>
    </row>
    <row r="43" spans="1:18" x14ac:dyDescent="0.25">
      <c r="A43" s="67">
        <f t="shared" si="9"/>
        <v>39</v>
      </c>
      <c r="B43" s="46" t="s">
        <v>189</v>
      </c>
      <c r="C43" s="103" t="s">
        <v>190</v>
      </c>
      <c r="D43" s="48">
        <v>43193</v>
      </c>
      <c r="E43" s="217">
        <v>57800</v>
      </c>
      <c r="F43" s="216">
        <f t="shared" si="0"/>
        <v>57800</v>
      </c>
      <c r="G43" s="198">
        <f t="shared" si="1"/>
        <v>57800</v>
      </c>
      <c r="H43" s="52">
        <v>0</v>
      </c>
      <c r="I43" s="54">
        <v>1</v>
      </c>
      <c r="J43" s="54">
        <v>1</v>
      </c>
      <c r="K43" s="41">
        <f t="shared" si="2"/>
        <v>57800</v>
      </c>
      <c r="L43" s="41">
        <f t="shared" si="3"/>
        <v>57800</v>
      </c>
      <c r="M43" s="41">
        <f t="shared" si="4"/>
        <v>57800</v>
      </c>
      <c r="N43" s="42"/>
      <c r="O43" s="213" t="s">
        <v>257</v>
      </c>
      <c r="P43" s="101">
        <f t="shared" si="7"/>
        <v>57800</v>
      </c>
      <c r="Q43" s="45" t="e">
        <f>+#REF!</f>
        <v>#REF!</v>
      </c>
      <c r="R43" s="44" t="e">
        <f t="shared" si="8"/>
        <v>#REF!</v>
      </c>
    </row>
    <row r="44" spans="1:18" x14ac:dyDescent="0.25">
      <c r="A44" s="67">
        <f t="shared" si="9"/>
        <v>40</v>
      </c>
      <c r="B44" s="46" t="s">
        <v>187</v>
      </c>
      <c r="C44" s="103" t="s">
        <v>188</v>
      </c>
      <c r="D44" s="48">
        <v>43193</v>
      </c>
      <c r="E44" s="218">
        <v>43140</v>
      </c>
      <c r="F44" s="216">
        <f t="shared" si="0"/>
        <v>43140</v>
      </c>
      <c r="G44" s="198">
        <f t="shared" si="1"/>
        <v>43140</v>
      </c>
      <c r="H44" s="52">
        <v>0</v>
      </c>
      <c r="I44" s="54">
        <v>1</v>
      </c>
      <c r="J44" s="54">
        <v>1</v>
      </c>
      <c r="K44" s="41">
        <f t="shared" si="2"/>
        <v>43140</v>
      </c>
      <c r="L44" s="41">
        <f t="shared" si="3"/>
        <v>43140</v>
      </c>
      <c r="M44" s="41">
        <f t="shared" si="4"/>
        <v>43140</v>
      </c>
      <c r="N44" s="42"/>
      <c r="O44" s="213" t="s">
        <v>258</v>
      </c>
      <c r="P44" s="101">
        <f t="shared" si="7"/>
        <v>43140</v>
      </c>
      <c r="Q44" s="45" t="e">
        <f>+#REF!</f>
        <v>#REF!</v>
      </c>
      <c r="R44" s="44" t="e">
        <f t="shared" si="8"/>
        <v>#REF!</v>
      </c>
    </row>
    <row r="45" spans="1:18" x14ac:dyDescent="0.25">
      <c r="A45" s="67">
        <f t="shared" si="9"/>
        <v>41</v>
      </c>
      <c r="B45" s="97" t="s">
        <v>33</v>
      </c>
      <c r="C45" s="106" t="s">
        <v>34</v>
      </c>
      <c r="D45" s="99">
        <v>43193</v>
      </c>
      <c r="E45" s="220">
        <v>122890</v>
      </c>
      <c r="F45" s="216">
        <f t="shared" si="0"/>
        <v>122890</v>
      </c>
      <c r="G45" s="198">
        <f t="shared" si="1"/>
        <v>122890</v>
      </c>
      <c r="H45" s="52">
        <v>0</v>
      </c>
      <c r="I45" s="54">
        <v>1</v>
      </c>
      <c r="J45" s="54">
        <v>1</v>
      </c>
      <c r="K45" s="41">
        <f t="shared" si="2"/>
        <v>122890</v>
      </c>
      <c r="L45" s="41">
        <f t="shared" si="3"/>
        <v>122890</v>
      </c>
      <c r="M45" s="41">
        <f t="shared" si="4"/>
        <v>122890</v>
      </c>
      <c r="N45" s="42"/>
      <c r="O45" s="213" t="s">
        <v>259</v>
      </c>
      <c r="P45" s="101">
        <f t="shared" si="7"/>
        <v>122890</v>
      </c>
      <c r="Q45" s="45" t="e">
        <f>+#REF!</f>
        <v>#REF!</v>
      </c>
      <c r="R45" s="44" t="e">
        <f t="shared" si="8"/>
        <v>#REF!</v>
      </c>
    </row>
    <row r="46" spans="1:18" x14ac:dyDescent="0.25">
      <c r="A46" s="67">
        <f t="shared" si="9"/>
        <v>42</v>
      </c>
      <c r="B46" s="46" t="s">
        <v>185</v>
      </c>
      <c r="C46" s="103" t="s">
        <v>186</v>
      </c>
      <c r="D46" s="99">
        <v>43193</v>
      </c>
      <c r="E46" s="217">
        <v>84640</v>
      </c>
      <c r="F46" s="216">
        <f t="shared" si="0"/>
        <v>84640</v>
      </c>
      <c r="G46" s="198">
        <f t="shared" si="1"/>
        <v>84640</v>
      </c>
      <c r="H46" s="52">
        <v>0</v>
      </c>
      <c r="I46" s="54">
        <v>1</v>
      </c>
      <c r="J46" s="54">
        <v>1</v>
      </c>
      <c r="K46" s="41">
        <f t="shared" si="2"/>
        <v>84640</v>
      </c>
      <c r="L46" s="41">
        <f t="shared" si="3"/>
        <v>84640</v>
      </c>
      <c r="M46" s="41">
        <f t="shared" si="4"/>
        <v>84640</v>
      </c>
      <c r="N46" s="42"/>
      <c r="O46" s="213" t="s">
        <v>260</v>
      </c>
      <c r="P46" s="101">
        <f t="shared" si="7"/>
        <v>84640</v>
      </c>
      <c r="Q46" s="45" t="e">
        <f>+#REF!</f>
        <v>#REF!</v>
      </c>
      <c r="R46" s="44" t="e">
        <f t="shared" si="8"/>
        <v>#REF!</v>
      </c>
    </row>
    <row r="47" spans="1:18" x14ac:dyDescent="0.25">
      <c r="A47" s="67">
        <f t="shared" si="9"/>
        <v>43</v>
      </c>
      <c r="B47" s="46" t="s">
        <v>185</v>
      </c>
      <c r="C47" s="103" t="s">
        <v>186</v>
      </c>
      <c r="D47" s="99">
        <v>43193</v>
      </c>
      <c r="E47" s="217">
        <v>112640</v>
      </c>
      <c r="F47" s="216">
        <f t="shared" si="0"/>
        <v>112640</v>
      </c>
      <c r="G47" s="198">
        <f t="shared" si="1"/>
        <v>112640</v>
      </c>
      <c r="H47" s="52">
        <v>0</v>
      </c>
      <c r="I47" s="54">
        <v>1</v>
      </c>
      <c r="J47" s="54">
        <v>1</v>
      </c>
      <c r="K47" s="41">
        <f t="shared" si="2"/>
        <v>112640</v>
      </c>
      <c r="L47" s="41">
        <f t="shared" si="3"/>
        <v>112640</v>
      </c>
      <c r="M47" s="41">
        <f t="shared" si="4"/>
        <v>112640</v>
      </c>
      <c r="N47" s="42"/>
      <c r="O47" s="213" t="s">
        <v>261</v>
      </c>
      <c r="P47" s="101">
        <f t="shared" si="7"/>
        <v>112640</v>
      </c>
      <c r="Q47" s="45" t="e">
        <f>+#REF!</f>
        <v>#REF!</v>
      </c>
      <c r="R47" s="44" t="e">
        <f t="shared" si="8"/>
        <v>#REF!</v>
      </c>
    </row>
    <row r="48" spans="1:18" x14ac:dyDescent="0.25">
      <c r="A48" s="67">
        <f t="shared" si="9"/>
        <v>44</v>
      </c>
      <c r="B48" s="46" t="s">
        <v>183</v>
      </c>
      <c r="C48" s="103" t="s">
        <v>184</v>
      </c>
      <c r="D48" s="48">
        <v>43193</v>
      </c>
      <c r="E48" s="218">
        <v>215640</v>
      </c>
      <c r="F48" s="216">
        <f t="shared" si="0"/>
        <v>215640</v>
      </c>
      <c r="G48" s="198">
        <f t="shared" si="1"/>
        <v>215640</v>
      </c>
      <c r="H48" s="52">
        <v>0</v>
      </c>
      <c r="I48" s="54">
        <v>1</v>
      </c>
      <c r="J48" s="54">
        <v>1</v>
      </c>
      <c r="K48" s="41">
        <f t="shared" si="2"/>
        <v>215640</v>
      </c>
      <c r="L48" s="41">
        <f t="shared" si="3"/>
        <v>215640</v>
      </c>
      <c r="M48" s="41">
        <f t="shared" si="4"/>
        <v>215640</v>
      </c>
      <c r="N48" s="42"/>
      <c r="O48" s="213" t="s">
        <v>262</v>
      </c>
      <c r="P48" s="101">
        <f t="shared" si="7"/>
        <v>215640</v>
      </c>
      <c r="Q48" s="45" t="e">
        <f>+#REF!</f>
        <v>#REF!</v>
      </c>
      <c r="R48" s="44" t="e">
        <f t="shared" si="8"/>
        <v>#REF!</v>
      </c>
    </row>
    <row r="49" spans="1:18" x14ac:dyDescent="0.25">
      <c r="A49" s="67">
        <f t="shared" si="9"/>
        <v>45</v>
      </c>
      <c r="B49" s="46" t="s">
        <v>181</v>
      </c>
      <c r="C49" s="103" t="s">
        <v>182</v>
      </c>
      <c r="D49" s="48">
        <v>43193</v>
      </c>
      <c r="E49" s="217">
        <v>53140</v>
      </c>
      <c r="F49" s="216">
        <f t="shared" si="0"/>
        <v>53140</v>
      </c>
      <c r="G49" s="198">
        <f t="shared" si="1"/>
        <v>53140</v>
      </c>
      <c r="H49" s="52">
        <v>0</v>
      </c>
      <c r="I49" s="54">
        <v>1</v>
      </c>
      <c r="J49" s="54">
        <v>1</v>
      </c>
      <c r="K49" s="41">
        <f t="shared" si="2"/>
        <v>53140</v>
      </c>
      <c r="L49" s="41">
        <f t="shared" si="3"/>
        <v>53140</v>
      </c>
      <c r="M49" s="41">
        <f t="shared" si="4"/>
        <v>53140</v>
      </c>
      <c r="N49" s="42"/>
      <c r="O49" s="213" t="s">
        <v>263</v>
      </c>
      <c r="P49" s="101">
        <f t="shared" si="7"/>
        <v>53140</v>
      </c>
      <c r="Q49" s="45" t="e">
        <f>+#REF!</f>
        <v>#REF!</v>
      </c>
      <c r="R49" s="44" t="e">
        <f t="shared" si="8"/>
        <v>#REF!</v>
      </c>
    </row>
    <row r="50" spans="1:18" x14ac:dyDescent="0.25">
      <c r="A50" s="67">
        <f t="shared" si="9"/>
        <v>46</v>
      </c>
      <c r="B50" s="46" t="s">
        <v>181</v>
      </c>
      <c r="C50" s="103" t="s">
        <v>182</v>
      </c>
      <c r="D50" s="48">
        <v>43193</v>
      </c>
      <c r="E50" s="217">
        <v>42300</v>
      </c>
      <c r="F50" s="216">
        <f t="shared" si="0"/>
        <v>42300</v>
      </c>
      <c r="G50" s="198">
        <f t="shared" si="1"/>
        <v>42300</v>
      </c>
      <c r="H50" s="52">
        <v>0</v>
      </c>
      <c r="I50" s="54">
        <v>1</v>
      </c>
      <c r="J50" s="54">
        <v>1</v>
      </c>
      <c r="K50" s="41">
        <f t="shared" si="2"/>
        <v>42300</v>
      </c>
      <c r="L50" s="41">
        <f t="shared" si="3"/>
        <v>42300</v>
      </c>
      <c r="M50" s="41">
        <f t="shared" si="4"/>
        <v>42300</v>
      </c>
      <c r="N50" s="42"/>
      <c r="O50" s="213" t="s">
        <v>264</v>
      </c>
      <c r="P50" s="101">
        <f t="shared" si="7"/>
        <v>42300</v>
      </c>
      <c r="Q50" s="45" t="e">
        <f>+#REF!</f>
        <v>#REF!</v>
      </c>
      <c r="R50" s="44" t="e">
        <f t="shared" si="8"/>
        <v>#REF!</v>
      </c>
    </row>
    <row r="51" spans="1:18" x14ac:dyDescent="0.25">
      <c r="A51" s="67">
        <f t="shared" si="9"/>
        <v>47</v>
      </c>
      <c r="B51" s="66" t="s">
        <v>49</v>
      </c>
      <c r="C51" s="80" t="s">
        <v>110</v>
      </c>
      <c r="D51" s="68">
        <v>43194</v>
      </c>
      <c r="E51" s="69">
        <v>52890</v>
      </c>
      <c r="F51" s="216">
        <f t="shared" si="0"/>
        <v>52890</v>
      </c>
      <c r="G51" s="198">
        <f t="shared" si="1"/>
        <v>52890</v>
      </c>
      <c r="H51" s="52">
        <v>0</v>
      </c>
      <c r="I51" s="54">
        <v>1</v>
      </c>
      <c r="J51" s="54">
        <v>1</v>
      </c>
      <c r="K51" s="41">
        <f t="shared" si="2"/>
        <v>52890</v>
      </c>
      <c r="L51" s="41">
        <f t="shared" si="3"/>
        <v>52890</v>
      </c>
      <c r="M51" s="41">
        <f t="shared" si="4"/>
        <v>52890</v>
      </c>
      <c r="N51" s="42"/>
      <c r="O51" s="213" t="s">
        <v>265</v>
      </c>
      <c r="P51" s="101">
        <f t="shared" si="7"/>
        <v>52890</v>
      </c>
      <c r="Q51" s="45" t="e">
        <f>+#REF!</f>
        <v>#REF!</v>
      </c>
      <c r="R51" s="44" t="e">
        <f t="shared" si="8"/>
        <v>#REF!</v>
      </c>
    </row>
    <row r="52" spans="1:18" x14ac:dyDescent="0.25">
      <c r="A52" s="67">
        <f t="shared" si="9"/>
        <v>48</v>
      </c>
      <c r="B52" s="46" t="s">
        <v>162</v>
      </c>
      <c r="C52" s="122">
        <v>901689</v>
      </c>
      <c r="D52" s="48">
        <v>43194</v>
      </c>
      <c r="E52" s="217">
        <v>15390</v>
      </c>
      <c r="F52" s="216">
        <f t="shared" si="0"/>
        <v>15390</v>
      </c>
      <c r="G52" s="198">
        <f t="shared" si="1"/>
        <v>15390</v>
      </c>
      <c r="H52" s="52">
        <v>0</v>
      </c>
      <c r="I52" s="54">
        <v>1</v>
      </c>
      <c r="J52" s="54">
        <v>1</v>
      </c>
      <c r="K52" s="41">
        <f t="shared" si="2"/>
        <v>15390</v>
      </c>
      <c r="L52" s="41">
        <f t="shared" si="3"/>
        <v>15390</v>
      </c>
      <c r="M52" s="41">
        <f t="shared" si="4"/>
        <v>15390</v>
      </c>
      <c r="N52" s="42"/>
      <c r="O52" s="213" t="s">
        <v>266</v>
      </c>
      <c r="P52" s="101">
        <f t="shared" si="7"/>
        <v>15390</v>
      </c>
      <c r="Q52" s="45" t="e">
        <f>+#REF!</f>
        <v>#REF!</v>
      </c>
      <c r="R52" s="44" t="e">
        <f t="shared" si="8"/>
        <v>#REF!</v>
      </c>
    </row>
    <row r="53" spans="1:18" x14ac:dyDescent="0.25">
      <c r="A53" s="67">
        <f t="shared" si="9"/>
        <v>49</v>
      </c>
      <c r="B53" s="46" t="s">
        <v>162</v>
      </c>
      <c r="C53" s="122">
        <v>901689</v>
      </c>
      <c r="D53" s="48">
        <v>43194</v>
      </c>
      <c r="E53" s="218">
        <v>66700</v>
      </c>
      <c r="F53" s="216">
        <f t="shared" si="0"/>
        <v>66700</v>
      </c>
      <c r="G53" s="198">
        <f t="shared" si="1"/>
        <v>66700</v>
      </c>
      <c r="H53" s="52">
        <v>0</v>
      </c>
      <c r="I53" s="54">
        <v>1</v>
      </c>
      <c r="J53" s="54">
        <v>1</v>
      </c>
      <c r="K53" s="41">
        <f t="shared" si="2"/>
        <v>66700</v>
      </c>
      <c r="L53" s="41">
        <f t="shared" si="3"/>
        <v>66700</v>
      </c>
      <c r="M53" s="41">
        <f t="shared" si="4"/>
        <v>66700</v>
      </c>
      <c r="N53" s="42"/>
      <c r="O53" s="213" t="s">
        <v>267</v>
      </c>
      <c r="P53" s="101">
        <f t="shared" si="7"/>
        <v>66700</v>
      </c>
      <c r="Q53" s="45" t="e">
        <f>+#REF!</f>
        <v>#REF!</v>
      </c>
      <c r="R53" s="44" t="e">
        <f t="shared" si="8"/>
        <v>#REF!</v>
      </c>
    </row>
    <row r="54" spans="1:18" x14ac:dyDescent="0.25">
      <c r="A54" s="67">
        <f t="shared" si="9"/>
        <v>50</v>
      </c>
      <c r="B54" s="46" t="s">
        <v>162</v>
      </c>
      <c r="C54" s="122">
        <v>901689</v>
      </c>
      <c r="D54" s="48">
        <v>43194</v>
      </c>
      <c r="E54" s="217">
        <v>33500</v>
      </c>
      <c r="F54" s="216">
        <f t="shared" si="0"/>
        <v>33500</v>
      </c>
      <c r="G54" s="198">
        <f t="shared" si="1"/>
        <v>33500</v>
      </c>
      <c r="H54" s="52">
        <v>0</v>
      </c>
      <c r="I54" s="54">
        <v>1</v>
      </c>
      <c r="J54" s="54">
        <v>1</v>
      </c>
      <c r="K54" s="41">
        <f t="shared" si="2"/>
        <v>33500</v>
      </c>
      <c r="L54" s="41">
        <f t="shared" si="3"/>
        <v>33500</v>
      </c>
      <c r="M54" s="41">
        <f t="shared" si="4"/>
        <v>33500</v>
      </c>
      <c r="N54" s="42"/>
      <c r="O54" s="213" t="s">
        <v>268</v>
      </c>
      <c r="P54" s="101">
        <f t="shared" si="7"/>
        <v>33500</v>
      </c>
      <c r="Q54" s="45" t="e">
        <f>+#REF!</f>
        <v>#REF!</v>
      </c>
      <c r="R54" s="44" t="e">
        <f t="shared" si="8"/>
        <v>#REF!</v>
      </c>
    </row>
    <row r="55" spans="1:18" x14ac:dyDescent="0.25">
      <c r="A55" s="67">
        <f t="shared" si="9"/>
        <v>51</v>
      </c>
      <c r="B55" s="97" t="s">
        <v>202</v>
      </c>
      <c r="C55" s="104">
        <v>964143</v>
      </c>
      <c r="D55" s="99">
        <v>43194</v>
      </c>
      <c r="E55" s="220">
        <v>42300</v>
      </c>
      <c r="F55" s="216">
        <f t="shared" si="0"/>
        <v>42300</v>
      </c>
      <c r="G55" s="198">
        <f t="shared" si="1"/>
        <v>42300</v>
      </c>
      <c r="H55" s="52">
        <v>0</v>
      </c>
      <c r="I55" s="54">
        <v>1</v>
      </c>
      <c r="J55" s="54">
        <v>1</v>
      </c>
      <c r="K55" s="41">
        <f t="shared" si="2"/>
        <v>42300</v>
      </c>
      <c r="L55" s="41">
        <f t="shared" si="3"/>
        <v>42300</v>
      </c>
      <c r="M55" s="41">
        <f t="shared" si="4"/>
        <v>42300</v>
      </c>
      <c r="N55" s="42"/>
      <c r="O55" s="213" t="s">
        <v>269</v>
      </c>
      <c r="P55" s="101">
        <f t="shared" si="7"/>
        <v>42300</v>
      </c>
      <c r="Q55" s="45" t="e">
        <f>+#REF!</f>
        <v>#REF!</v>
      </c>
      <c r="R55" s="44" t="e">
        <f t="shared" si="8"/>
        <v>#REF!</v>
      </c>
    </row>
    <row r="56" spans="1:18" x14ac:dyDescent="0.25">
      <c r="A56" s="67">
        <f t="shared" si="9"/>
        <v>52</v>
      </c>
      <c r="B56" s="46" t="s">
        <v>156</v>
      </c>
      <c r="C56" s="103" t="s">
        <v>157</v>
      </c>
      <c r="D56" s="99">
        <v>43194</v>
      </c>
      <c r="E56" s="217">
        <v>103800</v>
      </c>
      <c r="F56" s="216">
        <f t="shared" si="0"/>
        <v>103800</v>
      </c>
      <c r="G56" s="198">
        <f t="shared" si="1"/>
        <v>103800</v>
      </c>
      <c r="H56" s="52">
        <v>0</v>
      </c>
      <c r="I56" s="54">
        <v>1</v>
      </c>
      <c r="J56" s="54">
        <v>1</v>
      </c>
      <c r="K56" s="41">
        <f t="shared" si="2"/>
        <v>103800</v>
      </c>
      <c r="L56" s="41">
        <f t="shared" si="3"/>
        <v>103800</v>
      </c>
      <c r="M56" s="41">
        <f t="shared" si="4"/>
        <v>103800</v>
      </c>
      <c r="N56" s="42"/>
      <c r="O56" s="213" t="s">
        <v>270</v>
      </c>
      <c r="P56" s="101">
        <f t="shared" si="7"/>
        <v>103800</v>
      </c>
      <c r="Q56" s="45" t="e">
        <f>+#REF!</f>
        <v>#REF!</v>
      </c>
      <c r="R56" s="44" t="e">
        <f t="shared" si="8"/>
        <v>#REF!</v>
      </c>
    </row>
    <row r="57" spans="1:18" x14ac:dyDescent="0.25">
      <c r="A57" s="67">
        <f t="shared" si="9"/>
        <v>53</v>
      </c>
      <c r="B57" s="46" t="s">
        <v>156</v>
      </c>
      <c r="C57" s="103" t="s">
        <v>157</v>
      </c>
      <c r="D57" s="99">
        <v>43194</v>
      </c>
      <c r="E57" s="217">
        <v>41300</v>
      </c>
      <c r="F57" s="216">
        <f t="shared" si="0"/>
        <v>41300</v>
      </c>
      <c r="G57" s="198">
        <f t="shared" si="1"/>
        <v>41300</v>
      </c>
      <c r="H57" s="52">
        <v>0</v>
      </c>
      <c r="I57" s="54">
        <v>1</v>
      </c>
      <c r="J57" s="54">
        <v>1</v>
      </c>
      <c r="K57" s="41">
        <f t="shared" si="2"/>
        <v>41300</v>
      </c>
      <c r="L57" s="41">
        <f t="shared" si="3"/>
        <v>41300</v>
      </c>
      <c r="M57" s="41">
        <f t="shared" si="4"/>
        <v>41300</v>
      </c>
      <c r="N57" s="42"/>
      <c r="O57" s="213" t="s">
        <v>270</v>
      </c>
      <c r="P57" s="101">
        <f t="shared" si="7"/>
        <v>41300</v>
      </c>
      <c r="Q57" s="45" t="e">
        <f>+#REF!</f>
        <v>#REF!</v>
      </c>
      <c r="R57" s="44" t="e">
        <f t="shared" si="8"/>
        <v>#REF!</v>
      </c>
    </row>
    <row r="58" spans="1:18" x14ac:dyDescent="0.25">
      <c r="A58" s="67">
        <f t="shared" si="9"/>
        <v>54</v>
      </c>
      <c r="B58" s="46" t="s">
        <v>160</v>
      </c>
      <c r="C58" s="103" t="s">
        <v>161</v>
      </c>
      <c r="D58" s="99">
        <v>43194</v>
      </c>
      <c r="E58" s="218">
        <v>105900</v>
      </c>
      <c r="F58" s="216">
        <f t="shared" si="0"/>
        <v>105900</v>
      </c>
      <c r="G58" s="198">
        <f t="shared" si="1"/>
        <v>105900</v>
      </c>
      <c r="H58" s="52">
        <v>0</v>
      </c>
      <c r="I58" s="54">
        <v>1</v>
      </c>
      <c r="J58" s="54">
        <v>1</v>
      </c>
      <c r="K58" s="41">
        <f t="shared" si="2"/>
        <v>105900</v>
      </c>
      <c r="L58" s="41">
        <f t="shared" si="3"/>
        <v>105900</v>
      </c>
      <c r="M58" s="41">
        <f t="shared" si="4"/>
        <v>105900</v>
      </c>
      <c r="N58" s="42"/>
      <c r="O58" s="213" t="s">
        <v>271</v>
      </c>
      <c r="P58" s="101">
        <f t="shared" si="7"/>
        <v>105900</v>
      </c>
      <c r="Q58" s="45" t="e">
        <f>+#REF!</f>
        <v>#REF!</v>
      </c>
      <c r="R58" s="44" t="e">
        <f t="shared" si="8"/>
        <v>#REF!</v>
      </c>
    </row>
    <row r="59" spans="1:18" x14ac:dyDescent="0.25">
      <c r="A59" s="67">
        <f t="shared" si="9"/>
        <v>55</v>
      </c>
      <c r="B59" s="46" t="s">
        <v>160</v>
      </c>
      <c r="C59" s="103" t="s">
        <v>161</v>
      </c>
      <c r="D59" s="99">
        <v>43194</v>
      </c>
      <c r="E59" s="218">
        <v>42300</v>
      </c>
      <c r="F59" s="216">
        <f t="shared" si="0"/>
        <v>42300</v>
      </c>
      <c r="G59" s="198">
        <f t="shared" si="1"/>
        <v>42300</v>
      </c>
      <c r="H59" s="52">
        <v>0</v>
      </c>
      <c r="I59" s="54">
        <v>1</v>
      </c>
      <c r="J59" s="54">
        <v>1</v>
      </c>
      <c r="K59" s="41">
        <f t="shared" si="2"/>
        <v>42300</v>
      </c>
      <c r="L59" s="41">
        <f t="shared" si="3"/>
        <v>42300</v>
      </c>
      <c r="M59" s="41">
        <f t="shared" si="4"/>
        <v>42300</v>
      </c>
      <c r="N59" s="42"/>
      <c r="O59" s="213" t="s">
        <v>272</v>
      </c>
      <c r="P59" s="101">
        <f t="shared" si="7"/>
        <v>42300</v>
      </c>
      <c r="Q59" s="45" t="e">
        <f>+#REF!</f>
        <v>#REF!</v>
      </c>
      <c r="R59" s="44" t="e">
        <f t="shared" si="8"/>
        <v>#REF!</v>
      </c>
    </row>
    <row r="60" spans="1:18" x14ac:dyDescent="0.25">
      <c r="A60" s="67">
        <f t="shared" si="9"/>
        <v>56</v>
      </c>
      <c r="B60" s="46" t="s">
        <v>103</v>
      </c>
      <c r="C60" s="53">
        <v>970654</v>
      </c>
      <c r="D60" s="99">
        <v>43194</v>
      </c>
      <c r="E60" s="217">
        <v>24040</v>
      </c>
      <c r="F60" s="216">
        <f t="shared" si="0"/>
        <v>24040</v>
      </c>
      <c r="G60" s="198">
        <f t="shared" si="1"/>
        <v>24040</v>
      </c>
      <c r="H60" s="52">
        <v>0</v>
      </c>
      <c r="I60" s="54">
        <v>1</v>
      </c>
      <c r="J60" s="54">
        <v>1</v>
      </c>
      <c r="K60" s="41">
        <f t="shared" si="2"/>
        <v>24040</v>
      </c>
      <c r="L60" s="41">
        <f t="shared" si="3"/>
        <v>24040</v>
      </c>
      <c r="M60" s="41">
        <f t="shared" si="4"/>
        <v>24040</v>
      </c>
      <c r="N60" s="42"/>
      <c r="O60" s="213" t="s">
        <v>273</v>
      </c>
      <c r="P60" s="101">
        <f t="shared" si="7"/>
        <v>24040</v>
      </c>
      <c r="Q60" s="45" t="e">
        <f>+#REF!</f>
        <v>#REF!</v>
      </c>
      <c r="R60" s="44" t="e">
        <f t="shared" si="8"/>
        <v>#REF!</v>
      </c>
    </row>
    <row r="61" spans="1:18" x14ac:dyDescent="0.25">
      <c r="A61" s="67">
        <f t="shared" si="9"/>
        <v>57</v>
      </c>
      <c r="B61" s="46" t="s">
        <v>126</v>
      </c>
      <c r="C61" s="103" t="s">
        <v>127</v>
      </c>
      <c r="D61" s="99">
        <v>43194</v>
      </c>
      <c r="E61" s="217">
        <v>105390</v>
      </c>
      <c r="F61" s="216">
        <f t="shared" si="0"/>
        <v>105390</v>
      </c>
      <c r="G61" s="198">
        <f t="shared" si="1"/>
        <v>105390</v>
      </c>
      <c r="H61" s="52">
        <v>0</v>
      </c>
      <c r="I61" s="54">
        <v>1</v>
      </c>
      <c r="J61" s="54">
        <v>1</v>
      </c>
      <c r="K61" s="41">
        <f t="shared" si="2"/>
        <v>105390</v>
      </c>
      <c r="L61" s="41">
        <f t="shared" si="3"/>
        <v>105390</v>
      </c>
      <c r="M61" s="41">
        <f t="shared" si="4"/>
        <v>105390</v>
      </c>
      <c r="N61" s="42"/>
      <c r="O61" s="213" t="s">
        <v>274</v>
      </c>
      <c r="P61" s="101">
        <f t="shared" si="7"/>
        <v>105390</v>
      </c>
      <c r="Q61" s="45" t="e">
        <f>+#REF!</f>
        <v>#REF!</v>
      </c>
      <c r="R61" s="44" t="e">
        <f t="shared" si="8"/>
        <v>#REF!</v>
      </c>
    </row>
    <row r="62" spans="1:18" x14ac:dyDescent="0.25">
      <c r="A62" s="67">
        <f t="shared" si="9"/>
        <v>58</v>
      </c>
      <c r="B62" s="97" t="s">
        <v>39</v>
      </c>
      <c r="C62" s="107" t="s">
        <v>40</v>
      </c>
      <c r="D62" s="48">
        <v>43196</v>
      </c>
      <c r="E62" s="217">
        <v>173140</v>
      </c>
      <c r="F62" s="216">
        <f t="shared" si="0"/>
        <v>173140</v>
      </c>
      <c r="G62" s="198">
        <f t="shared" si="1"/>
        <v>173140</v>
      </c>
      <c r="H62" s="52">
        <v>0</v>
      </c>
      <c r="I62" s="54">
        <v>1</v>
      </c>
      <c r="J62" s="54">
        <v>1</v>
      </c>
      <c r="K62" s="41">
        <f t="shared" si="2"/>
        <v>173140</v>
      </c>
      <c r="L62" s="41">
        <f t="shared" si="3"/>
        <v>173140</v>
      </c>
      <c r="M62" s="41">
        <f t="shared" si="4"/>
        <v>173140</v>
      </c>
      <c r="N62" s="42"/>
      <c r="O62" s="213" t="s">
        <v>275</v>
      </c>
      <c r="P62" s="101">
        <f t="shared" si="7"/>
        <v>173140</v>
      </c>
      <c r="Q62" s="45" t="e">
        <f>+#REF!</f>
        <v>#REF!</v>
      </c>
      <c r="R62" s="44" t="e">
        <f t="shared" si="8"/>
        <v>#REF!</v>
      </c>
    </row>
    <row r="63" spans="1:18" x14ac:dyDescent="0.25">
      <c r="A63" s="67">
        <f t="shared" si="9"/>
        <v>59</v>
      </c>
      <c r="B63" s="97" t="s">
        <v>39</v>
      </c>
      <c r="C63" s="107" t="s">
        <v>40</v>
      </c>
      <c r="D63" s="48">
        <v>43196</v>
      </c>
      <c r="E63" s="217">
        <v>320640</v>
      </c>
      <c r="F63" s="216">
        <f t="shared" si="0"/>
        <v>320640</v>
      </c>
      <c r="G63" s="198">
        <f t="shared" si="1"/>
        <v>320640</v>
      </c>
      <c r="H63" s="52">
        <v>0</v>
      </c>
      <c r="I63" s="54">
        <v>1</v>
      </c>
      <c r="J63" s="54">
        <v>1</v>
      </c>
      <c r="K63" s="41">
        <f t="shared" si="2"/>
        <v>320640</v>
      </c>
      <c r="L63" s="41">
        <f t="shared" si="3"/>
        <v>320640</v>
      </c>
      <c r="M63" s="41">
        <f t="shared" si="4"/>
        <v>320640</v>
      </c>
      <c r="N63" s="42"/>
      <c r="O63" s="213" t="s">
        <v>276</v>
      </c>
      <c r="P63" s="101">
        <f t="shared" si="7"/>
        <v>320640</v>
      </c>
      <c r="Q63" s="45" t="e">
        <f>+#REF!</f>
        <v>#REF!</v>
      </c>
      <c r="R63" s="44" t="e">
        <f t="shared" si="8"/>
        <v>#REF!</v>
      </c>
    </row>
    <row r="64" spans="1:18" x14ac:dyDescent="0.25">
      <c r="A64" s="67">
        <f t="shared" si="9"/>
        <v>60</v>
      </c>
      <c r="B64" s="56" t="s">
        <v>191</v>
      </c>
      <c r="C64" s="57">
        <v>971137</v>
      </c>
      <c r="D64" s="58">
        <v>43206</v>
      </c>
      <c r="E64" s="221">
        <v>20940</v>
      </c>
      <c r="F64" s="216">
        <f t="shared" si="0"/>
        <v>20940</v>
      </c>
      <c r="G64" s="198">
        <f t="shared" si="1"/>
        <v>20940</v>
      </c>
      <c r="H64" s="52">
        <v>0</v>
      </c>
      <c r="I64" s="54">
        <v>1</v>
      </c>
      <c r="J64" s="54">
        <v>1</v>
      </c>
      <c r="K64" s="41">
        <f t="shared" si="2"/>
        <v>20940</v>
      </c>
      <c r="L64" s="41">
        <f t="shared" si="3"/>
        <v>20940</v>
      </c>
      <c r="M64" s="41">
        <f t="shared" si="4"/>
        <v>20940</v>
      </c>
      <c r="N64" s="42"/>
      <c r="O64" s="213" t="s">
        <v>277</v>
      </c>
      <c r="P64" s="101">
        <f t="shared" si="7"/>
        <v>20940</v>
      </c>
      <c r="Q64" s="45" t="e">
        <f>+#REF!</f>
        <v>#REF!</v>
      </c>
      <c r="R64" s="44" t="e">
        <f t="shared" si="8"/>
        <v>#REF!</v>
      </c>
    </row>
    <row r="65" spans="1:18" x14ac:dyDescent="0.25">
      <c r="A65" s="67">
        <f t="shared" si="9"/>
        <v>61</v>
      </c>
      <c r="B65" s="56" t="s">
        <v>191</v>
      </c>
      <c r="C65" s="57">
        <v>971137</v>
      </c>
      <c r="D65" s="58">
        <v>43206</v>
      </c>
      <c r="E65" s="221">
        <v>24040</v>
      </c>
      <c r="F65" s="216">
        <f t="shared" si="0"/>
        <v>24040</v>
      </c>
      <c r="G65" s="198">
        <f t="shared" si="1"/>
        <v>24040</v>
      </c>
      <c r="H65" s="52">
        <v>0</v>
      </c>
      <c r="I65" s="54">
        <v>1</v>
      </c>
      <c r="J65" s="54">
        <v>1</v>
      </c>
      <c r="K65" s="41">
        <f t="shared" si="2"/>
        <v>24040</v>
      </c>
      <c r="L65" s="41">
        <f t="shared" si="3"/>
        <v>24040</v>
      </c>
      <c r="M65" s="41">
        <f t="shared" si="4"/>
        <v>24040</v>
      </c>
      <c r="N65" s="42"/>
      <c r="O65" s="213" t="s">
        <v>277</v>
      </c>
      <c r="P65" s="101">
        <f t="shared" si="7"/>
        <v>24040</v>
      </c>
      <c r="Q65" s="45" t="e">
        <f>+#REF!</f>
        <v>#REF!</v>
      </c>
      <c r="R65" s="44" t="e">
        <f t="shared" si="8"/>
        <v>#REF!</v>
      </c>
    </row>
    <row r="66" spans="1:18" x14ac:dyDescent="0.25">
      <c r="A66" s="67">
        <f t="shared" si="9"/>
        <v>62</v>
      </c>
      <c r="B66" s="56" t="s">
        <v>191</v>
      </c>
      <c r="C66" s="57">
        <v>971137</v>
      </c>
      <c r="D66" s="58">
        <v>43206</v>
      </c>
      <c r="E66" s="221">
        <v>19740</v>
      </c>
      <c r="F66" s="216">
        <f t="shared" si="0"/>
        <v>19740</v>
      </c>
      <c r="G66" s="198">
        <f t="shared" si="1"/>
        <v>19740</v>
      </c>
      <c r="H66" s="52">
        <v>0</v>
      </c>
      <c r="I66" s="54">
        <v>1</v>
      </c>
      <c r="J66" s="54">
        <v>1</v>
      </c>
      <c r="K66" s="41">
        <f t="shared" si="2"/>
        <v>19740</v>
      </c>
      <c r="L66" s="41">
        <f t="shared" si="3"/>
        <v>19740</v>
      </c>
      <c r="M66" s="41">
        <f t="shared" si="4"/>
        <v>19740</v>
      </c>
      <c r="N66" s="42"/>
      <c r="O66" s="213" t="s">
        <v>278</v>
      </c>
      <c r="P66" s="101">
        <f t="shared" si="7"/>
        <v>19740</v>
      </c>
      <c r="Q66" s="45" t="e">
        <f>+#REF!</f>
        <v>#REF!</v>
      </c>
      <c r="R66" s="44" t="e">
        <f t="shared" si="8"/>
        <v>#REF!</v>
      </c>
    </row>
    <row r="67" spans="1:18" x14ac:dyDescent="0.25">
      <c r="A67" s="67">
        <f t="shared" si="9"/>
        <v>63</v>
      </c>
      <c r="B67" s="56" t="s">
        <v>183</v>
      </c>
      <c r="C67" s="64" t="s">
        <v>184</v>
      </c>
      <c r="D67" s="58">
        <v>43206</v>
      </c>
      <c r="E67" s="221">
        <v>39540</v>
      </c>
      <c r="F67" s="216">
        <f t="shared" si="0"/>
        <v>39540</v>
      </c>
      <c r="G67" s="198">
        <f t="shared" si="1"/>
        <v>39540</v>
      </c>
      <c r="H67" s="52">
        <v>0</v>
      </c>
      <c r="I67" s="54">
        <v>1</v>
      </c>
      <c r="J67" s="54">
        <v>1</v>
      </c>
      <c r="K67" s="41">
        <f t="shared" si="2"/>
        <v>39540</v>
      </c>
      <c r="L67" s="41">
        <f t="shared" si="3"/>
        <v>39540</v>
      </c>
      <c r="M67" s="41">
        <f t="shared" si="4"/>
        <v>39540</v>
      </c>
      <c r="N67" s="42"/>
      <c r="O67" s="213" t="s">
        <v>279</v>
      </c>
      <c r="P67" s="101">
        <f t="shared" si="7"/>
        <v>39540</v>
      </c>
      <c r="Q67" s="45" t="e">
        <f>+#REF!</f>
        <v>#REF!</v>
      </c>
      <c r="R67" s="44" t="e">
        <f t="shared" si="8"/>
        <v>#REF!</v>
      </c>
    </row>
    <row r="68" spans="1:18" x14ac:dyDescent="0.25">
      <c r="A68" s="67">
        <f t="shared" si="9"/>
        <v>64</v>
      </c>
      <c r="B68" s="56" t="s">
        <v>203</v>
      </c>
      <c r="C68" s="64" t="s">
        <v>204</v>
      </c>
      <c r="D68" s="58">
        <v>43206</v>
      </c>
      <c r="E68" s="221">
        <v>15390</v>
      </c>
      <c r="F68" s="216">
        <f t="shared" si="0"/>
        <v>15390</v>
      </c>
      <c r="G68" s="198">
        <f t="shared" si="1"/>
        <v>15390</v>
      </c>
      <c r="H68" s="52">
        <v>0</v>
      </c>
      <c r="I68" s="54">
        <v>1</v>
      </c>
      <c r="J68" s="54">
        <v>1</v>
      </c>
      <c r="K68" s="41">
        <f t="shared" si="2"/>
        <v>15390</v>
      </c>
      <c r="L68" s="41">
        <f t="shared" si="3"/>
        <v>15390</v>
      </c>
      <c r="M68" s="41">
        <f t="shared" si="4"/>
        <v>15390</v>
      </c>
      <c r="N68" s="42"/>
      <c r="O68" s="213" t="s">
        <v>280</v>
      </c>
      <c r="P68" s="101">
        <f t="shared" si="7"/>
        <v>15390</v>
      </c>
      <c r="Q68" s="45" t="e">
        <f>+#REF!</f>
        <v>#REF!</v>
      </c>
      <c r="R68" s="44" t="e">
        <f t="shared" si="8"/>
        <v>#REF!</v>
      </c>
    </row>
    <row r="69" spans="1:18" x14ac:dyDescent="0.25">
      <c r="A69" s="67">
        <f t="shared" si="9"/>
        <v>65</v>
      </c>
      <c r="B69" s="56" t="s">
        <v>205</v>
      </c>
      <c r="C69" s="64" t="s">
        <v>206</v>
      </c>
      <c r="D69" s="58">
        <v>43206</v>
      </c>
      <c r="E69" s="221">
        <v>228140</v>
      </c>
      <c r="F69" s="216">
        <f t="shared" ref="F69:F88" si="10">+I69*K69</f>
        <v>228140</v>
      </c>
      <c r="G69" s="198">
        <f t="shared" ref="G69:G88" si="11">+E69/I69</f>
        <v>228140</v>
      </c>
      <c r="H69" s="52">
        <v>0</v>
      </c>
      <c r="I69" s="54">
        <v>1</v>
      </c>
      <c r="J69" s="54">
        <v>1</v>
      </c>
      <c r="K69" s="41">
        <f t="shared" ref="K69:K88" si="12">+G69+H69</f>
        <v>228140</v>
      </c>
      <c r="L69" s="41">
        <f t="shared" ref="L69:L88" si="13">+J69*K69</f>
        <v>228140</v>
      </c>
      <c r="M69" s="41">
        <f t="shared" ref="M69:M88" si="14">+G69*J69</f>
        <v>228140</v>
      </c>
      <c r="N69" s="42"/>
      <c r="O69" s="213" t="s">
        <v>281</v>
      </c>
      <c r="P69" s="101">
        <f t="shared" si="7"/>
        <v>228140</v>
      </c>
      <c r="Q69" s="45" t="e">
        <f>+#REF!</f>
        <v>#REF!</v>
      </c>
      <c r="R69" s="44" t="e">
        <f t="shared" si="8"/>
        <v>#REF!</v>
      </c>
    </row>
    <row r="70" spans="1:18" x14ac:dyDescent="0.25">
      <c r="A70" s="67">
        <f t="shared" si="9"/>
        <v>66</v>
      </c>
      <c r="B70" s="56" t="s">
        <v>207</v>
      </c>
      <c r="C70" s="191">
        <v>962795</v>
      </c>
      <c r="D70" s="58">
        <v>43206</v>
      </c>
      <c r="E70" s="222">
        <v>105840</v>
      </c>
      <c r="F70" s="216">
        <f t="shared" si="10"/>
        <v>105840</v>
      </c>
      <c r="G70" s="198">
        <f t="shared" si="11"/>
        <v>105840</v>
      </c>
      <c r="H70" s="52">
        <v>0</v>
      </c>
      <c r="I70" s="54">
        <v>1</v>
      </c>
      <c r="J70" s="54">
        <v>1</v>
      </c>
      <c r="K70" s="41">
        <f t="shared" si="12"/>
        <v>105840</v>
      </c>
      <c r="L70" s="41">
        <f t="shared" si="13"/>
        <v>105840</v>
      </c>
      <c r="M70" s="41">
        <f t="shared" si="14"/>
        <v>105840</v>
      </c>
      <c r="N70" s="42"/>
      <c r="O70" s="213" t="s">
        <v>282</v>
      </c>
      <c r="P70" s="101">
        <f t="shared" ref="P70:P88" si="15">+M70</f>
        <v>105840</v>
      </c>
      <c r="Q70" s="45" t="e">
        <f>+#REF!</f>
        <v>#REF!</v>
      </c>
      <c r="R70" s="44" t="e">
        <f t="shared" ref="R70:R88" si="16">+P70-Q70</f>
        <v>#REF!</v>
      </c>
    </row>
    <row r="71" spans="1:18" x14ac:dyDescent="0.25">
      <c r="A71" s="67">
        <f t="shared" ref="A71:A88" si="17">+A70+1</f>
        <v>67</v>
      </c>
      <c r="B71" s="56" t="s">
        <v>207</v>
      </c>
      <c r="C71" s="191">
        <v>962795</v>
      </c>
      <c r="D71" s="58">
        <v>43206</v>
      </c>
      <c r="E71" s="222">
        <v>35140</v>
      </c>
      <c r="F71" s="216">
        <f t="shared" si="10"/>
        <v>35140</v>
      </c>
      <c r="G71" s="198">
        <f t="shared" si="11"/>
        <v>35140</v>
      </c>
      <c r="H71" s="52">
        <v>0</v>
      </c>
      <c r="I71" s="54">
        <v>1</v>
      </c>
      <c r="J71" s="54">
        <v>1</v>
      </c>
      <c r="K71" s="41">
        <f t="shared" si="12"/>
        <v>35140</v>
      </c>
      <c r="L71" s="41">
        <f t="shared" si="13"/>
        <v>35140</v>
      </c>
      <c r="M71" s="41">
        <f t="shared" si="14"/>
        <v>35140</v>
      </c>
      <c r="N71" s="42"/>
      <c r="O71" s="213" t="s">
        <v>283</v>
      </c>
      <c r="P71" s="101">
        <f t="shared" si="15"/>
        <v>35140</v>
      </c>
      <c r="Q71" s="45" t="e">
        <f>+#REF!</f>
        <v>#REF!</v>
      </c>
      <c r="R71" s="44" t="e">
        <f t="shared" si="16"/>
        <v>#REF!</v>
      </c>
    </row>
    <row r="72" spans="1:18" x14ac:dyDescent="0.25">
      <c r="A72" s="67">
        <f t="shared" si="17"/>
        <v>68</v>
      </c>
      <c r="B72" s="56" t="s">
        <v>151</v>
      </c>
      <c r="C72" s="64" t="s">
        <v>152</v>
      </c>
      <c r="D72" s="58">
        <v>43206</v>
      </c>
      <c r="E72" s="221">
        <v>31640</v>
      </c>
      <c r="F72" s="216">
        <f t="shared" si="10"/>
        <v>31640</v>
      </c>
      <c r="G72" s="198">
        <f t="shared" si="11"/>
        <v>31640</v>
      </c>
      <c r="H72" s="52">
        <v>0</v>
      </c>
      <c r="I72" s="54">
        <v>1</v>
      </c>
      <c r="J72" s="54">
        <v>1</v>
      </c>
      <c r="K72" s="41">
        <f t="shared" si="12"/>
        <v>31640</v>
      </c>
      <c r="L72" s="41">
        <f t="shared" si="13"/>
        <v>31640</v>
      </c>
      <c r="M72" s="41">
        <f t="shared" si="14"/>
        <v>31640</v>
      </c>
      <c r="N72" s="42"/>
      <c r="O72" s="213" t="s">
        <v>284</v>
      </c>
      <c r="P72" s="101">
        <f t="shared" si="15"/>
        <v>31640</v>
      </c>
      <c r="Q72" s="45" t="e">
        <f>+#REF!</f>
        <v>#REF!</v>
      </c>
      <c r="R72" s="44" t="e">
        <f t="shared" si="16"/>
        <v>#REF!</v>
      </c>
    </row>
    <row r="73" spans="1:18" x14ac:dyDescent="0.25">
      <c r="A73" s="67">
        <f t="shared" si="17"/>
        <v>69</v>
      </c>
      <c r="B73" s="56" t="s">
        <v>151</v>
      </c>
      <c r="C73" s="64" t="s">
        <v>152</v>
      </c>
      <c r="D73" s="58">
        <v>43206</v>
      </c>
      <c r="E73" s="59">
        <v>16140</v>
      </c>
      <c r="F73" s="216">
        <f t="shared" si="10"/>
        <v>16140</v>
      </c>
      <c r="G73" s="198">
        <f t="shared" si="11"/>
        <v>16140</v>
      </c>
      <c r="H73" s="52">
        <v>0</v>
      </c>
      <c r="I73" s="54">
        <v>1</v>
      </c>
      <c r="J73" s="54">
        <v>1</v>
      </c>
      <c r="K73" s="41">
        <f t="shared" si="12"/>
        <v>16140</v>
      </c>
      <c r="L73" s="41">
        <f t="shared" si="13"/>
        <v>16140</v>
      </c>
      <c r="M73" s="41">
        <f t="shared" si="14"/>
        <v>16140</v>
      </c>
      <c r="N73" s="42"/>
      <c r="O73" s="213" t="s">
        <v>285</v>
      </c>
      <c r="P73" s="101">
        <f t="shared" si="15"/>
        <v>16140</v>
      </c>
      <c r="Q73" s="45" t="e">
        <f>+#REF!</f>
        <v>#REF!</v>
      </c>
      <c r="R73" s="44" t="e">
        <f t="shared" si="16"/>
        <v>#REF!</v>
      </c>
    </row>
    <row r="74" spans="1:18" x14ac:dyDescent="0.25">
      <c r="A74" s="67">
        <f t="shared" si="17"/>
        <v>70</v>
      </c>
      <c r="B74" s="56" t="s">
        <v>178</v>
      </c>
      <c r="C74" s="57">
        <v>901423</v>
      </c>
      <c r="D74" s="58">
        <v>43206</v>
      </c>
      <c r="E74" s="222">
        <v>42300</v>
      </c>
      <c r="F74" s="216">
        <f t="shared" si="10"/>
        <v>42300</v>
      </c>
      <c r="G74" s="198">
        <f t="shared" si="11"/>
        <v>42300</v>
      </c>
      <c r="H74" s="52">
        <v>0</v>
      </c>
      <c r="I74" s="54">
        <v>1</v>
      </c>
      <c r="J74" s="54">
        <v>1</v>
      </c>
      <c r="K74" s="41">
        <f t="shared" si="12"/>
        <v>42300</v>
      </c>
      <c r="L74" s="41">
        <f t="shared" si="13"/>
        <v>42300</v>
      </c>
      <c r="M74" s="41">
        <f t="shared" si="14"/>
        <v>42300</v>
      </c>
      <c r="N74" s="42"/>
      <c r="O74" s="213" t="s">
        <v>286</v>
      </c>
      <c r="P74" s="101">
        <f t="shared" si="15"/>
        <v>42300</v>
      </c>
      <c r="Q74" s="45" t="e">
        <f>+#REF!</f>
        <v>#REF!</v>
      </c>
      <c r="R74" s="44" t="e">
        <f t="shared" si="16"/>
        <v>#REF!</v>
      </c>
    </row>
    <row r="75" spans="1:18" x14ac:dyDescent="0.25">
      <c r="A75" s="67">
        <f t="shared" si="17"/>
        <v>71</v>
      </c>
      <c r="B75" s="66" t="s">
        <v>171</v>
      </c>
      <c r="C75" s="80" t="s">
        <v>172</v>
      </c>
      <c r="D75" s="68">
        <v>43206</v>
      </c>
      <c r="E75" s="69">
        <v>84640</v>
      </c>
      <c r="F75" s="216">
        <f t="shared" si="10"/>
        <v>84640</v>
      </c>
      <c r="G75" s="198">
        <f t="shared" si="11"/>
        <v>84640</v>
      </c>
      <c r="H75" s="52">
        <v>0</v>
      </c>
      <c r="I75" s="54">
        <v>1</v>
      </c>
      <c r="J75" s="54">
        <v>1</v>
      </c>
      <c r="K75" s="41">
        <f t="shared" si="12"/>
        <v>84640</v>
      </c>
      <c r="L75" s="41">
        <f t="shared" si="13"/>
        <v>84640</v>
      </c>
      <c r="M75" s="41">
        <f t="shared" si="14"/>
        <v>84640</v>
      </c>
      <c r="N75" s="42"/>
      <c r="O75" s="213" t="s">
        <v>208</v>
      </c>
      <c r="P75" s="101">
        <f t="shared" si="15"/>
        <v>84640</v>
      </c>
      <c r="Q75" s="45" t="e">
        <f>+#REF!</f>
        <v>#REF!</v>
      </c>
      <c r="R75" s="44" t="e">
        <f t="shared" si="16"/>
        <v>#REF!</v>
      </c>
    </row>
    <row r="76" spans="1:18" x14ac:dyDescent="0.25">
      <c r="A76" s="67">
        <f t="shared" si="17"/>
        <v>72</v>
      </c>
      <c r="B76" s="66" t="s">
        <v>171</v>
      </c>
      <c r="C76" s="80" t="s">
        <v>172</v>
      </c>
      <c r="D76" s="68">
        <v>43206</v>
      </c>
      <c r="E76" s="69">
        <v>153240</v>
      </c>
      <c r="F76" s="216">
        <f t="shared" si="10"/>
        <v>153240</v>
      </c>
      <c r="G76" s="198">
        <f t="shared" si="11"/>
        <v>153240</v>
      </c>
      <c r="H76" s="52">
        <v>0</v>
      </c>
      <c r="I76" s="54">
        <v>1</v>
      </c>
      <c r="J76" s="54">
        <v>1</v>
      </c>
      <c r="K76" s="41">
        <f t="shared" si="12"/>
        <v>153240</v>
      </c>
      <c r="L76" s="41">
        <f t="shared" si="13"/>
        <v>153240</v>
      </c>
      <c r="M76" s="41">
        <f t="shared" si="14"/>
        <v>153240</v>
      </c>
      <c r="N76" s="42"/>
      <c r="O76" s="213" t="s">
        <v>209</v>
      </c>
      <c r="P76" s="101">
        <f t="shared" si="15"/>
        <v>153240</v>
      </c>
      <c r="Q76" s="45" t="e">
        <f>+#REF!</f>
        <v>#REF!</v>
      </c>
      <c r="R76" s="44" t="e">
        <f t="shared" si="16"/>
        <v>#REF!</v>
      </c>
    </row>
    <row r="77" spans="1:18" x14ac:dyDescent="0.25">
      <c r="A77" s="67">
        <f t="shared" si="17"/>
        <v>73</v>
      </c>
      <c r="B77" s="66" t="s">
        <v>171</v>
      </c>
      <c r="C77" s="80" t="s">
        <v>172</v>
      </c>
      <c r="D77" s="68">
        <v>43206</v>
      </c>
      <c r="E77" s="69">
        <v>168640</v>
      </c>
      <c r="F77" s="216">
        <f t="shared" si="10"/>
        <v>168640</v>
      </c>
      <c r="G77" s="198">
        <f t="shared" si="11"/>
        <v>168640</v>
      </c>
      <c r="H77" s="52">
        <v>0</v>
      </c>
      <c r="I77" s="54">
        <v>1</v>
      </c>
      <c r="J77" s="54">
        <v>1</v>
      </c>
      <c r="K77" s="41">
        <f t="shared" si="12"/>
        <v>168640</v>
      </c>
      <c r="L77" s="41">
        <f t="shared" si="13"/>
        <v>168640</v>
      </c>
      <c r="M77" s="41">
        <f t="shared" si="14"/>
        <v>168640</v>
      </c>
      <c r="N77" s="42"/>
      <c r="O77" s="213" t="s">
        <v>210</v>
      </c>
      <c r="P77" s="101">
        <f t="shared" si="15"/>
        <v>168640</v>
      </c>
      <c r="Q77" s="45" t="e">
        <f>+#REF!</f>
        <v>#REF!</v>
      </c>
      <c r="R77" s="44" t="e">
        <f t="shared" si="16"/>
        <v>#REF!</v>
      </c>
    </row>
    <row r="78" spans="1:18" x14ac:dyDescent="0.25">
      <c r="A78" s="67">
        <f t="shared" si="17"/>
        <v>74</v>
      </c>
      <c r="B78" s="56" t="s">
        <v>21</v>
      </c>
      <c r="C78" s="214" t="s">
        <v>22</v>
      </c>
      <c r="D78" s="58">
        <v>43206</v>
      </c>
      <c r="E78" s="221">
        <v>15390</v>
      </c>
      <c r="F78" s="216">
        <f t="shared" si="10"/>
        <v>15390</v>
      </c>
      <c r="G78" s="198">
        <f t="shared" si="11"/>
        <v>15390</v>
      </c>
      <c r="H78" s="52">
        <v>0</v>
      </c>
      <c r="I78" s="54">
        <v>1</v>
      </c>
      <c r="J78" s="54">
        <v>1</v>
      </c>
      <c r="K78" s="41">
        <f t="shared" si="12"/>
        <v>15390</v>
      </c>
      <c r="L78" s="41">
        <f t="shared" si="13"/>
        <v>15390</v>
      </c>
      <c r="M78" s="41">
        <f t="shared" si="14"/>
        <v>15390</v>
      </c>
      <c r="N78" s="42"/>
      <c r="O78" s="213" t="s">
        <v>287</v>
      </c>
      <c r="P78" s="101">
        <f t="shared" si="15"/>
        <v>15390</v>
      </c>
      <c r="Q78" s="45" t="e">
        <f>+#REF!</f>
        <v>#REF!</v>
      </c>
      <c r="R78" s="44" t="e">
        <f t="shared" si="16"/>
        <v>#REF!</v>
      </c>
    </row>
    <row r="79" spans="1:18" x14ac:dyDescent="0.25">
      <c r="A79" s="67">
        <f t="shared" si="17"/>
        <v>75</v>
      </c>
      <c r="B79" s="56" t="s">
        <v>106</v>
      </c>
      <c r="C79" s="144" t="s">
        <v>107</v>
      </c>
      <c r="D79" s="58">
        <v>43206</v>
      </c>
      <c r="E79" s="221">
        <v>13740</v>
      </c>
      <c r="F79" s="216">
        <f t="shared" si="10"/>
        <v>13740</v>
      </c>
      <c r="G79" s="198">
        <f t="shared" si="11"/>
        <v>13740</v>
      </c>
      <c r="H79" s="52">
        <v>0</v>
      </c>
      <c r="I79" s="54">
        <v>1</v>
      </c>
      <c r="J79" s="54">
        <v>1</v>
      </c>
      <c r="K79" s="41">
        <f t="shared" si="12"/>
        <v>13740</v>
      </c>
      <c r="L79" s="41">
        <f t="shared" si="13"/>
        <v>13740</v>
      </c>
      <c r="M79" s="41">
        <f t="shared" si="14"/>
        <v>13740</v>
      </c>
      <c r="N79" s="42"/>
      <c r="O79" s="213" t="s">
        <v>288</v>
      </c>
      <c r="P79" s="101">
        <f t="shared" si="15"/>
        <v>13740</v>
      </c>
      <c r="Q79" s="45" t="e">
        <f>+#REF!</f>
        <v>#REF!</v>
      </c>
      <c r="R79" s="44" t="e">
        <f t="shared" si="16"/>
        <v>#REF!</v>
      </c>
    </row>
    <row r="80" spans="1:18" x14ac:dyDescent="0.25">
      <c r="A80" s="67">
        <f t="shared" si="17"/>
        <v>76</v>
      </c>
      <c r="B80" s="56" t="s">
        <v>211</v>
      </c>
      <c r="C80" s="64" t="s">
        <v>212</v>
      </c>
      <c r="D80" s="58">
        <v>43206</v>
      </c>
      <c r="E80" s="221">
        <v>145140</v>
      </c>
      <c r="F80" s="216">
        <f t="shared" si="10"/>
        <v>145140</v>
      </c>
      <c r="G80" s="198">
        <f t="shared" si="11"/>
        <v>145140</v>
      </c>
      <c r="H80" s="52">
        <v>0</v>
      </c>
      <c r="I80" s="54">
        <v>1</v>
      </c>
      <c r="J80" s="54">
        <v>1</v>
      </c>
      <c r="K80" s="41">
        <f t="shared" si="12"/>
        <v>145140</v>
      </c>
      <c r="L80" s="41">
        <f t="shared" si="13"/>
        <v>145140</v>
      </c>
      <c r="M80" s="41">
        <f t="shared" si="14"/>
        <v>145140</v>
      </c>
      <c r="N80" s="42"/>
      <c r="O80" s="213" t="s">
        <v>289</v>
      </c>
      <c r="P80" s="101">
        <f t="shared" si="15"/>
        <v>145140</v>
      </c>
      <c r="Q80" s="45" t="e">
        <f>+#REF!</f>
        <v>#REF!</v>
      </c>
      <c r="R80" s="44" t="e">
        <f t="shared" si="16"/>
        <v>#REF!</v>
      </c>
    </row>
    <row r="81" spans="1:18" x14ac:dyDescent="0.25">
      <c r="A81" s="67">
        <f t="shared" si="17"/>
        <v>77</v>
      </c>
      <c r="B81" s="56" t="s">
        <v>213</v>
      </c>
      <c r="C81" s="64" t="s">
        <v>214</v>
      </c>
      <c r="D81" s="58">
        <v>43206</v>
      </c>
      <c r="E81" s="221">
        <v>85140</v>
      </c>
      <c r="F81" s="216">
        <f t="shared" si="10"/>
        <v>85140</v>
      </c>
      <c r="G81" s="198">
        <f t="shared" si="11"/>
        <v>85140</v>
      </c>
      <c r="H81" s="52">
        <v>0</v>
      </c>
      <c r="I81" s="54">
        <v>1</v>
      </c>
      <c r="J81" s="54">
        <v>1</v>
      </c>
      <c r="K81" s="41">
        <f t="shared" si="12"/>
        <v>85140</v>
      </c>
      <c r="L81" s="41">
        <f t="shared" si="13"/>
        <v>85140</v>
      </c>
      <c r="M81" s="41">
        <f t="shared" si="14"/>
        <v>85140</v>
      </c>
      <c r="N81" s="42"/>
      <c r="O81" s="213" t="s">
        <v>290</v>
      </c>
      <c r="P81" s="101">
        <f t="shared" si="15"/>
        <v>85140</v>
      </c>
      <c r="Q81" s="45" t="e">
        <f>+#REF!</f>
        <v>#REF!</v>
      </c>
      <c r="R81" s="44" t="e">
        <f t="shared" si="16"/>
        <v>#REF!</v>
      </c>
    </row>
    <row r="82" spans="1:18" x14ac:dyDescent="0.25">
      <c r="A82" s="67">
        <f t="shared" si="17"/>
        <v>78</v>
      </c>
      <c r="B82" s="56" t="s">
        <v>215</v>
      </c>
      <c r="C82" s="57">
        <v>973836</v>
      </c>
      <c r="D82" s="58">
        <v>43206</v>
      </c>
      <c r="E82" s="223">
        <v>301140</v>
      </c>
      <c r="F82" s="216">
        <f t="shared" si="10"/>
        <v>301140</v>
      </c>
      <c r="G82" s="198">
        <f t="shared" si="11"/>
        <v>301140</v>
      </c>
      <c r="H82" s="52">
        <v>0</v>
      </c>
      <c r="I82" s="54">
        <v>1</v>
      </c>
      <c r="J82" s="54">
        <v>1</v>
      </c>
      <c r="K82" s="41">
        <f t="shared" si="12"/>
        <v>301140</v>
      </c>
      <c r="L82" s="41">
        <f t="shared" si="13"/>
        <v>301140</v>
      </c>
      <c r="M82" s="41">
        <f t="shared" si="14"/>
        <v>301140</v>
      </c>
      <c r="N82" s="42"/>
      <c r="O82" s="213" t="s">
        <v>291</v>
      </c>
      <c r="P82" s="101">
        <f t="shared" si="15"/>
        <v>301140</v>
      </c>
      <c r="Q82" s="45" t="e">
        <f>+#REF!</f>
        <v>#REF!</v>
      </c>
      <c r="R82" s="44" t="e">
        <f t="shared" si="16"/>
        <v>#REF!</v>
      </c>
    </row>
    <row r="83" spans="1:18" x14ac:dyDescent="0.25">
      <c r="A83" s="67">
        <f t="shared" si="17"/>
        <v>79</v>
      </c>
      <c r="B83" s="56" t="s">
        <v>216</v>
      </c>
      <c r="C83" s="191">
        <v>913369</v>
      </c>
      <c r="D83" s="58">
        <v>43206</v>
      </c>
      <c r="E83" s="222">
        <v>50390</v>
      </c>
      <c r="F83" s="216">
        <f t="shared" si="10"/>
        <v>50390</v>
      </c>
      <c r="G83" s="198">
        <f t="shared" si="11"/>
        <v>50390</v>
      </c>
      <c r="H83" s="52">
        <v>0</v>
      </c>
      <c r="I83" s="54">
        <v>1</v>
      </c>
      <c r="J83" s="54">
        <v>1</v>
      </c>
      <c r="K83" s="41">
        <f t="shared" si="12"/>
        <v>50390</v>
      </c>
      <c r="L83" s="41">
        <f t="shared" si="13"/>
        <v>50390</v>
      </c>
      <c r="M83" s="41">
        <f t="shared" si="14"/>
        <v>50390</v>
      </c>
      <c r="N83" s="42"/>
      <c r="O83" s="213" t="s">
        <v>292</v>
      </c>
      <c r="P83" s="101">
        <f t="shared" si="15"/>
        <v>50390</v>
      </c>
      <c r="Q83" s="45" t="e">
        <f>+#REF!</f>
        <v>#REF!</v>
      </c>
      <c r="R83" s="44" t="e">
        <f t="shared" si="16"/>
        <v>#REF!</v>
      </c>
    </row>
    <row r="84" spans="1:18" x14ac:dyDescent="0.25">
      <c r="A84" s="67">
        <f t="shared" si="17"/>
        <v>80</v>
      </c>
      <c r="B84" s="56" t="s">
        <v>141</v>
      </c>
      <c r="C84" s="64" t="s">
        <v>142</v>
      </c>
      <c r="D84" s="58">
        <v>43206</v>
      </c>
      <c r="E84" s="222">
        <v>88140</v>
      </c>
      <c r="F84" s="216">
        <f t="shared" si="10"/>
        <v>88140</v>
      </c>
      <c r="G84" s="198">
        <f t="shared" si="11"/>
        <v>88140</v>
      </c>
      <c r="H84" s="52">
        <v>0</v>
      </c>
      <c r="I84" s="54">
        <v>1</v>
      </c>
      <c r="J84" s="54">
        <v>1</v>
      </c>
      <c r="K84" s="41">
        <f t="shared" si="12"/>
        <v>88140</v>
      </c>
      <c r="L84" s="41">
        <f t="shared" si="13"/>
        <v>88140</v>
      </c>
      <c r="M84" s="41">
        <f t="shared" si="14"/>
        <v>88140</v>
      </c>
      <c r="N84" s="42"/>
      <c r="O84" s="213" t="s">
        <v>293</v>
      </c>
      <c r="P84" s="101">
        <f t="shared" si="15"/>
        <v>88140</v>
      </c>
      <c r="Q84" s="45" t="e">
        <f>+#REF!</f>
        <v>#REF!</v>
      </c>
      <c r="R84" s="44" t="e">
        <f t="shared" si="16"/>
        <v>#REF!</v>
      </c>
    </row>
    <row r="85" spans="1:18" x14ac:dyDescent="0.25">
      <c r="A85" s="67">
        <f t="shared" si="17"/>
        <v>81</v>
      </c>
      <c r="B85" s="56" t="s">
        <v>141</v>
      </c>
      <c r="C85" s="64" t="s">
        <v>142</v>
      </c>
      <c r="D85" s="58">
        <v>43206</v>
      </c>
      <c r="E85" s="222">
        <v>10390</v>
      </c>
      <c r="F85" s="216">
        <f t="shared" si="10"/>
        <v>10390</v>
      </c>
      <c r="G85" s="198">
        <f t="shared" si="11"/>
        <v>10390</v>
      </c>
      <c r="H85" s="52">
        <v>0</v>
      </c>
      <c r="I85" s="54">
        <v>1</v>
      </c>
      <c r="J85" s="54">
        <v>1</v>
      </c>
      <c r="K85" s="41">
        <f t="shared" si="12"/>
        <v>10390</v>
      </c>
      <c r="L85" s="41">
        <f t="shared" si="13"/>
        <v>10390</v>
      </c>
      <c r="M85" s="41">
        <f t="shared" si="14"/>
        <v>10390</v>
      </c>
      <c r="N85" s="42"/>
      <c r="O85" s="213" t="s">
        <v>294</v>
      </c>
      <c r="P85" s="101">
        <f t="shared" si="15"/>
        <v>10390</v>
      </c>
      <c r="Q85" s="45" t="e">
        <f>+#REF!</f>
        <v>#REF!</v>
      </c>
      <c r="R85" s="44" t="e">
        <f t="shared" si="16"/>
        <v>#REF!</v>
      </c>
    </row>
    <row r="86" spans="1:18" x14ac:dyDescent="0.25">
      <c r="A86" s="67">
        <f t="shared" si="17"/>
        <v>82</v>
      </c>
      <c r="B86" s="56" t="s">
        <v>217</v>
      </c>
      <c r="C86" s="215" t="s">
        <v>118</v>
      </c>
      <c r="D86" s="58">
        <v>43206</v>
      </c>
      <c r="E86" s="221">
        <v>123640</v>
      </c>
      <c r="F86" s="216">
        <f t="shared" si="10"/>
        <v>123640</v>
      </c>
      <c r="G86" s="198">
        <f t="shared" si="11"/>
        <v>123640</v>
      </c>
      <c r="H86" s="52">
        <v>0</v>
      </c>
      <c r="I86" s="54">
        <v>1</v>
      </c>
      <c r="J86" s="54">
        <v>1</v>
      </c>
      <c r="K86" s="41">
        <f t="shared" si="12"/>
        <v>123640</v>
      </c>
      <c r="L86" s="41">
        <f t="shared" si="13"/>
        <v>123640</v>
      </c>
      <c r="M86" s="41">
        <f t="shared" si="14"/>
        <v>123640</v>
      </c>
      <c r="N86" s="42"/>
      <c r="O86" s="213" t="s">
        <v>295</v>
      </c>
      <c r="P86" s="101">
        <f t="shared" si="15"/>
        <v>123640</v>
      </c>
      <c r="Q86" s="45" t="e">
        <f>+#REF!</f>
        <v>#REF!</v>
      </c>
      <c r="R86" s="44" t="e">
        <f t="shared" si="16"/>
        <v>#REF!</v>
      </c>
    </row>
    <row r="87" spans="1:18" x14ac:dyDescent="0.25">
      <c r="A87" s="67">
        <f t="shared" si="17"/>
        <v>83</v>
      </c>
      <c r="B87" s="56" t="s">
        <v>217</v>
      </c>
      <c r="C87" s="215" t="s">
        <v>118</v>
      </c>
      <c r="D87" s="58">
        <v>43206</v>
      </c>
      <c r="E87" s="222">
        <v>210640</v>
      </c>
      <c r="F87" s="216">
        <f t="shared" si="10"/>
        <v>210640</v>
      </c>
      <c r="G87" s="198">
        <f t="shared" si="11"/>
        <v>210640</v>
      </c>
      <c r="H87" s="52">
        <v>0</v>
      </c>
      <c r="I87" s="54">
        <v>1</v>
      </c>
      <c r="J87" s="54">
        <v>1</v>
      </c>
      <c r="K87" s="41">
        <f t="shared" si="12"/>
        <v>210640</v>
      </c>
      <c r="L87" s="41">
        <f t="shared" si="13"/>
        <v>210640</v>
      </c>
      <c r="M87" s="41">
        <f t="shared" si="14"/>
        <v>210640</v>
      </c>
      <c r="N87" s="42"/>
      <c r="O87" s="213" t="s">
        <v>296</v>
      </c>
      <c r="P87" s="101">
        <f t="shared" si="15"/>
        <v>210640</v>
      </c>
      <c r="Q87" s="45" t="e">
        <f>+#REF!</f>
        <v>#REF!</v>
      </c>
      <c r="R87" s="44" t="e">
        <f t="shared" si="16"/>
        <v>#REF!</v>
      </c>
    </row>
    <row r="88" spans="1:18" x14ac:dyDescent="0.25">
      <c r="A88" s="67">
        <f t="shared" si="17"/>
        <v>84</v>
      </c>
      <c r="B88" s="56" t="s">
        <v>121</v>
      </c>
      <c r="C88" s="64" t="s">
        <v>122</v>
      </c>
      <c r="D88" s="58">
        <v>43206</v>
      </c>
      <c r="E88" s="59">
        <v>55390</v>
      </c>
      <c r="F88" s="216">
        <f t="shared" si="10"/>
        <v>55390</v>
      </c>
      <c r="G88" s="198">
        <f t="shared" si="11"/>
        <v>55390</v>
      </c>
      <c r="H88" s="52">
        <v>0</v>
      </c>
      <c r="I88" s="54">
        <v>1</v>
      </c>
      <c r="J88" s="54">
        <v>1</v>
      </c>
      <c r="K88" s="41">
        <f t="shared" si="12"/>
        <v>55390</v>
      </c>
      <c r="L88" s="41">
        <f t="shared" si="13"/>
        <v>55390</v>
      </c>
      <c r="M88" s="41">
        <f t="shared" si="14"/>
        <v>55390</v>
      </c>
      <c r="N88" s="42"/>
      <c r="O88" s="213" t="s">
        <v>297</v>
      </c>
      <c r="P88" s="101">
        <f t="shared" si="15"/>
        <v>55390</v>
      </c>
      <c r="Q88" s="45" t="e">
        <f>+#REF!</f>
        <v>#REF!</v>
      </c>
      <c r="R88" s="44" t="e">
        <f t="shared" si="16"/>
        <v>#REF!</v>
      </c>
    </row>
    <row r="89" spans="1:18" x14ac:dyDescent="0.25">
      <c r="A89" s="81"/>
      <c r="B89" s="82"/>
      <c r="C89" s="81"/>
      <c r="D89" s="83"/>
      <c r="E89" s="84"/>
      <c r="F89" s="85"/>
      <c r="G89" s="86"/>
      <c r="H89" s="52"/>
      <c r="I89" s="54"/>
      <c r="J89" s="87"/>
      <c r="K89" s="41"/>
      <c r="L89" s="41"/>
      <c r="M89" s="41"/>
      <c r="N89" s="42"/>
      <c r="O89" s="88"/>
      <c r="P89" s="87"/>
      <c r="Q89" s="87"/>
      <c r="R89" s="87"/>
    </row>
    <row r="90" spans="1:18" x14ac:dyDescent="0.25">
      <c r="A90" s="54"/>
      <c r="B90" s="87" t="s">
        <v>6</v>
      </c>
      <c r="C90" s="54"/>
      <c r="D90" s="89"/>
      <c r="E90" s="85">
        <f>SUM(E5:E89)</f>
        <v>7296000</v>
      </c>
      <c r="F90" s="85">
        <f t="shared" ref="F90:M90" si="18">SUM(F5:F89)</f>
        <v>7296000</v>
      </c>
      <c r="G90" s="85">
        <f t="shared" si="18"/>
        <v>7296000</v>
      </c>
      <c r="H90" s="85">
        <f t="shared" si="18"/>
        <v>0</v>
      </c>
      <c r="I90" s="85">
        <f t="shared" si="18"/>
        <v>84</v>
      </c>
      <c r="J90" s="85">
        <f t="shared" si="18"/>
        <v>84</v>
      </c>
      <c r="K90" s="85">
        <f t="shared" si="18"/>
        <v>7296000</v>
      </c>
      <c r="L90" s="85">
        <f t="shared" si="18"/>
        <v>7296000</v>
      </c>
      <c r="M90" s="85">
        <f t="shared" si="18"/>
        <v>7296000</v>
      </c>
      <c r="N90" s="85"/>
      <c r="O90" s="88"/>
      <c r="P90" s="85">
        <f t="shared" ref="P90" si="19">SUM(P5:P89)</f>
        <v>7296000</v>
      </c>
      <c r="Q90" s="85" t="e">
        <f t="shared" ref="Q90" si="20">SUM(Q5:Q89)</f>
        <v>#REF!</v>
      </c>
      <c r="R90" s="85" t="e">
        <f t="shared" ref="R90" si="21">SUM(R5:R89)</f>
        <v>#REF!</v>
      </c>
    </row>
  </sheetData>
  <pageMargins left="0.7" right="0.7" top="0.75" bottom="0.75" header="0.3" footer="0.3"/>
  <pageSetup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7</vt:i4>
      </vt:variant>
    </vt:vector>
  </HeadingPairs>
  <TitlesOfParts>
    <vt:vector size="15" baseType="lpstr">
      <vt:lpstr>token 1</vt:lpstr>
      <vt:lpstr>pulsa 1</vt:lpstr>
      <vt:lpstr>FINANCE1</vt:lpstr>
      <vt:lpstr>LISTRIK1</vt:lpstr>
      <vt:lpstr>TLP1</vt:lpstr>
      <vt:lpstr>HALO1</vt:lpstr>
      <vt:lpstr>PDAM1</vt:lpstr>
      <vt:lpstr>PEL</vt:lpstr>
      <vt:lpstr>HALO1!Print_Area</vt:lpstr>
      <vt:lpstr>LISTRIK1!Print_Area</vt:lpstr>
      <vt:lpstr>'pulsa 1'!Print_Area</vt:lpstr>
      <vt:lpstr>'TLP1'!Print_Area</vt:lpstr>
      <vt:lpstr>'token 1'!Print_Area</vt:lpstr>
      <vt:lpstr>LISTRIK1!Print_Titles</vt:lpstr>
      <vt:lpstr>'pulsa 1'!Print_Titles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Rina</dc:creator>
  <cp:lastModifiedBy>Lenovo</cp:lastModifiedBy>
  <cp:lastPrinted>2018-04-20T05:40:53Z</cp:lastPrinted>
  <dcterms:created xsi:type="dcterms:W3CDTF">2018-04-20T03:06:13Z</dcterms:created>
  <dcterms:modified xsi:type="dcterms:W3CDTF">2018-04-30T01:26:51Z</dcterms:modified>
</cp:coreProperties>
</file>