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Sheet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J9" i="1" l="1"/>
  <c r="I9" i="1"/>
  <c r="H9" i="1"/>
  <c r="F9" i="1"/>
  <c r="R7" i="1"/>
  <c r="Q7" i="1"/>
  <c r="S7" i="1" s="1"/>
  <c r="N7" i="1"/>
  <c r="L7" i="1"/>
  <c r="K7" i="1"/>
  <c r="K9" i="1" s="1"/>
  <c r="G7" i="1"/>
  <c r="A7" i="1"/>
  <c r="R6" i="1"/>
  <c r="R9" i="1" s="1"/>
  <c r="N6" i="1"/>
  <c r="N9" i="1" s="1"/>
  <c r="L6" i="1"/>
  <c r="L9" i="1" s="1"/>
  <c r="K6" i="1"/>
  <c r="M6" i="1" s="1"/>
  <c r="G6" i="1"/>
  <c r="G9" i="1" s="1"/>
  <c r="M9" i="1" l="1"/>
  <c r="M7" i="1"/>
  <c r="Q6" i="1"/>
  <c r="S6" i="1" l="1"/>
  <c r="S9" i="1" s="1"/>
  <c r="Q9" i="1"/>
</calcChain>
</file>

<file path=xl/sharedStrings.xml><?xml version="1.0" encoding="utf-8"?>
<sst xmlns="http://schemas.openxmlformats.org/spreadsheetml/2006/main" count="30" uniqueCount="25">
  <si>
    <t>KOPERASI KARYAWAN BCA MITRA SEJAHTERA</t>
  </si>
  <si>
    <t>DAFTAR PENDEBETAN PREMI BUMIDA PINJAMAN DILUAR NORMATIF TGL 01-24 MEI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</si>
  <si>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</si>
  <si>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</si>
  <si>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</si>
  <si>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</si>
  <si>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</si>
  <si>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</si>
  <si>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</si>
  <si>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</si>
  <si>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</si>
  <si>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</si>
  <si>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</si>
  <si>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</si>
  <si>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</si>
  <si>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</si>
  <si>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</si>
  <si>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</si>
  <si>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</si>
  <si>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</si>
  <si>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</si>
  <si>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AGUSTINA SUSANTI</t>
  </si>
  <si>
    <t>PREMI BUMIDA PINJ DILUAR NOR</t>
  </si>
  <si>
    <t>DJULI HANDOKO</t>
  </si>
  <si>
    <t>903213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</si>
</sst>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* #,##0.00_);_(* \(#,##0.00\);_(* &quot;-&quot;_);_(@_)"/>
    <numFmt numFmtId="165" formatCode="[$-409]d\-mmm\-yy;@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8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</cellStyleXfs>
  <cellXfs count="36">
    <xf numFmtId="0" fontId="0" fillId="0" borderId="0" xfId="0"/>
    <xf numFmtId="0" fontId="2" fillId="0" borderId="0" xfId="0" applyFont="1" applyFill="1"/>
    <xf numFmtId="0" fontId="0" fillId="0" borderId="0" xfId="0" applyFill="1"/>
    <xf numFmtId="0" fontId="2" fillId="0" borderId="0" xfId="0" applyFont="1"/>
    <xf numFmtId="164" fontId="0" fillId="0" borderId="0" xfId="0" applyNumberFormat="1" applyFill="1"/>
    <xf numFmtId="0" fontId="3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2" xfId="0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43" fontId="3" fillId="0" borderId="2" xfId="1" quotePrefix="1" applyFont="1" applyFill="1" applyBorder="1" applyAlignment="1">
      <alignment horizontal="right"/>
    </xf>
    <xf numFmtId="43" fontId="3" fillId="0" borderId="2" xfId="1" applyFont="1" applyFill="1" applyBorder="1" applyAlignment="1">
      <alignment horizontal="center"/>
    </xf>
    <xf numFmtId="39" fontId="3" fillId="0" borderId="2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6" fillId="0" borderId="3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vertical="center"/>
    </xf>
    <xf numFmtId="14" fontId="0" fillId="2" borderId="3" xfId="0" applyNumberFormat="1" applyFill="1" applyBorder="1"/>
    <xf numFmtId="44" fontId="0" fillId="2" borderId="3" xfId="0" applyNumberFormat="1" applyFill="1" applyBorder="1"/>
    <xf numFmtId="165" fontId="0" fillId="2" borderId="3" xfId="0" applyNumberFormat="1" applyFill="1" applyBorder="1"/>
    <xf numFmtId="164" fontId="0" fillId="2" borderId="3" xfId="2" applyNumberFormat="1" applyFont="1" applyFill="1" applyBorder="1"/>
    <xf numFmtId="41" fontId="0" fillId="2" borderId="3" xfId="2" applyFont="1" applyFill="1" applyBorder="1"/>
    <xf numFmtId="0" fontId="0" fillId="2" borderId="3" xfId="0" applyFill="1" applyBorder="1" applyAlignment="1">
      <alignment horizontal="center"/>
    </xf>
    <xf numFmtId="164" fontId="0" fillId="0" borderId="3" xfId="2" applyNumberFormat="1" applyFont="1" applyFill="1" applyBorder="1"/>
    <xf numFmtId="164" fontId="0" fillId="0" borderId="3" xfId="2" applyNumberFormat="1" applyFont="1" applyBorder="1"/>
    <xf numFmtId="164" fontId="0" fillId="3" borderId="3" xfId="2" applyNumberFormat="1" applyFont="1" applyFill="1" applyBorder="1"/>
    <xf numFmtId="0" fontId="0" fillId="0" borderId="3" xfId="0" applyBorder="1"/>
    <xf numFmtId="0" fontId="7" fillId="0" borderId="3" xfId="0" applyFont="1" applyBorder="1"/>
    <xf numFmtId="43" fontId="0" fillId="0" borderId="0" xfId="0" applyNumberFormat="1"/>
    <xf numFmtId="164" fontId="0" fillId="0" borderId="0" xfId="2" applyNumberFormat="1" applyFont="1"/>
    <xf numFmtId="14" fontId="0" fillId="2" borderId="3" xfId="0" quotePrefix="1" applyNumberFormat="1" applyFill="1" applyBorder="1"/>
    <xf numFmtId="0" fontId="0" fillId="0" borderId="3" xfId="0" applyFill="1" applyBorder="1"/>
    <xf numFmtId="44" fontId="0" fillId="0" borderId="3" xfId="0" applyNumberFormat="1" applyFill="1" applyBorder="1"/>
  </cellXfs>
  <cellStyles count="4">
    <cellStyle name="Comma" xfId="1" builtinId="3"/>
    <cellStyle name="Comma [0]" xfId="2" builtinId="6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perasi%202017%20ok\KOMITSE2018\PINJAMAN%202018\APRIL%202018\ASS%20BUMIDA%20APRL\stlh%20upload%20BUMIDA%20APRL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mida1"/>
      <sheetName val="bumida2"/>
      <sheetName val="lunas"/>
    </sheetNames>
    <sheetDataSet>
      <sheetData sheetId="0">
        <row r="9">
          <cell r="F9">
            <v>1104039</v>
          </cell>
        </row>
      </sheetData>
      <sheetData sheetId="1">
        <row r="10">
          <cell r="T10">
            <v>97535</v>
          </cell>
        </row>
        <row r="11">
          <cell r="T11">
            <v>493062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tabSelected="1" view="pageBreakPreview" zoomScaleNormal="100" zoomScaleSheetLayoutView="100" workbookViewId="0">
      <pane ySplit="5" topLeftCell="A6" activePane="bottomLeft" state="frozen"/>
      <selection pane="bottomLeft" activeCell="D4" sqref="D4"/>
    </sheetView>
  </sheetViews>
  <sheetFormatPr defaultRowHeight="15" x14ac:dyDescent="0.25"/>
  <cols>
    <col min="1" max="1" width="9.5703125" style="2" bestFit="1" customWidth="1"/>
    <col min="2" max="2" width="23.5703125" style="2" bestFit="1" customWidth="1"/>
    <col min="3" max="3" width="10.7109375" style="2" bestFit="1" customWidth="1"/>
    <col min="4" max="4" width="12" style="2" bestFit="1" customWidth="1"/>
    <col min="5" max="5" width="11.42578125" style="2" bestFit="1" customWidth="1"/>
    <col min="6" max="6" width="18" style="2" bestFit="1" customWidth="1"/>
    <col min="7" max="7" width="17.85546875" style="2" bestFit="1" customWidth="1"/>
    <col min="8" max="8" width="17" style="2" bestFit="1" customWidth="1"/>
    <col min="9" max="9" width="9.7109375" style="2" bestFit="1" customWidth="1"/>
    <col min="10" max="10" width="11.28515625" style="2" bestFit="1" customWidth="1"/>
    <col min="11" max="11" width="10.7109375" style="2" bestFit="1" customWidth="1"/>
    <col min="12" max="12" width="17" style="2" bestFit="1" customWidth="1"/>
    <col min="13" max="13" width="17.7109375" bestFit="1" customWidth="1"/>
    <col min="14" max="14" width="20" bestFit="1" customWidth="1"/>
    <col min="15" max="15" width="10.42578125" bestFit="1" customWidth="1"/>
    <col min="16" max="16" width="30.5703125" bestFit="1" customWidth="1"/>
    <col min="17" max="18" width="16.5703125" bestFit="1" customWidth="1"/>
    <col min="19" max="19" width="15.5703125" bestFit="1" customWidth="1"/>
  </cols>
  <sheetData>
    <row r="1" spans="1:19" ht="18.75" x14ac:dyDescent="0.3">
      <c r="A1" s="1" t="s">
        <v>0</v>
      </c>
    </row>
    <row r="2" spans="1:19" ht="18.75" x14ac:dyDescent="0.3">
      <c r="A2" s="3" t="s">
        <v>1</v>
      </c>
    </row>
    <row r="3" spans="1:19" x14ac:dyDescent="0.25">
      <c r="H3" s="4"/>
    </row>
    <row r="4" spans="1:19" s="10" customFormat="1" ht="15.75" x14ac:dyDescent="0.25">
      <c r="A4" s="5" t="s">
        <v>2</v>
      </c>
      <c r="B4" s="5" t="s">
        <v>3</v>
      </c>
      <c r="C4" s="5" t="s">
        <v>4</v>
      </c>
      <c r="D4" s="6" t="s">
        <v>2</v>
      </c>
      <c r="E4" s="7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5" t="s">
        <v>10</v>
      </c>
      <c r="K4" s="5" t="s">
        <v>11</v>
      </c>
      <c r="L4" s="8" t="s">
        <v>12</v>
      </c>
      <c r="M4" s="8" t="s">
        <v>13</v>
      </c>
      <c r="N4" s="8" t="s">
        <v>14</v>
      </c>
      <c r="O4" s="9" t="s">
        <v>15</v>
      </c>
      <c r="P4" s="5" t="s">
        <v>16</v>
      </c>
    </row>
    <row r="5" spans="1:19" s="10" customFormat="1" ht="15.75" x14ac:dyDescent="0.25">
      <c r="A5" s="11"/>
      <c r="B5" s="11"/>
      <c r="C5" s="11"/>
      <c r="D5" s="12" t="s">
        <v>17</v>
      </c>
      <c r="E5" s="13" t="s">
        <v>18</v>
      </c>
      <c r="F5" s="14"/>
      <c r="G5" s="15" t="s">
        <v>6</v>
      </c>
      <c r="H5" s="15"/>
      <c r="I5" s="15"/>
      <c r="J5" s="11"/>
      <c r="K5" s="11" t="s">
        <v>19</v>
      </c>
      <c r="L5" s="15" t="s">
        <v>20</v>
      </c>
      <c r="M5" s="15" t="s">
        <v>9</v>
      </c>
      <c r="N5" s="15"/>
      <c r="O5" s="16"/>
      <c r="P5" s="17"/>
    </row>
    <row r="6" spans="1:19" x14ac:dyDescent="0.25">
      <c r="A6" s="18">
        <v>1</v>
      </c>
      <c r="B6" s="19" t="s">
        <v>21</v>
      </c>
      <c r="C6" s="20"/>
      <c r="D6" s="21"/>
      <c r="E6" s="22">
        <v>42786</v>
      </c>
      <c r="F6" s="21">
        <v>487711</v>
      </c>
      <c r="G6" s="23">
        <f>+J6*L6</f>
        <v>487720</v>
      </c>
      <c r="H6" s="23">
        <v>48772</v>
      </c>
      <c r="I6" s="24">
        <v>0</v>
      </c>
      <c r="J6" s="25">
        <v>10</v>
      </c>
      <c r="K6" s="25">
        <f>1+1</f>
        <v>2</v>
      </c>
      <c r="L6" s="26">
        <f>+H6+I6</f>
        <v>48772</v>
      </c>
      <c r="M6" s="27">
        <f>+K6*L6</f>
        <v>97544</v>
      </c>
      <c r="N6" s="28">
        <f>F6-(H6*8)</f>
        <v>97535</v>
      </c>
      <c r="O6" s="29"/>
      <c r="P6" s="30" t="s">
        <v>22</v>
      </c>
      <c r="Q6" s="31">
        <f>+N6</f>
        <v>97535</v>
      </c>
      <c r="R6" s="32">
        <f>+[1]bumida2!T10</f>
        <v>97535</v>
      </c>
      <c r="S6" s="31">
        <f>+Q6-R6</f>
        <v>0</v>
      </c>
    </row>
    <row r="7" spans="1:19" x14ac:dyDescent="0.25">
      <c r="A7" s="18">
        <f>+A6+1</f>
        <v>2</v>
      </c>
      <c r="B7" s="19" t="s">
        <v>23</v>
      </c>
      <c r="C7" s="33" t="s">
        <v>24</v>
      </c>
      <c r="D7" s="21"/>
      <c r="E7" s="22">
        <v>42786</v>
      </c>
      <c r="F7" s="21">
        <v>616328</v>
      </c>
      <c r="G7" s="23">
        <f>+J7*L7</f>
        <v>616330</v>
      </c>
      <c r="H7" s="23">
        <v>61633</v>
      </c>
      <c r="I7" s="24">
        <v>0</v>
      </c>
      <c r="J7" s="25">
        <v>10</v>
      </c>
      <c r="K7" s="25">
        <f>7+1</f>
        <v>8</v>
      </c>
      <c r="L7" s="26">
        <f>+H7+I7</f>
        <v>61633</v>
      </c>
      <c r="M7" s="27">
        <f>+K7*L7</f>
        <v>493064</v>
      </c>
      <c r="N7" s="28">
        <f>F7-(H7*2)</f>
        <v>493062</v>
      </c>
      <c r="O7" s="29"/>
      <c r="P7" s="30" t="s">
        <v>22</v>
      </c>
      <c r="Q7" s="31">
        <f t="shared" ref="Q7" si="0">+N7</f>
        <v>493062</v>
      </c>
      <c r="R7" s="32">
        <f>+[1]bumida2!T11</f>
        <v>493062</v>
      </c>
      <c r="S7" s="31">
        <f t="shared" ref="S7" si="1">+Q7-R7</f>
        <v>0</v>
      </c>
    </row>
    <row r="8" spans="1:19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29"/>
      <c r="N8" s="29"/>
      <c r="O8" s="29"/>
      <c r="P8" s="29"/>
    </row>
    <row r="9" spans="1:19" x14ac:dyDescent="0.25">
      <c r="A9" s="34"/>
      <c r="B9" s="34" t="s">
        <v>7</v>
      </c>
      <c r="C9" s="34"/>
      <c r="D9" s="34"/>
      <c r="E9" s="34"/>
      <c r="F9" s="35">
        <f t="shared" ref="F9:N9" si="2">SUM(F6:F8)</f>
        <v>1104039</v>
      </c>
      <c r="G9" s="35">
        <f t="shared" si="2"/>
        <v>1104050</v>
      </c>
      <c r="H9" s="35">
        <f t="shared" si="2"/>
        <v>110405</v>
      </c>
      <c r="I9" s="35">
        <f t="shared" si="2"/>
        <v>0</v>
      </c>
      <c r="J9" s="35">
        <f t="shared" si="2"/>
        <v>20</v>
      </c>
      <c r="K9" s="35">
        <f t="shared" si="2"/>
        <v>10</v>
      </c>
      <c r="L9" s="35">
        <f t="shared" si="2"/>
        <v>110405</v>
      </c>
      <c r="M9" s="35">
        <f t="shared" si="2"/>
        <v>590608</v>
      </c>
      <c r="N9" s="35">
        <f t="shared" si="2"/>
        <v>590597</v>
      </c>
      <c r="O9" s="29"/>
      <c r="P9" s="29"/>
      <c r="Q9" s="35">
        <f t="shared" ref="Q9:S9" si="3">SUM(Q6:Q8)</f>
        <v>590597</v>
      </c>
      <c r="R9" s="35">
        <f t="shared" si="3"/>
        <v>590597</v>
      </c>
      <c r="S9" s="35">
        <f t="shared" si="3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2018-05-30T04:15:41Z</dcterms:created>
  <dcterms:modified xsi:type="dcterms:W3CDTF">2018-05-30T04:16:13Z</dcterms:modified>
</cp:coreProperties>
</file>