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20355" windowHeight="9195"/>
  </bookViews>
  <sheets>
    <sheet name="Sheet1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K7" i="1" l="1"/>
  <c r="J7" i="1"/>
  <c r="I7" i="1"/>
  <c r="H7" i="1"/>
  <c r="R5" i="1"/>
  <c r="R7" i="1" s="1"/>
  <c r="M5" i="1"/>
  <c r="M7" i="1" s="1"/>
  <c r="L5" i="1"/>
  <c r="L7" i="1" s="1"/>
  <c r="G5" i="1"/>
  <c r="G7" i="1" s="1"/>
  <c r="F5" i="1"/>
  <c r="F7" i="1" s="1"/>
  <c r="A5" i="1"/>
  <c r="N5" i="1" l="1"/>
  <c r="N7" i="1" l="1"/>
  <c r="Q5" i="1"/>
  <c r="Q7" i="1" l="1"/>
  <c r="S5" i="1"/>
  <c r="S7" i="1" s="1"/>
</calcChain>
</file>

<file path=xl/sharedStrings.xml><?xml version="1.0" encoding="utf-8"?>
<sst xmlns="http://schemas.openxmlformats.org/spreadsheetml/2006/main" count="30" uniqueCount="26">
  <si>
    <t>KOPERASI KARYAWAN BCA " MITRA SEJAHTERA " SURABAYA</t>
  </si>
  <si>
    <t>DAFTAR PINJAMAN KOMDA TGL 01-24 JULI 2018 (UPLOAD)</t>
  </si>
  <si>
    <t>NO</t>
  </si>
  <si>
    <t>NAMA</t>
  </si>
  <si>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</si>
  <si>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</si>
  <si>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</si>
  <si>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</si>
  <si>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</si>
  <si>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</si>
  <si>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</si>
  <si>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</si>
  <si>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</si>
  <si>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</si>
  <si>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</si>
  <si>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CABANG</t>
  </si>
  <si>
    <t>KET</t>
  </si>
  <si>
    <t>FORM</t>
  </si>
  <si>
    <t>PINJAM</t>
  </si>
  <si>
    <t>CICIL</t>
  </si>
  <si>
    <t>PER BULAN</t>
  </si>
  <si>
    <t>OEKIK DHIAN D</t>
  </si>
  <si>
    <t>898830</t>
  </si>
  <si>
    <t>001667</t>
  </si>
  <si>
    <t>PIKW KW 3 DARMO</t>
  </si>
  <si>
    <t>RESCEDULE PIJ DILUAR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</si>
</sst>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6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9" fontId="3" fillId="0" borderId="0" xfId="0" applyNumberFormat="1" applyFont="1" applyFill="1" applyBorder="1" applyAlignment="1">
      <alignment horizontal="right"/>
    </xf>
    <xf numFmtId="39" fontId="3" fillId="0" borderId="0" xfId="0" applyNumberFormat="1" applyFont="1" applyFill="1" applyBorder="1" applyAlignment="1"/>
    <xf numFmtId="43" fontId="3" fillId="0" borderId="0" xfId="1" applyFont="1" applyFill="1" applyBorder="1"/>
    <xf numFmtId="43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39" fontId="3" fillId="0" borderId="0" xfId="0" applyNumberFormat="1" applyFont="1" applyFill="1" applyBorder="1"/>
    <xf numFmtId="3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2" fillId="0" borderId="0" xfId="0" applyFont="1" applyFill="1" applyBorder="1"/>
    <xf numFmtId="43" fontId="3" fillId="0" borderId="1" xfId="1" applyFont="1" applyFill="1" applyBorder="1"/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39" fontId="3" fillId="0" borderId="2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39" fontId="3" fillId="0" borderId="3" xfId="0" quotePrefix="1" applyNumberFormat="1" applyFont="1" applyFill="1" applyBorder="1" applyAlignment="1">
      <alignment horizontal="right"/>
    </xf>
    <xf numFmtId="39" fontId="3" fillId="0" borderId="3" xfId="0" applyNumberFormat="1" applyFont="1" applyFill="1" applyBorder="1" applyAlignment="1">
      <alignment horizontal="center"/>
    </xf>
    <xf numFmtId="43" fontId="3" fillId="0" borderId="3" xfId="1" applyFont="1" applyFill="1" applyBorder="1" applyAlignment="1">
      <alignment horizontal="center"/>
    </xf>
    <xf numFmtId="39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quotePrefix="1" applyFont="1" applyFill="1" applyBorder="1"/>
    <xf numFmtId="0" fontId="3" fillId="0" borderId="4" xfId="0" quotePrefix="1" applyFont="1" applyFill="1" applyBorder="1" applyAlignment="1">
      <alignment horizontal="center"/>
    </xf>
    <xf numFmtId="164" fontId="3" fillId="0" borderId="4" xfId="1" applyNumberFormat="1" applyFont="1" applyFill="1" applyBorder="1" applyAlignment="1">
      <alignment horizontal="center"/>
    </xf>
    <xf numFmtId="165" fontId="3" fillId="0" borderId="4" xfId="0" applyNumberFormat="1" applyFont="1" applyFill="1" applyBorder="1"/>
    <xf numFmtId="165" fontId="3" fillId="0" borderId="4" xfId="2" applyNumberFormat="1" applyFont="1" applyBorder="1" applyAlignment="1">
      <alignment horizontal="right"/>
    </xf>
    <xf numFmtId="43" fontId="3" fillId="0" borderId="4" xfId="2" applyNumberFormat="1" applyFont="1" applyBorder="1"/>
    <xf numFmtId="0" fontId="3" fillId="0" borderId="4" xfId="0" applyFont="1" applyBorder="1" applyAlignment="1">
      <alignment horizontal="center"/>
    </xf>
    <xf numFmtId="165" fontId="3" fillId="0" borderId="4" xfId="2" applyNumberFormat="1" applyFont="1" applyBorder="1"/>
    <xf numFmtId="165" fontId="3" fillId="2" borderId="4" xfId="2" applyNumberFormat="1" applyFont="1" applyFill="1" applyBorder="1" applyAlignment="1">
      <alignment horizontal="right"/>
    </xf>
    <xf numFmtId="0" fontId="4" fillId="0" borderId="4" xfId="0" applyFont="1" applyFill="1" applyBorder="1"/>
    <xf numFmtId="0" fontId="4" fillId="0" borderId="5" xfId="0" applyFont="1" applyBorder="1"/>
    <xf numFmtId="43" fontId="3" fillId="0" borderId="4" xfId="1" applyFont="1" applyFill="1" applyBorder="1"/>
    <xf numFmtId="43" fontId="3" fillId="0" borderId="4" xfId="0" applyNumberFormat="1" applyFont="1" applyFill="1" applyBorder="1"/>
    <xf numFmtId="0" fontId="3" fillId="0" borderId="4" xfId="3" applyFont="1" applyFill="1" applyBorder="1"/>
    <xf numFmtId="0" fontId="3" fillId="0" borderId="4" xfId="3" quotePrefix="1" applyFont="1" applyFill="1" applyBorder="1" applyAlignment="1">
      <alignment horizontal="center"/>
    </xf>
    <xf numFmtId="15" fontId="3" fillId="0" borderId="4" xfId="3" applyNumberFormat="1" applyFont="1" applyFill="1" applyBorder="1" applyAlignment="1">
      <alignment horizontal="center"/>
    </xf>
    <xf numFmtId="39" fontId="3" fillId="0" borderId="4" xfId="0" applyNumberFormat="1" applyFont="1" applyFill="1" applyBorder="1" applyAlignment="1">
      <alignment horizontal="right"/>
    </xf>
    <xf numFmtId="39" fontId="3" fillId="0" borderId="4" xfId="0" applyNumberFormat="1" applyFont="1" applyFill="1" applyBorder="1"/>
    <xf numFmtId="39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4" xfId="0" applyNumberFormat="1" applyFont="1" applyFill="1" applyBorder="1"/>
    <xf numFmtId="164" fontId="3" fillId="0" borderId="4" xfId="0" applyNumberFormat="1" applyFont="1" applyFill="1" applyBorder="1" applyAlignment="1">
      <alignment horizontal="center"/>
    </xf>
    <xf numFmtId="41" fontId="3" fillId="0" borderId="4" xfId="2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center"/>
    </xf>
    <xf numFmtId="39" fontId="3" fillId="0" borderId="0" xfId="0" applyNumberFormat="1" applyFont="1" applyFill="1" applyAlignment="1">
      <alignment horizontal="right"/>
    </xf>
    <xf numFmtId="39" fontId="3" fillId="0" borderId="0" xfId="0" applyNumberFormat="1" applyFont="1" applyFill="1" applyAlignment="1"/>
    <xf numFmtId="43" fontId="3" fillId="0" borderId="0" xfId="1" applyFont="1" applyFill="1"/>
    <xf numFmtId="39" fontId="3" fillId="0" borderId="0" xfId="0" applyNumberFormat="1" applyFont="1" applyFill="1"/>
    <xf numFmtId="3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4">
    <cellStyle name="Comma" xfId="1" builtinId="3"/>
    <cellStyle name="Comma [0]" xfId="2" builtinId="6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OMITSE2018\PINJAMAN%202018\JUNI%202018\KOMDA%20JUNI18\stlh%20komda%20juni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mda1"/>
      <sheetName val="komdab"/>
      <sheetName val="PEL"/>
    </sheetNames>
    <sheetDataSet>
      <sheetData sheetId="0" refreshError="1"/>
      <sheetData sheetId="1" refreshError="1">
        <row r="6">
          <cell r="AF6">
            <v>3315057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G6" sqref="G6"/>
    </sheetView>
  </sheetViews>
  <sheetFormatPr defaultRowHeight="15.75" x14ac:dyDescent="0.25"/>
  <cols>
    <col min="1" max="1" width="5.5703125" style="13" customWidth="1"/>
    <col min="2" max="2" width="18.28515625" style="13" bestFit="1" customWidth="1"/>
    <col min="3" max="3" width="10.7109375" style="9" bestFit="1" customWidth="1"/>
    <col min="4" max="4" width="10.7109375" style="9" customWidth="1"/>
    <col min="5" max="5" width="11.5703125" style="52" customWidth="1"/>
    <col min="6" max="6" width="21.140625" style="53" customWidth="1"/>
    <col min="7" max="7" width="19.140625" style="54" customWidth="1"/>
    <col min="8" max="8" width="18.5703125" style="55" bestFit="1" customWidth="1"/>
    <col min="9" max="9" width="16.140625" style="53" customWidth="1"/>
    <col min="10" max="10" width="8.7109375" style="9" bestFit="1" customWidth="1"/>
    <col min="11" max="11" width="8.28515625" style="9" bestFit="1" customWidth="1"/>
    <col min="12" max="12" width="16.140625" style="56" customWidth="1"/>
    <col min="13" max="13" width="19.140625" style="56" customWidth="1"/>
    <col min="14" max="14" width="19.7109375" style="55" customWidth="1"/>
    <col min="15" max="15" width="16.140625" style="57" bestFit="1" customWidth="1"/>
    <col min="16" max="16" width="24.5703125" style="58" bestFit="1" customWidth="1"/>
    <col min="17" max="17" width="20.85546875" style="13" customWidth="1"/>
    <col min="18" max="18" width="21.42578125" style="13" customWidth="1"/>
    <col min="19" max="19" width="18.7109375" style="13" bestFit="1" customWidth="1"/>
    <col min="20" max="16384" width="9.140625" style="13"/>
  </cols>
  <sheetData>
    <row r="1" spans="1:19" ht="20.25" x14ac:dyDescent="0.3">
      <c r="A1" s="1" t="s">
        <v>0</v>
      </c>
      <c r="B1" s="2"/>
      <c r="C1" s="3"/>
      <c r="D1" s="3"/>
      <c r="E1" s="4"/>
      <c r="F1" s="5"/>
      <c r="G1" s="6"/>
      <c r="H1" s="7"/>
      <c r="I1" s="8"/>
      <c r="K1" s="3"/>
      <c r="L1" s="10"/>
      <c r="M1" s="10"/>
      <c r="N1" s="7"/>
      <c r="O1" s="11"/>
      <c r="P1" s="12"/>
    </row>
    <row r="2" spans="1:19" ht="20.25" x14ac:dyDescent="0.3">
      <c r="A2" s="14" t="s">
        <v>1</v>
      </c>
      <c r="B2" s="2"/>
      <c r="C2" s="3"/>
      <c r="D2" s="3"/>
      <c r="E2" s="4"/>
      <c r="F2" s="5"/>
      <c r="G2" s="6"/>
      <c r="H2" s="7"/>
      <c r="I2" s="15"/>
      <c r="K2" s="3"/>
      <c r="L2" s="10"/>
      <c r="M2" s="10"/>
      <c r="N2" s="7"/>
      <c r="O2" s="11"/>
      <c r="P2" s="12"/>
    </row>
    <row r="3" spans="1:19" x14ac:dyDescent="0.25">
      <c r="A3" s="16" t="s">
        <v>2</v>
      </c>
      <c r="B3" s="16" t="s">
        <v>3</v>
      </c>
      <c r="C3" s="16" t="s">
        <v>4</v>
      </c>
      <c r="D3" s="16" t="s">
        <v>2</v>
      </c>
      <c r="E3" s="17" t="s">
        <v>5</v>
      </c>
      <c r="F3" s="18" t="s">
        <v>6</v>
      </c>
      <c r="G3" s="18" t="s">
        <v>7</v>
      </c>
      <c r="H3" s="19" t="s">
        <v>8</v>
      </c>
      <c r="I3" s="18" t="s">
        <v>9</v>
      </c>
      <c r="J3" s="16" t="s">
        <v>10</v>
      </c>
      <c r="K3" s="16" t="s">
        <v>11</v>
      </c>
      <c r="L3" s="18" t="s">
        <v>12</v>
      </c>
      <c r="M3" s="18" t="s">
        <v>13</v>
      </c>
      <c r="N3" s="19" t="s">
        <v>14</v>
      </c>
      <c r="O3" s="18" t="s">
        <v>15</v>
      </c>
      <c r="P3" s="16" t="s">
        <v>16</v>
      </c>
    </row>
    <row r="4" spans="1:19" x14ac:dyDescent="0.25">
      <c r="A4" s="20"/>
      <c r="B4" s="20"/>
      <c r="C4" s="20"/>
      <c r="D4" s="20" t="s">
        <v>17</v>
      </c>
      <c r="E4" s="21" t="s">
        <v>18</v>
      </c>
      <c r="F4" s="22"/>
      <c r="G4" s="23" t="s">
        <v>6</v>
      </c>
      <c r="H4" s="24"/>
      <c r="I4" s="23"/>
      <c r="J4" s="20"/>
      <c r="K4" s="20" t="s">
        <v>19</v>
      </c>
      <c r="L4" s="23" t="s">
        <v>20</v>
      </c>
      <c r="M4" s="23" t="s">
        <v>9</v>
      </c>
      <c r="N4" s="24"/>
      <c r="O4" s="25"/>
      <c r="P4" s="26"/>
    </row>
    <row r="5" spans="1:19" x14ac:dyDescent="0.25">
      <c r="A5" s="27">
        <f>+A4+1</f>
        <v>1</v>
      </c>
      <c r="B5" s="28" t="s">
        <v>21</v>
      </c>
      <c r="C5" s="29" t="s">
        <v>22</v>
      </c>
      <c r="D5" s="30" t="s">
        <v>23</v>
      </c>
      <c r="E5" s="31">
        <v>43038</v>
      </c>
      <c r="F5" s="32">
        <f>1999300+14190000+404733+0</f>
        <v>16594033</v>
      </c>
      <c r="G5" s="33">
        <f>+J5*L5</f>
        <v>18590000</v>
      </c>
      <c r="H5" s="34">
        <v>1659872</v>
      </c>
      <c r="I5" s="34">
        <v>199128</v>
      </c>
      <c r="J5" s="35">
        <v>10</v>
      </c>
      <c r="K5" s="27">
        <v>2</v>
      </c>
      <c r="L5" s="33">
        <f>+H5+I5</f>
        <v>1859000</v>
      </c>
      <c r="M5" s="36">
        <f>+K5*L5</f>
        <v>3718000</v>
      </c>
      <c r="N5" s="37">
        <f>F5-(H5*8)</f>
        <v>3315057</v>
      </c>
      <c r="O5" s="38" t="s">
        <v>24</v>
      </c>
      <c r="P5" s="39" t="s">
        <v>25</v>
      </c>
      <c r="Q5" s="40">
        <f>+N5</f>
        <v>3315057</v>
      </c>
      <c r="R5" s="41">
        <f>+[1]komdab!AF6</f>
        <v>3315057</v>
      </c>
      <c r="S5" s="40">
        <f>Q5-R5</f>
        <v>0</v>
      </c>
    </row>
    <row r="6" spans="1:19" x14ac:dyDescent="0.25">
      <c r="A6" s="27"/>
      <c r="B6" s="42"/>
      <c r="C6" s="43"/>
      <c r="D6" s="43"/>
      <c r="E6" s="44"/>
      <c r="F6" s="45"/>
      <c r="G6" s="45"/>
      <c r="H6" s="40"/>
      <c r="I6" s="45"/>
      <c r="J6" s="27"/>
      <c r="K6" s="27"/>
      <c r="L6" s="46"/>
      <c r="M6" s="45"/>
      <c r="N6" s="40"/>
      <c r="O6" s="47"/>
      <c r="P6" s="48"/>
      <c r="Q6" s="28"/>
      <c r="R6" s="28"/>
      <c r="S6" s="28"/>
    </row>
    <row r="7" spans="1:19" x14ac:dyDescent="0.25">
      <c r="A7" s="28"/>
      <c r="B7" s="49" t="s">
        <v>7</v>
      </c>
      <c r="C7" s="27"/>
      <c r="D7" s="27"/>
      <c r="E7" s="50"/>
      <c r="F7" s="45">
        <f t="shared" ref="F7:N7" si="0">SUM(F5:F6)</f>
        <v>16594033</v>
      </c>
      <c r="G7" s="45">
        <f t="shared" si="0"/>
        <v>18590000</v>
      </c>
      <c r="H7" s="45">
        <f t="shared" si="0"/>
        <v>1659872</v>
      </c>
      <c r="I7" s="45">
        <f t="shared" si="0"/>
        <v>199128</v>
      </c>
      <c r="J7" s="45">
        <f t="shared" si="0"/>
        <v>10</v>
      </c>
      <c r="K7" s="45">
        <f t="shared" si="0"/>
        <v>2</v>
      </c>
      <c r="L7" s="45">
        <f t="shared" si="0"/>
        <v>1859000</v>
      </c>
      <c r="M7" s="45">
        <f t="shared" si="0"/>
        <v>3718000</v>
      </c>
      <c r="N7" s="45">
        <f t="shared" si="0"/>
        <v>3315057</v>
      </c>
      <c r="O7" s="45"/>
      <c r="P7" s="45"/>
      <c r="Q7" s="45">
        <f>SUM(Q5:Q6)</f>
        <v>3315057</v>
      </c>
      <c r="R7" s="45">
        <f>SUM(R5:R6)</f>
        <v>3315057</v>
      </c>
      <c r="S7" s="51">
        <f>SUM(S5:S6)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2018-07-12T03:37:10Z</dcterms:created>
  <dcterms:modified xsi:type="dcterms:W3CDTF">2018-07-12T03:37:52Z</dcterms:modified>
</cp:coreProperties>
</file>