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865" windowWidth="12120" windowHeight="5310" firstSheet="46" activeTab="52"/>
  </bookViews>
  <sheets>
    <sheet name="welyanti" sheetId="510" r:id="rId1"/>
    <sheet name="mujiana" sheetId="511" r:id="rId2"/>
    <sheet name="winarto" sheetId="512" r:id="rId3"/>
    <sheet name="emmy" sheetId="513" r:id="rId4"/>
    <sheet name="nasdjianto" sheetId="514" r:id="rId5"/>
    <sheet name="fitri" sheetId="515" r:id="rId6"/>
    <sheet name="david" sheetId="516" r:id="rId7"/>
    <sheet name="agung" sheetId="517" r:id="rId8"/>
    <sheet name="herlina" sheetId="518" r:id="rId9"/>
    <sheet name="herlina1" sheetId="519" r:id="rId10"/>
    <sheet name="noerlita" sheetId="520" r:id="rId11"/>
    <sheet name="naniek" sheetId="521" r:id="rId12"/>
    <sheet name="onny" sheetId="522" r:id="rId13"/>
    <sheet name="isti" sheetId="523" r:id="rId14"/>
    <sheet name="elisabeth" sheetId="524" r:id="rId15"/>
    <sheet name="soetrisno" sheetId="525" r:id="rId16"/>
    <sheet name="sandy" sheetId="526" r:id="rId17"/>
    <sheet name="mardjuki" sheetId="527" r:id="rId18"/>
    <sheet name="salamet" sheetId="528" r:id="rId19"/>
    <sheet name="eri " sheetId="529" r:id="rId20"/>
    <sheet name="tunas" sheetId="530" r:id="rId21"/>
    <sheet name="sundoro" sheetId="532" r:id="rId22"/>
    <sheet name="nunung" sheetId="533" r:id="rId23"/>
    <sheet name="dian l" sheetId="534" r:id="rId24"/>
    <sheet name="jo kui" sheetId="535" r:id="rId25"/>
    <sheet name="hira" sheetId="536" r:id="rId26"/>
    <sheet name="meng s" sheetId="537" r:id="rId27"/>
    <sheet name="endria" sheetId="538" r:id="rId28"/>
    <sheet name="ken" sheetId="539" r:id="rId29"/>
    <sheet name="ina s" sheetId="540" r:id="rId30"/>
    <sheet name="IMRAN" sheetId="541" r:id="rId31"/>
    <sheet name="aprillia" sheetId="542" r:id="rId32"/>
    <sheet name="indah" sheetId="543" r:id="rId33"/>
    <sheet name="iwan" sheetId="544" r:id="rId34"/>
    <sheet name="ellyda" sheetId="545" r:id="rId35"/>
    <sheet name="dewi m" sheetId="531" r:id="rId36"/>
    <sheet name="DEWI M LAMA" sheetId="546" r:id="rId37"/>
    <sheet name="mundi" sheetId="547" r:id="rId38"/>
    <sheet name="nur cha" sheetId="548" r:id="rId39"/>
    <sheet name="mamik" sheetId="549" r:id="rId40"/>
    <sheet name="teguh" sheetId="550" r:id="rId41"/>
    <sheet name="lilik setya" sheetId="551" r:id="rId42"/>
    <sheet name="fidhi" sheetId="552" r:id="rId43"/>
    <sheet name="setyo" sheetId="553" r:id="rId44"/>
    <sheet name="KOMARI" sheetId="554" r:id="rId45"/>
    <sheet name="endang p" sheetId="555" r:id="rId46"/>
    <sheet name="wahyu u" sheetId="556" r:id="rId47"/>
    <sheet name="sri rahayu" sheetId="557" r:id="rId48"/>
    <sheet name="ermyn" sheetId="558" r:id="rId49"/>
    <sheet name="nusye" sheetId="559" r:id="rId50"/>
    <sheet name="anna m" sheetId="560" r:id="rId51"/>
    <sheet name="ana reka" sheetId="561" r:id="rId52"/>
    <sheet name="cicilia" sheetId="562" r:id="rId53"/>
    <sheet name="titin" sheetId="563" r:id="rId54"/>
    <sheet name="juli" sheetId="564" r:id="rId55"/>
    <sheet name="AGUS S" sheetId="566" r:id="rId56"/>
    <sheet name="ferry" sheetId="567" r:id="rId57"/>
    <sheet name="FREESI" sheetId="568" r:id="rId58"/>
  </sheets>
  <definedNames>
    <definedName name="_xlnm.Print_Area" localSheetId="7">agung!$A$1:$K$45</definedName>
    <definedName name="_xlnm.Print_Area" localSheetId="55">'AGUS S'!$A$1:$K$41</definedName>
    <definedName name="_xlnm.Print_Area" localSheetId="51">'ana reka'!$A$1:$K$50</definedName>
    <definedName name="_xlnm.Print_Area" localSheetId="50">'anna m'!$A$1:$K$31</definedName>
    <definedName name="_xlnm.Print_Area" localSheetId="31">aprillia!$A$1:$K$45</definedName>
    <definedName name="_xlnm.Print_Area" localSheetId="52">cicilia!$A$1:$K$44</definedName>
    <definedName name="_xlnm.Print_Area" localSheetId="6">david!$A$1:$K$55</definedName>
    <definedName name="_xlnm.Print_Area" localSheetId="35">'dewi m'!$A$1:$K$45</definedName>
    <definedName name="_xlnm.Print_Area" localSheetId="23">'dian l'!$A$1:$K$44</definedName>
    <definedName name="_xlnm.Print_Area" localSheetId="14">elisabeth!$A$1:$K$44</definedName>
    <definedName name="_xlnm.Print_Area" localSheetId="34">ellyda!$A$1:$K$43</definedName>
    <definedName name="_xlnm.Print_Area" localSheetId="3">emmy!$A$1:$K$45</definedName>
    <definedName name="_xlnm.Print_Area" localSheetId="45">'endang p'!$A$1:$K$47</definedName>
    <definedName name="_xlnm.Print_Area" localSheetId="27">endria!$A$1:$K$45</definedName>
    <definedName name="_xlnm.Print_Area" localSheetId="19">'eri '!$A$1:$K$33</definedName>
    <definedName name="_xlnm.Print_Area" localSheetId="48">ermyn!$A$1:$K$45</definedName>
    <definedName name="_xlnm.Print_Area" localSheetId="56">ferry!$A$1:$K$42</definedName>
    <definedName name="_xlnm.Print_Area" localSheetId="42">fidhi!$A$1:$K$45</definedName>
    <definedName name="_xlnm.Print_Area" localSheetId="5">fitri!$A$1:$K$43</definedName>
    <definedName name="_xlnm.Print_Area" localSheetId="8">herlina!$A$1:$K$43</definedName>
    <definedName name="_xlnm.Print_Area" localSheetId="25">hira!$A$1:$K$39</definedName>
    <definedName name="_xlnm.Print_Area" localSheetId="29">'ina s'!$A$1:$K$45</definedName>
    <definedName name="_xlnm.Print_Area" localSheetId="32">indah!$A$1:$K$43</definedName>
    <definedName name="_xlnm.Print_Area" localSheetId="13">isti!$A$1:$K$45</definedName>
    <definedName name="_xlnm.Print_Area" localSheetId="33">iwan!$A$1:$K$45</definedName>
    <definedName name="_xlnm.Print_Area" localSheetId="24">'jo kui'!$A$1:$K$43</definedName>
    <definedName name="_xlnm.Print_Area" localSheetId="54">juli!$A$1:$K$45</definedName>
    <definedName name="_xlnm.Print_Area" localSheetId="28">ken!$A$1:$K$45</definedName>
    <definedName name="_xlnm.Print_Area" localSheetId="44">KOMARI!$A$1:$K$54</definedName>
    <definedName name="_xlnm.Print_Area" localSheetId="41">'lilik setya'!$A$1:$K$42</definedName>
    <definedName name="_xlnm.Print_Area" localSheetId="39">mamik!$A$1:$K$24</definedName>
    <definedName name="_xlnm.Print_Area" localSheetId="17">mardjuki!$A$1:$K$43</definedName>
    <definedName name="_xlnm.Print_Area" localSheetId="26">'meng s'!$A$1:$K$57</definedName>
    <definedName name="_xlnm.Print_Area" localSheetId="1">mujiana!$A$1:$K$45</definedName>
    <definedName name="_xlnm.Print_Area" localSheetId="37">mundi!$A$1:$K$43</definedName>
    <definedName name="_xlnm.Print_Area" localSheetId="11">naniek!$A$1:$K$43</definedName>
    <definedName name="_xlnm.Print_Area" localSheetId="4">nasdjianto!$A$1:$K$33</definedName>
    <definedName name="_xlnm.Print_Area" localSheetId="10">noerlita!$A$1:$K$45</definedName>
    <definedName name="_xlnm.Print_Area" localSheetId="22">nunung!$A$1:$K$45</definedName>
    <definedName name="_xlnm.Print_Area" localSheetId="38">'nur cha'!$A$1:$K$45</definedName>
    <definedName name="_xlnm.Print_Area" localSheetId="49">nusye!$A$1:$K$57</definedName>
    <definedName name="_xlnm.Print_Area" localSheetId="12">onny!$A$1:$K$43</definedName>
    <definedName name="_xlnm.Print_Area" localSheetId="18">salamet!$A$1:$K$26</definedName>
    <definedName name="_xlnm.Print_Area" localSheetId="16">sandy!$A$1:$K$49</definedName>
    <definedName name="_xlnm.Print_Area" localSheetId="43">setyo!$A$1:$K$21</definedName>
    <definedName name="_xlnm.Print_Area" localSheetId="47">'sri rahayu'!$A$1:$K$51</definedName>
    <definedName name="_xlnm.Print_Area" localSheetId="21">sundoro!$A$1:$K$56</definedName>
    <definedName name="_xlnm.Print_Area" localSheetId="40">teguh!$A$1:$K$45</definedName>
    <definedName name="_xlnm.Print_Area" localSheetId="53">titin!$A$1:$K$42</definedName>
    <definedName name="_xlnm.Print_Area" localSheetId="20">tunas!$A$1:$K$45</definedName>
    <definedName name="_xlnm.Print_Area" localSheetId="46">'wahyu u'!$A$1:$K$39</definedName>
    <definedName name="_xlnm.Print_Area" localSheetId="0">welyanti!$A$1:$K$45</definedName>
    <definedName name="_xlnm.Print_Area" localSheetId="2">winarto!$A$1:$K$39</definedName>
  </definedNames>
  <calcPr calcId="144525"/>
  <fileRecoveryPr autoRecover="0"/>
</workbook>
</file>

<file path=xl/calcChain.xml><?xml version="1.0" encoding="utf-8"?>
<calcChain xmlns="http://schemas.openxmlformats.org/spreadsheetml/2006/main">
  <c r="K11" i="562" l="1"/>
  <c r="K11" i="568" l="1"/>
  <c r="E10" i="568"/>
  <c r="E11" i="568" s="1"/>
  <c r="E12" i="568" s="1"/>
  <c r="E13" i="568" s="1"/>
  <c r="E14" i="568" s="1"/>
  <c r="E15" i="568" s="1"/>
  <c r="E16" i="568" s="1"/>
  <c r="E17" i="568" s="1"/>
  <c r="E18" i="568" s="1"/>
  <c r="E19" i="568" s="1"/>
  <c r="E20" i="568" s="1"/>
  <c r="E21" i="568" s="1"/>
  <c r="E22" i="568" s="1"/>
  <c r="E23" i="568" s="1"/>
  <c r="E24" i="568" s="1"/>
  <c r="E25" i="568" s="1"/>
  <c r="E26" i="568" s="1"/>
  <c r="E27" i="568" s="1"/>
  <c r="E28" i="568" s="1"/>
  <c r="E29" i="568" s="1"/>
  <c r="E30" i="568" s="1"/>
  <c r="E31" i="568" s="1"/>
  <c r="E32" i="568" s="1"/>
  <c r="E33" i="568" s="1"/>
  <c r="E34" i="568" s="1"/>
  <c r="E35" i="568" s="1"/>
  <c r="E36" i="568" s="1"/>
  <c r="E37" i="568" s="1"/>
  <c r="E38" i="568" s="1"/>
  <c r="E39" i="568" s="1"/>
  <c r="E40" i="568" s="1"/>
  <c r="E41" i="568" s="1"/>
  <c r="E42" i="568" s="1"/>
  <c r="E43" i="568" s="1"/>
  <c r="E44" i="568" s="1"/>
  <c r="E45" i="568" s="1"/>
  <c r="E46" i="568" s="1"/>
  <c r="E47" i="568" s="1"/>
  <c r="E48" i="568" s="1"/>
  <c r="E49" i="568" s="1"/>
  <c r="E50" i="568" s="1"/>
  <c r="E51" i="568" s="1"/>
  <c r="E52" i="568" s="1"/>
  <c r="E53" i="568" s="1"/>
  <c r="E54" i="568" s="1"/>
  <c r="E55" i="568" s="1"/>
  <c r="E56" i="568" s="1"/>
  <c r="E57" i="568" s="1"/>
  <c r="C5" i="568"/>
  <c r="F11" i="568"/>
  <c r="F12" i="568" s="1"/>
  <c r="F13" i="568" s="1"/>
  <c r="F14" i="568" s="1"/>
  <c r="F15" i="568" s="1"/>
  <c r="F16" i="568" s="1"/>
  <c r="F17" i="568" s="1"/>
  <c r="F18" i="568" s="1"/>
  <c r="F19" i="568" s="1"/>
  <c r="F20" i="568" s="1"/>
  <c r="F21" i="568" s="1"/>
  <c r="F22" i="568" s="1"/>
  <c r="F23" i="568" s="1"/>
  <c r="F24" i="568" s="1"/>
  <c r="F25" i="568" s="1"/>
  <c r="F26" i="568" s="1"/>
  <c r="F27" i="568" s="1"/>
  <c r="F28" i="568" s="1"/>
  <c r="F29" i="568" s="1"/>
  <c r="F30" i="568" s="1"/>
  <c r="F31" i="568" s="1"/>
  <c r="F32" i="568" s="1"/>
  <c r="F33" i="568" s="1"/>
  <c r="F34" i="568" s="1"/>
  <c r="F35" i="568" s="1"/>
  <c r="F36" i="568" s="1"/>
  <c r="F37" i="568" s="1"/>
  <c r="F38" i="568" s="1"/>
  <c r="F39" i="568" s="1"/>
  <c r="F40" i="568" s="1"/>
  <c r="F41" i="568" s="1"/>
  <c r="F42" i="568" s="1"/>
  <c r="F43" i="568" s="1"/>
  <c r="F44" i="568" s="1"/>
  <c r="F45" i="568" s="1"/>
  <c r="F46" i="568" s="1"/>
  <c r="F47" i="568" s="1"/>
  <c r="F48" i="568" s="1"/>
  <c r="F49" i="568" s="1"/>
  <c r="F50" i="568" s="1"/>
  <c r="F51" i="568" s="1"/>
  <c r="F52" i="568" s="1"/>
  <c r="F53" i="568" s="1"/>
  <c r="F54" i="568" s="1"/>
  <c r="F55" i="568" s="1"/>
  <c r="F56" i="568" s="1"/>
  <c r="F57" i="568" s="1"/>
  <c r="A11" i="568"/>
  <c r="A12" i="568" s="1"/>
  <c r="A13" i="568" s="1"/>
  <c r="A14" i="568" s="1"/>
  <c r="A15" i="568" s="1"/>
  <c r="A16" i="568" s="1"/>
  <c r="A17" i="568" s="1"/>
  <c r="A18" i="568" s="1"/>
  <c r="A19" i="568" s="1"/>
  <c r="A20" i="568" s="1"/>
  <c r="A21" i="568" s="1"/>
  <c r="A22" i="568" s="1"/>
  <c r="A23" i="568" s="1"/>
  <c r="A24" i="568" s="1"/>
  <c r="A25" i="568" s="1"/>
  <c r="A26" i="568" s="1"/>
  <c r="A27" i="568" s="1"/>
  <c r="A28" i="568" s="1"/>
  <c r="A29" i="568" s="1"/>
  <c r="A30" i="568" s="1"/>
  <c r="A31" i="568" s="1"/>
  <c r="A32" i="568" s="1"/>
  <c r="A33" i="568" s="1"/>
  <c r="A34" i="568" s="1"/>
  <c r="A35" i="568" s="1"/>
  <c r="A36" i="568" s="1"/>
  <c r="A37" i="568" s="1"/>
  <c r="A38" i="568" s="1"/>
  <c r="A39" i="568" s="1"/>
  <c r="A40" i="568" s="1"/>
  <c r="A41" i="568" s="1"/>
  <c r="A42" i="568" s="1"/>
  <c r="A43" i="568" s="1"/>
  <c r="A44" i="568" s="1"/>
  <c r="A45" i="568" s="1"/>
  <c r="A46" i="568" s="1"/>
  <c r="A47" i="568" s="1"/>
  <c r="A48" i="568" s="1"/>
  <c r="A49" i="568" s="1"/>
  <c r="A50" i="568" s="1"/>
  <c r="A51" i="568" s="1"/>
  <c r="A52" i="568" s="1"/>
  <c r="A53" i="568" s="1"/>
  <c r="A54" i="568" s="1"/>
  <c r="A55" i="568" s="1"/>
  <c r="A56" i="568" s="1"/>
  <c r="A57" i="568" s="1"/>
  <c r="B10" i="568"/>
  <c r="K10" i="568" l="1"/>
  <c r="B11" i="568" s="1"/>
  <c r="G10" i="568"/>
  <c r="G11" i="568" s="1"/>
  <c r="G12" i="568" s="1"/>
  <c r="G13" i="568" s="1"/>
  <c r="G14" i="568" s="1"/>
  <c r="G15" i="568" s="1"/>
  <c r="G16" i="568" s="1"/>
  <c r="G17" i="568" s="1"/>
  <c r="G18" i="568" s="1"/>
  <c r="G19" i="568" s="1"/>
  <c r="G20" i="568" s="1"/>
  <c r="G21" i="568" s="1"/>
  <c r="G22" i="568" s="1"/>
  <c r="G23" i="568" s="1"/>
  <c r="G24" i="568" s="1"/>
  <c r="G25" i="568" s="1"/>
  <c r="G26" i="568" s="1"/>
  <c r="G27" i="568" s="1"/>
  <c r="G28" i="568" s="1"/>
  <c r="G29" i="568" s="1"/>
  <c r="G30" i="568" s="1"/>
  <c r="G31" i="568" s="1"/>
  <c r="G32" i="568" s="1"/>
  <c r="G33" i="568" s="1"/>
  <c r="G34" i="568" s="1"/>
  <c r="G35" i="568" s="1"/>
  <c r="G36" i="568" s="1"/>
  <c r="G37" i="568" s="1"/>
  <c r="G38" i="568" s="1"/>
  <c r="G39" i="568" s="1"/>
  <c r="G40" i="568" s="1"/>
  <c r="G41" i="568" s="1"/>
  <c r="G42" i="568" s="1"/>
  <c r="G43" i="568" s="1"/>
  <c r="G44" i="568" s="1"/>
  <c r="G45" i="568" s="1"/>
  <c r="G46" i="568" s="1"/>
  <c r="G47" i="568" s="1"/>
  <c r="G48" i="568" s="1"/>
  <c r="G49" i="568" s="1"/>
  <c r="G50" i="568" s="1"/>
  <c r="G51" i="568" s="1"/>
  <c r="G52" i="568" s="1"/>
  <c r="G53" i="568" s="1"/>
  <c r="G54" i="568" s="1"/>
  <c r="G55" i="568" s="1"/>
  <c r="G56" i="568" s="1"/>
  <c r="G57" i="568" s="1"/>
  <c r="F8" i="568"/>
  <c r="K11" i="567"/>
  <c r="I42" i="567"/>
  <c r="E10" i="567"/>
  <c r="E11" i="567" s="1"/>
  <c r="E12" i="567" s="1"/>
  <c r="E13" i="567" s="1"/>
  <c r="E14" i="567" s="1"/>
  <c r="E15" i="567" s="1"/>
  <c r="E16" i="567" s="1"/>
  <c r="E17" i="567" s="1"/>
  <c r="E18" i="567" s="1"/>
  <c r="E19" i="567" s="1"/>
  <c r="E20" i="567" s="1"/>
  <c r="E21" i="567" s="1"/>
  <c r="E22" i="567" s="1"/>
  <c r="E23" i="567" s="1"/>
  <c r="E24" i="567" s="1"/>
  <c r="E25" i="567" s="1"/>
  <c r="E26" i="567" s="1"/>
  <c r="E27" i="567" s="1"/>
  <c r="E28" i="567" s="1"/>
  <c r="E29" i="567" s="1"/>
  <c r="E30" i="567" s="1"/>
  <c r="E31" i="567" s="1"/>
  <c r="E32" i="567" s="1"/>
  <c r="E33" i="567" s="1"/>
  <c r="E34" i="567" s="1"/>
  <c r="E35" i="567" s="1"/>
  <c r="E36" i="567" s="1"/>
  <c r="E37" i="567" s="1"/>
  <c r="E38" i="567" s="1"/>
  <c r="E39" i="567" s="1"/>
  <c r="E40" i="567" s="1"/>
  <c r="E41" i="567" s="1"/>
  <c r="E42" i="567" s="1"/>
  <c r="E43" i="567" s="1"/>
  <c r="E44" i="567" s="1"/>
  <c r="E45" i="567" s="1"/>
  <c r="E46" i="567" s="1"/>
  <c r="E47" i="567" s="1"/>
  <c r="E48" i="567" s="1"/>
  <c r="E49" i="567" s="1"/>
  <c r="E50" i="567" s="1"/>
  <c r="E51" i="567" s="1"/>
  <c r="E52" i="567" s="1"/>
  <c r="E53" i="567" s="1"/>
  <c r="E54" i="567" s="1"/>
  <c r="E55" i="567" s="1"/>
  <c r="E56" i="567" s="1"/>
  <c r="E57" i="567" s="1"/>
  <c r="C5" i="567"/>
  <c r="F8" i="567" s="1"/>
  <c r="F11" i="567"/>
  <c r="F12" i="567" s="1"/>
  <c r="F13" i="567" s="1"/>
  <c r="F14" i="567" s="1"/>
  <c r="F15" i="567" s="1"/>
  <c r="F16" i="567" s="1"/>
  <c r="F17" i="567" s="1"/>
  <c r="F18" i="567" s="1"/>
  <c r="F19" i="567" s="1"/>
  <c r="F20" i="567" s="1"/>
  <c r="F21" i="567" s="1"/>
  <c r="F22" i="567" s="1"/>
  <c r="F23" i="567" s="1"/>
  <c r="F24" i="567" s="1"/>
  <c r="F25" i="567" s="1"/>
  <c r="F26" i="567" s="1"/>
  <c r="F27" i="567" s="1"/>
  <c r="F28" i="567" s="1"/>
  <c r="F29" i="567" s="1"/>
  <c r="F30" i="567" s="1"/>
  <c r="F31" i="567" s="1"/>
  <c r="F32" i="567" s="1"/>
  <c r="F33" i="567" s="1"/>
  <c r="F34" i="567" s="1"/>
  <c r="F35" i="567" s="1"/>
  <c r="F36" i="567" s="1"/>
  <c r="F37" i="567" s="1"/>
  <c r="F38" i="567" s="1"/>
  <c r="F39" i="567" s="1"/>
  <c r="F40" i="567" s="1"/>
  <c r="F41" i="567" s="1"/>
  <c r="F42" i="567" s="1"/>
  <c r="F43" i="567" s="1"/>
  <c r="F44" i="567" s="1"/>
  <c r="F45" i="567" s="1"/>
  <c r="F46" i="567" s="1"/>
  <c r="F47" i="567" s="1"/>
  <c r="F48" i="567" s="1"/>
  <c r="F49" i="567" s="1"/>
  <c r="F50" i="567" s="1"/>
  <c r="F51" i="567" s="1"/>
  <c r="F52" i="567" s="1"/>
  <c r="F53" i="567" s="1"/>
  <c r="F54" i="567" s="1"/>
  <c r="F55" i="567" s="1"/>
  <c r="F56" i="567" s="1"/>
  <c r="F57" i="567" s="1"/>
  <c r="A11" i="567"/>
  <c r="A12" i="567" s="1"/>
  <c r="A13" i="567" s="1"/>
  <c r="A14" i="567" s="1"/>
  <c r="A15" i="567" s="1"/>
  <c r="A16" i="567" s="1"/>
  <c r="A17" i="567" s="1"/>
  <c r="A18" i="567" s="1"/>
  <c r="A19" i="567" s="1"/>
  <c r="A20" i="567" s="1"/>
  <c r="A21" i="567" s="1"/>
  <c r="A22" i="567" s="1"/>
  <c r="A23" i="567" s="1"/>
  <c r="A24" i="567" s="1"/>
  <c r="A25" i="567" s="1"/>
  <c r="A26" i="567" s="1"/>
  <c r="A27" i="567" s="1"/>
  <c r="A28" i="567" s="1"/>
  <c r="A29" i="567" s="1"/>
  <c r="A30" i="567" s="1"/>
  <c r="A31" i="567" s="1"/>
  <c r="A32" i="567" s="1"/>
  <c r="A33" i="567" s="1"/>
  <c r="A34" i="567" s="1"/>
  <c r="A35" i="567" s="1"/>
  <c r="A36" i="567" s="1"/>
  <c r="A37" i="567" s="1"/>
  <c r="A38" i="567" s="1"/>
  <c r="A39" i="567" s="1"/>
  <c r="A40" i="567" s="1"/>
  <c r="A41" i="567" s="1"/>
  <c r="A42" i="567" s="1"/>
  <c r="A43" i="567" s="1"/>
  <c r="A44" i="567" s="1"/>
  <c r="A45" i="567" s="1"/>
  <c r="A46" i="567" s="1"/>
  <c r="A47" i="567" s="1"/>
  <c r="A48" i="567" s="1"/>
  <c r="A49" i="567" s="1"/>
  <c r="A50" i="567" s="1"/>
  <c r="A51" i="567" s="1"/>
  <c r="A52" i="567" s="1"/>
  <c r="A53" i="567" s="1"/>
  <c r="A54" i="567" s="1"/>
  <c r="A55" i="567" s="1"/>
  <c r="A56" i="567" s="1"/>
  <c r="A57" i="567" s="1"/>
  <c r="H41" i="566"/>
  <c r="K11" i="566"/>
  <c r="E10" i="566"/>
  <c r="C5" i="566"/>
  <c r="F11" i="566"/>
  <c r="F12" i="566" s="1"/>
  <c r="F13" i="566" s="1"/>
  <c r="F14" i="566" s="1"/>
  <c r="F15" i="566" s="1"/>
  <c r="F16" i="566" s="1"/>
  <c r="F17" i="566" s="1"/>
  <c r="F18" i="566" s="1"/>
  <c r="F19" i="566" s="1"/>
  <c r="F20" i="566" s="1"/>
  <c r="F21" i="566" s="1"/>
  <c r="F22" i="566" s="1"/>
  <c r="F23" i="566" s="1"/>
  <c r="F24" i="566" s="1"/>
  <c r="F25" i="566" s="1"/>
  <c r="F26" i="566" s="1"/>
  <c r="F27" i="566" s="1"/>
  <c r="F28" i="566" s="1"/>
  <c r="F29" i="566" s="1"/>
  <c r="F30" i="566" s="1"/>
  <c r="F31" i="566" s="1"/>
  <c r="F32" i="566" s="1"/>
  <c r="F33" i="566" s="1"/>
  <c r="F34" i="566" s="1"/>
  <c r="F35" i="566" s="1"/>
  <c r="F36" i="566" s="1"/>
  <c r="F37" i="566" s="1"/>
  <c r="F38" i="566" s="1"/>
  <c r="F39" i="566" s="1"/>
  <c r="F40" i="566" s="1"/>
  <c r="F41" i="566" s="1"/>
  <c r="F42" i="566" s="1"/>
  <c r="F43" i="566" s="1"/>
  <c r="F44" i="566" s="1"/>
  <c r="F45" i="566" s="1"/>
  <c r="F46" i="566" s="1"/>
  <c r="F47" i="566" s="1"/>
  <c r="F48" i="566" s="1"/>
  <c r="F49" i="566" s="1"/>
  <c r="F50" i="566" s="1"/>
  <c r="F51" i="566" s="1"/>
  <c r="F52" i="566" s="1"/>
  <c r="F53" i="566" s="1"/>
  <c r="F54" i="566" s="1"/>
  <c r="F55" i="566" s="1"/>
  <c r="F56" i="566" s="1"/>
  <c r="F57" i="566" s="1"/>
  <c r="A11" i="566"/>
  <c r="A12" i="566" s="1"/>
  <c r="A13" i="566" s="1"/>
  <c r="A14" i="566" s="1"/>
  <c r="A15" i="566" s="1"/>
  <c r="A16" i="566" s="1"/>
  <c r="A17" i="566" s="1"/>
  <c r="A18" i="566" s="1"/>
  <c r="A19" i="566" s="1"/>
  <c r="A20" i="566" s="1"/>
  <c r="A21" i="566" s="1"/>
  <c r="A22" i="566" s="1"/>
  <c r="A23" i="566" s="1"/>
  <c r="A24" i="566" s="1"/>
  <c r="A25" i="566" s="1"/>
  <c r="A26" i="566" s="1"/>
  <c r="A27" i="566" s="1"/>
  <c r="A28" i="566" s="1"/>
  <c r="A29" i="566" s="1"/>
  <c r="A30" i="566" s="1"/>
  <c r="A31" i="566" s="1"/>
  <c r="A32" i="566" s="1"/>
  <c r="A33" i="566" s="1"/>
  <c r="A34" i="566" s="1"/>
  <c r="A35" i="566" s="1"/>
  <c r="A36" i="566" s="1"/>
  <c r="A37" i="566" s="1"/>
  <c r="A38" i="566" s="1"/>
  <c r="A39" i="566" s="1"/>
  <c r="A40" i="566" s="1"/>
  <c r="A41" i="566" s="1"/>
  <c r="A42" i="566" s="1"/>
  <c r="A43" i="566" s="1"/>
  <c r="A44" i="566" s="1"/>
  <c r="A45" i="566" s="1"/>
  <c r="A46" i="566" s="1"/>
  <c r="A47" i="566" s="1"/>
  <c r="A48" i="566" s="1"/>
  <c r="A49" i="566" s="1"/>
  <c r="A50" i="566" s="1"/>
  <c r="A51" i="566" s="1"/>
  <c r="A52" i="566" s="1"/>
  <c r="A53" i="566" s="1"/>
  <c r="A54" i="566" s="1"/>
  <c r="A55" i="566" s="1"/>
  <c r="A56" i="566" s="1"/>
  <c r="A57" i="566" s="1"/>
  <c r="E11" i="566"/>
  <c r="E12" i="566" s="1"/>
  <c r="E13" i="566" s="1"/>
  <c r="E14" i="566" s="1"/>
  <c r="E15" i="566" s="1"/>
  <c r="E16" i="566" s="1"/>
  <c r="E17" i="566" s="1"/>
  <c r="E18" i="566" s="1"/>
  <c r="E19" i="566" s="1"/>
  <c r="E20" i="566" s="1"/>
  <c r="E21" i="566" s="1"/>
  <c r="E22" i="566" s="1"/>
  <c r="E23" i="566" s="1"/>
  <c r="E24" i="566" s="1"/>
  <c r="E25" i="566" s="1"/>
  <c r="E26" i="566" s="1"/>
  <c r="E27" i="566" s="1"/>
  <c r="E28" i="566" s="1"/>
  <c r="E29" i="566" s="1"/>
  <c r="E30" i="566" s="1"/>
  <c r="E31" i="566" s="1"/>
  <c r="E32" i="566" s="1"/>
  <c r="E33" i="566" s="1"/>
  <c r="E34" i="566" s="1"/>
  <c r="E35" i="566" s="1"/>
  <c r="E36" i="566" s="1"/>
  <c r="E37" i="566" s="1"/>
  <c r="E38" i="566" s="1"/>
  <c r="E39" i="566" s="1"/>
  <c r="E40" i="566" s="1"/>
  <c r="E41" i="566" s="1"/>
  <c r="E42" i="566" s="1"/>
  <c r="E43" i="566" s="1"/>
  <c r="E44" i="566" s="1"/>
  <c r="E45" i="566" s="1"/>
  <c r="E46" i="566" s="1"/>
  <c r="E47" i="566" s="1"/>
  <c r="E48" i="566" s="1"/>
  <c r="E49" i="566" s="1"/>
  <c r="E50" i="566" s="1"/>
  <c r="E51" i="566" s="1"/>
  <c r="E52" i="566" s="1"/>
  <c r="E53" i="566" s="1"/>
  <c r="E54" i="566" s="1"/>
  <c r="E55" i="566" s="1"/>
  <c r="E56" i="566" s="1"/>
  <c r="E57" i="566" s="1"/>
  <c r="F8" i="566"/>
  <c r="B10" i="566"/>
  <c r="K11" i="564"/>
  <c r="E10" i="564"/>
  <c r="E11" i="564"/>
  <c r="E12" i="564" s="1"/>
  <c r="E13" i="564" s="1"/>
  <c r="E14" i="564" s="1"/>
  <c r="E15" i="564" s="1"/>
  <c r="E16" i="564" s="1"/>
  <c r="E17" i="564" s="1"/>
  <c r="E18" i="564" s="1"/>
  <c r="E19" i="564" s="1"/>
  <c r="E20" i="564" s="1"/>
  <c r="E21" i="564" s="1"/>
  <c r="E22" i="564" s="1"/>
  <c r="E23" i="564" s="1"/>
  <c r="E24" i="564" s="1"/>
  <c r="E25" i="564" s="1"/>
  <c r="E26" i="564" s="1"/>
  <c r="E27" i="564" s="1"/>
  <c r="E28" i="564" s="1"/>
  <c r="E29" i="564" s="1"/>
  <c r="E30" i="564" s="1"/>
  <c r="E31" i="564" s="1"/>
  <c r="E32" i="564" s="1"/>
  <c r="E33" i="564" s="1"/>
  <c r="E34" i="564" s="1"/>
  <c r="E35" i="564" s="1"/>
  <c r="E36" i="564" s="1"/>
  <c r="E37" i="564" s="1"/>
  <c r="E38" i="564" s="1"/>
  <c r="E39" i="564" s="1"/>
  <c r="E40" i="564" s="1"/>
  <c r="E41" i="564" s="1"/>
  <c r="E42" i="564" s="1"/>
  <c r="E43" i="564" s="1"/>
  <c r="E44" i="564" s="1"/>
  <c r="E45" i="564" s="1"/>
  <c r="E46" i="564" s="1"/>
  <c r="E47" i="564" s="1"/>
  <c r="E48" i="564" s="1"/>
  <c r="E49" i="564" s="1"/>
  <c r="E50" i="564" s="1"/>
  <c r="E51" i="564" s="1"/>
  <c r="E52" i="564" s="1"/>
  <c r="E53" i="564" s="1"/>
  <c r="E54" i="564" s="1"/>
  <c r="E55" i="564" s="1"/>
  <c r="E56" i="564" s="1"/>
  <c r="E57" i="564" s="1"/>
  <c r="C5" i="564"/>
  <c r="F8" i="564" s="1"/>
  <c r="F11" i="564"/>
  <c r="F12" i="564" s="1"/>
  <c r="F13" i="564" s="1"/>
  <c r="F14" i="564" s="1"/>
  <c r="F15" i="564" s="1"/>
  <c r="F16" i="564" s="1"/>
  <c r="F17" i="564" s="1"/>
  <c r="F18" i="564" s="1"/>
  <c r="F19" i="564" s="1"/>
  <c r="F20" i="564" s="1"/>
  <c r="F21" i="564" s="1"/>
  <c r="F22" i="564" s="1"/>
  <c r="F23" i="564" s="1"/>
  <c r="F24" i="564" s="1"/>
  <c r="F25" i="564" s="1"/>
  <c r="F26" i="564" s="1"/>
  <c r="F27" i="564" s="1"/>
  <c r="F28" i="564" s="1"/>
  <c r="F29" i="564" s="1"/>
  <c r="F30" i="564" s="1"/>
  <c r="F31" i="564" s="1"/>
  <c r="F32" i="564" s="1"/>
  <c r="F33" i="564" s="1"/>
  <c r="F34" i="564" s="1"/>
  <c r="F35" i="564" s="1"/>
  <c r="F36" i="564" s="1"/>
  <c r="F37" i="564" s="1"/>
  <c r="F38" i="564" s="1"/>
  <c r="F39" i="564" s="1"/>
  <c r="F40" i="564" s="1"/>
  <c r="F41" i="564" s="1"/>
  <c r="F42" i="564" s="1"/>
  <c r="F43" i="564" s="1"/>
  <c r="F44" i="564" s="1"/>
  <c r="F45" i="564" s="1"/>
  <c r="F46" i="564" s="1"/>
  <c r="F47" i="564" s="1"/>
  <c r="F48" i="564" s="1"/>
  <c r="F49" i="564" s="1"/>
  <c r="F50" i="564" s="1"/>
  <c r="F51" i="564" s="1"/>
  <c r="F52" i="564" s="1"/>
  <c r="F53" i="564" s="1"/>
  <c r="F54" i="564" s="1"/>
  <c r="F55" i="564" s="1"/>
  <c r="F56" i="564" s="1"/>
  <c r="F57" i="564" s="1"/>
  <c r="A11" i="564"/>
  <c r="A12" i="564" s="1"/>
  <c r="A13" i="564" s="1"/>
  <c r="A14" i="564" s="1"/>
  <c r="A15" i="564" s="1"/>
  <c r="A16" i="564" s="1"/>
  <c r="A17" i="564" s="1"/>
  <c r="A18" i="564" s="1"/>
  <c r="A19" i="564" s="1"/>
  <c r="A20" i="564" s="1"/>
  <c r="A21" i="564" s="1"/>
  <c r="A22" i="564" s="1"/>
  <c r="A23" i="564" s="1"/>
  <c r="A24" i="564" s="1"/>
  <c r="A25" i="564" s="1"/>
  <c r="A26" i="564" s="1"/>
  <c r="A27" i="564" s="1"/>
  <c r="A28" i="564" s="1"/>
  <c r="A29" i="564" s="1"/>
  <c r="A30" i="564" s="1"/>
  <c r="A31" i="564" s="1"/>
  <c r="A32" i="564" s="1"/>
  <c r="A33" i="564" s="1"/>
  <c r="A34" i="564" s="1"/>
  <c r="A35" i="564" s="1"/>
  <c r="A36" i="564" s="1"/>
  <c r="A37" i="564" s="1"/>
  <c r="A38" i="564" s="1"/>
  <c r="A39" i="564" s="1"/>
  <c r="A40" i="564" s="1"/>
  <c r="A41" i="564" s="1"/>
  <c r="A42" i="564" s="1"/>
  <c r="A43" i="564" s="1"/>
  <c r="A44" i="564" s="1"/>
  <c r="A45" i="564" s="1"/>
  <c r="A46" i="564" s="1"/>
  <c r="A47" i="564" s="1"/>
  <c r="A48" i="564" s="1"/>
  <c r="A49" i="564" s="1"/>
  <c r="A50" i="564" s="1"/>
  <c r="A51" i="564" s="1"/>
  <c r="A52" i="564" s="1"/>
  <c r="A53" i="564" s="1"/>
  <c r="A54" i="564" s="1"/>
  <c r="A55" i="564" s="1"/>
  <c r="A56" i="564" s="1"/>
  <c r="A57" i="564" s="1"/>
  <c r="B12" i="568" l="1"/>
  <c r="K12" i="568" s="1"/>
  <c r="G10" i="567"/>
  <c r="G11" i="567" s="1"/>
  <c r="G12" i="567" s="1"/>
  <c r="G13" i="567" s="1"/>
  <c r="G14" i="567" s="1"/>
  <c r="G15" i="567" s="1"/>
  <c r="G16" i="567" s="1"/>
  <c r="G17" i="567" s="1"/>
  <c r="G18" i="567" s="1"/>
  <c r="G19" i="567" s="1"/>
  <c r="G20" i="567" s="1"/>
  <c r="G21" i="567" s="1"/>
  <c r="G22" i="567" s="1"/>
  <c r="G23" i="567" s="1"/>
  <c r="G24" i="567" s="1"/>
  <c r="G25" i="567" s="1"/>
  <c r="G26" i="567" s="1"/>
  <c r="G27" i="567" s="1"/>
  <c r="G28" i="567" s="1"/>
  <c r="G29" i="567" s="1"/>
  <c r="G30" i="567" s="1"/>
  <c r="G31" i="567" s="1"/>
  <c r="G32" i="567" s="1"/>
  <c r="G33" i="567" s="1"/>
  <c r="G34" i="567" s="1"/>
  <c r="G35" i="567" s="1"/>
  <c r="G36" i="567" s="1"/>
  <c r="G37" i="567" s="1"/>
  <c r="G38" i="567" s="1"/>
  <c r="G39" i="567" s="1"/>
  <c r="G40" i="567" s="1"/>
  <c r="G41" i="567" s="1"/>
  <c r="G42" i="567" s="1"/>
  <c r="G43" i="567" s="1"/>
  <c r="G44" i="567" s="1"/>
  <c r="G45" i="567" s="1"/>
  <c r="G46" i="567" s="1"/>
  <c r="G47" i="567" s="1"/>
  <c r="G48" i="567" s="1"/>
  <c r="G49" i="567" s="1"/>
  <c r="G50" i="567" s="1"/>
  <c r="G51" i="567" s="1"/>
  <c r="G52" i="567" s="1"/>
  <c r="G53" i="567" s="1"/>
  <c r="G54" i="567" s="1"/>
  <c r="G55" i="567" s="1"/>
  <c r="G56" i="567" s="1"/>
  <c r="G57" i="567" s="1"/>
  <c r="B10" i="567"/>
  <c r="K10" i="567" s="1"/>
  <c r="B11" i="567" s="1"/>
  <c r="K10" i="566"/>
  <c r="B11" i="566" s="1"/>
  <c r="B12" i="566" s="1"/>
  <c r="K12" i="566" s="1"/>
  <c r="G10" i="566"/>
  <c r="G11" i="566" s="1"/>
  <c r="G12" i="566" s="1"/>
  <c r="G13" i="566" s="1"/>
  <c r="G14" i="566" s="1"/>
  <c r="G15" i="566" s="1"/>
  <c r="G16" i="566" s="1"/>
  <c r="G17" i="566" s="1"/>
  <c r="G18" i="566" s="1"/>
  <c r="G19" i="566" s="1"/>
  <c r="G20" i="566" s="1"/>
  <c r="G21" i="566" s="1"/>
  <c r="G22" i="566" s="1"/>
  <c r="G23" i="566" s="1"/>
  <c r="G24" i="566" s="1"/>
  <c r="G25" i="566" s="1"/>
  <c r="G26" i="566" s="1"/>
  <c r="G27" i="566" s="1"/>
  <c r="G28" i="566" s="1"/>
  <c r="G29" i="566" s="1"/>
  <c r="G30" i="566" s="1"/>
  <c r="G31" i="566" s="1"/>
  <c r="G32" i="566" s="1"/>
  <c r="G33" i="566" s="1"/>
  <c r="G34" i="566" s="1"/>
  <c r="G35" i="566" s="1"/>
  <c r="G36" i="566" s="1"/>
  <c r="G37" i="566" s="1"/>
  <c r="G38" i="566" s="1"/>
  <c r="G39" i="566" s="1"/>
  <c r="G40" i="566" s="1"/>
  <c r="G41" i="566" s="1"/>
  <c r="G42" i="566" s="1"/>
  <c r="G43" i="566" s="1"/>
  <c r="G44" i="566" s="1"/>
  <c r="G45" i="566" s="1"/>
  <c r="G46" i="566" s="1"/>
  <c r="G47" i="566" s="1"/>
  <c r="G48" i="566" s="1"/>
  <c r="G49" i="566" s="1"/>
  <c r="G50" i="566" s="1"/>
  <c r="G51" i="566" s="1"/>
  <c r="G52" i="566" s="1"/>
  <c r="G53" i="566" s="1"/>
  <c r="G54" i="566" s="1"/>
  <c r="G55" i="566" s="1"/>
  <c r="G56" i="566" s="1"/>
  <c r="G57" i="566" s="1"/>
  <c r="G10" i="564"/>
  <c r="G11" i="564" s="1"/>
  <c r="G12" i="564" s="1"/>
  <c r="G13" i="564" s="1"/>
  <c r="G14" i="564" s="1"/>
  <c r="G15" i="564" s="1"/>
  <c r="G16" i="564" s="1"/>
  <c r="G17" i="564" s="1"/>
  <c r="G18" i="564" s="1"/>
  <c r="G19" i="564" s="1"/>
  <c r="G20" i="564" s="1"/>
  <c r="G21" i="564" s="1"/>
  <c r="G22" i="564" s="1"/>
  <c r="G23" i="564" s="1"/>
  <c r="G24" i="564" s="1"/>
  <c r="G25" i="564" s="1"/>
  <c r="G26" i="564" s="1"/>
  <c r="G27" i="564" s="1"/>
  <c r="G28" i="564" s="1"/>
  <c r="G29" i="564" s="1"/>
  <c r="G30" i="564" s="1"/>
  <c r="G31" i="564" s="1"/>
  <c r="G32" i="564" s="1"/>
  <c r="G33" i="564" s="1"/>
  <c r="G34" i="564" s="1"/>
  <c r="G35" i="564" s="1"/>
  <c r="G36" i="564" s="1"/>
  <c r="G37" i="564" s="1"/>
  <c r="G38" i="564" s="1"/>
  <c r="G39" i="564" s="1"/>
  <c r="G40" i="564" s="1"/>
  <c r="G41" i="564" s="1"/>
  <c r="G42" i="564" s="1"/>
  <c r="G43" i="564" s="1"/>
  <c r="G44" i="564" s="1"/>
  <c r="G45" i="564" s="1"/>
  <c r="G46" i="564" s="1"/>
  <c r="G47" i="564" s="1"/>
  <c r="G48" i="564" s="1"/>
  <c r="G49" i="564" s="1"/>
  <c r="G50" i="564" s="1"/>
  <c r="G51" i="564" s="1"/>
  <c r="G52" i="564" s="1"/>
  <c r="G53" i="564" s="1"/>
  <c r="G54" i="564" s="1"/>
  <c r="G55" i="564" s="1"/>
  <c r="G56" i="564" s="1"/>
  <c r="G57" i="564" s="1"/>
  <c r="B10" i="564"/>
  <c r="K10" i="564" s="1"/>
  <c r="B11" i="564" s="1"/>
  <c r="H42" i="563"/>
  <c r="K11" i="563"/>
  <c r="E10" i="511"/>
  <c r="B13" i="568" l="1"/>
  <c r="K13" i="568" s="1"/>
  <c r="B12" i="567"/>
  <c r="K12" i="567" s="1"/>
  <c r="B13" i="566"/>
  <c r="K13" i="566" s="1"/>
  <c r="B12" i="564"/>
  <c r="K12" i="564" s="1"/>
  <c r="C5" i="563"/>
  <c r="E10" i="563"/>
  <c r="E11" i="563" s="1"/>
  <c r="E12" i="563" s="1"/>
  <c r="E13" i="563" s="1"/>
  <c r="E14" i="563" s="1"/>
  <c r="E15" i="563" s="1"/>
  <c r="E16" i="563" s="1"/>
  <c r="E17" i="563" s="1"/>
  <c r="E18" i="563" s="1"/>
  <c r="E19" i="563" s="1"/>
  <c r="E20" i="563" s="1"/>
  <c r="E21" i="563" s="1"/>
  <c r="E22" i="563" s="1"/>
  <c r="E23" i="563" s="1"/>
  <c r="E24" i="563" s="1"/>
  <c r="E25" i="563" s="1"/>
  <c r="E26" i="563" s="1"/>
  <c r="E27" i="563" s="1"/>
  <c r="E28" i="563" s="1"/>
  <c r="E29" i="563" s="1"/>
  <c r="E30" i="563" s="1"/>
  <c r="E31" i="563" s="1"/>
  <c r="E32" i="563" s="1"/>
  <c r="E33" i="563" s="1"/>
  <c r="E34" i="563" s="1"/>
  <c r="E35" i="563" s="1"/>
  <c r="E36" i="563" s="1"/>
  <c r="E37" i="563" s="1"/>
  <c r="E38" i="563" s="1"/>
  <c r="E39" i="563" s="1"/>
  <c r="E40" i="563" s="1"/>
  <c r="E41" i="563" s="1"/>
  <c r="E42" i="563" s="1"/>
  <c r="E43" i="563" s="1"/>
  <c r="E44" i="563" s="1"/>
  <c r="E45" i="563" s="1"/>
  <c r="E46" i="563" s="1"/>
  <c r="E47" i="563" s="1"/>
  <c r="E48" i="563" s="1"/>
  <c r="E49" i="563" s="1"/>
  <c r="E50" i="563" s="1"/>
  <c r="E51" i="563" s="1"/>
  <c r="E52" i="563" s="1"/>
  <c r="E53" i="563" s="1"/>
  <c r="E54" i="563" s="1"/>
  <c r="E55" i="563" s="1"/>
  <c r="E56" i="563" s="1"/>
  <c r="E57" i="563" s="1"/>
  <c r="F11" i="563"/>
  <c r="F12" i="563" s="1"/>
  <c r="F13" i="563" s="1"/>
  <c r="F14" i="563" s="1"/>
  <c r="F15" i="563" s="1"/>
  <c r="F16" i="563" s="1"/>
  <c r="F17" i="563" s="1"/>
  <c r="F18" i="563" s="1"/>
  <c r="F19" i="563" s="1"/>
  <c r="F20" i="563" s="1"/>
  <c r="F21" i="563" s="1"/>
  <c r="F22" i="563" s="1"/>
  <c r="F23" i="563" s="1"/>
  <c r="F24" i="563" s="1"/>
  <c r="F25" i="563" s="1"/>
  <c r="F26" i="563" s="1"/>
  <c r="F27" i="563" s="1"/>
  <c r="F28" i="563" s="1"/>
  <c r="F29" i="563" s="1"/>
  <c r="F30" i="563" s="1"/>
  <c r="F31" i="563" s="1"/>
  <c r="F32" i="563" s="1"/>
  <c r="F33" i="563" s="1"/>
  <c r="F34" i="563" s="1"/>
  <c r="F35" i="563" s="1"/>
  <c r="F36" i="563" s="1"/>
  <c r="F37" i="563" s="1"/>
  <c r="F38" i="563" s="1"/>
  <c r="F39" i="563" s="1"/>
  <c r="F40" i="563" s="1"/>
  <c r="F41" i="563" s="1"/>
  <c r="F42" i="563" s="1"/>
  <c r="F43" i="563" s="1"/>
  <c r="F44" i="563" s="1"/>
  <c r="F45" i="563" s="1"/>
  <c r="F46" i="563" s="1"/>
  <c r="F47" i="563" s="1"/>
  <c r="F48" i="563" s="1"/>
  <c r="F49" i="563" s="1"/>
  <c r="F50" i="563" s="1"/>
  <c r="F51" i="563" s="1"/>
  <c r="F52" i="563" s="1"/>
  <c r="F53" i="563" s="1"/>
  <c r="F54" i="563" s="1"/>
  <c r="F55" i="563" s="1"/>
  <c r="F56" i="563" s="1"/>
  <c r="F57" i="563" s="1"/>
  <c r="A11" i="563"/>
  <c r="A12" i="563" s="1"/>
  <c r="A13" i="563" s="1"/>
  <c r="A14" i="563" s="1"/>
  <c r="A15" i="563" s="1"/>
  <c r="A16" i="563" s="1"/>
  <c r="A17" i="563" s="1"/>
  <c r="A18" i="563" s="1"/>
  <c r="A19" i="563" s="1"/>
  <c r="A20" i="563" s="1"/>
  <c r="A21" i="563" s="1"/>
  <c r="A22" i="563" s="1"/>
  <c r="A23" i="563" s="1"/>
  <c r="A24" i="563" s="1"/>
  <c r="A25" i="563" s="1"/>
  <c r="A26" i="563" s="1"/>
  <c r="A27" i="563" s="1"/>
  <c r="A28" i="563" s="1"/>
  <c r="A29" i="563" s="1"/>
  <c r="A30" i="563" s="1"/>
  <c r="A31" i="563" s="1"/>
  <c r="A32" i="563" s="1"/>
  <c r="A33" i="563" s="1"/>
  <c r="A34" i="563" s="1"/>
  <c r="A35" i="563" s="1"/>
  <c r="A36" i="563" s="1"/>
  <c r="A37" i="563" s="1"/>
  <c r="A38" i="563" s="1"/>
  <c r="A39" i="563" s="1"/>
  <c r="A40" i="563" s="1"/>
  <c r="A41" i="563" s="1"/>
  <c r="A42" i="563" s="1"/>
  <c r="A43" i="563" s="1"/>
  <c r="A44" i="563" s="1"/>
  <c r="A45" i="563" s="1"/>
  <c r="A46" i="563" s="1"/>
  <c r="A47" i="563" s="1"/>
  <c r="A48" i="563" s="1"/>
  <c r="A49" i="563" s="1"/>
  <c r="A50" i="563" s="1"/>
  <c r="A51" i="563" s="1"/>
  <c r="A52" i="563" s="1"/>
  <c r="A53" i="563" s="1"/>
  <c r="A54" i="563" s="1"/>
  <c r="A55" i="563" s="1"/>
  <c r="A56" i="563" s="1"/>
  <c r="A57" i="563" s="1"/>
  <c r="G10" i="563"/>
  <c r="G11" i="563" s="1"/>
  <c r="G12" i="563" s="1"/>
  <c r="G13" i="563" s="1"/>
  <c r="G14" i="563" s="1"/>
  <c r="G15" i="563" s="1"/>
  <c r="G16" i="563" s="1"/>
  <c r="G17" i="563" s="1"/>
  <c r="G18" i="563" s="1"/>
  <c r="G19" i="563" s="1"/>
  <c r="G20" i="563" s="1"/>
  <c r="G21" i="563" s="1"/>
  <c r="G22" i="563" s="1"/>
  <c r="G23" i="563" s="1"/>
  <c r="G24" i="563" s="1"/>
  <c r="G25" i="563" s="1"/>
  <c r="G26" i="563" s="1"/>
  <c r="G27" i="563" s="1"/>
  <c r="G28" i="563" s="1"/>
  <c r="G29" i="563" s="1"/>
  <c r="G30" i="563" s="1"/>
  <c r="G31" i="563" s="1"/>
  <c r="G32" i="563" s="1"/>
  <c r="G33" i="563" s="1"/>
  <c r="G34" i="563" s="1"/>
  <c r="G35" i="563" s="1"/>
  <c r="G36" i="563" s="1"/>
  <c r="G37" i="563" s="1"/>
  <c r="G38" i="563" s="1"/>
  <c r="G39" i="563" s="1"/>
  <c r="G40" i="563" s="1"/>
  <c r="G41" i="563" s="1"/>
  <c r="G42" i="563" s="1"/>
  <c r="G43" i="563" s="1"/>
  <c r="G44" i="563" s="1"/>
  <c r="G45" i="563" s="1"/>
  <c r="G46" i="563" s="1"/>
  <c r="G47" i="563" s="1"/>
  <c r="G48" i="563" s="1"/>
  <c r="G49" i="563" s="1"/>
  <c r="G50" i="563" s="1"/>
  <c r="G51" i="563" s="1"/>
  <c r="G52" i="563" s="1"/>
  <c r="G53" i="563" s="1"/>
  <c r="G54" i="563" s="1"/>
  <c r="G55" i="563" s="1"/>
  <c r="G56" i="563" s="1"/>
  <c r="G57" i="563" s="1"/>
  <c r="B10" i="563"/>
  <c r="K10" i="563" s="1"/>
  <c r="B11" i="563" s="1"/>
  <c r="F8" i="563"/>
  <c r="I43" i="543"/>
  <c r="E10" i="543"/>
  <c r="E10" i="562"/>
  <c r="G10" i="562" s="1"/>
  <c r="G11" i="562" s="1"/>
  <c r="G12" i="562" s="1"/>
  <c r="G13" i="562" s="1"/>
  <c r="G14" i="562" s="1"/>
  <c r="G15" i="562" s="1"/>
  <c r="G16" i="562" s="1"/>
  <c r="G17" i="562" s="1"/>
  <c r="G18" i="562" s="1"/>
  <c r="G19" i="562" s="1"/>
  <c r="G20" i="562" s="1"/>
  <c r="G21" i="562" s="1"/>
  <c r="G22" i="562" s="1"/>
  <c r="G23" i="562" s="1"/>
  <c r="G24" i="562" s="1"/>
  <c r="G25" i="562" s="1"/>
  <c r="G26" i="562" s="1"/>
  <c r="G27" i="562" s="1"/>
  <c r="G28" i="562" s="1"/>
  <c r="G29" i="562" s="1"/>
  <c r="G30" i="562" s="1"/>
  <c r="G31" i="562" s="1"/>
  <c r="G32" i="562" s="1"/>
  <c r="G33" i="562" s="1"/>
  <c r="G34" i="562" s="1"/>
  <c r="G35" i="562" s="1"/>
  <c r="G36" i="562" s="1"/>
  <c r="G37" i="562" s="1"/>
  <c r="G38" i="562" s="1"/>
  <c r="G39" i="562" s="1"/>
  <c r="G40" i="562" s="1"/>
  <c r="G41" i="562" s="1"/>
  <c r="G42" i="562" s="1"/>
  <c r="G43" i="562" s="1"/>
  <c r="G44" i="562" s="1"/>
  <c r="G45" i="562" s="1"/>
  <c r="G46" i="562" s="1"/>
  <c r="G47" i="562" s="1"/>
  <c r="G48" i="562" s="1"/>
  <c r="G49" i="562" s="1"/>
  <c r="G50" i="562" s="1"/>
  <c r="G51" i="562" s="1"/>
  <c r="G52" i="562" s="1"/>
  <c r="G53" i="562" s="1"/>
  <c r="G54" i="562" s="1"/>
  <c r="G55" i="562" s="1"/>
  <c r="G56" i="562" s="1"/>
  <c r="G57" i="562" s="1"/>
  <c r="F11" i="562"/>
  <c r="F12" i="562" s="1"/>
  <c r="F13" i="562" s="1"/>
  <c r="F14" i="562" s="1"/>
  <c r="F15" i="562" s="1"/>
  <c r="F16" i="562" s="1"/>
  <c r="F17" i="562" s="1"/>
  <c r="F18" i="562" s="1"/>
  <c r="F19" i="562" s="1"/>
  <c r="F20" i="562" s="1"/>
  <c r="F21" i="562" s="1"/>
  <c r="F22" i="562" s="1"/>
  <c r="F23" i="562" s="1"/>
  <c r="F24" i="562" s="1"/>
  <c r="F25" i="562" s="1"/>
  <c r="F26" i="562" s="1"/>
  <c r="F27" i="562" s="1"/>
  <c r="F28" i="562" s="1"/>
  <c r="F29" i="562" s="1"/>
  <c r="F30" i="562" s="1"/>
  <c r="F31" i="562" s="1"/>
  <c r="F32" i="562" s="1"/>
  <c r="F33" i="562" s="1"/>
  <c r="F34" i="562" s="1"/>
  <c r="F35" i="562" s="1"/>
  <c r="F36" i="562" s="1"/>
  <c r="F37" i="562" s="1"/>
  <c r="F38" i="562" s="1"/>
  <c r="F39" i="562" s="1"/>
  <c r="F40" i="562" s="1"/>
  <c r="F41" i="562" s="1"/>
  <c r="F42" i="562" s="1"/>
  <c r="F43" i="562" s="1"/>
  <c r="F44" i="562" s="1"/>
  <c r="F45" i="562" s="1"/>
  <c r="F46" i="562" s="1"/>
  <c r="F47" i="562" s="1"/>
  <c r="F48" i="562" s="1"/>
  <c r="F49" i="562" s="1"/>
  <c r="F50" i="562" s="1"/>
  <c r="F51" i="562" s="1"/>
  <c r="F52" i="562" s="1"/>
  <c r="F53" i="562" s="1"/>
  <c r="F54" i="562" s="1"/>
  <c r="F55" i="562" s="1"/>
  <c r="F56" i="562" s="1"/>
  <c r="F57" i="562" s="1"/>
  <c r="A11" i="562"/>
  <c r="A12" i="562" s="1"/>
  <c r="A13" i="562" s="1"/>
  <c r="A14" i="562" s="1"/>
  <c r="A15" i="562" s="1"/>
  <c r="A16" i="562" s="1"/>
  <c r="A17" i="562" s="1"/>
  <c r="A18" i="562" s="1"/>
  <c r="A19" i="562" s="1"/>
  <c r="A20" i="562" s="1"/>
  <c r="A21" i="562" s="1"/>
  <c r="A22" i="562" s="1"/>
  <c r="A23" i="562" s="1"/>
  <c r="A24" i="562" s="1"/>
  <c r="A25" i="562" s="1"/>
  <c r="A26" i="562" s="1"/>
  <c r="A27" i="562" s="1"/>
  <c r="A28" i="562" s="1"/>
  <c r="A29" i="562" s="1"/>
  <c r="A30" i="562" s="1"/>
  <c r="A31" i="562" s="1"/>
  <c r="A32" i="562" s="1"/>
  <c r="A33" i="562" s="1"/>
  <c r="A34" i="562" s="1"/>
  <c r="A35" i="562" s="1"/>
  <c r="A36" i="562" s="1"/>
  <c r="A37" i="562" s="1"/>
  <c r="A38" i="562" s="1"/>
  <c r="A39" i="562" s="1"/>
  <c r="A40" i="562" s="1"/>
  <c r="A41" i="562" s="1"/>
  <c r="A42" i="562" s="1"/>
  <c r="A43" i="562" s="1"/>
  <c r="A44" i="562" s="1"/>
  <c r="A45" i="562" s="1"/>
  <c r="A46" i="562" s="1"/>
  <c r="A47" i="562" s="1"/>
  <c r="A48" i="562" s="1"/>
  <c r="A49" i="562" s="1"/>
  <c r="A50" i="562" s="1"/>
  <c r="A51" i="562" s="1"/>
  <c r="A52" i="562" s="1"/>
  <c r="A53" i="562" s="1"/>
  <c r="A54" i="562" s="1"/>
  <c r="A55" i="562" s="1"/>
  <c r="A56" i="562" s="1"/>
  <c r="A57" i="562" s="1"/>
  <c r="E11" i="562"/>
  <c r="E12" i="562" s="1"/>
  <c r="E13" i="562" s="1"/>
  <c r="E14" i="562" s="1"/>
  <c r="E15" i="562" s="1"/>
  <c r="E16" i="562" s="1"/>
  <c r="E17" i="562" s="1"/>
  <c r="E18" i="562" s="1"/>
  <c r="E19" i="562" s="1"/>
  <c r="E20" i="562" s="1"/>
  <c r="E21" i="562" s="1"/>
  <c r="E22" i="562" s="1"/>
  <c r="E23" i="562" s="1"/>
  <c r="E24" i="562" s="1"/>
  <c r="E25" i="562" s="1"/>
  <c r="E26" i="562" s="1"/>
  <c r="E27" i="562" s="1"/>
  <c r="E28" i="562" s="1"/>
  <c r="E29" i="562" s="1"/>
  <c r="E30" i="562" s="1"/>
  <c r="E31" i="562" s="1"/>
  <c r="E32" i="562" s="1"/>
  <c r="E33" i="562" s="1"/>
  <c r="E34" i="562" s="1"/>
  <c r="E35" i="562" s="1"/>
  <c r="E36" i="562" s="1"/>
  <c r="E37" i="562" s="1"/>
  <c r="E38" i="562" s="1"/>
  <c r="E39" i="562" s="1"/>
  <c r="E40" i="562" s="1"/>
  <c r="E41" i="562" s="1"/>
  <c r="E42" i="562" s="1"/>
  <c r="E43" i="562" s="1"/>
  <c r="E44" i="562" s="1"/>
  <c r="E45" i="562" s="1"/>
  <c r="E46" i="562" s="1"/>
  <c r="E47" i="562" s="1"/>
  <c r="E48" i="562" s="1"/>
  <c r="E49" i="562" s="1"/>
  <c r="E50" i="562" s="1"/>
  <c r="E51" i="562" s="1"/>
  <c r="E52" i="562" s="1"/>
  <c r="E53" i="562" s="1"/>
  <c r="E54" i="562" s="1"/>
  <c r="E55" i="562" s="1"/>
  <c r="E56" i="562" s="1"/>
  <c r="E57" i="562" s="1"/>
  <c r="F8" i="562"/>
  <c r="E10" i="561"/>
  <c r="G10" i="561" s="1"/>
  <c r="G11" i="561" s="1"/>
  <c r="G12" i="561" s="1"/>
  <c r="G13" i="561" s="1"/>
  <c r="G14" i="561" s="1"/>
  <c r="G15" i="561" s="1"/>
  <c r="G16" i="561" s="1"/>
  <c r="G17" i="561" s="1"/>
  <c r="G18" i="561" s="1"/>
  <c r="G19" i="561" s="1"/>
  <c r="G20" i="561" s="1"/>
  <c r="G21" i="561" s="1"/>
  <c r="G22" i="561" s="1"/>
  <c r="G23" i="561" s="1"/>
  <c r="G24" i="561" s="1"/>
  <c r="G25" i="561" s="1"/>
  <c r="G26" i="561" s="1"/>
  <c r="G27" i="561" s="1"/>
  <c r="G28" i="561" s="1"/>
  <c r="G29" i="561" s="1"/>
  <c r="G30" i="561" s="1"/>
  <c r="G31" i="561" s="1"/>
  <c r="G32" i="561" s="1"/>
  <c r="G33" i="561" s="1"/>
  <c r="G34" i="561" s="1"/>
  <c r="G35" i="561" s="1"/>
  <c r="G36" i="561" s="1"/>
  <c r="G37" i="561" s="1"/>
  <c r="G38" i="561" s="1"/>
  <c r="G39" i="561" s="1"/>
  <c r="G40" i="561" s="1"/>
  <c r="G41" i="561" s="1"/>
  <c r="G42" i="561" s="1"/>
  <c r="G43" i="561" s="1"/>
  <c r="G44" i="561" s="1"/>
  <c r="G45" i="561" s="1"/>
  <c r="G46" i="561" s="1"/>
  <c r="G47" i="561" s="1"/>
  <c r="G48" i="561" s="1"/>
  <c r="G49" i="561" s="1"/>
  <c r="G50" i="561" s="1"/>
  <c r="G51" i="561" s="1"/>
  <c r="G52" i="561" s="1"/>
  <c r="G53" i="561" s="1"/>
  <c r="G54" i="561" s="1"/>
  <c r="G55" i="561" s="1"/>
  <c r="G56" i="561" s="1"/>
  <c r="G57" i="561" s="1"/>
  <c r="C5" i="561"/>
  <c r="F11" i="561"/>
  <c r="F12" i="561" s="1"/>
  <c r="F13" i="561" s="1"/>
  <c r="F14" i="561" s="1"/>
  <c r="F15" i="561" s="1"/>
  <c r="F16" i="561" s="1"/>
  <c r="F17" i="561" s="1"/>
  <c r="F18" i="561" s="1"/>
  <c r="F19" i="561" s="1"/>
  <c r="F20" i="561" s="1"/>
  <c r="F21" i="561" s="1"/>
  <c r="F22" i="561" s="1"/>
  <c r="F23" i="561" s="1"/>
  <c r="F24" i="561" s="1"/>
  <c r="F25" i="561" s="1"/>
  <c r="F26" i="561" s="1"/>
  <c r="F27" i="561" s="1"/>
  <c r="F28" i="561" s="1"/>
  <c r="F29" i="561" s="1"/>
  <c r="F30" i="561" s="1"/>
  <c r="F31" i="561" s="1"/>
  <c r="F32" i="561" s="1"/>
  <c r="F33" i="561" s="1"/>
  <c r="F34" i="561" s="1"/>
  <c r="F35" i="561" s="1"/>
  <c r="F36" i="561" s="1"/>
  <c r="F37" i="561" s="1"/>
  <c r="F38" i="561" s="1"/>
  <c r="F39" i="561" s="1"/>
  <c r="F40" i="561" s="1"/>
  <c r="F41" i="561" s="1"/>
  <c r="F42" i="561" s="1"/>
  <c r="F43" i="561" s="1"/>
  <c r="F44" i="561" s="1"/>
  <c r="F45" i="561" s="1"/>
  <c r="F46" i="561" s="1"/>
  <c r="F47" i="561" s="1"/>
  <c r="F48" i="561" s="1"/>
  <c r="F49" i="561" s="1"/>
  <c r="F50" i="561" s="1"/>
  <c r="F51" i="561" s="1"/>
  <c r="F52" i="561" s="1"/>
  <c r="F53" i="561" s="1"/>
  <c r="F54" i="561" s="1"/>
  <c r="F55" i="561" s="1"/>
  <c r="F56" i="561" s="1"/>
  <c r="F57" i="561" s="1"/>
  <c r="A11" i="561"/>
  <c r="A12" i="561" s="1"/>
  <c r="A13" i="561" s="1"/>
  <c r="A14" i="561" s="1"/>
  <c r="A15" i="561" s="1"/>
  <c r="A16" i="561" s="1"/>
  <c r="A17" i="561" s="1"/>
  <c r="A18" i="561" s="1"/>
  <c r="A19" i="561" s="1"/>
  <c r="A20" i="561" s="1"/>
  <c r="A21" i="561" s="1"/>
  <c r="A22" i="561" s="1"/>
  <c r="A23" i="561" s="1"/>
  <c r="A24" i="561" s="1"/>
  <c r="A25" i="561" s="1"/>
  <c r="A26" i="561" s="1"/>
  <c r="A27" i="561" s="1"/>
  <c r="A28" i="561" s="1"/>
  <c r="A29" i="561" s="1"/>
  <c r="A30" i="561" s="1"/>
  <c r="A31" i="561" s="1"/>
  <c r="A32" i="561" s="1"/>
  <c r="A33" i="561" s="1"/>
  <c r="A34" i="561" s="1"/>
  <c r="A35" i="561" s="1"/>
  <c r="A36" i="561" s="1"/>
  <c r="A37" i="561" s="1"/>
  <c r="A38" i="561" s="1"/>
  <c r="A39" i="561" s="1"/>
  <c r="A40" i="561" s="1"/>
  <c r="A41" i="561" s="1"/>
  <c r="A42" i="561" s="1"/>
  <c r="A43" i="561" s="1"/>
  <c r="A44" i="561" s="1"/>
  <c r="A45" i="561" s="1"/>
  <c r="A46" i="561" s="1"/>
  <c r="A47" i="561" s="1"/>
  <c r="A48" i="561" s="1"/>
  <c r="A49" i="561" s="1"/>
  <c r="A50" i="561" s="1"/>
  <c r="A51" i="561" s="1"/>
  <c r="A52" i="561" s="1"/>
  <c r="A53" i="561" s="1"/>
  <c r="A54" i="561" s="1"/>
  <c r="A55" i="561" s="1"/>
  <c r="A56" i="561" s="1"/>
  <c r="A57" i="561" s="1"/>
  <c r="E11" i="561"/>
  <c r="E12" i="561" s="1"/>
  <c r="E13" i="561" s="1"/>
  <c r="E14" i="561" s="1"/>
  <c r="E15" i="561" s="1"/>
  <c r="E16" i="561" s="1"/>
  <c r="E17" i="561" s="1"/>
  <c r="E18" i="561" s="1"/>
  <c r="E19" i="561" s="1"/>
  <c r="E20" i="561" s="1"/>
  <c r="E21" i="561" s="1"/>
  <c r="E22" i="561" s="1"/>
  <c r="E23" i="561" s="1"/>
  <c r="E24" i="561" s="1"/>
  <c r="E25" i="561" s="1"/>
  <c r="E26" i="561" s="1"/>
  <c r="E27" i="561" s="1"/>
  <c r="E28" i="561" s="1"/>
  <c r="E29" i="561" s="1"/>
  <c r="E30" i="561" s="1"/>
  <c r="E31" i="561" s="1"/>
  <c r="E32" i="561" s="1"/>
  <c r="E33" i="561" s="1"/>
  <c r="E34" i="561" s="1"/>
  <c r="E35" i="561" s="1"/>
  <c r="E36" i="561" s="1"/>
  <c r="E37" i="561" s="1"/>
  <c r="E38" i="561" s="1"/>
  <c r="E39" i="561" s="1"/>
  <c r="E40" i="561" s="1"/>
  <c r="E41" i="561" s="1"/>
  <c r="E42" i="561" s="1"/>
  <c r="E43" i="561" s="1"/>
  <c r="E44" i="561" s="1"/>
  <c r="E45" i="561" s="1"/>
  <c r="E46" i="561" s="1"/>
  <c r="E47" i="561" s="1"/>
  <c r="E48" i="561" s="1"/>
  <c r="E49" i="561" s="1"/>
  <c r="E50" i="561" s="1"/>
  <c r="E51" i="561" s="1"/>
  <c r="E52" i="561" s="1"/>
  <c r="E53" i="561" s="1"/>
  <c r="E54" i="561" s="1"/>
  <c r="E55" i="561" s="1"/>
  <c r="E56" i="561" s="1"/>
  <c r="E57" i="561" s="1"/>
  <c r="B10" i="561"/>
  <c r="K10" i="561" s="1"/>
  <c r="B11" i="561" s="1"/>
  <c r="K11" i="561" s="1"/>
  <c r="F8" i="561"/>
  <c r="I31" i="560"/>
  <c r="E10" i="560"/>
  <c r="G10" i="560" s="1"/>
  <c r="G11" i="560" s="1"/>
  <c r="G12" i="560" s="1"/>
  <c r="G13" i="560" s="1"/>
  <c r="G14" i="560" s="1"/>
  <c r="G15" i="560" s="1"/>
  <c r="G16" i="560" s="1"/>
  <c r="G17" i="560" s="1"/>
  <c r="G18" i="560" s="1"/>
  <c r="G19" i="560" s="1"/>
  <c r="G20" i="560" s="1"/>
  <c r="G21" i="560" s="1"/>
  <c r="G22" i="560" s="1"/>
  <c r="G23" i="560" s="1"/>
  <c r="G24" i="560" s="1"/>
  <c r="G25" i="560" s="1"/>
  <c r="G26" i="560" s="1"/>
  <c r="G27" i="560" s="1"/>
  <c r="G28" i="560" s="1"/>
  <c r="G29" i="560" s="1"/>
  <c r="G30" i="560" s="1"/>
  <c r="G31" i="560" s="1"/>
  <c r="G32" i="560" s="1"/>
  <c r="G33" i="560" s="1"/>
  <c r="G34" i="560" s="1"/>
  <c r="G35" i="560" s="1"/>
  <c r="G36" i="560" s="1"/>
  <c r="G37" i="560" s="1"/>
  <c r="G38" i="560" s="1"/>
  <c r="G39" i="560" s="1"/>
  <c r="G40" i="560" s="1"/>
  <c r="G41" i="560" s="1"/>
  <c r="G42" i="560" s="1"/>
  <c r="G43" i="560" s="1"/>
  <c r="G44" i="560" s="1"/>
  <c r="G45" i="560" s="1"/>
  <c r="G46" i="560" s="1"/>
  <c r="G47" i="560" s="1"/>
  <c r="G48" i="560" s="1"/>
  <c r="G49" i="560" s="1"/>
  <c r="G50" i="560" s="1"/>
  <c r="G51" i="560" s="1"/>
  <c r="G52" i="560" s="1"/>
  <c r="G53" i="560" s="1"/>
  <c r="G54" i="560" s="1"/>
  <c r="G55" i="560" s="1"/>
  <c r="G56" i="560" s="1"/>
  <c r="G57" i="560" s="1"/>
  <c r="F11" i="560"/>
  <c r="F12" i="560" s="1"/>
  <c r="F13" i="560" s="1"/>
  <c r="F14" i="560" s="1"/>
  <c r="F15" i="560" s="1"/>
  <c r="F16" i="560" s="1"/>
  <c r="F17" i="560" s="1"/>
  <c r="F18" i="560" s="1"/>
  <c r="F19" i="560" s="1"/>
  <c r="F20" i="560" s="1"/>
  <c r="F21" i="560" s="1"/>
  <c r="F22" i="560" s="1"/>
  <c r="F23" i="560" s="1"/>
  <c r="F24" i="560" s="1"/>
  <c r="F25" i="560" s="1"/>
  <c r="F26" i="560" s="1"/>
  <c r="F27" i="560" s="1"/>
  <c r="F28" i="560" s="1"/>
  <c r="F29" i="560" s="1"/>
  <c r="F30" i="560" s="1"/>
  <c r="F31" i="560" s="1"/>
  <c r="F32" i="560" s="1"/>
  <c r="F33" i="560" s="1"/>
  <c r="F34" i="560" s="1"/>
  <c r="F35" i="560" s="1"/>
  <c r="F36" i="560" s="1"/>
  <c r="F37" i="560" s="1"/>
  <c r="F38" i="560" s="1"/>
  <c r="F39" i="560" s="1"/>
  <c r="F40" i="560" s="1"/>
  <c r="F41" i="560" s="1"/>
  <c r="F42" i="560" s="1"/>
  <c r="F43" i="560" s="1"/>
  <c r="F44" i="560" s="1"/>
  <c r="F45" i="560" s="1"/>
  <c r="F46" i="560" s="1"/>
  <c r="F47" i="560" s="1"/>
  <c r="F48" i="560" s="1"/>
  <c r="F49" i="560" s="1"/>
  <c r="F50" i="560" s="1"/>
  <c r="F51" i="560" s="1"/>
  <c r="F52" i="560" s="1"/>
  <c r="F53" i="560" s="1"/>
  <c r="F54" i="560" s="1"/>
  <c r="F55" i="560" s="1"/>
  <c r="F56" i="560" s="1"/>
  <c r="F57" i="560" s="1"/>
  <c r="A11" i="560"/>
  <c r="A12" i="560" s="1"/>
  <c r="A13" i="560" s="1"/>
  <c r="A14" i="560" s="1"/>
  <c r="A15" i="560" s="1"/>
  <c r="A16" i="560" s="1"/>
  <c r="A17" i="560" s="1"/>
  <c r="A18" i="560" s="1"/>
  <c r="A19" i="560" s="1"/>
  <c r="A20" i="560" s="1"/>
  <c r="A21" i="560" s="1"/>
  <c r="A22" i="560" s="1"/>
  <c r="A23" i="560" s="1"/>
  <c r="A24" i="560" s="1"/>
  <c r="A25" i="560" s="1"/>
  <c r="A26" i="560" s="1"/>
  <c r="A27" i="560" s="1"/>
  <c r="A28" i="560" s="1"/>
  <c r="A29" i="560" s="1"/>
  <c r="A30" i="560" s="1"/>
  <c r="A31" i="560" s="1"/>
  <c r="A32" i="560" s="1"/>
  <c r="A33" i="560" s="1"/>
  <c r="A34" i="560" s="1"/>
  <c r="A35" i="560" s="1"/>
  <c r="A36" i="560" s="1"/>
  <c r="A37" i="560" s="1"/>
  <c r="A38" i="560" s="1"/>
  <c r="A39" i="560" s="1"/>
  <c r="A40" i="560" s="1"/>
  <c r="A41" i="560" s="1"/>
  <c r="A42" i="560" s="1"/>
  <c r="A43" i="560" s="1"/>
  <c r="A44" i="560" s="1"/>
  <c r="A45" i="560" s="1"/>
  <c r="A46" i="560" s="1"/>
  <c r="A47" i="560" s="1"/>
  <c r="A48" i="560" s="1"/>
  <c r="A49" i="560" s="1"/>
  <c r="A50" i="560" s="1"/>
  <c r="A51" i="560" s="1"/>
  <c r="A52" i="560" s="1"/>
  <c r="A53" i="560" s="1"/>
  <c r="A54" i="560" s="1"/>
  <c r="A55" i="560" s="1"/>
  <c r="A56" i="560" s="1"/>
  <c r="A57" i="560" s="1"/>
  <c r="E11" i="560"/>
  <c r="E12" i="560" s="1"/>
  <c r="E13" i="560" s="1"/>
  <c r="E14" i="560" s="1"/>
  <c r="E15" i="560" s="1"/>
  <c r="E16" i="560" s="1"/>
  <c r="E17" i="560" s="1"/>
  <c r="E18" i="560" s="1"/>
  <c r="E19" i="560" s="1"/>
  <c r="E20" i="560" s="1"/>
  <c r="E21" i="560" s="1"/>
  <c r="E22" i="560" s="1"/>
  <c r="E23" i="560" s="1"/>
  <c r="E24" i="560" s="1"/>
  <c r="E25" i="560" s="1"/>
  <c r="E26" i="560" s="1"/>
  <c r="E27" i="560" s="1"/>
  <c r="E28" i="560" s="1"/>
  <c r="E29" i="560" s="1"/>
  <c r="E30" i="560" s="1"/>
  <c r="E31" i="560" s="1"/>
  <c r="E32" i="560" s="1"/>
  <c r="E33" i="560" s="1"/>
  <c r="E34" i="560" s="1"/>
  <c r="E35" i="560" s="1"/>
  <c r="E36" i="560" s="1"/>
  <c r="E37" i="560" s="1"/>
  <c r="E38" i="560" s="1"/>
  <c r="E39" i="560" s="1"/>
  <c r="E40" i="560" s="1"/>
  <c r="E41" i="560" s="1"/>
  <c r="E42" i="560" s="1"/>
  <c r="E43" i="560" s="1"/>
  <c r="E44" i="560" s="1"/>
  <c r="E45" i="560" s="1"/>
  <c r="E46" i="560" s="1"/>
  <c r="E47" i="560" s="1"/>
  <c r="E48" i="560" s="1"/>
  <c r="E49" i="560" s="1"/>
  <c r="E50" i="560" s="1"/>
  <c r="E51" i="560" s="1"/>
  <c r="E52" i="560" s="1"/>
  <c r="E53" i="560" s="1"/>
  <c r="E54" i="560" s="1"/>
  <c r="E55" i="560" s="1"/>
  <c r="E56" i="560" s="1"/>
  <c r="E57" i="560" s="1"/>
  <c r="F8" i="560"/>
  <c r="E10" i="559"/>
  <c r="C5" i="559"/>
  <c r="E10" i="556"/>
  <c r="B14" i="568" l="1"/>
  <c r="K14" i="568" s="1"/>
  <c r="B13" i="567"/>
  <c r="K13" i="567" s="1"/>
  <c r="B14" i="567" s="1"/>
  <c r="K14" i="567" s="1"/>
  <c r="B14" i="566"/>
  <c r="K14" i="566" s="1"/>
  <c r="B13" i="564"/>
  <c r="B12" i="563"/>
  <c r="K12" i="563" s="1"/>
  <c r="B10" i="562"/>
  <c r="K10" i="562" s="1"/>
  <c r="B11" i="562" s="1"/>
  <c r="B12" i="561"/>
  <c r="B10" i="560"/>
  <c r="K10" i="560" s="1"/>
  <c r="B11" i="560" s="1"/>
  <c r="B15" i="568" l="1"/>
  <c r="K15" i="568" s="1"/>
  <c r="B15" i="567"/>
  <c r="K15" i="567" s="1"/>
  <c r="B15" i="566"/>
  <c r="K15" i="566" s="1"/>
  <c r="K13" i="564"/>
  <c r="B14" i="564" s="1"/>
  <c r="K14" i="564" s="1"/>
  <c r="B15" i="564" s="1"/>
  <c r="K15" i="564" s="1"/>
  <c r="B12" i="560"/>
  <c r="K12" i="560" s="1"/>
  <c r="B13" i="560" s="1"/>
  <c r="K13" i="560" s="1"/>
  <c r="K11" i="560"/>
  <c r="B13" i="563"/>
  <c r="K13" i="563" s="1"/>
  <c r="B12" i="562"/>
  <c r="K12" i="562" s="1"/>
  <c r="K12" i="561"/>
  <c r="B13" i="561" s="1"/>
  <c r="B16" i="568" l="1"/>
  <c r="B16" i="567"/>
  <c r="K16" i="567" s="1"/>
  <c r="B16" i="566"/>
  <c r="K16" i="566" s="1"/>
  <c r="B16" i="564"/>
  <c r="K16" i="564" s="1"/>
  <c r="B14" i="563"/>
  <c r="K14" i="563" s="1"/>
  <c r="B13" i="562"/>
  <c r="K13" i="561"/>
  <c r="B14" i="561" s="1"/>
  <c r="B14" i="560"/>
  <c r="K14" i="560" s="1"/>
  <c r="K13" i="562" l="1"/>
  <c r="B14" i="562" s="1"/>
  <c r="K14" i="562" s="1"/>
  <c r="B15" i="562" s="1"/>
  <c r="K15" i="562" s="1"/>
  <c r="B17" i="568"/>
  <c r="K17" i="568" s="1"/>
  <c r="K16" i="568"/>
  <c r="B18" i="568"/>
  <c r="K18" i="568" s="1"/>
  <c r="B17" i="567"/>
  <c r="K17" i="567" s="1"/>
  <c r="B17" i="566"/>
  <c r="K17" i="566" s="1"/>
  <c r="B17" i="564"/>
  <c r="K17" i="564" s="1"/>
  <c r="B15" i="563"/>
  <c r="K15" i="563" s="1"/>
  <c r="K14" i="561"/>
  <c r="B15" i="561" s="1"/>
  <c r="B15" i="560"/>
  <c r="K15" i="560" s="1"/>
  <c r="B19" i="568" l="1"/>
  <c r="K19" i="568" s="1"/>
  <c r="B18" i="567"/>
  <c r="K18" i="567" s="1"/>
  <c r="B18" i="566"/>
  <c r="K18" i="566" s="1"/>
  <c r="B18" i="564"/>
  <c r="K18" i="564" s="1"/>
  <c r="B16" i="563"/>
  <c r="K16" i="563" s="1"/>
  <c r="B16" i="562"/>
  <c r="K16" i="562" s="1"/>
  <c r="K15" i="561"/>
  <c r="B16" i="561" s="1"/>
  <c r="B16" i="560"/>
  <c r="K16" i="560" s="1"/>
  <c r="B20" i="568" l="1"/>
  <c r="K20" i="568" s="1"/>
  <c r="B19" i="567"/>
  <c r="K19" i="567" s="1"/>
  <c r="B19" i="566"/>
  <c r="K19" i="566" s="1"/>
  <c r="B19" i="564"/>
  <c r="K19" i="564" s="1"/>
  <c r="B17" i="563"/>
  <c r="K17" i="563" s="1"/>
  <c r="B17" i="562"/>
  <c r="K17" i="562" s="1"/>
  <c r="B17" i="561"/>
  <c r="K16" i="561"/>
  <c r="B17" i="560"/>
  <c r="K17" i="560" s="1"/>
  <c r="B21" i="568" l="1"/>
  <c r="K21" i="568" s="1"/>
  <c r="B20" i="567"/>
  <c r="K20" i="567" s="1"/>
  <c r="B20" i="566"/>
  <c r="K20" i="566" s="1"/>
  <c r="B20" i="564"/>
  <c r="K20" i="564" s="1"/>
  <c r="B18" i="563"/>
  <c r="K18" i="563" s="1"/>
  <c r="B18" i="562"/>
  <c r="K18" i="562" s="1"/>
  <c r="B18" i="561"/>
  <c r="K17" i="561"/>
  <c r="B18" i="560"/>
  <c r="K18" i="560" s="1"/>
  <c r="B22" i="568" l="1"/>
  <c r="K22" i="568" s="1"/>
  <c r="B21" i="567"/>
  <c r="K21" i="567" s="1"/>
  <c r="B21" i="566"/>
  <c r="K21" i="566" s="1"/>
  <c r="B21" i="564"/>
  <c r="K21" i="564" s="1"/>
  <c r="B19" i="563"/>
  <c r="K19" i="563" s="1"/>
  <c r="B19" i="562"/>
  <c r="K19" i="562" s="1"/>
  <c r="K18" i="561"/>
  <c r="B19" i="561" s="1"/>
  <c r="B19" i="560"/>
  <c r="K19" i="560" s="1"/>
  <c r="B23" i="568" l="1"/>
  <c r="K23" i="568" s="1"/>
  <c r="B22" i="567"/>
  <c r="K22" i="567" s="1"/>
  <c r="B22" i="566"/>
  <c r="K22" i="566" s="1"/>
  <c r="B22" i="564"/>
  <c r="K22" i="564" s="1"/>
  <c r="B20" i="563"/>
  <c r="K20" i="563" s="1"/>
  <c r="B20" i="562"/>
  <c r="K20" i="562" s="1"/>
  <c r="K19" i="561"/>
  <c r="B20" i="561" s="1"/>
  <c r="B20" i="560"/>
  <c r="K20" i="560" s="1"/>
  <c r="B24" i="568" l="1"/>
  <c r="K24" i="568" s="1"/>
  <c r="B23" i="567"/>
  <c r="K23" i="567" s="1"/>
  <c r="B23" i="566"/>
  <c r="K23" i="566" s="1"/>
  <c r="B23" i="564"/>
  <c r="K23" i="564" s="1"/>
  <c r="B21" i="563"/>
  <c r="K21" i="563" s="1"/>
  <c r="B21" i="562"/>
  <c r="K21" i="562" s="1"/>
  <c r="B21" i="561"/>
  <c r="K20" i="561"/>
  <c r="B21" i="560"/>
  <c r="K21" i="560" s="1"/>
  <c r="B25" i="568" l="1"/>
  <c r="K25" i="568" s="1"/>
  <c r="B24" i="567"/>
  <c r="K24" i="567" s="1"/>
  <c r="B24" i="566"/>
  <c r="K24" i="566" s="1"/>
  <c r="B24" i="564"/>
  <c r="K24" i="564" s="1"/>
  <c r="B22" i="563"/>
  <c r="K22" i="563" s="1"/>
  <c r="B22" i="562"/>
  <c r="K22" i="562" s="1"/>
  <c r="K21" i="561"/>
  <c r="B22" i="561" s="1"/>
  <c r="B22" i="560"/>
  <c r="K22" i="560" s="1"/>
  <c r="B26" i="568" l="1"/>
  <c r="K26" i="568" s="1"/>
  <c r="B25" i="567"/>
  <c r="K25" i="567" s="1"/>
  <c r="B25" i="566"/>
  <c r="K25" i="566" s="1"/>
  <c r="B25" i="564"/>
  <c r="K25" i="564" s="1"/>
  <c r="B23" i="563"/>
  <c r="K23" i="563" s="1"/>
  <c r="B23" i="562"/>
  <c r="K23" i="562" s="1"/>
  <c r="K22" i="561"/>
  <c r="B23" i="561" s="1"/>
  <c r="B23" i="560"/>
  <c r="K23" i="560" s="1"/>
  <c r="B27" i="568" l="1"/>
  <c r="K27" i="568" s="1"/>
  <c r="B26" i="567"/>
  <c r="K26" i="567" s="1"/>
  <c r="B26" i="566"/>
  <c r="K26" i="566" s="1"/>
  <c r="B26" i="564"/>
  <c r="K26" i="564" s="1"/>
  <c r="B24" i="563"/>
  <c r="K24" i="563" s="1"/>
  <c r="B24" i="562"/>
  <c r="K24" i="562" s="1"/>
  <c r="K23" i="561"/>
  <c r="B24" i="561" s="1"/>
  <c r="B24" i="560"/>
  <c r="K24" i="560" s="1"/>
  <c r="B28" i="568" l="1"/>
  <c r="K28" i="568" s="1"/>
  <c r="B27" i="567"/>
  <c r="K27" i="567" s="1"/>
  <c r="B27" i="566"/>
  <c r="K27" i="566" s="1"/>
  <c r="B27" i="564"/>
  <c r="K27" i="564" s="1"/>
  <c r="B25" i="563"/>
  <c r="K25" i="563" s="1"/>
  <c r="B25" i="562"/>
  <c r="K25" i="562" s="1"/>
  <c r="K24" i="561"/>
  <c r="B25" i="561" s="1"/>
  <c r="B25" i="560"/>
  <c r="K25" i="560" s="1"/>
  <c r="B29" i="568" l="1"/>
  <c r="K29" i="568" s="1"/>
  <c r="B28" i="567"/>
  <c r="K28" i="567" s="1"/>
  <c r="B28" i="566"/>
  <c r="K28" i="566" s="1"/>
  <c r="B28" i="564"/>
  <c r="K28" i="564" s="1"/>
  <c r="B26" i="563"/>
  <c r="K26" i="563" s="1"/>
  <c r="B26" i="562"/>
  <c r="K26" i="562" s="1"/>
  <c r="K25" i="561"/>
  <c r="B26" i="561" s="1"/>
  <c r="B26" i="560"/>
  <c r="K26" i="560" s="1"/>
  <c r="G10" i="559"/>
  <c r="G11" i="559" s="1"/>
  <c r="G12" i="559" s="1"/>
  <c r="G13" i="559" s="1"/>
  <c r="G14" i="559" s="1"/>
  <c r="G15" i="559" s="1"/>
  <c r="G16" i="559" s="1"/>
  <c r="G17" i="559" s="1"/>
  <c r="G18" i="559" s="1"/>
  <c r="G19" i="559" s="1"/>
  <c r="G20" i="559" s="1"/>
  <c r="G21" i="559" s="1"/>
  <c r="G22" i="559" s="1"/>
  <c r="G23" i="559" s="1"/>
  <c r="G24" i="559" s="1"/>
  <c r="G25" i="559" s="1"/>
  <c r="G26" i="559" s="1"/>
  <c r="G27" i="559" s="1"/>
  <c r="G28" i="559" s="1"/>
  <c r="G29" i="559" s="1"/>
  <c r="G30" i="559" s="1"/>
  <c r="G31" i="559" s="1"/>
  <c r="G32" i="559" s="1"/>
  <c r="G33" i="559" s="1"/>
  <c r="G34" i="559" s="1"/>
  <c r="G35" i="559" s="1"/>
  <c r="G36" i="559" s="1"/>
  <c r="G37" i="559" s="1"/>
  <c r="G38" i="559" s="1"/>
  <c r="G39" i="559" s="1"/>
  <c r="G40" i="559" s="1"/>
  <c r="G41" i="559" s="1"/>
  <c r="G42" i="559" s="1"/>
  <c r="G43" i="559" s="1"/>
  <c r="G44" i="559" s="1"/>
  <c r="G45" i="559" s="1"/>
  <c r="G46" i="559" s="1"/>
  <c r="G47" i="559" s="1"/>
  <c r="G48" i="559" s="1"/>
  <c r="G49" i="559" s="1"/>
  <c r="G50" i="559" s="1"/>
  <c r="G51" i="559" s="1"/>
  <c r="G52" i="559" s="1"/>
  <c r="G53" i="559" s="1"/>
  <c r="G54" i="559" s="1"/>
  <c r="G55" i="559" s="1"/>
  <c r="G56" i="559" s="1"/>
  <c r="G57" i="559" s="1"/>
  <c r="F11" i="559"/>
  <c r="F12" i="559" s="1"/>
  <c r="F13" i="559" s="1"/>
  <c r="F14" i="559" s="1"/>
  <c r="F15" i="559" s="1"/>
  <c r="F16" i="559" s="1"/>
  <c r="F17" i="559" s="1"/>
  <c r="F18" i="559" s="1"/>
  <c r="F19" i="559" s="1"/>
  <c r="F20" i="559" s="1"/>
  <c r="F21" i="559" s="1"/>
  <c r="F22" i="559" s="1"/>
  <c r="F23" i="559" s="1"/>
  <c r="F24" i="559" s="1"/>
  <c r="F25" i="559" s="1"/>
  <c r="F26" i="559" s="1"/>
  <c r="F27" i="559" s="1"/>
  <c r="F28" i="559" s="1"/>
  <c r="F29" i="559" s="1"/>
  <c r="F30" i="559" s="1"/>
  <c r="F31" i="559" s="1"/>
  <c r="F32" i="559" s="1"/>
  <c r="F33" i="559" s="1"/>
  <c r="F34" i="559" s="1"/>
  <c r="F35" i="559" s="1"/>
  <c r="F36" i="559" s="1"/>
  <c r="F37" i="559" s="1"/>
  <c r="F38" i="559" s="1"/>
  <c r="F39" i="559" s="1"/>
  <c r="F40" i="559" s="1"/>
  <c r="F41" i="559" s="1"/>
  <c r="F42" i="559" s="1"/>
  <c r="F43" i="559" s="1"/>
  <c r="F44" i="559" s="1"/>
  <c r="F45" i="559" s="1"/>
  <c r="F46" i="559" s="1"/>
  <c r="F47" i="559" s="1"/>
  <c r="F48" i="559" s="1"/>
  <c r="F49" i="559" s="1"/>
  <c r="F50" i="559" s="1"/>
  <c r="F51" i="559" s="1"/>
  <c r="F52" i="559" s="1"/>
  <c r="F53" i="559" s="1"/>
  <c r="F54" i="559" s="1"/>
  <c r="F55" i="559" s="1"/>
  <c r="F56" i="559" s="1"/>
  <c r="F57" i="559" s="1"/>
  <c r="A11" i="559"/>
  <c r="A12" i="559" s="1"/>
  <c r="A13" i="559" s="1"/>
  <c r="A14" i="559" s="1"/>
  <c r="A15" i="559" s="1"/>
  <c r="A16" i="559" s="1"/>
  <c r="A17" i="559" s="1"/>
  <c r="A18" i="559" s="1"/>
  <c r="A19" i="559" s="1"/>
  <c r="A20" i="559" s="1"/>
  <c r="A21" i="559" s="1"/>
  <c r="A22" i="559" s="1"/>
  <c r="A23" i="559" s="1"/>
  <c r="A24" i="559" s="1"/>
  <c r="A25" i="559" s="1"/>
  <c r="A26" i="559" s="1"/>
  <c r="A27" i="559" s="1"/>
  <c r="A28" i="559" s="1"/>
  <c r="A29" i="559" s="1"/>
  <c r="A30" i="559" s="1"/>
  <c r="A31" i="559" s="1"/>
  <c r="A32" i="559" s="1"/>
  <c r="A33" i="559" s="1"/>
  <c r="A34" i="559" s="1"/>
  <c r="A35" i="559" s="1"/>
  <c r="A36" i="559" s="1"/>
  <c r="A37" i="559" s="1"/>
  <c r="A38" i="559" s="1"/>
  <c r="A39" i="559" s="1"/>
  <c r="A40" i="559" s="1"/>
  <c r="A41" i="559" s="1"/>
  <c r="A42" i="559" s="1"/>
  <c r="A43" i="559" s="1"/>
  <c r="A44" i="559" s="1"/>
  <c r="A45" i="559" s="1"/>
  <c r="A46" i="559" s="1"/>
  <c r="A47" i="559" s="1"/>
  <c r="A48" i="559" s="1"/>
  <c r="A49" i="559" s="1"/>
  <c r="A50" i="559" s="1"/>
  <c r="A51" i="559" s="1"/>
  <c r="A52" i="559" s="1"/>
  <c r="A53" i="559" s="1"/>
  <c r="A54" i="559" s="1"/>
  <c r="A55" i="559" s="1"/>
  <c r="A56" i="559" s="1"/>
  <c r="A57" i="559" s="1"/>
  <c r="E11" i="559"/>
  <c r="E12" i="559" s="1"/>
  <c r="E13" i="559" s="1"/>
  <c r="E14" i="559" s="1"/>
  <c r="E15" i="559" s="1"/>
  <c r="E16" i="559" s="1"/>
  <c r="E17" i="559" s="1"/>
  <c r="E18" i="559" s="1"/>
  <c r="E19" i="559" s="1"/>
  <c r="E20" i="559" s="1"/>
  <c r="E21" i="559" s="1"/>
  <c r="E22" i="559" s="1"/>
  <c r="E23" i="559" s="1"/>
  <c r="E24" i="559" s="1"/>
  <c r="E25" i="559" s="1"/>
  <c r="E26" i="559" s="1"/>
  <c r="E27" i="559" s="1"/>
  <c r="E28" i="559" s="1"/>
  <c r="E29" i="559" s="1"/>
  <c r="E30" i="559" s="1"/>
  <c r="E31" i="559" s="1"/>
  <c r="E32" i="559" s="1"/>
  <c r="E33" i="559" s="1"/>
  <c r="E34" i="559" s="1"/>
  <c r="E35" i="559" s="1"/>
  <c r="E36" i="559" s="1"/>
  <c r="E37" i="559" s="1"/>
  <c r="E38" i="559" s="1"/>
  <c r="E39" i="559" s="1"/>
  <c r="E40" i="559" s="1"/>
  <c r="E41" i="559" s="1"/>
  <c r="E42" i="559" s="1"/>
  <c r="E43" i="559" s="1"/>
  <c r="E44" i="559" s="1"/>
  <c r="E45" i="559" s="1"/>
  <c r="E46" i="559" s="1"/>
  <c r="E47" i="559" s="1"/>
  <c r="E48" i="559" s="1"/>
  <c r="E49" i="559" s="1"/>
  <c r="E50" i="559" s="1"/>
  <c r="E51" i="559" s="1"/>
  <c r="E52" i="559" s="1"/>
  <c r="E53" i="559" s="1"/>
  <c r="E54" i="559" s="1"/>
  <c r="E55" i="559" s="1"/>
  <c r="E56" i="559" s="1"/>
  <c r="E57" i="559" s="1"/>
  <c r="F8" i="559"/>
  <c r="E10" i="558"/>
  <c r="G10" i="558" s="1"/>
  <c r="G11" i="558" s="1"/>
  <c r="G12" i="558" s="1"/>
  <c r="G13" i="558" s="1"/>
  <c r="G14" i="558" s="1"/>
  <c r="G15" i="558" s="1"/>
  <c r="G16" i="558" s="1"/>
  <c r="G17" i="558" s="1"/>
  <c r="G18" i="558" s="1"/>
  <c r="G19" i="558" s="1"/>
  <c r="G20" i="558" s="1"/>
  <c r="G21" i="558" s="1"/>
  <c r="G22" i="558" s="1"/>
  <c r="G23" i="558" s="1"/>
  <c r="G24" i="558" s="1"/>
  <c r="G25" i="558" s="1"/>
  <c r="G26" i="558" s="1"/>
  <c r="G27" i="558" s="1"/>
  <c r="G28" i="558" s="1"/>
  <c r="G29" i="558" s="1"/>
  <c r="G30" i="558" s="1"/>
  <c r="G31" i="558" s="1"/>
  <c r="G32" i="558" s="1"/>
  <c r="G33" i="558" s="1"/>
  <c r="G34" i="558" s="1"/>
  <c r="G35" i="558" s="1"/>
  <c r="G36" i="558" s="1"/>
  <c r="G37" i="558" s="1"/>
  <c r="G38" i="558" s="1"/>
  <c r="G39" i="558" s="1"/>
  <c r="G40" i="558" s="1"/>
  <c r="G41" i="558" s="1"/>
  <c r="G42" i="558" s="1"/>
  <c r="G43" i="558" s="1"/>
  <c r="G44" i="558" s="1"/>
  <c r="G45" i="558" s="1"/>
  <c r="G46" i="558" s="1"/>
  <c r="G47" i="558" s="1"/>
  <c r="G48" i="558" s="1"/>
  <c r="G49" i="558" s="1"/>
  <c r="G50" i="558" s="1"/>
  <c r="G51" i="558" s="1"/>
  <c r="G52" i="558" s="1"/>
  <c r="G53" i="558" s="1"/>
  <c r="G54" i="558" s="1"/>
  <c r="G55" i="558" s="1"/>
  <c r="G56" i="558" s="1"/>
  <c r="G57" i="558" s="1"/>
  <c r="C5" i="558"/>
  <c r="F11" i="558"/>
  <c r="F12" i="558" s="1"/>
  <c r="F13" i="558" s="1"/>
  <c r="F14" i="558" s="1"/>
  <c r="F15" i="558" s="1"/>
  <c r="F16" i="558" s="1"/>
  <c r="F17" i="558" s="1"/>
  <c r="F18" i="558" s="1"/>
  <c r="F19" i="558" s="1"/>
  <c r="F20" i="558" s="1"/>
  <c r="F21" i="558" s="1"/>
  <c r="F22" i="558" s="1"/>
  <c r="F23" i="558" s="1"/>
  <c r="F24" i="558" s="1"/>
  <c r="F25" i="558" s="1"/>
  <c r="F26" i="558" s="1"/>
  <c r="F27" i="558" s="1"/>
  <c r="F28" i="558" s="1"/>
  <c r="F29" i="558" s="1"/>
  <c r="F30" i="558" s="1"/>
  <c r="F31" i="558" s="1"/>
  <c r="F32" i="558" s="1"/>
  <c r="F33" i="558" s="1"/>
  <c r="F34" i="558" s="1"/>
  <c r="F35" i="558" s="1"/>
  <c r="F36" i="558" s="1"/>
  <c r="F37" i="558" s="1"/>
  <c r="F38" i="558" s="1"/>
  <c r="F39" i="558" s="1"/>
  <c r="F40" i="558" s="1"/>
  <c r="F41" i="558" s="1"/>
  <c r="F42" i="558" s="1"/>
  <c r="F43" i="558" s="1"/>
  <c r="F44" i="558" s="1"/>
  <c r="F45" i="558" s="1"/>
  <c r="F46" i="558" s="1"/>
  <c r="F47" i="558" s="1"/>
  <c r="F48" i="558" s="1"/>
  <c r="F49" i="558" s="1"/>
  <c r="F50" i="558" s="1"/>
  <c r="F51" i="558" s="1"/>
  <c r="F52" i="558" s="1"/>
  <c r="F53" i="558" s="1"/>
  <c r="F54" i="558" s="1"/>
  <c r="F55" i="558" s="1"/>
  <c r="F56" i="558" s="1"/>
  <c r="F57" i="558" s="1"/>
  <c r="A11" i="558"/>
  <c r="A12" i="558" s="1"/>
  <c r="A13" i="558" s="1"/>
  <c r="A14" i="558" s="1"/>
  <c r="A15" i="558" s="1"/>
  <c r="A16" i="558" s="1"/>
  <c r="A17" i="558" s="1"/>
  <c r="A18" i="558" s="1"/>
  <c r="A19" i="558" s="1"/>
  <c r="A20" i="558" s="1"/>
  <c r="A21" i="558" s="1"/>
  <c r="A22" i="558" s="1"/>
  <c r="A23" i="558" s="1"/>
  <c r="A24" i="558" s="1"/>
  <c r="A25" i="558" s="1"/>
  <c r="A26" i="558" s="1"/>
  <c r="A27" i="558" s="1"/>
  <c r="A28" i="558" s="1"/>
  <c r="A29" i="558" s="1"/>
  <c r="A30" i="558" s="1"/>
  <c r="A31" i="558" s="1"/>
  <c r="A32" i="558" s="1"/>
  <c r="A33" i="558" s="1"/>
  <c r="A34" i="558" s="1"/>
  <c r="A35" i="558" s="1"/>
  <c r="A36" i="558" s="1"/>
  <c r="A37" i="558" s="1"/>
  <c r="A38" i="558" s="1"/>
  <c r="A39" i="558" s="1"/>
  <c r="A40" i="558" s="1"/>
  <c r="A41" i="558" s="1"/>
  <c r="A42" i="558" s="1"/>
  <c r="A43" i="558" s="1"/>
  <c r="A44" i="558" s="1"/>
  <c r="A45" i="558" s="1"/>
  <c r="A46" i="558" s="1"/>
  <c r="A47" i="558" s="1"/>
  <c r="A48" i="558" s="1"/>
  <c r="A49" i="558" s="1"/>
  <c r="A50" i="558" s="1"/>
  <c r="A51" i="558" s="1"/>
  <c r="A52" i="558" s="1"/>
  <c r="A53" i="558" s="1"/>
  <c r="A54" i="558" s="1"/>
  <c r="A55" i="558" s="1"/>
  <c r="A56" i="558" s="1"/>
  <c r="A57" i="558" s="1"/>
  <c r="E11" i="558"/>
  <c r="E12" i="558" s="1"/>
  <c r="E13" i="558" s="1"/>
  <c r="E14" i="558" s="1"/>
  <c r="E15" i="558" s="1"/>
  <c r="E16" i="558" s="1"/>
  <c r="E17" i="558" s="1"/>
  <c r="E18" i="558" s="1"/>
  <c r="E19" i="558" s="1"/>
  <c r="E20" i="558" s="1"/>
  <c r="E21" i="558" s="1"/>
  <c r="E22" i="558" s="1"/>
  <c r="E23" i="558" s="1"/>
  <c r="E24" i="558" s="1"/>
  <c r="E25" i="558" s="1"/>
  <c r="E26" i="558" s="1"/>
  <c r="E27" i="558" s="1"/>
  <c r="E28" i="558" s="1"/>
  <c r="E29" i="558" s="1"/>
  <c r="E30" i="558" s="1"/>
  <c r="E31" i="558" s="1"/>
  <c r="E32" i="558" s="1"/>
  <c r="E33" i="558" s="1"/>
  <c r="E34" i="558" s="1"/>
  <c r="E35" i="558" s="1"/>
  <c r="E36" i="558" s="1"/>
  <c r="E37" i="558" s="1"/>
  <c r="E38" i="558" s="1"/>
  <c r="E39" i="558" s="1"/>
  <c r="E40" i="558" s="1"/>
  <c r="E41" i="558" s="1"/>
  <c r="E42" i="558" s="1"/>
  <c r="E43" i="558" s="1"/>
  <c r="E44" i="558" s="1"/>
  <c r="E45" i="558" s="1"/>
  <c r="E46" i="558" s="1"/>
  <c r="E47" i="558" s="1"/>
  <c r="E48" i="558" s="1"/>
  <c r="E49" i="558" s="1"/>
  <c r="E50" i="558" s="1"/>
  <c r="E51" i="558" s="1"/>
  <c r="E52" i="558" s="1"/>
  <c r="E53" i="558" s="1"/>
  <c r="E54" i="558" s="1"/>
  <c r="E55" i="558" s="1"/>
  <c r="E56" i="558" s="1"/>
  <c r="E57" i="558" s="1"/>
  <c r="F8" i="558"/>
  <c r="E10" i="557"/>
  <c r="C5" i="557"/>
  <c r="H42" i="557"/>
  <c r="F11" i="557"/>
  <c r="F12" i="557" s="1"/>
  <c r="F13" i="557" s="1"/>
  <c r="F14" i="557" s="1"/>
  <c r="F15" i="557" s="1"/>
  <c r="F16" i="557" s="1"/>
  <c r="F17" i="557" s="1"/>
  <c r="F18" i="557" s="1"/>
  <c r="F19" i="557" s="1"/>
  <c r="F20" i="557" s="1"/>
  <c r="F21" i="557" s="1"/>
  <c r="F22" i="557" s="1"/>
  <c r="F23" i="557" s="1"/>
  <c r="F24" i="557" s="1"/>
  <c r="F25" i="557" s="1"/>
  <c r="F26" i="557" s="1"/>
  <c r="F27" i="557" s="1"/>
  <c r="F28" i="557" s="1"/>
  <c r="F29" i="557" s="1"/>
  <c r="F30" i="557" s="1"/>
  <c r="F31" i="557" s="1"/>
  <c r="F32" i="557" s="1"/>
  <c r="F33" i="557" s="1"/>
  <c r="F34" i="557" s="1"/>
  <c r="F35" i="557" s="1"/>
  <c r="F36" i="557" s="1"/>
  <c r="F37" i="557" s="1"/>
  <c r="F38" i="557" s="1"/>
  <c r="F39" i="557" s="1"/>
  <c r="F40" i="557" s="1"/>
  <c r="F41" i="557" s="1"/>
  <c r="F42" i="557" s="1"/>
  <c r="F43" i="557" s="1"/>
  <c r="F44" i="557" s="1"/>
  <c r="F45" i="557" s="1"/>
  <c r="F46" i="557" s="1"/>
  <c r="F47" i="557" s="1"/>
  <c r="F48" i="557" s="1"/>
  <c r="F49" i="557" s="1"/>
  <c r="F50" i="557" s="1"/>
  <c r="F51" i="557" s="1"/>
  <c r="F52" i="557" s="1"/>
  <c r="F53" i="557" s="1"/>
  <c r="F54" i="557" s="1"/>
  <c r="F55" i="557" s="1"/>
  <c r="F56" i="557" s="1"/>
  <c r="F57" i="557" s="1"/>
  <c r="A11" i="557"/>
  <c r="A12" i="557" s="1"/>
  <c r="A13" i="557" s="1"/>
  <c r="A14" i="557" s="1"/>
  <c r="A15" i="557" s="1"/>
  <c r="A16" i="557" s="1"/>
  <c r="A17" i="557" s="1"/>
  <c r="A18" i="557" s="1"/>
  <c r="A19" i="557" s="1"/>
  <c r="A20" i="557" s="1"/>
  <c r="A21" i="557" s="1"/>
  <c r="A22" i="557" s="1"/>
  <c r="A23" i="557" s="1"/>
  <c r="A24" i="557" s="1"/>
  <c r="A25" i="557" s="1"/>
  <c r="A26" i="557" s="1"/>
  <c r="A27" i="557" s="1"/>
  <c r="A28" i="557" s="1"/>
  <c r="A29" i="557" s="1"/>
  <c r="A30" i="557" s="1"/>
  <c r="A31" i="557" s="1"/>
  <c r="A32" i="557" s="1"/>
  <c r="A33" i="557" s="1"/>
  <c r="A34" i="557" s="1"/>
  <c r="A35" i="557" s="1"/>
  <c r="A36" i="557" s="1"/>
  <c r="A37" i="557" s="1"/>
  <c r="A38" i="557" s="1"/>
  <c r="A39" i="557" s="1"/>
  <c r="A40" i="557" s="1"/>
  <c r="A41" i="557" s="1"/>
  <c r="A42" i="557" s="1"/>
  <c r="A43" i="557" s="1"/>
  <c r="A44" i="557" s="1"/>
  <c r="A45" i="557" s="1"/>
  <c r="A46" i="557" s="1"/>
  <c r="A47" i="557" s="1"/>
  <c r="A48" i="557" s="1"/>
  <c r="A49" i="557" s="1"/>
  <c r="A50" i="557" s="1"/>
  <c r="A51" i="557" s="1"/>
  <c r="A52" i="557" s="1"/>
  <c r="A53" i="557" s="1"/>
  <c r="A54" i="557" s="1"/>
  <c r="A55" i="557" s="1"/>
  <c r="A56" i="557" s="1"/>
  <c r="A57" i="557" s="1"/>
  <c r="G10" i="557"/>
  <c r="G11" i="557" s="1"/>
  <c r="G12" i="557" s="1"/>
  <c r="G13" i="557" s="1"/>
  <c r="G14" i="557" s="1"/>
  <c r="G15" i="557" s="1"/>
  <c r="G16" i="557" s="1"/>
  <c r="G17" i="557" s="1"/>
  <c r="G18" i="557" s="1"/>
  <c r="G19" i="557" s="1"/>
  <c r="G20" i="557" s="1"/>
  <c r="G21" i="557" s="1"/>
  <c r="G22" i="557" s="1"/>
  <c r="G23" i="557" s="1"/>
  <c r="G24" i="557" s="1"/>
  <c r="G25" i="557" s="1"/>
  <c r="G26" i="557" s="1"/>
  <c r="G27" i="557" s="1"/>
  <c r="G28" i="557" s="1"/>
  <c r="G29" i="557" s="1"/>
  <c r="G30" i="557" s="1"/>
  <c r="G31" i="557" s="1"/>
  <c r="G32" i="557" s="1"/>
  <c r="G33" i="557" s="1"/>
  <c r="G34" i="557" s="1"/>
  <c r="G35" i="557" s="1"/>
  <c r="G36" i="557" s="1"/>
  <c r="G37" i="557" s="1"/>
  <c r="G38" i="557" s="1"/>
  <c r="G39" i="557" s="1"/>
  <c r="G40" i="557" s="1"/>
  <c r="G41" i="557" s="1"/>
  <c r="G42" i="557" s="1"/>
  <c r="G43" i="557" s="1"/>
  <c r="G44" i="557" s="1"/>
  <c r="G45" i="557" s="1"/>
  <c r="G46" i="557" s="1"/>
  <c r="G47" i="557" s="1"/>
  <c r="G48" i="557" s="1"/>
  <c r="G49" i="557" s="1"/>
  <c r="G50" i="557" s="1"/>
  <c r="G51" i="557" s="1"/>
  <c r="G52" i="557" s="1"/>
  <c r="G53" i="557" s="1"/>
  <c r="G54" i="557" s="1"/>
  <c r="G55" i="557" s="1"/>
  <c r="G56" i="557" s="1"/>
  <c r="G57" i="557" s="1"/>
  <c r="E11" i="557"/>
  <c r="E12" i="557" s="1"/>
  <c r="E13" i="557" s="1"/>
  <c r="E14" i="557" s="1"/>
  <c r="E15" i="557" s="1"/>
  <c r="E16" i="557" s="1"/>
  <c r="E17" i="557" s="1"/>
  <c r="E18" i="557" s="1"/>
  <c r="E19" i="557" s="1"/>
  <c r="E20" i="557" s="1"/>
  <c r="E21" i="557" s="1"/>
  <c r="E22" i="557" s="1"/>
  <c r="E23" i="557" s="1"/>
  <c r="E24" i="557" s="1"/>
  <c r="E25" i="557" s="1"/>
  <c r="E26" i="557" s="1"/>
  <c r="E27" i="557" s="1"/>
  <c r="E28" i="557" s="1"/>
  <c r="E29" i="557" s="1"/>
  <c r="E30" i="557" s="1"/>
  <c r="E31" i="557" s="1"/>
  <c r="E32" i="557" s="1"/>
  <c r="E33" i="557" s="1"/>
  <c r="E34" i="557" s="1"/>
  <c r="E35" i="557" s="1"/>
  <c r="E36" i="557" s="1"/>
  <c r="E37" i="557" s="1"/>
  <c r="E38" i="557" s="1"/>
  <c r="E39" i="557" s="1"/>
  <c r="E40" i="557" s="1"/>
  <c r="E41" i="557" s="1"/>
  <c r="E42" i="557" s="1"/>
  <c r="E43" i="557" s="1"/>
  <c r="E44" i="557" s="1"/>
  <c r="E45" i="557" s="1"/>
  <c r="E46" i="557" s="1"/>
  <c r="E47" i="557" s="1"/>
  <c r="E48" i="557" s="1"/>
  <c r="E49" i="557" s="1"/>
  <c r="E50" i="557" s="1"/>
  <c r="E51" i="557" s="1"/>
  <c r="E52" i="557" s="1"/>
  <c r="E53" i="557" s="1"/>
  <c r="E54" i="557" s="1"/>
  <c r="E55" i="557" s="1"/>
  <c r="E56" i="557" s="1"/>
  <c r="E57" i="557" s="1"/>
  <c r="F8" i="557"/>
  <c r="B30" i="568" l="1"/>
  <c r="K30" i="568" s="1"/>
  <c r="B29" i="567"/>
  <c r="K29" i="567" s="1"/>
  <c r="B29" i="566"/>
  <c r="K29" i="566" s="1"/>
  <c r="B29" i="564"/>
  <c r="K29" i="564" s="1"/>
  <c r="B27" i="563"/>
  <c r="K27" i="563" s="1"/>
  <c r="B27" i="562"/>
  <c r="K27" i="562" s="1"/>
  <c r="K26" i="561"/>
  <c r="B27" i="561" s="1"/>
  <c r="B27" i="560"/>
  <c r="K27" i="560" s="1"/>
  <c r="B10" i="559"/>
  <c r="K10" i="559" s="1"/>
  <c r="B11" i="559" s="1"/>
  <c r="K11" i="559" s="1"/>
  <c r="B10" i="558"/>
  <c r="K10" i="558" s="1"/>
  <c r="B11" i="558" s="1"/>
  <c r="K11" i="558" s="1"/>
  <c r="B10" i="557"/>
  <c r="K10" i="557" s="1"/>
  <c r="B11" i="557" s="1"/>
  <c r="B31" i="568" l="1"/>
  <c r="K31" i="568" s="1"/>
  <c r="B30" i="567"/>
  <c r="K30" i="567" s="1"/>
  <c r="B30" i="566"/>
  <c r="K30" i="566" s="1"/>
  <c r="B30" i="564"/>
  <c r="K30" i="564" s="1"/>
  <c r="K11" i="557"/>
  <c r="B12" i="557" s="1"/>
  <c r="K12" i="557" s="1"/>
  <c r="B13" i="557" s="1"/>
  <c r="B28" i="563"/>
  <c r="K28" i="563" s="1"/>
  <c r="B28" i="562"/>
  <c r="K28" i="562" s="1"/>
  <c r="K27" i="561"/>
  <c r="B28" i="561" s="1"/>
  <c r="B28" i="560"/>
  <c r="K28" i="560" s="1"/>
  <c r="B12" i="559"/>
  <c r="B12" i="558"/>
  <c r="K12" i="558" s="1"/>
  <c r="B32" i="568" l="1"/>
  <c r="K32" i="568" s="1"/>
  <c r="B31" i="567"/>
  <c r="K31" i="567" s="1"/>
  <c r="B31" i="566"/>
  <c r="K31" i="566" s="1"/>
  <c r="B31" i="564"/>
  <c r="K31" i="564" s="1"/>
  <c r="B29" i="563"/>
  <c r="K29" i="563" s="1"/>
  <c r="B29" i="562"/>
  <c r="K29" i="562" s="1"/>
  <c r="K28" i="561"/>
  <c r="B29" i="561" s="1"/>
  <c r="B29" i="560"/>
  <c r="K29" i="560" s="1"/>
  <c r="B13" i="559"/>
  <c r="K13" i="559" s="1"/>
  <c r="B14" i="559" s="1"/>
  <c r="K14" i="559" s="1"/>
  <c r="K12" i="559"/>
  <c r="B13" i="558"/>
  <c r="K13" i="558" s="1"/>
  <c r="K13" i="557"/>
  <c r="B14" i="557" s="1"/>
  <c r="B33" i="568" l="1"/>
  <c r="K33" i="568" s="1"/>
  <c r="B32" i="567"/>
  <c r="K32" i="567" s="1"/>
  <c r="B32" i="566"/>
  <c r="K32" i="566" s="1"/>
  <c r="B32" i="564"/>
  <c r="K32" i="564" s="1"/>
  <c r="B30" i="563"/>
  <c r="K30" i="563" s="1"/>
  <c r="B30" i="562"/>
  <c r="K30" i="562" s="1"/>
  <c r="K29" i="561"/>
  <c r="B30" i="561" s="1"/>
  <c r="B30" i="560"/>
  <c r="K30" i="560" s="1"/>
  <c r="B15" i="559"/>
  <c r="K15" i="559" s="1"/>
  <c r="B14" i="558"/>
  <c r="K14" i="558" s="1"/>
  <c r="B15" i="557"/>
  <c r="K14" i="557"/>
  <c r="B34" i="568" l="1"/>
  <c r="K34" i="568" s="1"/>
  <c r="B33" i="567"/>
  <c r="K33" i="567" s="1"/>
  <c r="B33" i="566"/>
  <c r="K33" i="566" s="1"/>
  <c r="B33" i="564"/>
  <c r="K33" i="564" s="1"/>
  <c r="B15" i="558"/>
  <c r="B31" i="563"/>
  <c r="K31" i="563" s="1"/>
  <c r="B31" i="562"/>
  <c r="K31" i="562" s="1"/>
  <c r="K30" i="561"/>
  <c r="B31" i="561" s="1"/>
  <c r="B31" i="560"/>
  <c r="K31" i="560" s="1"/>
  <c r="B16" i="559"/>
  <c r="K16" i="559" s="1"/>
  <c r="B16" i="557"/>
  <c r="K15" i="557"/>
  <c r="B35" i="568" l="1"/>
  <c r="K35" i="568" s="1"/>
  <c r="B34" i="567"/>
  <c r="K34" i="567" s="1"/>
  <c r="B34" i="566"/>
  <c r="K34" i="566" s="1"/>
  <c r="B34" i="564"/>
  <c r="K34" i="564" s="1"/>
  <c r="B16" i="558"/>
  <c r="K16" i="558" s="1"/>
  <c r="B17" i="558" s="1"/>
  <c r="K17" i="558" s="1"/>
  <c r="K15" i="558"/>
  <c r="B32" i="563"/>
  <c r="K32" i="563" s="1"/>
  <c r="B32" i="562"/>
  <c r="K32" i="562" s="1"/>
  <c r="B32" i="561"/>
  <c r="K31" i="561"/>
  <c r="B32" i="560"/>
  <c r="K32" i="560" s="1"/>
  <c r="B17" i="559"/>
  <c r="K17" i="559" s="1"/>
  <c r="B17" i="557"/>
  <c r="K16" i="557"/>
  <c r="B36" i="568" l="1"/>
  <c r="K36" i="568" s="1"/>
  <c r="B35" i="567"/>
  <c r="K35" i="567" s="1"/>
  <c r="B35" i="566"/>
  <c r="K35" i="566" s="1"/>
  <c r="B35" i="564"/>
  <c r="K35" i="564" s="1"/>
  <c r="B33" i="563"/>
  <c r="K33" i="563" s="1"/>
  <c r="B33" i="562"/>
  <c r="K33" i="562" s="1"/>
  <c r="K32" i="561"/>
  <c r="B33" i="561" s="1"/>
  <c r="B33" i="560"/>
  <c r="K33" i="560" s="1"/>
  <c r="B18" i="559"/>
  <c r="K18" i="559" s="1"/>
  <c r="B18" i="558"/>
  <c r="K18" i="558" s="1"/>
  <c r="B18" i="557"/>
  <c r="K17" i="557"/>
  <c r="B37" i="568" l="1"/>
  <c r="K37" i="568" s="1"/>
  <c r="B36" i="567"/>
  <c r="K36" i="567" s="1"/>
  <c r="B36" i="566"/>
  <c r="K36" i="566" s="1"/>
  <c r="B36" i="564"/>
  <c r="K36" i="564" s="1"/>
  <c r="B34" i="563"/>
  <c r="K34" i="563" s="1"/>
  <c r="B34" i="562"/>
  <c r="K34" i="562" s="1"/>
  <c r="K33" i="561"/>
  <c r="B34" i="561" s="1"/>
  <c r="B34" i="560"/>
  <c r="K34" i="560" s="1"/>
  <c r="B19" i="559"/>
  <c r="K19" i="559" s="1"/>
  <c r="B19" i="558"/>
  <c r="K19" i="558" s="1"/>
  <c r="B19" i="557"/>
  <c r="K18" i="557"/>
  <c r="B38" i="568" l="1"/>
  <c r="K38" i="568" s="1"/>
  <c r="B37" i="567"/>
  <c r="K37" i="567" s="1"/>
  <c r="B37" i="566"/>
  <c r="K37" i="566" s="1"/>
  <c r="B37" i="564"/>
  <c r="K37" i="564" s="1"/>
  <c r="B35" i="563"/>
  <c r="K35" i="563" s="1"/>
  <c r="B35" i="562"/>
  <c r="K35" i="562" s="1"/>
  <c r="K34" i="561"/>
  <c r="B35" i="561" s="1"/>
  <c r="B35" i="560"/>
  <c r="K35" i="560" s="1"/>
  <c r="B20" i="559"/>
  <c r="K20" i="559" s="1"/>
  <c r="B20" i="558"/>
  <c r="K20" i="558" s="1"/>
  <c r="B20" i="557"/>
  <c r="K19" i="557"/>
  <c r="B39" i="568" l="1"/>
  <c r="K39" i="568" s="1"/>
  <c r="B38" i="567"/>
  <c r="K38" i="567" s="1"/>
  <c r="B38" i="566"/>
  <c r="K38" i="566" s="1"/>
  <c r="B38" i="564"/>
  <c r="K38" i="564" s="1"/>
  <c r="B36" i="563"/>
  <c r="K36" i="563" s="1"/>
  <c r="B36" i="562"/>
  <c r="K36" i="562" s="1"/>
  <c r="K35" i="561"/>
  <c r="B36" i="561" s="1"/>
  <c r="B36" i="560"/>
  <c r="K36" i="560" s="1"/>
  <c r="B21" i="559"/>
  <c r="K21" i="559" s="1"/>
  <c r="B21" i="558"/>
  <c r="K21" i="558" s="1"/>
  <c r="K20" i="557"/>
  <c r="B21" i="557" s="1"/>
  <c r="B40" i="568" l="1"/>
  <c r="K40" i="568" s="1"/>
  <c r="B39" i="567"/>
  <c r="K39" i="567" s="1"/>
  <c r="B39" i="566"/>
  <c r="K39" i="566" s="1"/>
  <c r="B39" i="564"/>
  <c r="K39" i="564" s="1"/>
  <c r="B37" i="563"/>
  <c r="K37" i="563" s="1"/>
  <c r="B37" i="562"/>
  <c r="K37" i="562" s="1"/>
  <c r="K36" i="561"/>
  <c r="B37" i="561" s="1"/>
  <c r="B37" i="560"/>
  <c r="K37" i="560" s="1"/>
  <c r="B22" i="559"/>
  <c r="K22" i="559" s="1"/>
  <c r="B22" i="558"/>
  <c r="K22" i="558" s="1"/>
  <c r="K21" i="557"/>
  <c r="B22" i="557" s="1"/>
  <c r="B41" i="568" l="1"/>
  <c r="K41" i="568" s="1"/>
  <c r="B40" i="567"/>
  <c r="K40" i="567" s="1"/>
  <c r="B40" i="566"/>
  <c r="K40" i="566" s="1"/>
  <c r="B40" i="564"/>
  <c r="K40" i="564" s="1"/>
  <c r="B38" i="563"/>
  <c r="K38" i="563" s="1"/>
  <c r="B38" i="562"/>
  <c r="K38" i="562" s="1"/>
  <c r="K37" i="561"/>
  <c r="B38" i="561" s="1"/>
  <c r="B38" i="560"/>
  <c r="K38" i="560" s="1"/>
  <c r="B23" i="559"/>
  <c r="K23" i="559" s="1"/>
  <c r="B23" i="558"/>
  <c r="K23" i="558" s="1"/>
  <c r="K22" i="557"/>
  <c r="B23" i="557" s="1"/>
  <c r="B42" i="568" l="1"/>
  <c r="K42" i="568" s="1"/>
  <c r="B41" i="567"/>
  <c r="K41" i="567" s="1"/>
  <c r="B41" i="566"/>
  <c r="K41" i="566" s="1"/>
  <c r="B41" i="564"/>
  <c r="K41" i="564" s="1"/>
  <c r="B39" i="563"/>
  <c r="K39" i="563" s="1"/>
  <c r="B39" i="562"/>
  <c r="K39" i="562" s="1"/>
  <c r="K38" i="561"/>
  <c r="B39" i="561" s="1"/>
  <c r="B39" i="560"/>
  <c r="K39" i="560" s="1"/>
  <c r="B24" i="559"/>
  <c r="K24" i="559" s="1"/>
  <c r="B24" i="558"/>
  <c r="K24" i="558" s="1"/>
  <c r="B24" i="557"/>
  <c r="K23" i="557"/>
  <c r="B43" i="568" l="1"/>
  <c r="K43" i="568" s="1"/>
  <c r="B42" i="567"/>
  <c r="K42" i="567" s="1"/>
  <c r="B42" i="566"/>
  <c r="K42" i="566" s="1"/>
  <c r="B42" i="564"/>
  <c r="K42" i="564" s="1"/>
  <c r="B40" i="563"/>
  <c r="K40" i="563" s="1"/>
  <c r="B40" i="562"/>
  <c r="K40" i="562" s="1"/>
  <c r="K39" i="561"/>
  <c r="B40" i="561" s="1"/>
  <c r="B40" i="560"/>
  <c r="K40" i="560" s="1"/>
  <c r="B25" i="559"/>
  <c r="K25" i="559" s="1"/>
  <c r="B25" i="558"/>
  <c r="K25" i="558" s="1"/>
  <c r="B25" i="557"/>
  <c r="K24" i="557"/>
  <c r="B44" i="568" l="1"/>
  <c r="K44" i="568" s="1"/>
  <c r="B43" i="567"/>
  <c r="K43" i="567" s="1"/>
  <c r="B43" i="566"/>
  <c r="K43" i="566" s="1"/>
  <c r="B43" i="564"/>
  <c r="K43" i="564" s="1"/>
  <c r="B41" i="563"/>
  <c r="K41" i="563" s="1"/>
  <c r="B41" i="562"/>
  <c r="K41" i="562" s="1"/>
  <c r="K40" i="561"/>
  <c r="B41" i="561" s="1"/>
  <c r="B41" i="560"/>
  <c r="K41" i="560" s="1"/>
  <c r="B26" i="559"/>
  <c r="K26" i="559" s="1"/>
  <c r="B26" i="558"/>
  <c r="K26" i="558" s="1"/>
  <c r="B26" i="557"/>
  <c r="K25" i="557"/>
  <c r="B45" i="568" l="1"/>
  <c r="K45" i="568" s="1"/>
  <c r="B44" i="567"/>
  <c r="K44" i="567" s="1"/>
  <c r="B44" i="566"/>
  <c r="K44" i="566" s="1"/>
  <c r="B44" i="564"/>
  <c r="K44" i="564" s="1"/>
  <c r="B42" i="563"/>
  <c r="K42" i="563" s="1"/>
  <c r="B42" i="562"/>
  <c r="K42" i="562" s="1"/>
  <c r="K41" i="561"/>
  <c r="B42" i="561" s="1"/>
  <c r="B42" i="560"/>
  <c r="K42" i="560" s="1"/>
  <c r="B27" i="559"/>
  <c r="K27" i="559" s="1"/>
  <c r="B27" i="558"/>
  <c r="K27" i="558" s="1"/>
  <c r="B27" i="557"/>
  <c r="K26" i="557"/>
  <c r="B46" i="568" l="1"/>
  <c r="K46" i="568" s="1"/>
  <c r="B45" i="567"/>
  <c r="K45" i="567" s="1"/>
  <c r="B45" i="566"/>
  <c r="K45" i="566" s="1"/>
  <c r="B45" i="564"/>
  <c r="K45" i="564" s="1"/>
  <c r="B43" i="563"/>
  <c r="K43" i="563" s="1"/>
  <c r="B43" i="562"/>
  <c r="K43" i="562" s="1"/>
  <c r="K42" i="561"/>
  <c r="B43" i="561" s="1"/>
  <c r="B43" i="560"/>
  <c r="K43" i="560" s="1"/>
  <c r="B28" i="559"/>
  <c r="K28" i="559" s="1"/>
  <c r="B28" i="558"/>
  <c r="K28" i="558" s="1"/>
  <c r="B28" i="557"/>
  <c r="K27" i="557"/>
  <c r="B47" i="568" l="1"/>
  <c r="K47" i="568" s="1"/>
  <c r="B46" i="567"/>
  <c r="K46" i="567" s="1"/>
  <c r="B46" i="566"/>
  <c r="K46" i="566" s="1"/>
  <c r="B46" i="564"/>
  <c r="K46" i="564" s="1"/>
  <c r="B44" i="563"/>
  <c r="K44" i="563" s="1"/>
  <c r="B44" i="562"/>
  <c r="K44" i="562" s="1"/>
  <c r="K43" i="561"/>
  <c r="B44" i="561" s="1"/>
  <c r="B44" i="560"/>
  <c r="K44" i="560" s="1"/>
  <c r="B29" i="559"/>
  <c r="K29" i="559" s="1"/>
  <c r="B29" i="558"/>
  <c r="K29" i="558" s="1"/>
  <c r="K28" i="557"/>
  <c r="B29" i="557" s="1"/>
  <c r="B48" i="568" l="1"/>
  <c r="K48" i="568" s="1"/>
  <c r="B47" i="567"/>
  <c r="K47" i="567" s="1"/>
  <c r="B47" i="566"/>
  <c r="K47" i="566" s="1"/>
  <c r="B47" i="564"/>
  <c r="K47" i="564" s="1"/>
  <c r="B45" i="563"/>
  <c r="K45" i="563" s="1"/>
  <c r="B45" i="562"/>
  <c r="K45" i="562" s="1"/>
  <c r="K44" i="561"/>
  <c r="B45" i="561" s="1"/>
  <c r="B45" i="560"/>
  <c r="K45" i="560" s="1"/>
  <c r="B30" i="559"/>
  <c r="K30" i="559" s="1"/>
  <c r="B30" i="558"/>
  <c r="K30" i="558" s="1"/>
  <c r="K29" i="557"/>
  <c r="B30" i="557" s="1"/>
  <c r="B49" i="568" l="1"/>
  <c r="K49" i="568" s="1"/>
  <c r="B48" i="567"/>
  <c r="K48" i="567" s="1"/>
  <c r="B48" i="566"/>
  <c r="K48" i="566" s="1"/>
  <c r="B48" i="564"/>
  <c r="K48" i="564" s="1"/>
  <c r="B46" i="563"/>
  <c r="K46" i="563" s="1"/>
  <c r="B46" i="562"/>
  <c r="K46" i="562" s="1"/>
  <c r="K45" i="561"/>
  <c r="B46" i="561" s="1"/>
  <c r="B46" i="560"/>
  <c r="K46" i="560" s="1"/>
  <c r="B31" i="559"/>
  <c r="K31" i="559" s="1"/>
  <c r="B31" i="558"/>
  <c r="K31" i="558" s="1"/>
  <c r="K30" i="557"/>
  <c r="B31" i="557" s="1"/>
  <c r="H42" i="556"/>
  <c r="C5" i="556"/>
  <c r="F11" i="556"/>
  <c r="F12" i="556" s="1"/>
  <c r="F13" i="556" s="1"/>
  <c r="F14" i="556" s="1"/>
  <c r="F15" i="556" s="1"/>
  <c r="F16" i="556" s="1"/>
  <c r="F17" i="556" s="1"/>
  <c r="F18" i="556" s="1"/>
  <c r="F19" i="556" s="1"/>
  <c r="F20" i="556" s="1"/>
  <c r="F21" i="556" s="1"/>
  <c r="F22" i="556" s="1"/>
  <c r="F23" i="556" s="1"/>
  <c r="F24" i="556" s="1"/>
  <c r="F25" i="556" s="1"/>
  <c r="F26" i="556" s="1"/>
  <c r="F27" i="556" s="1"/>
  <c r="F28" i="556" s="1"/>
  <c r="F29" i="556" s="1"/>
  <c r="F30" i="556" s="1"/>
  <c r="F31" i="556" s="1"/>
  <c r="F32" i="556" s="1"/>
  <c r="F33" i="556" s="1"/>
  <c r="F34" i="556" s="1"/>
  <c r="F35" i="556" s="1"/>
  <c r="F36" i="556" s="1"/>
  <c r="F37" i="556" s="1"/>
  <c r="F38" i="556" s="1"/>
  <c r="F39" i="556" s="1"/>
  <c r="F40" i="556" s="1"/>
  <c r="F41" i="556" s="1"/>
  <c r="F42" i="556" s="1"/>
  <c r="F43" i="556" s="1"/>
  <c r="F44" i="556" s="1"/>
  <c r="F45" i="556" s="1"/>
  <c r="F46" i="556" s="1"/>
  <c r="F47" i="556" s="1"/>
  <c r="F48" i="556" s="1"/>
  <c r="F49" i="556" s="1"/>
  <c r="F50" i="556" s="1"/>
  <c r="F51" i="556" s="1"/>
  <c r="F52" i="556" s="1"/>
  <c r="F53" i="556" s="1"/>
  <c r="F54" i="556" s="1"/>
  <c r="F55" i="556" s="1"/>
  <c r="F56" i="556" s="1"/>
  <c r="F57" i="556" s="1"/>
  <c r="A11" i="556"/>
  <c r="A12" i="556" s="1"/>
  <c r="A13" i="556" s="1"/>
  <c r="A14" i="556" s="1"/>
  <c r="A15" i="556" s="1"/>
  <c r="A16" i="556" s="1"/>
  <c r="A17" i="556" s="1"/>
  <c r="A18" i="556" s="1"/>
  <c r="A19" i="556" s="1"/>
  <c r="A20" i="556" s="1"/>
  <c r="A21" i="556" s="1"/>
  <c r="A22" i="556" s="1"/>
  <c r="A23" i="556" s="1"/>
  <c r="A24" i="556" s="1"/>
  <c r="A25" i="556" s="1"/>
  <c r="A26" i="556" s="1"/>
  <c r="A27" i="556" s="1"/>
  <c r="A28" i="556" s="1"/>
  <c r="A29" i="556" s="1"/>
  <c r="A30" i="556" s="1"/>
  <c r="A31" i="556" s="1"/>
  <c r="A32" i="556" s="1"/>
  <c r="A33" i="556" s="1"/>
  <c r="A34" i="556" s="1"/>
  <c r="A35" i="556" s="1"/>
  <c r="A36" i="556" s="1"/>
  <c r="A37" i="556" s="1"/>
  <c r="A38" i="556" s="1"/>
  <c r="A39" i="556" s="1"/>
  <c r="A40" i="556" s="1"/>
  <c r="A41" i="556" s="1"/>
  <c r="A42" i="556" s="1"/>
  <c r="A43" i="556" s="1"/>
  <c r="A44" i="556" s="1"/>
  <c r="A45" i="556" s="1"/>
  <c r="A46" i="556" s="1"/>
  <c r="A47" i="556" s="1"/>
  <c r="A48" i="556" s="1"/>
  <c r="A49" i="556" s="1"/>
  <c r="A50" i="556" s="1"/>
  <c r="A51" i="556" s="1"/>
  <c r="A52" i="556" s="1"/>
  <c r="A53" i="556" s="1"/>
  <c r="A54" i="556" s="1"/>
  <c r="A55" i="556" s="1"/>
  <c r="A56" i="556" s="1"/>
  <c r="A57" i="556" s="1"/>
  <c r="G10" i="556"/>
  <c r="G11" i="556" s="1"/>
  <c r="G12" i="556" s="1"/>
  <c r="G13" i="556" s="1"/>
  <c r="G14" i="556" s="1"/>
  <c r="G15" i="556" s="1"/>
  <c r="G16" i="556" s="1"/>
  <c r="G17" i="556" s="1"/>
  <c r="G18" i="556" s="1"/>
  <c r="G19" i="556" s="1"/>
  <c r="G20" i="556" s="1"/>
  <c r="G21" i="556" s="1"/>
  <c r="G22" i="556" s="1"/>
  <c r="G23" i="556" s="1"/>
  <c r="G24" i="556" s="1"/>
  <c r="G25" i="556" s="1"/>
  <c r="G26" i="556" s="1"/>
  <c r="G27" i="556" s="1"/>
  <c r="G28" i="556" s="1"/>
  <c r="G29" i="556" s="1"/>
  <c r="G30" i="556" s="1"/>
  <c r="G31" i="556" s="1"/>
  <c r="G32" i="556" s="1"/>
  <c r="G33" i="556" s="1"/>
  <c r="G34" i="556" s="1"/>
  <c r="G35" i="556" s="1"/>
  <c r="G36" i="556" s="1"/>
  <c r="G37" i="556" s="1"/>
  <c r="G38" i="556" s="1"/>
  <c r="G39" i="556" s="1"/>
  <c r="G40" i="556" s="1"/>
  <c r="G41" i="556" s="1"/>
  <c r="G42" i="556" s="1"/>
  <c r="G43" i="556" s="1"/>
  <c r="G44" i="556" s="1"/>
  <c r="G45" i="556" s="1"/>
  <c r="G46" i="556" s="1"/>
  <c r="G47" i="556" s="1"/>
  <c r="G48" i="556" s="1"/>
  <c r="G49" i="556" s="1"/>
  <c r="G50" i="556" s="1"/>
  <c r="G51" i="556" s="1"/>
  <c r="G52" i="556" s="1"/>
  <c r="G53" i="556" s="1"/>
  <c r="G54" i="556" s="1"/>
  <c r="G55" i="556" s="1"/>
  <c r="G56" i="556" s="1"/>
  <c r="G57" i="556" s="1"/>
  <c r="E11" i="556"/>
  <c r="E12" i="556" s="1"/>
  <c r="E13" i="556" s="1"/>
  <c r="E14" i="556" s="1"/>
  <c r="E15" i="556" s="1"/>
  <c r="E16" i="556" s="1"/>
  <c r="E17" i="556" s="1"/>
  <c r="E18" i="556" s="1"/>
  <c r="E19" i="556" s="1"/>
  <c r="E20" i="556" s="1"/>
  <c r="E21" i="556" s="1"/>
  <c r="E22" i="556" s="1"/>
  <c r="E23" i="556" s="1"/>
  <c r="E24" i="556" s="1"/>
  <c r="E25" i="556" s="1"/>
  <c r="E26" i="556" s="1"/>
  <c r="E27" i="556" s="1"/>
  <c r="E28" i="556" s="1"/>
  <c r="E29" i="556" s="1"/>
  <c r="E30" i="556" s="1"/>
  <c r="E31" i="556" s="1"/>
  <c r="E32" i="556" s="1"/>
  <c r="E33" i="556" s="1"/>
  <c r="E34" i="556" s="1"/>
  <c r="E35" i="556" s="1"/>
  <c r="E36" i="556" s="1"/>
  <c r="E37" i="556" s="1"/>
  <c r="E38" i="556" s="1"/>
  <c r="E39" i="556" s="1"/>
  <c r="E40" i="556" s="1"/>
  <c r="E41" i="556" s="1"/>
  <c r="E42" i="556" s="1"/>
  <c r="E43" i="556" s="1"/>
  <c r="E44" i="556" s="1"/>
  <c r="E45" i="556" s="1"/>
  <c r="E46" i="556" s="1"/>
  <c r="E47" i="556" s="1"/>
  <c r="E48" i="556" s="1"/>
  <c r="E49" i="556" s="1"/>
  <c r="E50" i="556" s="1"/>
  <c r="E51" i="556" s="1"/>
  <c r="E52" i="556" s="1"/>
  <c r="E53" i="556" s="1"/>
  <c r="E54" i="556" s="1"/>
  <c r="E55" i="556" s="1"/>
  <c r="E56" i="556" s="1"/>
  <c r="E57" i="556" s="1"/>
  <c r="B10" i="556"/>
  <c r="K10" i="556" s="1"/>
  <c r="B11" i="556" s="1"/>
  <c r="K11" i="556" s="1"/>
  <c r="F8" i="556"/>
  <c r="E10" i="555"/>
  <c r="E11" i="555" s="1"/>
  <c r="E12" i="555" s="1"/>
  <c r="E13" i="555" s="1"/>
  <c r="E14" i="555" s="1"/>
  <c r="E15" i="555" s="1"/>
  <c r="E16" i="555" s="1"/>
  <c r="E17" i="555" s="1"/>
  <c r="E18" i="555" s="1"/>
  <c r="E19" i="555" s="1"/>
  <c r="E20" i="555" s="1"/>
  <c r="E21" i="555" s="1"/>
  <c r="E22" i="555" s="1"/>
  <c r="E23" i="555" s="1"/>
  <c r="E24" i="555" s="1"/>
  <c r="E25" i="555" s="1"/>
  <c r="E26" i="555" s="1"/>
  <c r="E27" i="555" s="1"/>
  <c r="E28" i="555" s="1"/>
  <c r="E29" i="555" s="1"/>
  <c r="E30" i="555" s="1"/>
  <c r="E31" i="555" s="1"/>
  <c r="E32" i="555" s="1"/>
  <c r="E33" i="555" s="1"/>
  <c r="E34" i="555" s="1"/>
  <c r="E35" i="555" s="1"/>
  <c r="E36" i="555" s="1"/>
  <c r="E37" i="555" s="1"/>
  <c r="E38" i="555" s="1"/>
  <c r="E39" i="555" s="1"/>
  <c r="E40" i="555" s="1"/>
  <c r="E41" i="555" s="1"/>
  <c r="E42" i="555" s="1"/>
  <c r="E43" i="555" s="1"/>
  <c r="E44" i="555" s="1"/>
  <c r="E45" i="555" s="1"/>
  <c r="E46" i="555" s="1"/>
  <c r="E47" i="555" s="1"/>
  <c r="E48" i="555" s="1"/>
  <c r="E49" i="555" s="1"/>
  <c r="E50" i="555" s="1"/>
  <c r="E51" i="555" s="1"/>
  <c r="E52" i="555" s="1"/>
  <c r="E53" i="555" s="1"/>
  <c r="E54" i="555" s="1"/>
  <c r="E55" i="555" s="1"/>
  <c r="E56" i="555" s="1"/>
  <c r="E57" i="555" s="1"/>
  <c r="F11" i="555"/>
  <c r="F12" i="555" s="1"/>
  <c r="F13" i="555" s="1"/>
  <c r="F14" i="555" s="1"/>
  <c r="F15" i="555" s="1"/>
  <c r="F16" i="555" s="1"/>
  <c r="F17" i="555" s="1"/>
  <c r="F18" i="555" s="1"/>
  <c r="F19" i="555" s="1"/>
  <c r="F20" i="555" s="1"/>
  <c r="F21" i="555" s="1"/>
  <c r="F22" i="555" s="1"/>
  <c r="F23" i="555" s="1"/>
  <c r="F24" i="555" s="1"/>
  <c r="F25" i="555" s="1"/>
  <c r="F26" i="555" s="1"/>
  <c r="F27" i="555" s="1"/>
  <c r="F28" i="555" s="1"/>
  <c r="F29" i="555" s="1"/>
  <c r="F30" i="555" s="1"/>
  <c r="F31" i="555" s="1"/>
  <c r="F32" i="555" s="1"/>
  <c r="F33" i="555" s="1"/>
  <c r="F34" i="555" s="1"/>
  <c r="F35" i="555" s="1"/>
  <c r="F36" i="555" s="1"/>
  <c r="F37" i="555" s="1"/>
  <c r="F38" i="555" s="1"/>
  <c r="F39" i="555" s="1"/>
  <c r="F40" i="555" s="1"/>
  <c r="F41" i="555" s="1"/>
  <c r="F42" i="555" s="1"/>
  <c r="F43" i="555" s="1"/>
  <c r="F44" i="555" s="1"/>
  <c r="F45" i="555" s="1"/>
  <c r="F46" i="555" s="1"/>
  <c r="F47" i="555" s="1"/>
  <c r="F48" i="555" s="1"/>
  <c r="F49" i="555" s="1"/>
  <c r="F50" i="555" s="1"/>
  <c r="F51" i="555" s="1"/>
  <c r="F52" i="555" s="1"/>
  <c r="F53" i="555" s="1"/>
  <c r="F54" i="555" s="1"/>
  <c r="F55" i="555" s="1"/>
  <c r="F56" i="555" s="1"/>
  <c r="F57" i="555" s="1"/>
  <c r="A11" i="555"/>
  <c r="A12" i="555" s="1"/>
  <c r="A13" i="555" s="1"/>
  <c r="A14" i="555" s="1"/>
  <c r="A15" i="555" s="1"/>
  <c r="A16" i="555" s="1"/>
  <c r="A17" i="555" s="1"/>
  <c r="A18" i="555" s="1"/>
  <c r="A19" i="555" s="1"/>
  <c r="A20" i="555" s="1"/>
  <c r="A21" i="555" s="1"/>
  <c r="A22" i="555" s="1"/>
  <c r="A23" i="555" s="1"/>
  <c r="A24" i="555" s="1"/>
  <c r="A25" i="555" s="1"/>
  <c r="A26" i="555" s="1"/>
  <c r="A27" i="555" s="1"/>
  <c r="A28" i="555" s="1"/>
  <c r="A29" i="555" s="1"/>
  <c r="A30" i="555" s="1"/>
  <c r="A31" i="555" s="1"/>
  <c r="A32" i="555" s="1"/>
  <c r="A33" i="555" s="1"/>
  <c r="A34" i="555" s="1"/>
  <c r="A35" i="555" s="1"/>
  <c r="A36" i="555" s="1"/>
  <c r="A37" i="555" s="1"/>
  <c r="A38" i="555" s="1"/>
  <c r="A39" i="555" s="1"/>
  <c r="A40" i="555" s="1"/>
  <c r="A41" i="555" s="1"/>
  <c r="A42" i="555" s="1"/>
  <c r="A43" i="555" s="1"/>
  <c r="A44" i="555" s="1"/>
  <c r="A45" i="555" s="1"/>
  <c r="A46" i="555" s="1"/>
  <c r="A47" i="555" s="1"/>
  <c r="A48" i="555" s="1"/>
  <c r="A49" i="555" s="1"/>
  <c r="A50" i="555" s="1"/>
  <c r="A51" i="555" s="1"/>
  <c r="A52" i="555" s="1"/>
  <c r="A53" i="555" s="1"/>
  <c r="A54" i="555" s="1"/>
  <c r="A55" i="555" s="1"/>
  <c r="A56" i="555" s="1"/>
  <c r="A57" i="555" s="1"/>
  <c r="G10" i="555"/>
  <c r="G11" i="555" s="1"/>
  <c r="G12" i="555" s="1"/>
  <c r="G13" i="555" s="1"/>
  <c r="G14" i="555" s="1"/>
  <c r="G15" i="555" s="1"/>
  <c r="G16" i="555" s="1"/>
  <c r="G17" i="555" s="1"/>
  <c r="G18" i="555" s="1"/>
  <c r="G19" i="555" s="1"/>
  <c r="G20" i="555" s="1"/>
  <c r="G21" i="555" s="1"/>
  <c r="G22" i="555" s="1"/>
  <c r="G23" i="555" s="1"/>
  <c r="G24" i="555" s="1"/>
  <c r="G25" i="555" s="1"/>
  <c r="G26" i="555" s="1"/>
  <c r="G27" i="555" s="1"/>
  <c r="G28" i="555" s="1"/>
  <c r="G29" i="555" s="1"/>
  <c r="G30" i="555" s="1"/>
  <c r="G31" i="555" s="1"/>
  <c r="G32" i="555" s="1"/>
  <c r="G33" i="555" s="1"/>
  <c r="G34" i="555" s="1"/>
  <c r="G35" i="555" s="1"/>
  <c r="G36" i="555" s="1"/>
  <c r="G37" i="555" s="1"/>
  <c r="G38" i="555" s="1"/>
  <c r="G39" i="555" s="1"/>
  <c r="G40" i="555" s="1"/>
  <c r="G41" i="555" s="1"/>
  <c r="G42" i="555" s="1"/>
  <c r="G43" i="555" s="1"/>
  <c r="G44" i="555" s="1"/>
  <c r="G45" i="555" s="1"/>
  <c r="G46" i="555" s="1"/>
  <c r="G47" i="555" s="1"/>
  <c r="G48" i="555" s="1"/>
  <c r="G49" i="555" s="1"/>
  <c r="G50" i="555" s="1"/>
  <c r="G51" i="555" s="1"/>
  <c r="G52" i="555" s="1"/>
  <c r="G53" i="555" s="1"/>
  <c r="G54" i="555" s="1"/>
  <c r="G55" i="555" s="1"/>
  <c r="G56" i="555" s="1"/>
  <c r="G57" i="555" s="1"/>
  <c r="B10" i="555"/>
  <c r="K10" i="555" s="1"/>
  <c r="B11" i="555" s="1"/>
  <c r="K11" i="555" s="1"/>
  <c r="F8" i="555"/>
  <c r="H54" i="554"/>
  <c r="B50" i="568" l="1"/>
  <c r="K50" i="568" s="1"/>
  <c r="B49" i="567"/>
  <c r="K49" i="567" s="1"/>
  <c r="B49" i="566"/>
  <c r="K49" i="566" s="1"/>
  <c r="B49" i="564"/>
  <c r="K49" i="564" s="1"/>
  <c r="B47" i="563"/>
  <c r="K47" i="563" s="1"/>
  <c r="B47" i="562"/>
  <c r="K47" i="562" s="1"/>
  <c r="K46" i="561"/>
  <c r="B47" i="561" s="1"/>
  <c r="B47" i="560"/>
  <c r="K47" i="560" s="1"/>
  <c r="B32" i="559"/>
  <c r="K32" i="559" s="1"/>
  <c r="B32" i="558"/>
  <c r="K32" i="558" s="1"/>
  <c r="K31" i="557"/>
  <c r="B32" i="557" s="1"/>
  <c r="B12" i="556"/>
  <c r="K12" i="556" s="1"/>
  <c r="B12" i="555"/>
  <c r="K12" i="555" s="1"/>
  <c r="E10" i="554"/>
  <c r="G10" i="554" s="1"/>
  <c r="G11" i="554" s="1"/>
  <c r="G12" i="554" s="1"/>
  <c r="G13" i="554" s="1"/>
  <c r="G14" i="554" s="1"/>
  <c r="G15" i="554" s="1"/>
  <c r="G16" i="554" s="1"/>
  <c r="G17" i="554" s="1"/>
  <c r="G18" i="554" s="1"/>
  <c r="G19" i="554" s="1"/>
  <c r="G20" i="554" s="1"/>
  <c r="G21" i="554" s="1"/>
  <c r="G22" i="554" s="1"/>
  <c r="G23" i="554" s="1"/>
  <c r="G24" i="554" s="1"/>
  <c r="G25" i="554" s="1"/>
  <c r="G26" i="554" s="1"/>
  <c r="G27" i="554" s="1"/>
  <c r="G28" i="554" s="1"/>
  <c r="G29" i="554" s="1"/>
  <c r="G30" i="554" s="1"/>
  <c r="G31" i="554" s="1"/>
  <c r="G32" i="554" s="1"/>
  <c r="G33" i="554" s="1"/>
  <c r="G34" i="554" s="1"/>
  <c r="G35" i="554" s="1"/>
  <c r="G36" i="554" s="1"/>
  <c r="G37" i="554" s="1"/>
  <c r="G38" i="554" s="1"/>
  <c r="G39" i="554" s="1"/>
  <c r="G40" i="554" s="1"/>
  <c r="G41" i="554" s="1"/>
  <c r="G42" i="554" s="1"/>
  <c r="G43" i="554" s="1"/>
  <c r="G44" i="554" s="1"/>
  <c r="G45" i="554" s="1"/>
  <c r="G46" i="554" s="1"/>
  <c r="G47" i="554" s="1"/>
  <c r="G48" i="554" s="1"/>
  <c r="G49" i="554" s="1"/>
  <c r="G50" i="554" s="1"/>
  <c r="G51" i="554" s="1"/>
  <c r="G52" i="554" s="1"/>
  <c r="G53" i="554" s="1"/>
  <c r="G54" i="554" s="1"/>
  <c r="G55" i="554" s="1"/>
  <c r="G56" i="554" s="1"/>
  <c r="G57" i="554" s="1"/>
  <c r="F11" i="554"/>
  <c r="F12" i="554" s="1"/>
  <c r="F13" i="554" s="1"/>
  <c r="F14" i="554" s="1"/>
  <c r="F15" i="554" s="1"/>
  <c r="F16" i="554" s="1"/>
  <c r="F17" i="554" s="1"/>
  <c r="F18" i="554" s="1"/>
  <c r="F19" i="554" s="1"/>
  <c r="F20" i="554" s="1"/>
  <c r="F21" i="554" s="1"/>
  <c r="F22" i="554" s="1"/>
  <c r="F23" i="554" s="1"/>
  <c r="F24" i="554" s="1"/>
  <c r="F25" i="554" s="1"/>
  <c r="F26" i="554" s="1"/>
  <c r="F27" i="554" s="1"/>
  <c r="F28" i="554" s="1"/>
  <c r="F29" i="554" s="1"/>
  <c r="F30" i="554" s="1"/>
  <c r="F31" i="554" s="1"/>
  <c r="F32" i="554" s="1"/>
  <c r="F33" i="554" s="1"/>
  <c r="F34" i="554" s="1"/>
  <c r="F35" i="554" s="1"/>
  <c r="F36" i="554" s="1"/>
  <c r="F37" i="554" s="1"/>
  <c r="F38" i="554" s="1"/>
  <c r="F39" i="554" s="1"/>
  <c r="F40" i="554" s="1"/>
  <c r="F41" i="554" s="1"/>
  <c r="F42" i="554" s="1"/>
  <c r="F43" i="554" s="1"/>
  <c r="F44" i="554" s="1"/>
  <c r="F45" i="554" s="1"/>
  <c r="F46" i="554" s="1"/>
  <c r="F47" i="554" s="1"/>
  <c r="F48" i="554" s="1"/>
  <c r="F49" i="554" s="1"/>
  <c r="F50" i="554" s="1"/>
  <c r="F51" i="554" s="1"/>
  <c r="F52" i="554" s="1"/>
  <c r="F53" i="554" s="1"/>
  <c r="F54" i="554" s="1"/>
  <c r="F55" i="554" s="1"/>
  <c r="F56" i="554" s="1"/>
  <c r="F57" i="554" s="1"/>
  <c r="A11" i="554"/>
  <c r="A12" i="554" s="1"/>
  <c r="A13" i="554" s="1"/>
  <c r="A14" i="554" s="1"/>
  <c r="A15" i="554" s="1"/>
  <c r="A16" i="554" s="1"/>
  <c r="A17" i="554" s="1"/>
  <c r="A18" i="554" s="1"/>
  <c r="A19" i="554" s="1"/>
  <c r="A20" i="554" s="1"/>
  <c r="A21" i="554" s="1"/>
  <c r="A22" i="554" s="1"/>
  <c r="A23" i="554" s="1"/>
  <c r="A24" i="554" s="1"/>
  <c r="A25" i="554" s="1"/>
  <c r="A26" i="554" s="1"/>
  <c r="A27" i="554" s="1"/>
  <c r="A28" i="554" s="1"/>
  <c r="A29" i="554" s="1"/>
  <c r="A30" i="554" s="1"/>
  <c r="A31" i="554" s="1"/>
  <c r="A32" i="554" s="1"/>
  <c r="A33" i="554" s="1"/>
  <c r="A34" i="554" s="1"/>
  <c r="A35" i="554" s="1"/>
  <c r="A36" i="554" s="1"/>
  <c r="A37" i="554" s="1"/>
  <c r="A38" i="554" s="1"/>
  <c r="A39" i="554" s="1"/>
  <c r="A40" i="554" s="1"/>
  <c r="A41" i="554" s="1"/>
  <c r="A42" i="554" s="1"/>
  <c r="A43" i="554" s="1"/>
  <c r="A44" i="554" s="1"/>
  <c r="A45" i="554" s="1"/>
  <c r="A46" i="554" s="1"/>
  <c r="A47" i="554" s="1"/>
  <c r="A48" i="554" s="1"/>
  <c r="A49" i="554" s="1"/>
  <c r="A50" i="554" s="1"/>
  <c r="A51" i="554" s="1"/>
  <c r="A52" i="554" s="1"/>
  <c r="A53" i="554" s="1"/>
  <c r="A54" i="554" s="1"/>
  <c r="A55" i="554" s="1"/>
  <c r="A56" i="554" s="1"/>
  <c r="A57" i="554" s="1"/>
  <c r="E11" i="554"/>
  <c r="E12" i="554" s="1"/>
  <c r="E13" i="554" s="1"/>
  <c r="E14" i="554" s="1"/>
  <c r="E15" i="554" s="1"/>
  <c r="E16" i="554" s="1"/>
  <c r="E17" i="554" s="1"/>
  <c r="E18" i="554" s="1"/>
  <c r="E19" i="554" s="1"/>
  <c r="E20" i="554" s="1"/>
  <c r="E21" i="554" s="1"/>
  <c r="E22" i="554" s="1"/>
  <c r="E23" i="554" s="1"/>
  <c r="E24" i="554" s="1"/>
  <c r="E25" i="554" s="1"/>
  <c r="E26" i="554" s="1"/>
  <c r="E27" i="554" s="1"/>
  <c r="E28" i="554" s="1"/>
  <c r="E29" i="554" s="1"/>
  <c r="E30" i="554" s="1"/>
  <c r="E31" i="554" s="1"/>
  <c r="E32" i="554" s="1"/>
  <c r="E33" i="554" s="1"/>
  <c r="E34" i="554" s="1"/>
  <c r="E35" i="554" s="1"/>
  <c r="E36" i="554" s="1"/>
  <c r="E37" i="554" s="1"/>
  <c r="E38" i="554" s="1"/>
  <c r="E39" i="554" s="1"/>
  <c r="E40" i="554" s="1"/>
  <c r="E41" i="554" s="1"/>
  <c r="E42" i="554" s="1"/>
  <c r="E43" i="554" s="1"/>
  <c r="E44" i="554" s="1"/>
  <c r="E45" i="554" s="1"/>
  <c r="E46" i="554" s="1"/>
  <c r="E47" i="554" s="1"/>
  <c r="E48" i="554" s="1"/>
  <c r="E49" i="554" s="1"/>
  <c r="E50" i="554" s="1"/>
  <c r="E51" i="554" s="1"/>
  <c r="E52" i="554" s="1"/>
  <c r="E53" i="554" s="1"/>
  <c r="E54" i="554" s="1"/>
  <c r="E55" i="554" s="1"/>
  <c r="E56" i="554" s="1"/>
  <c r="E57" i="554" s="1"/>
  <c r="F8" i="554"/>
  <c r="E10" i="553"/>
  <c r="E11" i="553" s="1"/>
  <c r="E12" i="553" s="1"/>
  <c r="E13" i="553" s="1"/>
  <c r="E14" i="553" s="1"/>
  <c r="E15" i="553" s="1"/>
  <c r="E16" i="553" s="1"/>
  <c r="E17" i="553" s="1"/>
  <c r="E18" i="553" s="1"/>
  <c r="E19" i="553" s="1"/>
  <c r="E20" i="553" s="1"/>
  <c r="E21" i="553" s="1"/>
  <c r="E22" i="553" s="1"/>
  <c r="E23" i="553" s="1"/>
  <c r="E24" i="553" s="1"/>
  <c r="E25" i="553" s="1"/>
  <c r="E26" i="553" s="1"/>
  <c r="E27" i="553" s="1"/>
  <c r="E28" i="553" s="1"/>
  <c r="E29" i="553" s="1"/>
  <c r="E30" i="553" s="1"/>
  <c r="E31" i="553" s="1"/>
  <c r="E32" i="553" s="1"/>
  <c r="E33" i="553" s="1"/>
  <c r="E34" i="553" s="1"/>
  <c r="E35" i="553" s="1"/>
  <c r="E36" i="553" s="1"/>
  <c r="E37" i="553" s="1"/>
  <c r="E38" i="553" s="1"/>
  <c r="E39" i="553" s="1"/>
  <c r="E40" i="553" s="1"/>
  <c r="E41" i="553" s="1"/>
  <c r="E42" i="553" s="1"/>
  <c r="E43" i="553" s="1"/>
  <c r="E44" i="553" s="1"/>
  <c r="E45" i="553" s="1"/>
  <c r="E46" i="553" s="1"/>
  <c r="E47" i="553" s="1"/>
  <c r="E48" i="553" s="1"/>
  <c r="E49" i="553" s="1"/>
  <c r="E50" i="553" s="1"/>
  <c r="E51" i="553" s="1"/>
  <c r="E52" i="553" s="1"/>
  <c r="E53" i="553" s="1"/>
  <c r="E54" i="553" s="1"/>
  <c r="E55" i="553" s="1"/>
  <c r="E56" i="553" s="1"/>
  <c r="E57" i="553" s="1"/>
  <c r="E58" i="553" s="1"/>
  <c r="E59" i="553" s="1"/>
  <c r="E60" i="553" s="1"/>
  <c r="E61" i="553" s="1"/>
  <c r="E62" i="553" s="1"/>
  <c r="E63" i="553" s="1"/>
  <c r="E64" i="553" s="1"/>
  <c r="E65" i="553" s="1"/>
  <c r="E66" i="553" s="1"/>
  <c r="E67" i="553" s="1"/>
  <c r="E68" i="553" s="1"/>
  <c r="E69" i="553" s="1"/>
  <c r="E70" i="553" s="1"/>
  <c r="E71" i="553" s="1"/>
  <c r="E72" i="553" s="1"/>
  <c r="E73" i="553" s="1"/>
  <c r="E74" i="553" s="1"/>
  <c r="E75" i="553" s="1"/>
  <c r="E76" i="553" s="1"/>
  <c r="E77" i="553" s="1"/>
  <c r="E78" i="553" s="1"/>
  <c r="E79" i="553" s="1"/>
  <c r="E80" i="553" s="1"/>
  <c r="C5" i="553"/>
  <c r="F11" i="553"/>
  <c r="F12" i="553" s="1"/>
  <c r="F13" i="553" s="1"/>
  <c r="F14" i="553" s="1"/>
  <c r="F15" i="553" s="1"/>
  <c r="F16" i="553" s="1"/>
  <c r="F17" i="553" s="1"/>
  <c r="F18" i="553" s="1"/>
  <c r="F19" i="553" s="1"/>
  <c r="F20" i="553" s="1"/>
  <c r="F21" i="553" s="1"/>
  <c r="F22" i="553" s="1"/>
  <c r="F23" i="553" s="1"/>
  <c r="F24" i="553" s="1"/>
  <c r="F25" i="553" s="1"/>
  <c r="F26" i="553" s="1"/>
  <c r="F27" i="553" s="1"/>
  <c r="F28" i="553" s="1"/>
  <c r="F29" i="553" s="1"/>
  <c r="F30" i="553" s="1"/>
  <c r="F31" i="553" s="1"/>
  <c r="F32" i="553" s="1"/>
  <c r="F33" i="553" s="1"/>
  <c r="F34" i="553" s="1"/>
  <c r="F35" i="553" s="1"/>
  <c r="F36" i="553" s="1"/>
  <c r="F37" i="553" s="1"/>
  <c r="F38" i="553" s="1"/>
  <c r="F39" i="553" s="1"/>
  <c r="F40" i="553" s="1"/>
  <c r="F41" i="553" s="1"/>
  <c r="F42" i="553" s="1"/>
  <c r="F43" i="553" s="1"/>
  <c r="F44" i="553" s="1"/>
  <c r="F45" i="553" s="1"/>
  <c r="F46" i="553" s="1"/>
  <c r="F47" i="553" s="1"/>
  <c r="F48" i="553" s="1"/>
  <c r="F49" i="553" s="1"/>
  <c r="F50" i="553" s="1"/>
  <c r="F51" i="553" s="1"/>
  <c r="F52" i="553" s="1"/>
  <c r="F53" i="553" s="1"/>
  <c r="F54" i="553" s="1"/>
  <c r="F55" i="553" s="1"/>
  <c r="F56" i="553" s="1"/>
  <c r="F57" i="553" s="1"/>
  <c r="F58" i="553" s="1"/>
  <c r="F59" i="553" s="1"/>
  <c r="F60" i="553" s="1"/>
  <c r="F61" i="553" s="1"/>
  <c r="F62" i="553" s="1"/>
  <c r="F63" i="553" s="1"/>
  <c r="F64" i="553" s="1"/>
  <c r="F65" i="553" s="1"/>
  <c r="F66" i="553" s="1"/>
  <c r="F67" i="553" s="1"/>
  <c r="F68" i="553" s="1"/>
  <c r="F69" i="553" s="1"/>
  <c r="F70" i="553" s="1"/>
  <c r="F71" i="553" s="1"/>
  <c r="F72" i="553" s="1"/>
  <c r="F73" i="553" s="1"/>
  <c r="F74" i="553" s="1"/>
  <c r="F75" i="553" s="1"/>
  <c r="F76" i="553" s="1"/>
  <c r="F77" i="553" s="1"/>
  <c r="F78" i="553" s="1"/>
  <c r="F79" i="553" s="1"/>
  <c r="F80" i="553" s="1"/>
  <c r="A11" i="553"/>
  <c r="A12" i="553" s="1"/>
  <c r="A13" i="553" s="1"/>
  <c r="A14" i="553" s="1"/>
  <c r="A15" i="553" s="1"/>
  <c r="A16" i="553" s="1"/>
  <c r="A17" i="553" s="1"/>
  <c r="A18" i="553" s="1"/>
  <c r="A19" i="553" s="1"/>
  <c r="A20" i="553" s="1"/>
  <c r="A21" i="553" s="1"/>
  <c r="A22" i="553" s="1"/>
  <c r="A23" i="553" s="1"/>
  <c r="A24" i="553" s="1"/>
  <c r="A25" i="553" s="1"/>
  <c r="A26" i="553" s="1"/>
  <c r="A27" i="553" s="1"/>
  <c r="A28" i="553" s="1"/>
  <c r="A29" i="553" s="1"/>
  <c r="A30" i="553" s="1"/>
  <c r="A31" i="553" s="1"/>
  <c r="A32" i="553" s="1"/>
  <c r="A33" i="553" s="1"/>
  <c r="A34" i="553" s="1"/>
  <c r="A35" i="553" s="1"/>
  <c r="A36" i="553" s="1"/>
  <c r="A37" i="553" s="1"/>
  <c r="A38" i="553" s="1"/>
  <c r="A39" i="553" s="1"/>
  <c r="A40" i="553" s="1"/>
  <c r="A41" i="553" s="1"/>
  <c r="A42" i="553" s="1"/>
  <c r="A43" i="553" s="1"/>
  <c r="A44" i="553" s="1"/>
  <c r="A45" i="553" s="1"/>
  <c r="A46" i="553" s="1"/>
  <c r="A47" i="553" s="1"/>
  <c r="A48" i="553" s="1"/>
  <c r="A49" i="553" s="1"/>
  <c r="A50" i="553" s="1"/>
  <c r="A51" i="553" s="1"/>
  <c r="A52" i="553" s="1"/>
  <c r="A53" i="553" s="1"/>
  <c r="A54" i="553" s="1"/>
  <c r="A55" i="553" s="1"/>
  <c r="A56" i="553" s="1"/>
  <c r="A57" i="553" s="1"/>
  <c r="A58" i="553" s="1"/>
  <c r="A59" i="553" s="1"/>
  <c r="A60" i="553" s="1"/>
  <c r="A61" i="553" s="1"/>
  <c r="A62" i="553" s="1"/>
  <c r="A63" i="553" s="1"/>
  <c r="A64" i="553" s="1"/>
  <c r="A65" i="553" s="1"/>
  <c r="A66" i="553" s="1"/>
  <c r="A67" i="553" s="1"/>
  <c r="A68" i="553" s="1"/>
  <c r="A69" i="553" s="1"/>
  <c r="A70" i="553" s="1"/>
  <c r="A71" i="553" s="1"/>
  <c r="A72" i="553" s="1"/>
  <c r="A73" i="553" s="1"/>
  <c r="A74" i="553" s="1"/>
  <c r="A75" i="553" s="1"/>
  <c r="A76" i="553" s="1"/>
  <c r="A77" i="553" s="1"/>
  <c r="A78" i="553" s="1"/>
  <c r="A79" i="553" s="1"/>
  <c r="A80" i="553" s="1"/>
  <c r="B10" i="553"/>
  <c r="K10" i="553" s="1"/>
  <c r="B11" i="553" s="1"/>
  <c r="E10" i="552"/>
  <c r="C5" i="552"/>
  <c r="F11" i="552"/>
  <c r="F12" i="552" s="1"/>
  <c r="F13" i="552" s="1"/>
  <c r="F14" i="552" s="1"/>
  <c r="F15" i="552" s="1"/>
  <c r="F16" i="552" s="1"/>
  <c r="F17" i="552" s="1"/>
  <c r="F18" i="552" s="1"/>
  <c r="F19" i="552" s="1"/>
  <c r="F20" i="552" s="1"/>
  <c r="F21" i="552" s="1"/>
  <c r="F22" i="552" s="1"/>
  <c r="F23" i="552" s="1"/>
  <c r="F24" i="552" s="1"/>
  <c r="F25" i="552" s="1"/>
  <c r="F26" i="552" s="1"/>
  <c r="F27" i="552" s="1"/>
  <c r="F28" i="552" s="1"/>
  <c r="F29" i="552" s="1"/>
  <c r="F30" i="552" s="1"/>
  <c r="F31" i="552" s="1"/>
  <c r="F32" i="552" s="1"/>
  <c r="F33" i="552" s="1"/>
  <c r="F34" i="552" s="1"/>
  <c r="F35" i="552" s="1"/>
  <c r="F36" i="552" s="1"/>
  <c r="F37" i="552" s="1"/>
  <c r="F38" i="552" s="1"/>
  <c r="F39" i="552" s="1"/>
  <c r="F40" i="552" s="1"/>
  <c r="F41" i="552" s="1"/>
  <c r="F42" i="552" s="1"/>
  <c r="F43" i="552" s="1"/>
  <c r="F44" i="552" s="1"/>
  <c r="F45" i="552" s="1"/>
  <c r="F46" i="552" s="1"/>
  <c r="F47" i="552" s="1"/>
  <c r="F48" i="552" s="1"/>
  <c r="F49" i="552" s="1"/>
  <c r="F50" i="552" s="1"/>
  <c r="F51" i="552" s="1"/>
  <c r="F52" i="552" s="1"/>
  <c r="F53" i="552" s="1"/>
  <c r="F54" i="552" s="1"/>
  <c r="F55" i="552" s="1"/>
  <c r="F56" i="552" s="1"/>
  <c r="F57" i="552" s="1"/>
  <c r="F58" i="552" s="1"/>
  <c r="F59" i="552" s="1"/>
  <c r="F60" i="552" s="1"/>
  <c r="F61" i="552" s="1"/>
  <c r="F62" i="552" s="1"/>
  <c r="F63" i="552" s="1"/>
  <c r="F64" i="552" s="1"/>
  <c r="F65" i="552" s="1"/>
  <c r="F66" i="552" s="1"/>
  <c r="F67" i="552" s="1"/>
  <c r="F68" i="552" s="1"/>
  <c r="F69" i="552" s="1"/>
  <c r="F70" i="552" s="1"/>
  <c r="F71" i="552" s="1"/>
  <c r="F72" i="552" s="1"/>
  <c r="F73" i="552" s="1"/>
  <c r="F74" i="552" s="1"/>
  <c r="F75" i="552" s="1"/>
  <c r="F76" i="552" s="1"/>
  <c r="F77" i="552" s="1"/>
  <c r="F78" i="552" s="1"/>
  <c r="F79" i="552" s="1"/>
  <c r="F80" i="552" s="1"/>
  <c r="A11" i="552"/>
  <c r="A12" i="552" s="1"/>
  <c r="A13" i="552" s="1"/>
  <c r="A14" i="552" s="1"/>
  <c r="A15" i="552" s="1"/>
  <c r="A16" i="552" s="1"/>
  <c r="A17" i="552" s="1"/>
  <c r="A18" i="552" s="1"/>
  <c r="A19" i="552" s="1"/>
  <c r="A20" i="552" s="1"/>
  <c r="A21" i="552" s="1"/>
  <c r="A22" i="552" s="1"/>
  <c r="A23" i="552" s="1"/>
  <c r="A24" i="552" s="1"/>
  <c r="A25" i="552" s="1"/>
  <c r="A26" i="552" s="1"/>
  <c r="A27" i="552" s="1"/>
  <c r="A28" i="552" s="1"/>
  <c r="A29" i="552" s="1"/>
  <c r="A30" i="552" s="1"/>
  <c r="A31" i="552" s="1"/>
  <c r="A32" i="552" s="1"/>
  <c r="A33" i="552" s="1"/>
  <c r="A34" i="552" s="1"/>
  <c r="A35" i="552" s="1"/>
  <c r="A36" i="552" s="1"/>
  <c r="A37" i="552" s="1"/>
  <c r="A38" i="552" s="1"/>
  <c r="A39" i="552" s="1"/>
  <c r="A40" i="552" s="1"/>
  <c r="A41" i="552" s="1"/>
  <c r="A42" i="552" s="1"/>
  <c r="A43" i="552" s="1"/>
  <c r="A44" i="552" s="1"/>
  <c r="A45" i="552" s="1"/>
  <c r="A46" i="552" s="1"/>
  <c r="A47" i="552" s="1"/>
  <c r="A48" i="552" s="1"/>
  <c r="A49" i="552" s="1"/>
  <c r="A50" i="552" s="1"/>
  <c r="A51" i="552" s="1"/>
  <c r="A52" i="552" s="1"/>
  <c r="A53" i="552" s="1"/>
  <c r="A54" i="552" s="1"/>
  <c r="A55" i="552" s="1"/>
  <c r="A56" i="552" s="1"/>
  <c r="A57" i="552" s="1"/>
  <c r="A58" i="552" s="1"/>
  <c r="A59" i="552" s="1"/>
  <c r="A60" i="552" s="1"/>
  <c r="A61" i="552" s="1"/>
  <c r="A62" i="552" s="1"/>
  <c r="A63" i="552" s="1"/>
  <c r="A64" i="552" s="1"/>
  <c r="A65" i="552" s="1"/>
  <c r="A66" i="552" s="1"/>
  <c r="A67" i="552" s="1"/>
  <c r="A68" i="552" s="1"/>
  <c r="A69" i="552" s="1"/>
  <c r="A70" i="552" s="1"/>
  <c r="A71" i="552" s="1"/>
  <c r="A72" i="552" s="1"/>
  <c r="A73" i="552" s="1"/>
  <c r="A74" i="552" s="1"/>
  <c r="A75" i="552" s="1"/>
  <c r="A76" i="552" s="1"/>
  <c r="A77" i="552" s="1"/>
  <c r="A78" i="552" s="1"/>
  <c r="A79" i="552" s="1"/>
  <c r="A80" i="552" s="1"/>
  <c r="G10" i="552"/>
  <c r="G11" i="552" s="1"/>
  <c r="G12" i="552" s="1"/>
  <c r="G13" i="552" s="1"/>
  <c r="G14" i="552" s="1"/>
  <c r="G15" i="552" s="1"/>
  <c r="G16" i="552" s="1"/>
  <c r="G17" i="552" s="1"/>
  <c r="G18" i="552" s="1"/>
  <c r="G19" i="552" s="1"/>
  <c r="G20" i="552" s="1"/>
  <c r="G21" i="552" s="1"/>
  <c r="G22" i="552" s="1"/>
  <c r="G23" i="552" s="1"/>
  <c r="G24" i="552" s="1"/>
  <c r="G25" i="552" s="1"/>
  <c r="G26" i="552" s="1"/>
  <c r="G27" i="552" s="1"/>
  <c r="G28" i="552" s="1"/>
  <c r="G29" i="552" s="1"/>
  <c r="G30" i="552" s="1"/>
  <c r="G31" i="552" s="1"/>
  <c r="G32" i="552" s="1"/>
  <c r="G33" i="552" s="1"/>
  <c r="G34" i="552" s="1"/>
  <c r="G35" i="552" s="1"/>
  <c r="G36" i="552" s="1"/>
  <c r="G37" i="552" s="1"/>
  <c r="G38" i="552" s="1"/>
  <c r="G39" i="552" s="1"/>
  <c r="G40" i="552" s="1"/>
  <c r="G41" i="552" s="1"/>
  <c r="G42" i="552" s="1"/>
  <c r="G43" i="552" s="1"/>
  <c r="G44" i="552" s="1"/>
  <c r="G45" i="552" s="1"/>
  <c r="G46" i="552" s="1"/>
  <c r="G47" i="552" s="1"/>
  <c r="G48" i="552" s="1"/>
  <c r="G49" i="552" s="1"/>
  <c r="G50" i="552" s="1"/>
  <c r="G51" i="552" s="1"/>
  <c r="G52" i="552" s="1"/>
  <c r="G53" i="552" s="1"/>
  <c r="G54" i="552" s="1"/>
  <c r="G55" i="552" s="1"/>
  <c r="G56" i="552" s="1"/>
  <c r="G57" i="552" s="1"/>
  <c r="G58" i="552" s="1"/>
  <c r="G59" i="552" s="1"/>
  <c r="G60" i="552" s="1"/>
  <c r="G61" i="552" s="1"/>
  <c r="G62" i="552" s="1"/>
  <c r="G63" i="552" s="1"/>
  <c r="G64" i="552" s="1"/>
  <c r="G65" i="552" s="1"/>
  <c r="G66" i="552" s="1"/>
  <c r="G67" i="552" s="1"/>
  <c r="G68" i="552" s="1"/>
  <c r="G69" i="552" s="1"/>
  <c r="G70" i="552" s="1"/>
  <c r="G71" i="552" s="1"/>
  <c r="G72" i="552" s="1"/>
  <c r="G73" i="552" s="1"/>
  <c r="G74" i="552" s="1"/>
  <c r="G75" i="552" s="1"/>
  <c r="G76" i="552" s="1"/>
  <c r="G77" i="552" s="1"/>
  <c r="G78" i="552" s="1"/>
  <c r="G79" i="552" s="1"/>
  <c r="G80" i="552" s="1"/>
  <c r="E11" i="552"/>
  <c r="E12" i="552" s="1"/>
  <c r="E13" i="552" s="1"/>
  <c r="E14" i="552" s="1"/>
  <c r="E15" i="552" s="1"/>
  <c r="E16" i="552" s="1"/>
  <c r="E17" i="552" s="1"/>
  <c r="E18" i="552" s="1"/>
  <c r="E19" i="552" s="1"/>
  <c r="E20" i="552" s="1"/>
  <c r="E21" i="552" s="1"/>
  <c r="E22" i="552" s="1"/>
  <c r="E23" i="552" s="1"/>
  <c r="E24" i="552" s="1"/>
  <c r="E25" i="552" s="1"/>
  <c r="E26" i="552" s="1"/>
  <c r="E27" i="552" s="1"/>
  <c r="E28" i="552" s="1"/>
  <c r="E29" i="552" s="1"/>
  <c r="E30" i="552" s="1"/>
  <c r="E31" i="552" s="1"/>
  <c r="E32" i="552" s="1"/>
  <c r="E33" i="552" s="1"/>
  <c r="E34" i="552" s="1"/>
  <c r="E35" i="552" s="1"/>
  <c r="E36" i="552" s="1"/>
  <c r="E37" i="552" s="1"/>
  <c r="E38" i="552" s="1"/>
  <c r="E39" i="552" s="1"/>
  <c r="E40" i="552" s="1"/>
  <c r="E41" i="552" s="1"/>
  <c r="E42" i="552" s="1"/>
  <c r="E43" i="552" s="1"/>
  <c r="E44" i="552" s="1"/>
  <c r="E45" i="552" s="1"/>
  <c r="E46" i="552" s="1"/>
  <c r="E47" i="552" s="1"/>
  <c r="E48" i="552" s="1"/>
  <c r="E49" i="552" s="1"/>
  <c r="E50" i="552" s="1"/>
  <c r="E51" i="552" s="1"/>
  <c r="E52" i="552" s="1"/>
  <c r="E53" i="552" s="1"/>
  <c r="E54" i="552" s="1"/>
  <c r="E55" i="552" s="1"/>
  <c r="E56" i="552" s="1"/>
  <c r="E57" i="552" s="1"/>
  <c r="E58" i="552" s="1"/>
  <c r="E59" i="552" s="1"/>
  <c r="E60" i="552" s="1"/>
  <c r="E61" i="552" s="1"/>
  <c r="E62" i="552" s="1"/>
  <c r="E63" i="552" s="1"/>
  <c r="E64" i="552" s="1"/>
  <c r="E65" i="552" s="1"/>
  <c r="E66" i="552" s="1"/>
  <c r="E67" i="552" s="1"/>
  <c r="E68" i="552" s="1"/>
  <c r="E69" i="552" s="1"/>
  <c r="E70" i="552" s="1"/>
  <c r="E71" i="552" s="1"/>
  <c r="E72" i="552" s="1"/>
  <c r="E73" i="552" s="1"/>
  <c r="E74" i="552" s="1"/>
  <c r="E75" i="552" s="1"/>
  <c r="E76" i="552" s="1"/>
  <c r="E77" i="552" s="1"/>
  <c r="E78" i="552" s="1"/>
  <c r="E79" i="552" s="1"/>
  <c r="E80" i="552" s="1"/>
  <c r="F8" i="552"/>
  <c r="B51" i="568" l="1"/>
  <c r="K51" i="568" s="1"/>
  <c r="B50" i="567"/>
  <c r="K50" i="567" s="1"/>
  <c r="B50" i="566"/>
  <c r="K50" i="566" s="1"/>
  <c r="B50" i="564"/>
  <c r="K50" i="564" s="1"/>
  <c r="B48" i="563"/>
  <c r="K48" i="563" s="1"/>
  <c r="B48" i="562"/>
  <c r="K48" i="562" s="1"/>
  <c r="K47" i="561"/>
  <c r="B48" i="561" s="1"/>
  <c r="B48" i="560"/>
  <c r="K48" i="560" s="1"/>
  <c r="B33" i="559"/>
  <c r="K33" i="559" s="1"/>
  <c r="B33" i="558"/>
  <c r="K33" i="558" s="1"/>
  <c r="K32" i="557"/>
  <c r="B33" i="557" s="1"/>
  <c r="B13" i="556"/>
  <c r="K13" i="556" s="1"/>
  <c r="B13" i="555"/>
  <c r="K13" i="555" s="1"/>
  <c r="B10" i="554"/>
  <c r="K10" i="554" s="1"/>
  <c r="B11" i="554" s="1"/>
  <c r="K11" i="554" s="1"/>
  <c r="B12" i="554" s="1"/>
  <c r="K12" i="554" s="1"/>
  <c r="B13" i="554" s="1"/>
  <c r="K13" i="554" s="1"/>
  <c r="B14" i="554" s="1"/>
  <c r="K14" i="554" s="1"/>
  <c r="B15" i="554" s="1"/>
  <c r="K15" i="554" s="1"/>
  <c r="B16" i="554" s="1"/>
  <c r="K16" i="554" s="1"/>
  <c r="B17" i="554" s="1"/>
  <c r="K17" i="554" s="1"/>
  <c r="B18" i="554" s="1"/>
  <c r="K18" i="554" s="1"/>
  <c r="B19" i="554" s="1"/>
  <c r="K19" i="554" s="1"/>
  <c r="B20" i="554" s="1"/>
  <c r="K20" i="554" s="1"/>
  <c r="B21" i="554" s="1"/>
  <c r="K21" i="554" s="1"/>
  <c r="B22" i="554" s="1"/>
  <c r="K22" i="554" s="1"/>
  <c r="B23" i="554" s="1"/>
  <c r="K23" i="554" s="1"/>
  <c r="B24" i="554" s="1"/>
  <c r="K24" i="554" s="1"/>
  <c r="B25" i="554" s="1"/>
  <c r="K25" i="554" s="1"/>
  <c r="B26" i="554" s="1"/>
  <c r="K26" i="554" s="1"/>
  <c r="B27" i="554" s="1"/>
  <c r="K27" i="554" s="1"/>
  <c r="B28" i="554" s="1"/>
  <c r="K28" i="554" s="1"/>
  <c r="B29" i="554" s="1"/>
  <c r="K29" i="554" s="1"/>
  <c r="B30" i="554" s="1"/>
  <c r="K30" i="554" s="1"/>
  <c r="B31" i="554" s="1"/>
  <c r="K31" i="554" s="1"/>
  <c r="B32" i="554" s="1"/>
  <c r="K32" i="554" s="1"/>
  <c r="B33" i="554" s="1"/>
  <c r="K33" i="554" s="1"/>
  <c r="B34" i="554" s="1"/>
  <c r="K34" i="554" s="1"/>
  <c r="B35" i="554" s="1"/>
  <c r="K35" i="554" s="1"/>
  <c r="B36" i="554" s="1"/>
  <c r="K36" i="554" s="1"/>
  <c r="B37" i="554" s="1"/>
  <c r="K37" i="554" s="1"/>
  <c r="B38" i="554" s="1"/>
  <c r="K38" i="554" s="1"/>
  <c r="B39" i="554" s="1"/>
  <c r="K39" i="554" s="1"/>
  <c r="B40" i="554" s="1"/>
  <c r="K40" i="554" s="1"/>
  <c r="B41" i="554" s="1"/>
  <c r="K41" i="554" s="1"/>
  <c r="B42" i="554" s="1"/>
  <c r="K42" i="554" s="1"/>
  <c r="B43" i="554" s="1"/>
  <c r="K43" i="554" s="1"/>
  <c r="B44" i="554" s="1"/>
  <c r="K44" i="554" s="1"/>
  <c r="B45" i="554" s="1"/>
  <c r="K45" i="554" s="1"/>
  <c r="B46" i="554" s="1"/>
  <c r="K46" i="554" s="1"/>
  <c r="B47" i="554" s="1"/>
  <c r="K47" i="554" s="1"/>
  <c r="B48" i="554" s="1"/>
  <c r="K48" i="554" s="1"/>
  <c r="B49" i="554" s="1"/>
  <c r="K49" i="554" s="1"/>
  <c r="B50" i="554" s="1"/>
  <c r="K50" i="554" s="1"/>
  <c r="B51" i="554" s="1"/>
  <c r="K51" i="554" s="1"/>
  <c r="B52" i="554" s="1"/>
  <c r="K52" i="554" s="1"/>
  <c r="B53" i="554" s="1"/>
  <c r="K53" i="554" s="1"/>
  <c r="B54" i="554" s="1"/>
  <c r="K54" i="554" s="1"/>
  <c r="B55" i="554" s="1"/>
  <c r="K55" i="554" s="1"/>
  <c r="B56" i="554" s="1"/>
  <c r="K56" i="554" s="1"/>
  <c r="B57" i="554" s="1"/>
  <c r="K57" i="554" s="1"/>
  <c r="K11" i="553"/>
  <c r="G10" i="553"/>
  <c r="G11" i="553" s="1"/>
  <c r="G12" i="553" s="1"/>
  <c r="G13" i="553" s="1"/>
  <c r="G14" i="553" s="1"/>
  <c r="G15" i="553" s="1"/>
  <c r="G16" i="553" s="1"/>
  <c r="G17" i="553" s="1"/>
  <c r="G18" i="553" s="1"/>
  <c r="G19" i="553" s="1"/>
  <c r="G20" i="553" s="1"/>
  <c r="G21" i="553" s="1"/>
  <c r="G22" i="553" s="1"/>
  <c r="G23" i="553" s="1"/>
  <c r="G24" i="553" s="1"/>
  <c r="G25" i="553" s="1"/>
  <c r="G26" i="553" s="1"/>
  <c r="G27" i="553" s="1"/>
  <c r="G28" i="553" s="1"/>
  <c r="G29" i="553" s="1"/>
  <c r="G30" i="553" s="1"/>
  <c r="G31" i="553" s="1"/>
  <c r="G32" i="553" s="1"/>
  <c r="G33" i="553" s="1"/>
  <c r="G34" i="553" s="1"/>
  <c r="G35" i="553" s="1"/>
  <c r="G36" i="553" s="1"/>
  <c r="G37" i="553" s="1"/>
  <c r="G38" i="553" s="1"/>
  <c r="G39" i="553" s="1"/>
  <c r="G40" i="553" s="1"/>
  <c r="G41" i="553" s="1"/>
  <c r="G42" i="553" s="1"/>
  <c r="G43" i="553" s="1"/>
  <c r="G44" i="553" s="1"/>
  <c r="G45" i="553" s="1"/>
  <c r="G46" i="553" s="1"/>
  <c r="G47" i="553" s="1"/>
  <c r="G48" i="553" s="1"/>
  <c r="G49" i="553" s="1"/>
  <c r="G50" i="553" s="1"/>
  <c r="G51" i="553" s="1"/>
  <c r="G52" i="553" s="1"/>
  <c r="G53" i="553" s="1"/>
  <c r="G54" i="553" s="1"/>
  <c r="G55" i="553" s="1"/>
  <c r="G56" i="553" s="1"/>
  <c r="G57" i="553" s="1"/>
  <c r="G58" i="553" s="1"/>
  <c r="G59" i="553" s="1"/>
  <c r="G60" i="553" s="1"/>
  <c r="G61" i="553" s="1"/>
  <c r="G62" i="553" s="1"/>
  <c r="G63" i="553" s="1"/>
  <c r="G64" i="553" s="1"/>
  <c r="G65" i="553" s="1"/>
  <c r="G66" i="553" s="1"/>
  <c r="G67" i="553" s="1"/>
  <c r="G68" i="553" s="1"/>
  <c r="G69" i="553" s="1"/>
  <c r="G70" i="553" s="1"/>
  <c r="G71" i="553" s="1"/>
  <c r="G72" i="553" s="1"/>
  <c r="G73" i="553" s="1"/>
  <c r="G74" i="553" s="1"/>
  <c r="G75" i="553" s="1"/>
  <c r="G76" i="553" s="1"/>
  <c r="G77" i="553" s="1"/>
  <c r="G78" i="553" s="1"/>
  <c r="G79" i="553" s="1"/>
  <c r="G80" i="553" s="1"/>
  <c r="B12" i="553"/>
  <c r="F8" i="553"/>
  <c r="B10" i="552"/>
  <c r="K10" i="552" s="1"/>
  <c r="B11" i="552" s="1"/>
  <c r="H42" i="551"/>
  <c r="E10" i="551"/>
  <c r="E11" i="551" s="1"/>
  <c r="E12" i="551" s="1"/>
  <c r="E13" i="551" s="1"/>
  <c r="E14" i="551" s="1"/>
  <c r="E15" i="551" s="1"/>
  <c r="E16" i="551" s="1"/>
  <c r="E17" i="551" s="1"/>
  <c r="E18" i="551" s="1"/>
  <c r="E19" i="551" s="1"/>
  <c r="E20" i="551" s="1"/>
  <c r="E21" i="551" s="1"/>
  <c r="E22" i="551" s="1"/>
  <c r="E23" i="551" s="1"/>
  <c r="E24" i="551" s="1"/>
  <c r="E25" i="551" s="1"/>
  <c r="E26" i="551" s="1"/>
  <c r="E27" i="551" s="1"/>
  <c r="E28" i="551" s="1"/>
  <c r="E29" i="551" s="1"/>
  <c r="E30" i="551" s="1"/>
  <c r="E31" i="551" s="1"/>
  <c r="E32" i="551" s="1"/>
  <c r="E33" i="551" s="1"/>
  <c r="E34" i="551" s="1"/>
  <c r="E35" i="551" s="1"/>
  <c r="E36" i="551" s="1"/>
  <c r="E37" i="551" s="1"/>
  <c r="E38" i="551" s="1"/>
  <c r="E39" i="551" s="1"/>
  <c r="E40" i="551" s="1"/>
  <c r="E41" i="551" s="1"/>
  <c r="E42" i="551" s="1"/>
  <c r="E43" i="551" s="1"/>
  <c r="E44" i="551" s="1"/>
  <c r="E45" i="551" s="1"/>
  <c r="E46" i="551" s="1"/>
  <c r="E47" i="551" s="1"/>
  <c r="E48" i="551" s="1"/>
  <c r="E49" i="551" s="1"/>
  <c r="E50" i="551" s="1"/>
  <c r="E51" i="551" s="1"/>
  <c r="E52" i="551" s="1"/>
  <c r="E53" i="551" s="1"/>
  <c r="E54" i="551" s="1"/>
  <c r="E55" i="551" s="1"/>
  <c r="E56" i="551" s="1"/>
  <c r="E57" i="551" s="1"/>
  <c r="E58" i="551" s="1"/>
  <c r="E59" i="551" s="1"/>
  <c r="E60" i="551" s="1"/>
  <c r="E61" i="551" s="1"/>
  <c r="E62" i="551" s="1"/>
  <c r="E63" i="551" s="1"/>
  <c r="E64" i="551" s="1"/>
  <c r="E65" i="551" s="1"/>
  <c r="E66" i="551" s="1"/>
  <c r="E67" i="551" s="1"/>
  <c r="E68" i="551" s="1"/>
  <c r="E69" i="551" s="1"/>
  <c r="E70" i="551" s="1"/>
  <c r="E71" i="551" s="1"/>
  <c r="E72" i="551" s="1"/>
  <c r="E73" i="551" s="1"/>
  <c r="E74" i="551" s="1"/>
  <c r="E75" i="551" s="1"/>
  <c r="E76" i="551" s="1"/>
  <c r="E77" i="551" s="1"/>
  <c r="E78" i="551" s="1"/>
  <c r="E79" i="551" s="1"/>
  <c r="E80" i="551" s="1"/>
  <c r="C5" i="551"/>
  <c r="F11" i="551"/>
  <c r="F12" i="551" s="1"/>
  <c r="F13" i="551" s="1"/>
  <c r="F14" i="551" s="1"/>
  <c r="F15" i="551" s="1"/>
  <c r="F16" i="551" s="1"/>
  <c r="F17" i="551" s="1"/>
  <c r="F18" i="551" s="1"/>
  <c r="F19" i="551" s="1"/>
  <c r="F20" i="551" s="1"/>
  <c r="F21" i="551" s="1"/>
  <c r="F22" i="551" s="1"/>
  <c r="F23" i="551" s="1"/>
  <c r="F24" i="551" s="1"/>
  <c r="F25" i="551" s="1"/>
  <c r="F26" i="551" s="1"/>
  <c r="F27" i="551" s="1"/>
  <c r="F28" i="551" s="1"/>
  <c r="F29" i="551" s="1"/>
  <c r="F30" i="551" s="1"/>
  <c r="F31" i="551" s="1"/>
  <c r="F32" i="551" s="1"/>
  <c r="F33" i="551" s="1"/>
  <c r="F34" i="551" s="1"/>
  <c r="F35" i="551" s="1"/>
  <c r="F36" i="551" s="1"/>
  <c r="F37" i="551" s="1"/>
  <c r="F38" i="551" s="1"/>
  <c r="F39" i="551" s="1"/>
  <c r="F40" i="551" s="1"/>
  <c r="F41" i="551" s="1"/>
  <c r="F42" i="551" s="1"/>
  <c r="F43" i="551" s="1"/>
  <c r="F44" i="551" s="1"/>
  <c r="F45" i="551" s="1"/>
  <c r="F46" i="551" s="1"/>
  <c r="F47" i="551" s="1"/>
  <c r="F48" i="551" s="1"/>
  <c r="F49" i="551" s="1"/>
  <c r="F50" i="551" s="1"/>
  <c r="F51" i="551" s="1"/>
  <c r="F52" i="551" s="1"/>
  <c r="F53" i="551" s="1"/>
  <c r="F54" i="551" s="1"/>
  <c r="F55" i="551" s="1"/>
  <c r="F56" i="551" s="1"/>
  <c r="F57" i="551" s="1"/>
  <c r="F58" i="551" s="1"/>
  <c r="F59" i="551" s="1"/>
  <c r="F60" i="551" s="1"/>
  <c r="F61" i="551" s="1"/>
  <c r="F62" i="551" s="1"/>
  <c r="F63" i="551" s="1"/>
  <c r="F64" i="551" s="1"/>
  <c r="F65" i="551" s="1"/>
  <c r="F66" i="551" s="1"/>
  <c r="F67" i="551" s="1"/>
  <c r="F68" i="551" s="1"/>
  <c r="F69" i="551" s="1"/>
  <c r="F70" i="551" s="1"/>
  <c r="F71" i="551" s="1"/>
  <c r="F72" i="551" s="1"/>
  <c r="F73" i="551" s="1"/>
  <c r="F74" i="551" s="1"/>
  <c r="F75" i="551" s="1"/>
  <c r="F76" i="551" s="1"/>
  <c r="F77" i="551" s="1"/>
  <c r="F78" i="551" s="1"/>
  <c r="F79" i="551" s="1"/>
  <c r="F80" i="551" s="1"/>
  <c r="A11" i="551"/>
  <c r="A12" i="551" s="1"/>
  <c r="A13" i="551" s="1"/>
  <c r="A14" i="551" s="1"/>
  <c r="A15" i="551" s="1"/>
  <c r="A16" i="551" s="1"/>
  <c r="A17" i="551" s="1"/>
  <c r="A18" i="551" s="1"/>
  <c r="A19" i="551" s="1"/>
  <c r="A20" i="551" s="1"/>
  <c r="A21" i="551" s="1"/>
  <c r="A22" i="551" s="1"/>
  <c r="A23" i="551" s="1"/>
  <c r="A24" i="551" s="1"/>
  <c r="A25" i="551" s="1"/>
  <c r="A26" i="551" s="1"/>
  <c r="A27" i="551" s="1"/>
  <c r="A28" i="551" s="1"/>
  <c r="A29" i="551" s="1"/>
  <c r="A30" i="551" s="1"/>
  <c r="A31" i="551" s="1"/>
  <c r="A32" i="551" s="1"/>
  <c r="A33" i="551" s="1"/>
  <c r="A34" i="551" s="1"/>
  <c r="A35" i="551" s="1"/>
  <c r="A36" i="551" s="1"/>
  <c r="A37" i="551" s="1"/>
  <c r="A38" i="551" s="1"/>
  <c r="A39" i="551" s="1"/>
  <c r="A40" i="551" s="1"/>
  <c r="A41" i="551" s="1"/>
  <c r="A42" i="551" s="1"/>
  <c r="A43" i="551" s="1"/>
  <c r="A44" i="551" s="1"/>
  <c r="A45" i="551" s="1"/>
  <c r="A46" i="551" s="1"/>
  <c r="A47" i="551" s="1"/>
  <c r="A48" i="551" s="1"/>
  <c r="A49" i="551" s="1"/>
  <c r="A50" i="551" s="1"/>
  <c r="A51" i="551" s="1"/>
  <c r="A52" i="551" s="1"/>
  <c r="A53" i="551" s="1"/>
  <c r="A54" i="551" s="1"/>
  <c r="A55" i="551" s="1"/>
  <c r="A56" i="551" s="1"/>
  <c r="A57" i="551" s="1"/>
  <c r="A58" i="551" s="1"/>
  <c r="A59" i="551" s="1"/>
  <c r="A60" i="551" s="1"/>
  <c r="A61" i="551" s="1"/>
  <c r="A62" i="551" s="1"/>
  <c r="A63" i="551" s="1"/>
  <c r="A64" i="551" s="1"/>
  <c r="A65" i="551" s="1"/>
  <c r="A66" i="551" s="1"/>
  <c r="A67" i="551" s="1"/>
  <c r="A68" i="551" s="1"/>
  <c r="A69" i="551" s="1"/>
  <c r="A70" i="551" s="1"/>
  <c r="A71" i="551" s="1"/>
  <c r="A72" i="551" s="1"/>
  <c r="A73" i="551" s="1"/>
  <c r="A74" i="551" s="1"/>
  <c r="A75" i="551" s="1"/>
  <c r="A76" i="551" s="1"/>
  <c r="A77" i="551" s="1"/>
  <c r="A78" i="551" s="1"/>
  <c r="A79" i="551" s="1"/>
  <c r="A80" i="551" s="1"/>
  <c r="G10" i="551"/>
  <c r="G11" i="551" s="1"/>
  <c r="G12" i="551" s="1"/>
  <c r="G13" i="551" s="1"/>
  <c r="G14" i="551" s="1"/>
  <c r="G15" i="551" s="1"/>
  <c r="G16" i="551" s="1"/>
  <c r="G17" i="551" s="1"/>
  <c r="G18" i="551" s="1"/>
  <c r="G19" i="551" s="1"/>
  <c r="G20" i="551" s="1"/>
  <c r="G21" i="551" s="1"/>
  <c r="G22" i="551" s="1"/>
  <c r="G23" i="551" s="1"/>
  <c r="G24" i="551" s="1"/>
  <c r="G25" i="551" s="1"/>
  <c r="G26" i="551" s="1"/>
  <c r="G27" i="551" s="1"/>
  <c r="G28" i="551" s="1"/>
  <c r="G29" i="551" s="1"/>
  <c r="G30" i="551" s="1"/>
  <c r="G31" i="551" s="1"/>
  <c r="G32" i="551" s="1"/>
  <c r="G33" i="551" s="1"/>
  <c r="G34" i="551" s="1"/>
  <c r="G35" i="551" s="1"/>
  <c r="G36" i="551" s="1"/>
  <c r="G37" i="551" s="1"/>
  <c r="G38" i="551" s="1"/>
  <c r="G39" i="551" s="1"/>
  <c r="G40" i="551" s="1"/>
  <c r="G41" i="551" s="1"/>
  <c r="G42" i="551" s="1"/>
  <c r="G43" i="551" s="1"/>
  <c r="G44" i="551" s="1"/>
  <c r="G45" i="551" s="1"/>
  <c r="G46" i="551" s="1"/>
  <c r="G47" i="551" s="1"/>
  <c r="G48" i="551" s="1"/>
  <c r="G49" i="551" s="1"/>
  <c r="G50" i="551" s="1"/>
  <c r="G51" i="551" s="1"/>
  <c r="G52" i="551" s="1"/>
  <c r="G53" i="551" s="1"/>
  <c r="G54" i="551" s="1"/>
  <c r="G55" i="551" s="1"/>
  <c r="G56" i="551" s="1"/>
  <c r="G57" i="551" s="1"/>
  <c r="G58" i="551" s="1"/>
  <c r="G59" i="551" s="1"/>
  <c r="G60" i="551" s="1"/>
  <c r="G61" i="551" s="1"/>
  <c r="G62" i="551" s="1"/>
  <c r="G63" i="551" s="1"/>
  <c r="G64" i="551" s="1"/>
  <c r="G65" i="551" s="1"/>
  <c r="G66" i="551" s="1"/>
  <c r="G67" i="551" s="1"/>
  <c r="G68" i="551" s="1"/>
  <c r="G69" i="551" s="1"/>
  <c r="G70" i="551" s="1"/>
  <c r="G71" i="551" s="1"/>
  <c r="G72" i="551" s="1"/>
  <c r="G73" i="551" s="1"/>
  <c r="G74" i="551" s="1"/>
  <c r="G75" i="551" s="1"/>
  <c r="G76" i="551" s="1"/>
  <c r="G77" i="551" s="1"/>
  <c r="G78" i="551" s="1"/>
  <c r="G79" i="551" s="1"/>
  <c r="G80" i="551" s="1"/>
  <c r="B10" i="551"/>
  <c r="F8" i="551"/>
  <c r="B52" i="568" l="1"/>
  <c r="K52" i="568" s="1"/>
  <c r="B51" i="567"/>
  <c r="K51" i="567" s="1"/>
  <c r="B51" i="566"/>
  <c r="K51" i="566" s="1"/>
  <c r="B51" i="564"/>
  <c r="K51" i="564" s="1"/>
  <c r="K10" i="551"/>
  <c r="B11" i="551" s="1"/>
  <c r="K11" i="551" s="1"/>
  <c r="K11" i="552"/>
  <c r="B12" i="552" s="1"/>
  <c r="K12" i="552" s="1"/>
  <c r="B13" i="552" s="1"/>
  <c r="K13" i="552" s="1"/>
  <c r="B49" i="563"/>
  <c r="K49" i="563" s="1"/>
  <c r="B49" i="562"/>
  <c r="K49" i="562" s="1"/>
  <c r="K48" i="561"/>
  <c r="B49" i="561" s="1"/>
  <c r="B49" i="560"/>
  <c r="K49" i="560" s="1"/>
  <c r="B14" i="556"/>
  <c r="B34" i="559"/>
  <c r="K34" i="559" s="1"/>
  <c r="B34" i="558"/>
  <c r="K34" i="558" s="1"/>
  <c r="K33" i="557"/>
  <c r="B34" i="557" s="1"/>
  <c r="B14" i="555"/>
  <c r="K14" i="555" s="1"/>
  <c r="K12" i="553"/>
  <c r="B13" i="553" s="1"/>
  <c r="K13" i="553" s="1"/>
  <c r="B14" i="553" s="1"/>
  <c r="K14" i="553" s="1"/>
  <c r="B12" i="551"/>
  <c r="K12" i="551" s="1"/>
  <c r="B53" i="568" l="1"/>
  <c r="K53" i="568" s="1"/>
  <c r="B52" i="567"/>
  <c r="K52" i="567" s="1"/>
  <c r="B52" i="566"/>
  <c r="K52" i="566" s="1"/>
  <c r="B52" i="564"/>
  <c r="K52" i="564" s="1"/>
  <c r="K14" i="556"/>
  <c r="B15" i="556" s="1"/>
  <c r="K15" i="556" s="1"/>
  <c r="B16" i="556" s="1"/>
  <c r="K16" i="556" s="1"/>
  <c r="B50" i="563"/>
  <c r="K50" i="563" s="1"/>
  <c r="B50" i="562"/>
  <c r="K50" i="562" s="1"/>
  <c r="K49" i="561"/>
  <c r="B50" i="561" s="1"/>
  <c r="B50" i="560"/>
  <c r="K50" i="560" s="1"/>
  <c r="B35" i="559"/>
  <c r="K35" i="559" s="1"/>
  <c r="B35" i="558"/>
  <c r="K35" i="558" s="1"/>
  <c r="K34" i="557"/>
  <c r="B35" i="557" s="1"/>
  <c r="B15" i="555"/>
  <c r="K15" i="555" s="1"/>
  <c r="B15" i="553"/>
  <c r="K15" i="553" s="1"/>
  <c r="B14" i="552"/>
  <c r="K14" i="552" s="1"/>
  <c r="B13" i="551"/>
  <c r="K13" i="551" s="1"/>
  <c r="B54" i="568" l="1"/>
  <c r="K54" i="568" s="1"/>
  <c r="B53" i="567"/>
  <c r="K53" i="567" s="1"/>
  <c r="B53" i="566"/>
  <c r="K53" i="566" s="1"/>
  <c r="B53" i="564"/>
  <c r="K53" i="564" s="1"/>
  <c r="B51" i="563"/>
  <c r="K51" i="563" s="1"/>
  <c r="B51" i="562"/>
  <c r="K51" i="562" s="1"/>
  <c r="K50" i="561"/>
  <c r="B51" i="561" s="1"/>
  <c r="B51" i="560"/>
  <c r="K51" i="560" s="1"/>
  <c r="B36" i="559"/>
  <c r="K36" i="559" s="1"/>
  <c r="B36" i="558"/>
  <c r="K36" i="558" s="1"/>
  <c r="K35" i="557"/>
  <c r="B36" i="557" s="1"/>
  <c r="B17" i="556"/>
  <c r="K17" i="556" s="1"/>
  <c r="B16" i="555"/>
  <c r="K16" i="555" s="1"/>
  <c r="B16" i="553"/>
  <c r="K16" i="553" s="1"/>
  <c r="B15" i="552"/>
  <c r="K15" i="552" s="1"/>
  <c r="B14" i="551"/>
  <c r="K14" i="551" s="1"/>
  <c r="E10" i="550"/>
  <c r="F11" i="550"/>
  <c r="F12" i="550" s="1"/>
  <c r="F13" i="550" s="1"/>
  <c r="F14" i="550" s="1"/>
  <c r="F15" i="550" s="1"/>
  <c r="F16" i="550" s="1"/>
  <c r="F17" i="550" s="1"/>
  <c r="F18" i="550" s="1"/>
  <c r="F19" i="550" s="1"/>
  <c r="F20" i="550" s="1"/>
  <c r="F21" i="550" s="1"/>
  <c r="F22" i="550" s="1"/>
  <c r="F23" i="550" s="1"/>
  <c r="F24" i="550" s="1"/>
  <c r="F25" i="550" s="1"/>
  <c r="F26" i="550" s="1"/>
  <c r="F27" i="550" s="1"/>
  <c r="F28" i="550" s="1"/>
  <c r="F29" i="550" s="1"/>
  <c r="F30" i="550" s="1"/>
  <c r="F31" i="550" s="1"/>
  <c r="F32" i="550" s="1"/>
  <c r="F33" i="550" s="1"/>
  <c r="F34" i="550" s="1"/>
  <c r="F35" i="550" s="1"/>
  <c r="F36" i="550" s="1"/>
  <c r="F37" i="550" s="1"/>
  <c r="F38" i="550" s="1"/>
  <c r="F39" i="550" s="1"/>
  <c r="F40" i="550" s="1"/>
  <c r="F41" i="550" s="1"/>
  <c r="F42" i="550" s="1"/>
  <c r="F43" i="550" s="1"/>
  <c r="F44" i="550" s="1"/>
  <c r="F45" i="550" s="1"/>
  <c r="F46" i="550" s="1"/>
  <c r="F47" i="550" s="1"/>
  <c r="F48" i="550" s="1"/>
  <c r="F49" i="550" s="1"/>
  <c r="F50" i="550" s="1"/>
  <c r="F51" i="550" s="1"/>
  <c r="F52" i="550" s="1"/>
  <c r="F53" i="550" s="1"/>
  <c r="F54" i="550" s="1"/>
  <c r="F55" i="550" s="1"/>
  <c r="F56" i="550" s="1"/>
  <c r="F57" i="550" s="1"/>
  <c r="F58" i="550" s="1"/>
  <c r="F59" i="550" s="1"/>
  <c r="F60" i="550" s="1"/>
  <c r="F61" i="550" s="1"/>
  <c r="F62" i="550" s="1"/>
  <c r="F63" i="550" s="1"/>
  <c r="F64" i="550" s="1"/>
  <c r="F65" i="550" s="1"/>
  <c r="F66" i="550" s="1"/>
  <c r="F67" i="550" s="1"/>
  <c r="F68" i="550" s="1"/>
  <c r="F69" i="550" s="1"/>
  <c r="F70" i="550" s="1"/>
  <c r="F71" i="550" s="1"/>
  <c r="F72" i="550" s="1"/>
  <c r="F73" i="550" s="1"/>
  <c r="F74" i="550" s="1"/>
  <c r="F75" i="550" s="1"/>
  <c r="F76" i="550" s="1"/>
  <c r="F77" i="550" s="1"/>
  <c r="F78" i="550" s="1"/>
  <c r="F79" i="550" s="1"/>
  <c r="F80" i="550" s="1"/>
  <c r="A11" i="550"/>
  <c r="A12" i="550" s="1"/>
  <c r="A13" i="550" s="1"/>
  <c r="A14" i="550" s="1"/>
  <c r="A15" i="550" s="1"/>
  <c r="A16" i="550" s="1"/>
  <c r="A17" i="550" s="1"/>
  <c r="A18" i="550" s="1"/>
  <c r="A19" i="550" s="1"/>
  <c r="A20" i="550" s="1"/>
  <c r="A21" i="550" s="1"/>
  <c r="A22" i="550" s="1"/>
  <c r="A23" i="550" s="1"/>
  <c r="A24" i="550" s="1"/>
  <c r="A25" i="550" s="1"/>
  <c r="A26" i="550" s="1"/>
  <c r="A27" i="550" s="1"/>
  <c r="A28" i="550" s="1"/>
  <c r="A29" i="550" s="1"/>
  <c r="A30" i="550" s="1"/>
  <c r="A31" i="550" s="1"/>
  <c r="A32" i="550" s="1"/>
  <c r="A33" i="550" s="1"/>
  <c r="A34" i="550" s="1"/>
  <c r="A35" i="550" s="1"/>
  <c r="A36" i="550" s="1"/>
  <c r="A37" i="550" s="1"/>
  <c r="A38" i="550" s="1"/>
  <c r="A39" i="550" s="1"/>
  <c r="A40" i="550" s="1"/>
  <c r="A41" i="550" s="1"/>
  <c r="A42" i="550" s="1"/>
  <c r="A43" i="550" s="1"/>
  <c r="A44" i="550" s="1"/>
  <c r="A45" i="550" s="1"/>
  <c r="A46" i="550" s="1"/>
  <c r="A47" i="550" s="1"/>
  <c r="A48" i="550" s="1"/>
  <c r="A49" i="550" s="1"/>
  <c r="A50" i="550" s="1"/>
  <c r="A51" i="550" s="1"/>
  <c r="A52" i="550" s="1"/>
  <c r="A53" i="550" s="1"/>
  <c r="A54" i="550" s="1"/>
  <c r="A55" i="550" s="1"/>
  <c r="A56" i="550" s="1"/>
  <c r="A57" i="550" s="1"/>
  <c r="A58" i="550" s="1"/>
  <c r="A59" i="550" s="1"/>
  <c r="A60" i="550" s="1"/>
  <c r="A61" i="550" s="1"/>
  <c r="A62" i="550" s="1"/>
  <c r="A63" i="550" s="1"/>
  <c r="A64" i="550" s="1"/>
  <c r="A65" i="550" s="1"/>
  <c r="A66" i="550" s="1"/>
  <c r="A67" i="550" s="1"/>
  <c r="A68" i="550" s="1"/>
  <c r="A69" i="550" s="1"/>
  <c r="A70" i="550" s="1"/>
  <c r="A71" i="550" s="1"/>
  <c r="A72" i="550" s="1"/>
  <c r="A73" i="550" s="1"/>
  <c r="A74" i="550" s="1"/>
  <c r="A75" i="550" s="1"/>
  <c r="A76" i="550" s="1"/>
  <c r="A77" i="550" s="1"/>
  <c r="A78" i="550" s="1"/>
  <c r="A79" i="550" s="1"/>
  <c r="A80" i="550" s="1"/>
  <c r="F8" i="550"/>
  <c r="B10" i="550"/>
  <c r="K10" i="550" s="1"/>
  <c r="B11" i="550" s="1"/>
  <c r="E10" i="549"/>
  <c r="E11" i="549" s="1"/>
  <c r="E12" i="549" s="1"/>
  <c r="E13" i="549" s="1"/>
  <c r="E14" i="549" s="1"/>
  <c r="E15" i="549" s="1"/>
  <c r="E16" i="549" s="1"/>
  <c r="E17" i="549" s="1"/>
  <c r="E18" i="549" s="1"/>
  <c r="E19" i="549" s="1"/>
  <c r="E20" i="549" s="1"/>
  <c r="E21" i="549" s="1"/>
  <c r="E22" i="549" s="1"/>
  <c r="E23" i="549" s="1"/>
  <c r="E24" i="549" s="1"/>
  <c r="E25" i="549" s="1"/>
  <c r="E26" i="549" s="1"/>
  <c r="E27" i="549" s="1"/>
  <c r="E28" i="549" s="1"/>
  <c r="E29" i="549" s="1"/>
  <c r="E30" i="549" s="1"/>
  <c r="E31" i="549" s="1"/>
  <c r="E32" i="549" s="1"/>
  <c r="E33" i="549" s="1"/>
  <c r="E34" i="549" s="1"/>
  <c r="E35" i="549" s="1"/>
  <c r="E36" i="549" s="1"/>
  <c r="E37" i="549" s="1"/>
  <c r="E38" i="549" s="1"/>
  <c r="E39" i="549" s="1"/>
  <c r="E40" i="549" s="1"/>
  <c r="E41" i="549" s="1"/>
  <c r="E42" i="549" s="1"/>
  <c r="E43" i="549" s="1"/>
  <c r="E44" i="549" s="1"/>
  <c r="E45" i="549" s="1"/>
  <c r="E46" i="549" s="1"/>
  <c r="E47" i="549" s="1"/>
  <c r="E48" i="549" s="1"/>
  <c r="E49" i="549" s="1"/>
  <c r="E50" i="549" s="1"/>
  <c r="E51" i="549" s="1"/>
  <c r="E52" i="549" s="1"/>
  <c r="E53" i="549" s="1"/>
  <c r="E54" i="549" s="1"/>
  <c r="E55" i="549" s="1"/>
  <c r="E56" i="549" s="1"/>
  <c r="E57" i="549" s="1"/>
  <c r="E58" i="549" s="1"/>
  <c r="E59" i="549" s="1"/>
  <c r="E60" i="549" s="1"/>
  <c r="E61" i="549" s="1"/>
  <c r="E62" i="549" s="1"/>
  <c r="E63" i="549" s="1"/>
  <c r="E64" i="549" s="1"/>
  <c r="E65" i="549" s="1"/>
  <c r="E66" i="549" s="1"/>
  <c r="E67" i="549" s="1"/>
  <c r="E68" i="549" s="1"/>
  <c r="E69" i="549" s="1"/>
  <c r="E70" i="549" s="1"/>
  <c r="E71" i="549" s="1"/>
  <c r="E72" i="549" s="1"/>
  <c r="E73" i="549" s="1"/>
  <c r="E74" i="549" s="1"/>
  <c r="E75" i="549" s="1"/>
  <c r="E76" i="549" s="1"/>
  <c r="E77" i="549" s="1"/>
  <c r="E78" i="549" s="1"/>
  <c r="E79" i="549" s="1"/>
  <c r="E80" i="549" s="1"/>
  <c r="C5" i="549"/>
  <c r="F11" i="549"/>
  <c r="F12" i="549" s="1"/>
  <c r="F13" i="549" s="1"/>
  <c r="F14" i="549" s="1"/>
  <c r="F15" i="549" s="1"/>
  <c r="F16" i="549" s="1"/>
  <c r="F17" i="549" s="1"/>
  <c r="F18" i="549" s="1"/>
  <c r="F19" i="549" s="1"/>
  <c r="F20" i="549" s="1"/>
  <c r="F21" i="549" s="1"/>
  <c r="F22" i="549" s="1"/>
  <c r="F23" i="549" s="1"/>
  <c r="F24" i="549" s="1"/>
  <c r="F25" i="549" s="1"/>
  <c r="F26" i="549" s="1"/>
  <c r="F27" i="549" s="1"/>
  <c r="F28" i="549" s="1"/>
  <c r="F29" i="549" s="1"/>
  <c r="F30" i="549" s="1"/>
  <c r="F31" i="549" s="1"/>
  <c r="F32" i="549" s="1"/>
  <c r="F33" i="549" s="1"/>
  <c r="F34" i="549" s="1"/>
  <c r="F35" i="549" s="1"/>
  <c r="F36" i="549" s="1"/>
  <c r="F37" i="549" s="1"/>
  <c r="F38" i="549" s="1"/>
  <c r="F39" i="549" s="1"/>
  <c r="F40" i="549" s="1"/>
  <c r="F41" i="549" s="1"/>
  <c r="F42" i="549" s="1"/>
  <c r="F43" i="549" s="1"/>
  <c r="F44" i="549" s="1"/>
  <c r="F45" i="549" s="1"/>
  <c r="F46" i="549" s="1"/>
  <c r="F47" i="549" s="1"/>
  <c r="F48" i="549" s="1"/>
  <c r="F49" i="549" s="1"/>
  <c r="F50" i="549" s="1"/>
  <c r="F51" i="549" s="1"/>
  <c r="F52" i="549" s="1"/>
  <c r="F53" i="549" s="1"/>
  <c r="F54" i="549" s="1"/>
  <c r="F55" i="549" s="1"/>
  <c r="F56" i="549" s="1"/>
  <c r="F57" i="549" s="1"/>
  <c r="F58" i="549" s="1"/>
  <c r="F59" i="549" s="1"/>
  <c r="F60" i="549" s="1"/>
  <c r="F61" i="549" s="1"/>
  <c r="F62" i="549" s="1"/>
  <c r="F63" i="549" s="1"/>
  <c r="F64" i="549" s="1"/>
  <c r="F65" i="549" s="1"/>
  <c r="F66" i="549" s="1"/>
  <c r="F67" i="549" s="1"/>
  <c r="F68" i="549" s="1"/>
  <c r="F69" i="549" s="1"/>
  <c r="F70" i="549" s="1"/>
  <c r="F71" i="549" s="1"/>
  <c r="F72" i="549" s="1"/>
  <c r="F73" i="549" s="1"/>
  <c r="F74" i="549" s="1"/>
  <c r="F75" i="549" s="1"/>
  <c r="F76" i="549" s="1"/>
  <c r="F77" i="549" s="1"/>
  <c r="F78" i="549" s="1"/>
  <c r="F79" i="549" s="1"/>
  <c r="F80" i="549" s="1"/>
  <c r="A11" i="549"/>
  <c r="A12" i="549" s="1"/>
  <c r="A13" i="549" s="1"/>
  <c r="A14" i="549" s="1"/>
  <c r="A15" i="549" s="1"/>
  <c r="A16" i="549" s="1"/>
  <c r="A17" i="549" s="1"/>
  <c r="A18" i="549" s="1"/>
  <c r="A19" i="549" s="1"/>
  <c r="A20" i="549" s="1"/>
  <c r="A21" i="549" s="1"/>
  <c r="A22" i="549" s="1"/>
  <c r="A23" i="549" s="1"/>
  <c r="A24" i="549" s="1"/>
  <c r="A25" i="549" s="1"/>
  <c r="A26" i="549" s="1"/>
  <c r="A27" i="549" s="1"/>
  <c r="A28" i="549" s="1"/>
  <c r="A29" i="549" s="1"/>
  <c r="A30" i="549" s="1"/>
  <c r="A31" i="549" s="1"/>
  <c r="A32" i="549" s="1"/>
  <c r="A33" i="549" s="1"/>
  <c r="A34" i="549" s="1"/>
  <c r="A35" i="549" s="1"/>
  <c r="A36" i="549" s="1"/>
  <c r="A37" i="549" s="1"/>
  <c r="A38" i="549" s="1"/>
  <c r="A39" i="549" s="1"/>
  <c r="A40" i="549" s="1"/>
  <c r="A41" i="549" s="1"/>
  <c r="A42" i="549" s="1"/>
  <c r="A43" i="549" s="1"/>
  <c r="A44" i="549" s="1"/>
  <c r="A45" i="549" s="1"/>
  <c r="A46" i="549" s="1"/>
  <c r="A47" i="549" s="1"/>
  <c r="A48" i="549" s="1"/>
  <c r="A49" i="549" s="1"/>
  <c r="A50" i="549" s="1"/>
  <c r="A51" i="549" s="1"/>
  <c r="A52" i="549" s="1"/>
  <c r="A53" i="549" s="1"/>
  <c r="A54" i="549" s="1"/>
  <c r="A55" i="549" s="1"/>
  <c r="A56" i="549" s="1"/>
  <c r="A57" i="549" s="1"/>
  <c r="A58" i="549" s="1"/>
  <c r="A59" i="549" s="1"/>
  <c r="A60" i="549" s="1"/>
  <c r="A61" i="549" s="1"/>
  <c r="A62" i="549" s="1"/>
  <c r="A63" i="549" s="1"/>
  <c r="A64" i="549" s="1"/>
  <c r="A65" i="549" s="1"/>
  <c r="A66" i="549" s="1"/>
  <c r="A67" i="549" s="1"/>
  <c r="A68" i="549" s="1"/>
  <c r="A69" i="549" s="1"/>
  <c r="A70" i="549" s="1"/>
  <c r="A71" i="549" s="1"/>
  <c r="A72" i="549" s="1"/>
  <c r="A73" i="549" s="1"/>
  <c r="A74" i="549" s="1"/>
  <c r="A75" i="549" s="1"/>
  <c r="A76" i="549" s="1"/>
  <c r="A77" i="549" s="1"/>
  <c r="A78" i="549" s="1"/>
  <c r="A79" i="549" s="1"/>
  <c r="A80" i="549" s="1"/>
  <c r="G10" i="549"/>
  <c r="G11" i="549" s="1"/>
  <c r="G12" i="549" s="1"/>
  <c r="G13" i="549" s="1"/>
  <c r="G14" i="549" s="1"/>
  <c r="G15" i="549" s="1"/>
  <c r="G16" i="549" s="1"/>
  <c r="G17" i="549" s="1"/>
  <c r="G18" i="549" s="1"/>
  <c r="G19" i="549" s="1"/>
  <c r="G20" i="549" s="1"/>
  <c r="G21" i="549" s="1"/>
  <c r="G22" i="549" s="1"/>
  <c r="G23" i="549" s="1"/>
  <c r="G24" i="549" s="1"/>
  <c r="G25" i="549" s="1"/>
  <c r="G26" i="549" s="1"/>
  <c r="G27" i="549" s="1"/>
  <c r="G28" i="549" s="1"/>
  <c r="G29" i="549" s="1"/>
  <c r="G30" i="549" s="1"/>
  <c r="G31" i="549" s="1"/>
  <c r="G32" i="549" s="1"/>
  <c r="G33" i="549" s="1"/>
  <c r="G34" i="549" s="1"/>
  <c r="G35" i="549" s="1"/>
  <c r="G36" i="549" s="1"/>
  <c r="G37" i="549" s="1"/>
  <c r="G38" i="549" s="1"/>
  <c r="G39" i="549" s="1"/>
  <c r="G40" i="549" s="1"/>
  <c r="G41" i="549" s="1"/>
  <c r="G42" i="549" s="1"/>
  <c r="G43" i="549" s="1"/>
  <c r="G44" i="549" s="1"/>
  <c r="G45" i="549" s="1"/>
  <c r="G46" i="549" s="1"/>
  <c r="G47" i="549" s="1"/>
  <c r="G48" i="549" s="1"/>
  <c r="G49" i="549" s="1"/>
  <c r="G50" i="549" s="1"/>
  <c r="G51" i="549" s="1"/>
  <c r="G52" i="549" s="1"/>
  <c r="G53" i="549" s="1"/>
  <c r="G54" i="549" s="1"/>
  <c r="G55" i="549" s="1"/>
  <c r="G56" i="549" s="1"/>
  <c r="G57" i="549" s="1"/>
  <c r="G58" i="549" s="1"/>
  <c r="G59" i="549" s="1"/>
  <c r="G60" i="549" s="1"/>
  <c r="G61" i="549" s="1"/>
  <c r="G62" i="549" s="1"/>
  <c r="G63" i="549" s="1"/>
  <c r="G64" i="549" s="1"/>
  <c r="G65" i="549" s="1"/>
  <c r="G66" i="549" s="1"/>
  <c r="G67" i="549" s="1"/>
  <c r="G68" i="549" s="1"/>
  <c r="G69" i="549" s="1"/>
  <c r="G70" i="549" s="1"/>
  <c r="G71" i="549" s="1"/>
  <c r="G72" i="549" s="1"/>
  <c r="G73" i="549" s="1"/>
  <c r="G74" i="549" s="1"/>
  <c r="G75" i="549" s="1"/>
  <c r="G76" i="549" s="1"/>
  <c r="G77" i="549" s="1"/>
  <c r="G78" i="549" s="1"/>
  <c r="G79" i="549" s="1"/>
  <c r="G80" i="549" s="1"/>
  <c r="B10" i="549"/>
  <c r="K10" i="549" s="1"/>
  <c r="B11" i="549" s="1"/>
  <c r="K11" i="549" s="1"/>
  <c r="F8" i="549"/>
  <c r="E10" i="548"/>
  <c r="G10" i="548" s="1"/>
  <c r="G11" i="548" s="1"/>
  <c r="G12" i="548" s="1"/>
  <c r="G13" i="548" s="1"/>
  <c r="G14" i="548" s="1"/>
  <c r="G15" i="548" s="1"/>
  <c r="G16" i="548" s="1"/>
  <c r="G17" i="548" s="1"/>
  <c r="G18" i="548" s="1"/>
  <c r="G19" i="548" s="1"/>
  <c r="G20" i="548" s="1"/>
  <c r="G21" i="548" s="1"/>
  <c r="G22" i="548" s="1"/>
  <c r="G23" i="548" s="1"/>
  <c r="G24" i="548" s="1"/>
  <c r="G25" i="548" s="1"/>
  <c r="G26" i="548" s="1"/>
  <c r="G27" i="548" s="1"/>
  <c r="G28" i="548" s="1"/>
  <c r="G29" i="548" s="1"/>
  <c r="G30" i="548" s="1"/>
  <c r="G31" i="548" s="1"/>
  <c r="G32" i="548" s="1"/>
  <c r="G33" i="548" s="1"/>
  <c r="G34" i="548" s="1"/>
  <c r="G35" i="548" s="1"/>
  <c r="G36" i="548" s="1"/>
  <c r="G37" i="548" s="1"/>
  <c r="G38" i="548" s="1"/>
  <c r="G39" i="548" s="1"/>
  <c r="G40" i="548" s="1"/>
  <c r="G41" i="548" s="1"/>
  <c r="G42" i="548" s="1"/>
  <c r="G43" i="548" s="1"/>
  <c r="G44" i="548" s="1"/>
  <c r="G45" i="548" s="1"/>
  <c r="G46" i="548" s="1"/>
  <c r="G47" i="548" s="1"/>
  <c r="G48" i="548" s="1"/>
  <c r="G49" i="548" s="1"/>
  <c r="G50" i="548" s="1"/>
  <c r="G51" i="548" s="1"/>
  <c r="G52" i="548" s="1"/>
  <c r="G53" i="548" s="1"/>
  <c r="G54" i="548" s="1"/>
  <c r="G55" i="548" s="1"/>
  <c r="G56" i="548" s="1"/>
  <c r="G57" i="548" s="1"/>
  <c r="G58" i="548" s="1"/>
  <c r="G59" i="548" s="1"/>
  <c r="G60" i="548" s="1"/>
  <c r="G61" i="548" s="1"/>
  <c r="G62" i="548" s="1"/>
  <c r="G63" i="548" s="1"/>
  <c r="G64" i="548" s="1"/>
  <c r="G65" i="548" s="1"/>
  <c r="G66" i="548" s="1"/>
  <c r="G67" i="548" s="1"/>
  <c r="G68" i="548" s="1"/>
  <c r="G69" i="548" s="1"/>
  <c r="G70" i="548" s="1"/>
  <c r="G71" i="548" s="1"/>
  <c r="G72" i="548" s="1"/>
  <c r="G73" i="548" s="1"/>
  <c r="G74" i="548" s="1"/>
  <c r="G75" i="548" s="1"/>
  <c r="G76" i="548" s="1"/>
  <c r="G77" i="548" s="1"/>
  <c r="G78" i="548" s="1"/>
  <c r="G79" i="548" s="1"/>
  <c r="G80" i="548" s="1"/>
  <c r="F11" i="548"/>
  <c r="F12" i="548" s="1"/>
  <c r="F13" i="548" s="1"/>
  <c r="F14" i="548" s="1"/>
  <c r="F15" i="548" s="1"/>
  <c r="F16" i="548" s="1"/>
  <c r="F17" i="548" s="1"/>
  <c r="F18" i="548" s="1"/>
  <c r="F19" i="548" s="1"/>
  <c r="F20" i="548" s="1"/>
  <c r="F21" i="548" s="1"/>
  <c r="F22" i="548" s="1"/>
  <c r="F23" i="548" s="1"/>
  <c r="F24" i="548" s="1"/>
  <c r="F25" i="548" s="1"/>
  <c r="F26" i="548" s="1"/>
  <c r="F27" i="548" s="1"/>
  <c r="F28" i="548" s="1"/>
  <c r="F29" i="548" s="1"/>
  <c r="F30" i="548" s="1"/>
  <c r="F31" i="548" s="1"/>
  <c r="F32" i="548" s="1"/>
  <c r="F33" i="548" s="1"/>
  <c r="F34" i="548" s="1"/>
  <c r="F35" i="548" s="1"/>
  <c r="F36" i="548" s="1"/>
  <c r="F37" i="548" s="1"/>
  <c r="F38" i="548" s="1"/>
  <c r="F39" i="548" s="1"/>
  <c r="F40" i="548" s="1"/>
  <c r="F41" i="548" s="1"/>
  <c r="F42" i="548" s="1"/>
  <c r="F43" i="548" s="1"/>
  <c r="F44" i="548" s="1"/>
  <c r="F45" i="548" s="1"/>
  <c r="F46" i="548" s="1"/>
  <c r="F47" i="548" s="1"/>
  <c r="F48" i="548" s="1"/>
  <c r="F49" i="548" s="1"/>
  <c r="F50" i="548" s="1"/>
  <c r="F51" i="548" s="1"/>
  <c r="F52" i="548" s="1"/>
  <c r="F53" i="548" s="1"/>
  <c r="F54" i="548" s="1"/>
  <c r="F55" i="548" s="1"/>
  <c r="F56" i="548" s="1"/>
  <c r="F57" i="548" s="1"/>
  <c r="F58" i="548" s="1"/>
  <c r="F59" i="548" s="1"/>
  <c r="F60" i="548" s="1"/>
  <c r="F61" i="548" s="1"/>
  <c r="F62" i="548" s="1"/>
  <c r="F63" i="548" s="1"/>
  <c r="F64" i="548" s="1"/>
  <c r="F65" i="548" s="1"/>
  <c r="F66" i="548" s="1"/>
  <c r="F67" i="548" s="1"/>
  <c r="F68" i="548" s="1"/>
  <c r="F69" i="548" s="1"/>
  <c r="F70" i="548" s="1"/>
  <c r="F71" i="548" s="1"/>
  <c r="F72" i="548" s="1"/>
  <c r="F73" i="548" s="1"/>
  <c r="F74" i="548" s="1"/>
  <c r="F75" i="548" s="1"/>
  <c r="F76" i="548" s="1"/>
  <c r="F77" i="548" s="1"/>
  <c r="F78" i="548" s="1"/>
  <c r="F79" i="548" s="1"/>
  <c r="F80" i="548" s="1"/>
  <c r="A11" i="548"/>
  <c r="A12" i="548" s="1"/>
  <c r="A13" i="548" s="1"/>
  <c r="A14" i="548" s="1"/>
  <c r="A15" i="548" s="1"/>
  <c r="A16" i="548" s="1"/>
  <c r="A17" i="548" s="1"/>
  <c r="A18" i="548" s="1"/>
  <c r="A19" i="548" s="1"/>
  <c r="A20" i="548" s="1"/>
  <c r="A21" i="548" s="1"/>
  <c r="A22" i="548" s="1"/>
  <c r="A23" i="548" s="1"/>
  <c r="A24" i="548" s="1"/>
  <c r="A25" i="548" s="1"/>
  <c r="A26" i="548" s="1"/>
  <c r="A27" i="548" s="1"/>
  <c r="A28" i="548" s="1"/>
  <c r="A29" i="548" s="1"/>
  <c r="A30" i="548" s="1"/>
  <c r="A31" i="548" s="1"/>
  <c r="A32" i="548" s="1"/>
  <c r="A33" i="548" s="1"/>
  <c r="A34" i="548" s="1"/>
  <c r="A35" i="548" s="1"/>
  <c r="A36" i="548" s="1"/>
  <c r="A37" i="548" s="1"/>
  <c r="A38" i="548" s="1"/>
  <c r="A39" i="548" s="1"/>
  <c r="A40" i="548" s="1"/>
  <c r="A41" i="548" s="1"/>
  <c r="A42" i="548" s="1"/>
  <c r="A43" i="548" s="1"/>
  <c r="A44" i="548" s="1"/>
  <c r="A45" i="548" s="1"/>
  <c r="A46" i="548" s="1"/>
  <c r="A47" i="548" s="1"/>
  <c r="A48" i="548" s="1"/>
  <c r="A49" i="548" s="1"/>
  <c r="A50" i="548" s="1"/>
  <c r="A51" i="548" s="1"/>
  <c r="A52" i="548" s="1"/>
  <c r="A53" i="548" s="1"/>
  <c r="A54" i="548" s="1"/>
  <c r="A55" i="548" s="1"/>
  <c r="A56" i="548" s="1"/>
  <c r="A57" i="548" s="1"/>
  <c r="A58" i="548" s="1"/>
  <c r="A59" i="548" s="1"/>
  <c r="A60" i="548" s="1"/>
  <c r="A61" i="548" s="1"/>
  <c r="A62" i="548" s="1"/>
  <c r="A63" i="548" s="1"/>
  <c r="A64" i="548" s="1"/>
  <c r="A65" i="548" s="1"/>
  <c r="A66" i="548" s="1"/>
  <c r="A67" i="548" s="1"/>
  <c r="A68" i="548" s="1"/>
  <c r="A69" i="548" s="1"/>
  <c r="A70" i="548" s="1"/>
  <c r="A71" i="548" s="1"/>
  <c r="A72" i="548" s="1"/>
  <c r="A73" i="548" s="1"/>
  <c r="A74" i="548" s="1"/>
  <c r="A75" i="548" s="1"/>
  <c r="A76" i="548" s="1"/>
  <c r="A77" i="548" s="1"/>
  <c r="A78" i="548" s="1"/>
  <c r="A79" i="548" s="1"/>
  <c r="A80" i="548" s="1"/>
  <c r="E11" i="548"/>
  <c r="E12" i="548" s="1"/>
  <c r="E13" i="548" s="1"/>
  <c r="E14" i="548" s="1"/>
  <c r="E15" i="548" s="1"/>
  <c r="E16" i="548" s="1"/>
  <c r="E17" i="548" s="1"/>
  <c r="E18" i="548" s="1"/>
  <c r="E19" i="548" s="1"/>
  <c r="E20" i="548" s="1"/>
  <c r="E21" i="548" s="1"/>
  <c r="E22" i="548" s="1"/>
  <c r="E23" i="548" s="1"/>
  <c r="E24" i="548" s="1"/>
  <c r="E25" i="548" s="1"/>
  <c r="E26" i="548" s="1"/>
  <c r="E27" i="548" s="1"/>
  <c r="E28" i="548" s="1"/>
  <c r="E29" i="548" s="1"/>
  <c r="E30" i="548" s="1"/>
  <c r="E31" i="548" s="1"/>
  <c r="E32" i="548" s="1"/>
  <c r="E33" i="548" s="1"/>
  <c r="E34" i="548" s="1"/>
  <c r="E35" i="548" s="1"/>
  <c r="E36" i="548" s="1"/>
  <c r="E37" i="548" s="1"/>
  <c r="E38" i="548" s="1"/>
  <c r="E39" i="548" s="1"/>
  <c r="E40" i="548" s="1"/>
  <c r="E41" i="548" s="1"/>
  <c r="E42" i="548" s="1"/>
  <c r="E43" i="548" s="1"/>
  <c r="E44" i="548" s="1"/>
  <c r="E45" i="548" s="1"/>
  <c r="E46" i="548" s="1"/>
  <c r="E47" i="548" s="1"/>
  <c r="E48" i="548" s="1"/>
  <c r="E49" i="548" s="1"/>
  <c r="E50" i="548" s="1"/>
  <c r="E51" i="548" s="1"/>
  <c r="E52" i="548" s="1"/>
  <c r="E53" i="548" s="1"/>
  <c r="E54" i="548" s="1"/>
  <c r="E55" i="548" s="1"/>
  <c r="E56" i="548" s="1"/>
  <c r="E57" i="548" s="1"/>
  <c r="E58" i="548" s="1"/>
  <c r="E59" i="548" s="1"/>
  <c r="E60" i="548" s="1"/>
  <c r="E61" i="548" s="1"/>
  <c r="E62" i="548" s="1"/>
  <c r="E63" i="548" s="1"/>
  <c r="E64" i="548" s="1"/>
  <c r="E65" i="548" s="1"/>
  <c r="E66" i="548" s="1"/>
  <c r="E67" i="548" s="1"/>
  <c r="E68" i="548" s="1"/>
  <c r="E69" i="548" s="1"/>
  <c r="E70" i="548" s="1"/>
  <c r="E71" i="548" s="1"/>
  <c r="E72" i="548" s="1"/>
  <c r="E73" i="548" s="1"/>
  <c r="E74" i="548" s="1"/>
  <c r="E75" i="548" s="1"/>
  <c r="E76" i="548" s="1"/>
  <c r="E77" i="548" s="1"/>
  <c r="E78" i="548" s="1"/>
  <c r="E79" i="548" s="1"/>
  <c r="E80" i="548" s="1"/>
  <c r="B10" i="548"/>
  <c r="F8" i="548"/>
  <c r="I43" i="547"/>
  <c r="E10" i="547"/>
  <c r="F11" i="547"/>
  <c r="F12" i="547" s="1"/>
  <c r="F13" i="547" s="1"/>
  <c r="F14" i="547" s="1"/>
  <c r="F15" i="547" s="1"/>
  <c r="F16" i="547" s="1"/>
  <c r="F17" i="547" s="1"/>
  <c r="F18" i="547" s="1"/>
  <c r="F19" i="547" s="1"/>
  <c r="F20" i="547" s="1"/>
  <c r="F21" i="547" s="1"/>
  <c r="F22" i="547" s="1"/>
  <c r="F23" i="547" s="1"/>
  <c r="F24" i="547" s="1"/>
  <c r="F25" i="547" s="1"/>
  <c r="F26" i="547" s="1"/>
  <c r="F27" i="547" s="1"/>
  <c r="F28" i="547" s="1"/>
  <c r="F29" i="547" s="1"/>
  <c r="F30" i="547" s="1"/>
  <c r="F31" i="547" s="1"/>
  <c r="F32" i="547" s="1"/>
  <c r="F33" i="547" s="1"/>
  <c r="F34" i="547" s="1"/>
  <c r="F35" i="547" s="1"/>
  <c r="F36" i="547" s="1"/>
  <c r="F37" i="547" s="1"/>
  <c r="F38" i="547" s="1"/>
  <c r="F39" i="547" s="1"/>
  <c r="F40" i="547" s="1"/>
  <c r="F41" i="547" s="1"/>
  <c r="F42" i="547" s="1"/>
  <c r="F43" i="547" s="1"/>
  <c r="F44" i="547" s="1"/>
  <c r="F45" i="547" s="1"/>
  <c r="F46" i="547" s="1"/>
  <c r="F47" i="547" s="1"/>
  <c r="F48" i="547" s="1"/>
  <c r="F49" i="547" s="1"/>
  <c r="F50" i="547" s="1"/>
  <c r="F51" i="547" s="1"/>
  <c r="F52" i="547" s="1"/>
  <c r="F53" i="547" s="1"/>
  <c r="F54" i="547" s="1"/>
  <c r="F55" i="547" s="1"/>
  <c r="F56" i="547" s="1"/>
  <c r="F57" i="547" s="1"/>
  <c r="F58" i="547" s="1"/>
  <c r="F59" i="547" s="1"/>
  <c r="F60" i="547" s="1"/>
  <c r="F61" i="547" s="1"/>
  <c r="F62" i="547" s="1"/>
  <c r="F63" i="547" s="1"/>
  <c r="F64" i="547" s="1"/>
  <c r="F65" i="547" s="1"/>
  <c r="F66" i="547" s="1"/>
  <c r="F67" i="547" s="1"/>
  <c r="F68" i="547" s="1"/>
  <c r="F69" i="547" s="1"/>
  <c r="F70" i="547" s="1"/>
  <c r="F71" i="547" s="1"/>
  <c r="F72" i="547" s="1"/>
  <c r="F73" i="547" s="1"/>
  <c r="F74" i="547" s="1"/>
  <c r="F75" i="547" s="1"/>
  <c r="F76" i="547" s="1"/>
  <c r="F77" i="547" s="1"/>
  <c r="F78" i="547" s="1"/>
  <c r="F79" i="547" s="1"/>
  <c r="F80" i="547" s="1"/>
  <c r="A11" i="547"/>
  <c r="A12" i="547" s="1"/>
  <c r="A13" i="547" s="1"/>
  <c r="A14" i="547" s="1"/>
  <c r="A15" i="547" s="1"/>
  <c r="A16" i="547" s="1"/>
  <c r="A17" i="547" s="1"/>
  <c r="A18" i="547" s="1"/>
  <c r="A19" i="547" s="1"/>
  <c r="A20" i="547" s="1"/>
  <c r="A21" i="547" s="1"/>
  <c r="A22" i="547" s="1"/>
  <c r="A23" i="547" s="1"/>
  <c r="A24" i="547" s="1"/>
  <c r="A25" i="547" s="1"/>
  <c r="A26" i="547" s="1"/>
  <c r="A27" i="547" s="1"/>
  <c r="A28" i="547" s="1"/>
  <c r="A29" i="547" s="1"/>
  <c r="A30" i="547" s="1"/>
  <c r="A31" i="547" s="1"/>
  <c r="A32" i="547" s="1"/>
  <c r="A33" i="547" s="1"/>
  <c r="A34" i="547" s="1"/>
  <c r="A35" i="547" s="1"/>
  <c r="A36" i="547" s="1"/>
  <c r="A37" i="547" s="1"/>
  <c r="A38" i="547" s="1"/>
  <c r="A39" i="547" s="1"/>
  <c r="A40" i="547" s="1"/>
  <c r="A41" i="547" s="1"/>
  <c r="A42" i="547" s="1"/>
  <c r="A43" i="547" s="1"/>
  <c r="A44" i="547" s="1"/>
  <c r="A45" i="547" s="1"/>
  <c r="A46" i="547" s="1"/>
  <c r="A47" i="547" s="1"/>
  <c r="A48" i="547" s="1"/>
  <c r="A49" i="547" s="1"/>
  <c r="A50" i="547" s="1"/>
  <c r="A51" i="547" s="1"/>
  <c r="A52" i="547" s="1"/>
  <c r="A53" i="547" s="1"/>
  <c r="A54" i="547" s="1"/>
  <c r="A55" i="547" s="1"/>
  <c r="A56" i="547" s="1"/>
  <c r="A57" i="547" s="1"/>
  <c r="A58" i="547" s="1"/>
  <c r="A59" i="547" s="1"/>
  <c r="A60" i="547" s="1"/>
  <c r="A61" i="547" s="1"/>
  <c r="A62" i="547" s="1"/>
  <c r="A63" i="547" s="1"/>
  <c r="A64" i="547" s="1"/>
  <c r="A65" i="547" s="1"/>
  <c r="A66" i="547" s="1"/>
  <c r="A67" i="547" s="1"/>
  <c r="A68" i="547" s="1"/>
  <c r="A69" i="547" s="1"/>
  <c r="A70" i="547" s="1"/>
  <c r="A71" i="547" s="1"/>
  <c r="A72" i="547" s="1"/>
  <c r="A73" i="547" s="1"/>
  <c r="A74" i="547" s="1"/>
  <c r="A75" i="547" s="1"/>
  <c r="A76" i="547" s="1"/>
  <c r="A77" i="547" s="1"/>
  <c r="A78" i="547" s="1"/>
  <c r="A79" i="547" s="1"/>
  <c r="A80" i="547" s="1"/>
  <c r="G10" i="547"/>
  <c r="G11" i="547" s="1"/>
  <c r="G12" i="547" s="1"/>
  <c r="G13" i="547" s="1"/>
  <c r="G14" i="547" s="1"/>
  <c r="G15" i="547" s="1"/>
  <c r="G16" i="547" s="1"/>
  <c r="G17" i="547" s="1"/>
  <c r="G18" i="547" s="1"/>
  <c r="G19" i="547" s="1"/>
  <c r="G20" i="547" s="1"/>
  <c r="G21" i="547" s="1"/>
  <c r="G22" i="547" s="1"/>
  <c r="G23" i="547" s="1"/>
  <c r="G24" i="547" s="1"/>
  <c r="G25" i="547" s="1"/>
  <c r="G26" i="547" s="1"/>
  <c r="G27" i="547" s="1"/>
  <c r="G28" i="547" s="1"/>
  <c r="G29" i="547" s="1"/>
  <c r="G30" i="547" s="1"/>
  <c r="G31" i="547" s="1"/>
  <c r="G32" i="547" s="1"/>
  <c r="G33" i="547" s="1"/>
  <c r="G34" i="547" s="1"/>
  <c r="G35" i="547" s="1"/>
  <c r="G36" i="547" s="1"/>
  <c r="G37" i="547" s="1"/>
  <c r="G38" i="547" s="1"/>
  <c r="G39" i="547" s="1"/>
  <c r="G40" i="547" s="1"/>
  <c r="G41" i="547" s="1"/>
  <c r="G42" i="547" s="1"/>
  <c r="G43" i="547" s="1"/>
  <c r="G44" i="547" s="1"/>
  <c r="G45" i="547" s="1"/>
  <c r="G46" i="547" s="1"/>
  <c r="G47" i="547" s="1"/>
  <c r="G48" i="547" s="1"/>
  <c r="G49" i="547" s="1"/>
  <c r="G50" i="547" s="1"/>
  <c r="G51" i="547" s="1"/>
  <c r="G52" i="547" s="1"/>
  <c r="G53" i="547" s="1"/>
  <c r="G54" i="547" s="1"/>
  <c r="G55" i="547" s="1"/>
  <c r="G56" i="547" s="1"/>
  <c r="G57" i="547" s="1"/>
  <c r="G58" i="547" s="1"/>
  <c r="G59" i="547" s="1"/>
  <c r="G60" i="547" s="1"/>
  <c r="G61" i="547" s="1"/>
  <c r="G62" i="547" s="1"/>
  <c r="G63" i="547" s="1"/>
  <c r="G64" i="547" s="1"/>
  <c r="G65" i="547" s="1"/>
  <c r="G66" i="547" s="1"/>
  <c r="G67" i="547" s="1"/>
  <c r="G68" i="547" s="1"/>
  <c r="G69" i="547" s="1"/>
  <c r="G70" i="547" s="1"/>
  <c r="G71" i="547" s="1"/>
  <c r="G72" i="547" s="1"/>
  <c r="G73" i="547" s="1"/>
  <c r="G74" i="547" s="1"/>
  <c r="G75" i="547" s="1"/>
  <c r="G76" i="547" s="1"/>
  <c r="G77" i="547" s="1"/>
  <c r="G78" i="547" s="1"/>
  <c r="G79" i="547" s="1"/>
  <c r="G80" i="547" s="1"/>
  <c r="E11" i="547"/>
  <c r="E12" i="547" s="1"/>
  <c r="E13" i="547" s="1"/>
  <c r="E14" i="547" s="1"/>
  <c r="E15" i="547" s="1"/>
  <c r="E16" i="547" s="1"/>
  <c r="E17" i="547" s="1"/>
  <c r="E18" i="547" s="1"/>
  <c r="E19" i="547" s="1"/>
  <c r="E20" i="547" s="1"/>
  <c r="E21" i="547" s="1"/>
  <c r="E22" i="547" s="1"/>
  <c r="E23" i="547" s="1"/>
  <c r="E24" i="547" s="1"/>
  <c r="E25" i="547" s="1"/>
  <c r="E26" i="547" s="1"/>
  <c r="E27" i="547" s="1"/>
  <c r="E28" i="547" s="1"/>
  <c r="E29" i="547" s="1"/>
  <c r="E30" i="547" s="1"/>
  <c r="E31" i="547" s="1"/>
  <c r="E32" i="547" s="1"/>
  <c r="E33" i="547" s="1"/>
  <c r="E34" i="547" s="1"/>
  <c r="E35" i="547" s="1"/>
  <c r="E36" i="547" s="1"/>
  <c r="E37" i="547" s="1"/>
  <c r="E38" i="547" s="1"/>
  <c r="E39" i="547" s="1"/>
  <c r="E40" i="547" s="1"/>
  <c r="E41" i="547" s="1"/>
  <c r="E42" i="547" s="1"/>
  <c r="E43" i="547" s="1"/>
  <c r="E44" i="547" s="1"/>
  <c r="E45" i="547" s="1"/>
  <c r="E46" i="547" s="1"/>
  <c r="E47" i="547" s="1"/>
  <c r="E48" i="547" s="1"/>
  <c r="E49" i="547" s="1"/>
  <c r="E50" i="547" s="1"/>
  <c r="E51" i="547" s="1"/>
  <c r="E52" i="547" s="1"/>
  <c r="E53" i="547" s="1"/>
  <c r="E54" i="547" s="1"/>
  <c r="E55" i="547" s="1"/>
  <c r="E56" i="547" s="1"/>
  <c r="E57" i="547" s="1"/>
  <c r="E58" i="547" s="1"/>
  <c r="E59" i="547" s="1"/>
  <c r="E60" i="547" s="1"/>
  <c r="E61" i="547" s="1"/>
  <c r="E62" i="547" s="1"/>
  <c r="E63" i="547" s="1"/>
  <c r="E64" i="547" s="1"/>
  <c r="E65" i="547" s="1"/>
  <c r="E66" i="547" s="1"/>
  <c r="E67" i="547" s="1"/>
  <c r="E68" i="547" s="1"/>
  <c r="E69" i="547" s="1"/>
  <c r="E70" i="547" s="1"/>
  <c r="E71" i="547" s="1"/>
  <c r="E72" i="547" s="1"/>
  <c r="E73" i="547" s="1"/>
  <c r="E74" i="547" s="1"/>
  <c r="E75" i="547" s="1"/>
  <c r="E76" i="547" s="1"/>
  <c r="E77" i="547" s="1"/>
  <c r="E78" i="547" s="1"/>
  <c r="E79" i="547" s="1"/>
  <c r="E80" i="547" s="1"/>
  <c r="F8" i="547"/>
  <c r="E10" i="544"/>
  <c r="E10" i="545"/>
  <c r="C5" i="545"/>
  <c r="B55" i="568" l="1"/>
  <c r="K55" i="568" s="1"/>
  <c r="B54" i="567"/>
  <c r="K54" i="567" s="1"/>
  <c r="B54" i="566"/>
  <c r="K54" i="566" s="1"/>
  <c r="B54" i="564"/>
  <c r="K54" i="564" s="1"/>
  <c r="B52" i="563"/>
  <c r="K52" i="563" s="1"/>
  <c r="B52" i="562"/>
  <c r="K52" i="562" s="1"/>
  <c r="K51" i="561"/>
  <c r="B52" i="561" s="1"/>
  <c r="B52" i="560"/>
  <c r="K52" i="560" s="1"/>
  <c r="B37" i="559"/>
  <c r="K37" i="559" s="1"/>
  <c r="B37" i="558"/>
  <c r="K37" i="558" s="1"/>
  <c r="K36" i="557"/>
  <c r="B37" i="557" s="1"/>
  <c r="B18" i="556"/>
  <c r="K18" i="556" s="1"/>
  <c r="B17" i="555"/>
  <c r="K17" i="555" s="1"/>
  <c r="B17" i="553"/>
  <c r="K17" i="553" s="1"/>
  <c r="B16" i="552"/>
  <c r="K16" i="552" s="1"/>
  <c r="B15" i="551"/>
  <c r="K15" i="551" s="1"/>
  <c r="E11" i="550"/>
  <c r="E12" i="550" s="1"/>
  <c r="E13" i="550" s="1"/>
  <c r="E14" i="550" s="1"/>
  <c r="E15" i="550" s="1"/>
  <c r="E16" i="550" s="1"/>
  <c r="E17" i="550" s="1"/>
  <c r="E18" i="550" s="1"/>
  <c r="E19" i="550" s="1"/>
  <c r="E20" i="550" s="1"/>
  <c r="E21" i="550" s="1"/>
  <c r="E22" i="550" s="1"/>
  <c r="E23" i="550" s="1"/>
  <c r="E24" i="550" s="1"/>
  <c r="E25" i="550" s="1"/>
  <c r="E26" i="550" s="1"/>
  <c r="E27" i="550" s="1"/>
  <c r="E28" i="550" s="1"/>
  <c r="E29" i="550" s="1"/>
  <c r="E30" i="550" s="1"/>
  <c r="E31" i="550" s="1"/>
  <c r="E32" i="550" s="1"/>
  <c r="E33" i="550" s="1"/>
  <c r="E34" i="550" s="1"/>
  <c r="E35" i="550" s="1"/>
  <c r="E36" i="550" s="1"/>
  <c r="E37" i="550" s="1"/>
  <c r="E38" i="550" s="1"/>
  <c r="E39" i="550" s="1"/>
  <c r="E40" i="550" s="1"/>
  <c r="E41" i="550" s="1"/>
  <c r="E42" i="550" s="1"/>
  <c r="E43" i="550" s="1"/>
  <c r="E44" i="550" s="1"/>
  <c r="E45" i="550" s="1"/>
  <c r="E46" i="550" s="1"/>
  <c r="E47" i="550" s="1"/>
  <c r="E48" i="550" s="1"/>
  <c r="E49" i="550" s="1"/>
  <c r="E50" i="550" s="1"/>
  <c r="E51" i="550" s="1"/>
  <c r="E52" i="550" s="1"/>
  <c r="E53" i="550" s="1"/>
  <c r="E54" i="550" s="1"/>
  <c r="E55" i="550" s="1"/>
  <c r="E56" i="550" s="1"/>
  <c r="E57" i="550" s="1"/>
  <c r="E58" i="550" s="1"/>
  <c r="E59" i="550" s="1"/>
  <c r="E60" i="550" s="1"/>
  <c r="E61" i="550" s="1"/>
  <c r="E62" i="550" s="1"/>
  <c r="E63" i="550" s="1"/>
  <c r="E64" i="550" s="1"/>
  <c r="E65" i="550" s="1"/>
  <c r="E66" i="550" s="1"/>
  <c r="E67" i="550" s="1"/>
  <c r="E68" i="550" s="1"/>
  <c r="E69" i="550" s="1"/>
  <c r="E70" i="550" s="1"/>
  <c r="E71" i="550" s="1"/>
  <c r="E72" i="550" s="1"/>
  <c r="E73" i="550" s="1"/>
  <c r="E74" i="550" s="1"/>
  <c r="E75" i="550" s="1"/>
  <c r="E76" i="550" s="1"/>
  <c r="E77" i="550" s="1"/>
  <c r="E78" i="550" s="1"/>
  <c r="E79" i="550" s="1"/>
  <c r="E80" i="550" s="1"/>
  <c r="G10" i="550"/>
  <c r="G11" i="550" s="1"/>
  <c r="G12" i="550" s="1"/>
  <c r="G13" i="550" s="1"/>
  <c r="G14" i="550" s="1"/>
  <c r="G15" i="550" s="1"/>
  <c r="G16" i="550" s="1"/>
  <c r="G17" i="550" s="1"/>
  <c r="G18" i="550" s="1"/>
  <c r="G19" i="550" s="1"/>
  <c r="G20" i="550" s="1"/>
  <c r="G21" i="550" s="1"/>
  <c r="G22" i="550" s="1"/>
  <c r="G23" i="550" s="1"/>
  <c r="G24" i="550" s="1"/>
  <c r="G25" i="550" s="1"/>
  <c r="G26" i="550" s="1"/>
  <c r="G27" i="550" s="1"/>
  <c r="G28" i="550" s="1"/>
  <c r="G29" i="550" s="1"/>
  <c r="G30" i="550" s="1"/>
  <c r="G31" i="550" s="1"/>
  <c r="G32" i="550" s="1"/>
  <c r="G33" i="550" s="1"/>
  <c r="G34" i="550" s="1"/>
  <c r="G35" i="550" s="1"/>
  <c r="G36" i="550" s="1"/>
  <c r="G37" i="550" s="1"/>
  <c r="G38" i="550" s="1"/>
  <c r="G39" i="550" s="1"/>
  <c r="G40" i="550" s="1"/>
  <c r="G41" i="550" s="1"/>
  <c r="G42" i="550" s="1"/>
  <c r="G43" i="550" s="1"/>
  <c r="G44" i="550" s="1"/>
  <c r="G45" i="550" s="1"/>
  <c r="G46" i="550" s="1"/>
  <c r="G47" i="550" s="1"/>
  <c r="G48" i="550" s="1"/>
  <c r="G49" i="550" s="1"/>
  <c r="G50" i="550" s="1"/>
  <c r="G51" i="550" s="1"/>
  <c r="G52" i="550" s="1"/>
  <c r="G53" i="550" s="1"/>
  <c r="G54" i="550" s="1"/>
  <c r="G55" i="550" s="1"/>
  <c r="G56" i="550" s="1"/>
  <c r="G57" i="550" s="1"/>
  <c r="G58" i="550" s="1"/>
  <c r="G59" i="550" s="1"/>
  <c r="G60" i="550" s="1"/>
  <c r="G61" i="550" s="1"/>
  <c r="G62" i="550" s="1"/>
  <c r="G63" i="550" s="1"/>
  <c r="G64" i="550" s="1"/>
  <c r="G65" i="550" s="1"/>
  <c r="G66" i="550" s="1"/>
  <c r="G67" i="550" s="1"/>
  <c r="G68" i="550" s="1"/>
  <c r="G69" i="550" s="1"/>
  <c r="G70" i="550" s="1"/>
  <c r="G71" i="550" s="1"/>
  <c r="G72" i="550" s="1"/>
  <c r="G73" i="550" s="1"/>
  <c r="G74" i="550" s="1"/>
  <c r="G75" i="550" s="1"/>
  <c r="G76" i="550" s="1"/>
  <c r="G77" i="550" s="1"/>
  <c r="G78" i="550" s="1"/>
  <c r="G79" i="550" s="1"/>
  <c r="G80" i="550" s="1"/>
  <c r="B12" i="549"/>
  <c r="K12" i="549" s="1"/>
  <c r="K10" i="548"/>
  <c r="B11" i="548" s="1"/>
  <c r="B10" i="547"/>
  <c r="K10" i="547" s="1"/>
  <c r="B11" i="547" s="1"/>
  <c r="K11" i="547" s="1"/>
  <c r="E10" i="546"/>
  <c r="G10" i="546" s="1"/>
  <c r="G11" i="546" s="1"/>
  <c r="G12" i="546" s="1"/>
  <c r="G13" i="546" s="1"/>
  <c r="G14" i="546" s="1"/>
  <c r="G15" i="546" s="1"/>
  <c r="G16" i="546" s="1"/>
  <c r="G17" i="546" s="1"/>
  <c r="G18" i="546" s="1"/>
  <c r="G19" i="546" s="1"/>
  <c r="G20" i="546" s="1"/>
  <c r="G21" i="546" s="1"/>
  <c r="G22" i="546" s="1"/>
  <c r="G23" i="546" s="1"/>
  <c r="G24" i="546" s="1"/>
  <c r="G25" i="546" s="1"/>
  <c r="G26" i="546" s="1"/>
  <c r="G27" i="546" s="1"/>
  <c r="G28" i="546" s="1"/>
  <c r="G29" i="546" s="1"/>
  <c r="G30" i="546" s="1"/>
  <c r="G31" i="546" s="1"/>
  <c r="G32" i="546" s="1"/>
  <c r="G33" i="546" s="1"/>
  <c r="G34" i="546" s="1"/>
  <c r="G35" i="546" s="1"/>
  <c r="G36" i="546" s="1"/>
  <c r="G37" i="546" s="1"/>
  <c r="G38" i="546" s="1"/>
  <c r="G39" i="546" s="1"/>
  <c r="G40" i="546" s="1"/>
  <c r="G41" i="546" s="1"/>
  <c r="G42" i="546" s="1"/>
  <c r="G43" i="546" s="1"/>
  <c r="G44" i="546" s="1"/>
  <c r="G45" i="546" s="1"/>
  <c r="G46" i="546" s="1"/>
  <c r="G47" i="546" s="1"/>
  <c r="G48" i="546" s="1"/>
  <c r="G49" i="546" s="1"/>
  <c r="G50" i="546" s="1"/>
  <c r="G51" i="546" s="1"/>
  <c r="G52" i="546" s="1"/>
  <c r="G53" i="546" s="1"/>
  <c r="G54" i="546" s="1"/>
  <c r="G55" i="546" s="1"/>
  <c r="G56" i="546" s="1"/>
  <c r="G57" i="546" s="1"/>
  <c r="G58" i="546" s="1"/>
  <c r="G59" i="546" s="1"/>
  <c r="G60" i="546" s="1"/>
  <c r="G61" i="546" s="1"/>
  <c r="G62" i="546" s="1"/>
  <c r="G63" i="546" s="1"/>
  <c r="F11" i="546"/>
  <c r="F12" i="546" s="1"/>
  <c r="F13" i="546" s="1"/>
  <c r="F14" i="546" s="1"/>
  <c r="F15" i="546" s="1"/>
  <c r="F16" i="546" s="1"/>
  <c r="F17" i="546" s="1"/>
  <c r="F18" i="546" s="1"/>
  <c r="F19" i="546" s="1"/>
  <c r="F20" i="546" s="1"/>
  <c r="F21" i="546" s="1"/>
  <c r="F22" i="546" s="1"/>
  <c r="F23" i="546" s="1"/>
  <c r="F24" i="546" s="1"/>
  <c r="F25" i="546" s="1"/>
  <c r="F26" i="546" s="1"/>
  <c r="F27" i="546" s="1"/>
  <c r="F28" i="546" s="1"/>
  <c r="F29" i="546" s="1"/>
  <c r="F30" i="546" s="1"/>
  <c r="F31" i="546" s="1"/>
  <c r="F32" i="546" s="1"/>
  <c r="F33" i="546" s="1"/>
  <c r="F34" i="546" s="1"/>
  <c r="F35" i="546" s="1"/>
  <c r="F36" i="546" s="1"/>
  <c r="F37" i="546" s="1"/>
  <c r="F38" i="546" s="1"/>
  <c r="F39" i="546" s="1"/>
  <c r="F40" i="546" s="1"/>
  <c r="F41" i="546" s="1"/>
  <c r="F42" i="546" s="1"/>
  <c r="F43" i="546" s="1"/>
  <c r="F44" i="546" s="1"/>
  <c r="F45" i="546" s="1"/>
  <c r="F46" i="546" s="1"/>
  <c r="F47" i="546" s="1"/>
  <c r="F48" i="546" s="1"/>
  <c r="F49" i="546" s="1"/>
  <c r="F50" i="546" s="1"/>
  <c r="F51" i="546" s="1"/>
  <c r="F52" i="546" s="1"/>
  <c r="F53" i="546" s="1"/>
  <c r="F54" i="546" s="1"/>
  <c r="F55" i="546" s="1"/>
  <c r="F56" i="546" s="1"/>
  <c r="F57" i="546" s="1"/>
  <c r="F58" i="546" s="1"/>
  <c r="F59" i="546" s="1"/>
  <c r="F60" i="546" s="1"/>
  <c r="F61" i="546" s="1"/>
  <c r="F62" i="546" s="1"/>
  <c r="F63" i="546" s="1"/>
  <c r="A11" i="546"/>
  <c r="A12" i="546" s="1"/>
  <c r="A13" i="546" s="1"/>
  <c r="A14" i="546" s="1"/>
  <c r="A15" i="546" s="1"/>
  <c r="A16" i="546" s="1"/>
  <c r="A17" i="546" s="1"/>
  <c r="A18" i="546" s="1"/>
  <c r="A19" i="546" s="1"/>
  <c r="A20" i="546" s="1"/>
  <c r="A21" i="546" s="1"/>
  <c r="A22" i="546" s="1"/>
  <c r="A23" i="546" s="1"/>
  <c r="A24" i="546" s="1"/>
  <c r="A25" i="546" s="1"/>
  <c r="A26" i="546" s="1"/>
  <c r="A27" i="546" s="1"/>
  <c r="A28" i="546" s="1"/>
  <c r="A29" i="546" s="1"/>
  <c r="A30" i="546" s="1"/>
  <c r="A31" i="546" s="1"/>
  <c r="A32" i="546" s="1"/>
  <c r="A33" i="546" s="1"/>
  <c r="A34" i="546" s="1"/>
  <c r="A35" i="546" s="1"/>
  <c r="A36" i="546" s="1"/>
  <c r="A37" i="546" s="1"/>
  <c r="A38" i="546" s="1"/>
  <c r="A39" i="546" s="1"/>
  <c r="A40" i="546" s="1"/>
  <c r="A41" i="546" s="1"/>
  <c r="A42" i="546" s="1"/>
  <c r="A43" i="546" s="1"/>
  <c r="A44" i="546" s="1"/>
  <c r="A45" i="546" s="1"/>
  <c r="A46" i="546" s="1"/>
  <c r="A47" i="546" s="1"/>
  <c r="A48" i="546" s="1"/>
  <c r="A49" i="546" s="1"/>
  <c r="A50" i="546" s="1"/>
  <c r="A51" i="546" s="1"/>
  <c r="A52" i="546" s="1"/>
  <c r="A53" i="546" s="1"/>
  <c r="A54" i="546" s="1"/>
  <c r="A55" i="546" s="1"/>
  <c r="A56" i="546" s="1"/>
  <c r="A57" i="546" s="1"/>
  <c r="A58" i="546" s="1"/>
  <c r="A59" i="546" s="1"/>
  <c r="A60" i="546" s="1"/>
  <c r="A61" i="546" s="1"/>
  <c r="A62" i="546" s="1"/>
  <c r="A63" i="546" s="1"/>
  <c r="E11" i="546"/>
  <c r="E12" i="546" s="1"/>
  <c r="E13" i="546" s="1"/>
  <c r="E14" i="546" s="1"/>
  <c r="E15" i="546" s="1"/>
  <c r="E16" i="546" s="1"/>
  <c r="E17" i="546" s="1"/>
  <c r="E18" i="546" s="1"/>
  <c r="E19" i="546" s="1"/>
  <c r="E20" i="546" s="1"/>
  <c r="E21" i="546" s="1"/>
  <c r="E22" i="546" s="1"/>
  <c r="E23" i="546" s="1"/>
  <c r="E24" i="546" s="1"/>
  <c r="E25" i="546" s="1"/>
  <c r="E26" i="546" s="1"/>
  <c r="E27" i="546" s="1"/>
  <c r="E28" i="546" s="1"/>
  <c r="E29" i="546" s="1"/>
  <c r="E30" i="546" s="1"/>
  <c r="E31" i="546" s="1"/>
  <c r="E32" i="546" s="1"/>
  <c r="E33" i="546" s="1"/>
  <c r="E34" i="546" s="1"/>
  <c r="E35" i="546" s="1"/>
  <c r="E36" i="546" s="1"/>
  <c r="E37" i="546" s="1"/>
  <c r="E38" i="546" s="1"/>
  <c r="E39" i="546" s="1"/>
  <c r="E40" i="546" s="1"/>
  <c r="E41" i="546" s="1"/>
  <c r="E42" i="546" s="1"/>
  <c r="E43" i="546" s="1"/>
  <c r="E44" i="546" s="1"/>
  <c r="E45" i="546" s="1"/>
  <c r="E46" i="546" s="1"/>
  <c r="E47" i="546" s="1"/>
  <c r="E48" i="546" s="1"/>
  <c r="E49" i="546" s="1"/>
  <c r="E50" i="546" s="1"/>
  <c r="E51" i="546" s="1"/>
  <c r="E52" i="546" s="1"/>
  <c r="E53" i="546" s="1"/>
  <c r="E54" i="546" s="1"/>
  <c r="E55" i="546" s="1"/>
  <c r="E56" i="546" s="1"/>
  <c r="E57" i="546" s="1"/>
  <c r="E58" i="546" s="1"/>
  <c r="E59" i="546" s="1"/>
  <c r="E60" i="546" s="1"/>
  <c r="E61" i="546" s="1"/>
  <c r="E62" i="546" s="1"/>
  <c r="E63" i="546" s="1"/>
  <c r="B10" i="546"/>
  <c r="K10" i="546" s="1"/>
  <c r="B11" i="546" s="1"/>
  <c r="K11" i="546" s="1"/>
  <c r="F8" i="546"/>
  <c r="B56" i="568" l="1"/>
  <c r="K56" i="568" s="1"/>
  <c r="B55" i="567"/>
  <c r="K55" i="567" s="1"/>
  <c r="B55" i="566"/>
  <c r="K55" i="566" s="1"/>
  <c r="B55" i="564"/>
  <c r="K55" i="564" s="1"/>
  <c r="K11" i="548"/>
  <c r="B12" i="548" s="1"/>
  <c r="K12" i="548" s="1"/>
  <c r="B13" i="548" s="1"/>
  <c r="K13" i="548" s="1"/>
  <c r="K11" i="550"/>
  <c r="B53" i="563"/>
  <c r="K53" i="563" s="1"/>
  <c r="B53" i="562"/>
  <c r="K53" i="562" s="1"/>
  <c r="K52" i="561"/>
  <c r="B53" i="561" s="1"/>
  <c r="B53" i="560"/>
  <c r="K53" i="560" s="1"/>
  <c r="B38" i="559"/>
  <c r="K38" i="559" s="1"/>
  <c r="B38" i="558"/>
  <c r="K38" i="558" s="1"/>
  <c r="K37" i="557"/>
  <c r="B38" i="557" s="1"/>
  <c r="B19" i="556"/>
  <c r="K19" i="556" s="1"/>
  <c r="B18" i="555"/>
  <c r="K18" i="555" s="1"/>
  <c r="B18" i="553"/>
  <c r="K18" i="553" s="1"/>
  <c r="B17" i="552"/>
  <c r="K17" i="552" s="1"/>
  <c r="B16" i="551"/>
  <c r="K16" i="551" s="1"/>
  <c r="B12" i="550"/>
  <c r="K12" i="550" s="1"/>
  <c r="B13" i="549"/>
  <c r="K13" i="549" s="1"/>
  <c r="B12" i="547"/>
  <c r="K12" i="547" s="1"/>
  <c r="B12" i="546"/>
  <c r="K12" i="546" s="1"/>
  <c r="B57" i="568" l="1"/>
  <c r="K57" i="568" s="1"/>
  <c r="B56" i="567"/>
  <c r="K56" i="567" s="1"/>
  <c r="B56" i="566"/>
  <c r="K56" i="566" s="1"/>
  <c r="B56" i="564"/>
  <c r="K56" i="564" s="1"/>
  <c r="B54" i="563"/>
  <c r="K54" i="563" s="1"/>
  <c r="B54" i="562"/>
  <c r="K54" i="562" s="1"/>
  <c r="K53" i="561"/>
  <c r="B54" i="561" s="1"/>
  <c r="B54" i="560"/>
  <c r="K54" i="560" s="1"/>
  <c r="B39" i="559"/>
  <c r="K39" i="559" s="1"/>
  <c r="B39" i="558"/>
  <c r="K39" i="558" s="1"/>
  <c r="K38" i="557"/>
  <c r="B39" i="557" s="1"/>
  <c r="B20" i="556"/>
  <c r="K20" i="556" s="1"/>
  <c r="B19" i="555"/>
  <c r="K19" i="555" s="1"/>
  <c r="B19" i="553"/>
  <c r="K19" i="553" s="1"/>
  <c r="B18" i="552"/>
  <c r="K18" i="552" s="1"/>
  <c r="B17" i="551"/>
  <c r="K17" i="551" s="1"/>
  <c r="B13" i="550"/>
  <c r="B14" i="549"/>
  <c r="B14" i="548"/>
  <c r="K14" i="548" s="1"/>
  <c r="B13" i="547"/>
  <c r="B13" i="546"/>
  <c r="K13" i="546" s="1"/>
  <c r="B57" i="567" l="1"/>
  <c r="K57" i="567" s="1"/>
  <c r="B57" i="566"/>
  <c r="K57" i="566" s="1"/>
  <c r="B57" i="564"/>
  <c r="K57" i="564" s="1"/>
  <c r="B55" i="563"/>
  <c r="K55" i="563" s="1"/>
  <c r="B55" i="562"/>
  <c r="K55" i="562" s="1"/>
  <c r="K54" i="561"/>
  <c r="B55" i="561" s="1"/>
  <c r="B55" i="560"/>
  <c r="K55" i="560" s="1"/>
  <c r="B40" i="559"/>
  <c r="K40" i="559" s="1"/>
  <c r="B40" i="558"/>
  <c r="K40" i="558" s="1"/>
  <c r="K39" i="557"/>
  <c r="B40" i="557" s="1"/>
  <c r="B21" i="556"/>
  <c r="K21" i="556" s="1"/>
  <c r="B20" i="555"/>
  <c r="K20" i="555" s="1"/>
  <c r="B20" i="553"/>
  <c r="K20" i="553" s="1"/>
  <c r="B19" i="552"/>
  <c r="K19" i="552" s="1"/>
  <c r="B18" i="551"/>
  <c r="K18" i="551" s="1"/>
  <c r="K13" i="550"/>
  <c r="B14" i="550" s="1"/>
  <c r="K14" i="550" s="1"/>
  <c r="B15" i="550" s="1"/>
  <c r="K15" i="550" s="1"/>
  <c r="K14" i="549"/>
  <c r="B15" i="549" s="1"/>
  <c r="K15" i="549" s="1"/>
  <c r="B16" i="549" s="1"/>
  <c r="K16" i="549" s="1"/>
  <c r="B15" i="548"/>
  <c r="K15" i="548" s="1"/>
  <c r="K13" i="547"/>
  <c r="B14" i="547" s="1"/>
  <c r="K14" i="547" s="1"/>
  <c r="B15" i="547" s="1"/>
  <c r="K15" i="547" s="1"/>
  <c r="B14" i="546"/>
  <c r="K14" i="546" s="1"/>
  <c r="B56" i="563" l="1"/>
  <c r="K56" i="563" s="1"/>
  <c r="B56" i="562"/>
  <c r="K56" i="562" s="1"/>
  <c r="K55" i="561"/>
  <c r="B56" i="561" s="1"/>
  <c r="B56" i="560"/>
  <c r="K56" i="560" s="1"/>
  <c r="B41" i="559"/>
  <c r="K41" i="559" s="1"/>
  <c r="B41" i="558"/>
  <c r="K41" i="558" s="1"/>
  <c r="B41" i="557"/>
  <c r="K40" i="557"/>
  <c r="B22" i="556"/>
  <c r="K22" i="556" s="1"/>
  <c r="B21" i="555"/>
  <c r="K21" i="555" s="1"/>
  <c r="B21" i="553"/>
  <c r="K21" i="553" s="1"/>
  <c r="B20" i="552"/>
  <c r="K20" i="552" s="1"/>
  <c r="B19" i="551"/>
  <c r="K19" i="551" s="1"/>
  <c r="B16" i="550"/>
  <c r="K16" i="550" s="1"/>
  <c r="B17" i="549"/>
  <c r="K17" i="549" s="1"/>
  <c r="B16" i="548"/>
  <c r="K16" i="548" s="1"/>
  <c r="B16" i="547"/>
  <c r="K16" i="547" s="1"/>
  <c r="B15" i="546"/>
  <c r="K15" i="546" s="1"/>
  <c r="B57" i="563" l="1"/>
  <c r="K57" i="563" s="1"/>
  <c r="B57" i="562"/>
  <c r="K57" i="562" s="1"/>
  <c r="K56" i="561"/>
  <c r="B57" i="561" s="1"/>
  <c r="K57" i="561" s="1"/>
  <c r="B57" i="560"/>
  <c r="K57" i="560" s="1"/>
  <c r="B42" i="559"/>
  <c r="K42" i="559" s="1"/>
  <c r="B42" i="558"/>
  <c r="K42" i="558" s="1"/>
  <c r="K41" i="557"/>
  <c r="B42" i="557" s="1"/>
  <c r="B23" i="556"/>
  <c r="K23" i="556" s="1"/>
  <c r="B22" i="555"/>
  <c r="K22" i="555" s="1"/>
  <c r="B22" i="553"/>
  <c r="K22" i="553" s="1"/>
  <c r="B21" i="552"/>
  <c r="K21" i="552" s="1"/>
  <c r="B20" i="551"/>
  <c r="K20" i="551" s="1"/>
  <c r="B17" i="550"/>
  <c r="K17" i="550" s="1"/>
  <c r="B18" i="549"/>
  <c r="K18" i="549" s="1"/>
  <c r="B17" i="548"/>
  <c r="K17" i="548" s="1"/>
  <c r="B17" i="547"/>
  <c r="K17" i="547" s="1"/>
  <c r="B16" i="546"/>
  <c r="K16" i="546" s="1"/>
  <c r="B43" i="559" l="1"/>
  <c r="K43" i="559" s="1"/>
  <c r="B43" i="558"/>
  <c r="K43" i="558" s="1"/>
  <c r="K42" i="557"/>
  <c r="B43" i="557" s="1"/>
  <c r="B24" i="556"/>
  <c r="K24" i="556" s="1"/>
  <c r="B23" i="555"/>
  <c r="K23" i="555" s="1"/>
  <c r="B23" i="553"/>
  <c r="K23" i="553" s="1"/>
  <c r="B22" i="552"/>
  <c r="K22" i="552" s="1"/>
  <c r="B21" i="551"/>
  <c r="K21" i="551" s="1"/>
  <c r="B18" i="550"/>
  <c r="K18" i="550" s="1"/>
  <c r="B19" i="549"/>
  <c r="K19" i="549" s="1"/>
  <c r="B18" i="548"/>
  <c r="K18" i="548" s="1"/>
  <c r="B18" i="547"/>
  <c r="K18" i="547" s="1"/>
  <c r="B17" i="546"/>
  <c r="K17" i="546" s="1"/>
  <c r="F11" i="545"/>
  <c r="F12" i="545" s="1"/>
  <c r="F13" i="545" s="1"/>
  <c r="F14" i="545" s="1"/>
  <c r="F15" i="545" s="1"/>
  <c r="F16" i="545" s="1"/>
  <c r="F17" i="545" s="1"/>
  <c r="F18" i="545" s="1"/>
  <c r="F19" i="545" s="1"/>
  <c r="F20" i="545" s="1"/>
  <c r="F21" i="545" s="1"/>
  <c r="F22" i="545" s="1"/>
  <c r="F23" i="545" s="1"/>
  <c r="F24" i="545" s="1"/>
  <c r="F25" i="545" s="1"/>
  <c r="F26" i="545" s="1"/>
  <c r="F27" i="545" s="1"/>
  <c r="F28" i="545" s="1"/>
  <c r="F29" i="545" s="1"/>
  <c r="F30" i="545" s="1"/>
  <c r="F31" i="545" s="1"/>
  <c r="F32" i="545" s="1"/>
  <c r="F33" i="545" s="1"/>
  <c r="F34" i="545" s="1"/>
  <c r="F35" i="545" s="1"/>
  <c r="F36" i="545" s="1"/>
  <c r="F37" i="545" s="1"/>
  <c r="F38" i="545" s="1"/>
  <c r="F39" i="545" s="1"/>
  <c r="F40" i="545" s="1"/>
  <c r="F41" i="545" s="1"/>
  <c r="F42" i="545" s="1"/>
  <c r="F43" i="545" s="1"/>
  <c r="F44" i="545" s="1"/>
  <c r="F45" i="545" s="1"/>
  <c r="F46" i="545" s="1"/>
  <c r="F47" i="545" s="1"/>
  <c r="F48" i="545" s="1"/>
  <c r="F49" i="545" s="1"/>
  <c r="F50" i="545" s="1"/>
  <c r="F51" i="545" s="1"/>
  <c r="F52" i="545" s="1"/>
  <c r="F53" i="545" s="1"/>
  <c r="F54" i="545" s="1"/>
  <c r="F55" i="545" s="1"/>
  <c r="F56" i="545" s="1"/>
  <c r="F57" i="545" s="1"/>
  <c r="F58" i="545" s="1"/>
  <c r="F59" i="545" s="1"/>
  <c r="F60" i="545" s="1"/>
  <c r="F61" i="545" s="1"/>
  <c r="F62" i="545" s="1"/>
  <c r="F63" i="545" s="1"/>
  <c r="F64" i="545" s="1"/>
  <c r="F65" i="545" s="1"/>
  <c r="F66" i="545" s="1"/>
  <c r="F67" i="545" s="1"/>
  <c r="F68" i="545" s="1"/>
  <c r="F69" i="545" s="1"/>
  <c r="F70" i="545" s="1"/>
  <c r="F71" i="545" s="1"/>
  <c r="F72" i="545" s="1"/>
  <c r="F73" i="545" s="1"/>
  <c r="F74" i="545" s="1"/>
  <c r="F75" i="545" s="1"/>
  <c r="F76" i="545" s="1"/>
  <c r="F77" i="545" s="1"/>
  <c r="F78" i="545" s="1"/>
  <c r="F79" i="545" s="1"/>
  <c r="F80" i="545" s="1"/>
  <c r="A11" i="545"/>
  <c r="A12" i="545" s="1"/>
  <c r="A13" i="545" s="1"/>
  <c r="A14" i="545" s="1"/>
  <c r="A15" i="545" s="1"/>
  <c r="A16" i="545" s="1"/>
  <c r="A17" i="545" s="1"/>
  <c r="A18" i="545" s="1"/>
  <c r="A19" i="545" s="1"/>
  <c r="A20" i="545" s="1"/>
  <c r="A21" i="545" s="1"/>
  <c r="A22" i="545" s="1"/>
  <c r="A23" i="545" s="1"/>
  <c r="A24" i="545" s="1"/>
  <c r="A25" i="545" s="1"/>
  <c r="A26" i="545" s="1"/>
  <c r="A27" i="545" s="1"/>
  <c r="A28" i="545" s="1"/>
  <c r="A29" i="545" s="1"/>
  <c r="A30" i="545" s="1"/>
  <c r="A31" i="545" s="1"/>
  <c r="A32" i="545" s="1"/>
  <c r="A33" i="545" s="1"/>
  <c r="A34" i="545" s="1"/>
  <c r="A35" i="545" s="1"/>
  <c r="A36" i="545" s="1"/>
  <c r="A37" i="545" s="1"/>
  <c r="A38" i="545" s="1"/>
  <c r="A39" i="545" s="1"/>
  <c r="A40" i="545" s="1"/>
  <c r="A41" i="545" s="1"/>
  <c r="A42" i="545" s="1"/>
  <c r="A43" i="545" s="1"/>
  <c r="A44" i="545" s="1"/>
  <c r="A45" i="545" s="1"/>
  <c r="A46" i="545" s="1"/>
  <c r="A47" i="545" s="1"/>
  <c r="A48" i="545" s="1"/>
  <c r="A49" i="545" s="1"/>
  <c r="A50" i="545" s="1"/>
  <c r="A51" i="545" s="1"/>
  <c r="A52" i="545" s="1"/>
  <c r="A53" i="545" s="1"/>
  <c r="A54" i="545" s="1"/>
  <c r="A55" i="545" s="1"/>
  <c r="A56" i="545" s="1"/>
  <c r="A57" i="545" s="1"/>
  <c r="A58" i="545" s="1"/>
  <c r="A59" i="545" s="1"/>
  <c r="A60" i="545" s="1"/>
  <c r="A61" i="545" s="1"/>
  <c r="A62" i="545" s="1"/>
  <c r="A63" i="545" s="1"/>
  <c r="A64" i="545" s="1"/>
  <c r="A65" i="545" s="1"/>
  <c r="A66" i="545" s="1"/>
  <c r="A67" i="545" s="1"/>
  <c r="A68" i="545" s="1"/>
  <c r="A69" i="545" s="1"/>
  <c r="A70" i="545" s="1"/>
  <c r="A71" i="545" s="1"/>
  <c r="A72" i="545" s="1"/>
  <c r="A73" i="545" s="1"/>
  <c r="A74" i="545" s="1"/>
  <c r="A75" i="545" s="1"/>
  <c r="A76" i="545" s="1"/>
  <c r="A77" i="545" s="1"/>
  <c r="A78" i="545" s="1"/>
  <c r="A79" i="545" s="1"/>
  <c r="A80" i="545" s="1"/>
  <c r="E11" i="545"/>
  <c r="E12" i="545" s="1"/>
  <c r="E13" i="545" s="1"/>
  <c r="E14" i="545" s="1"/>
  <c r="E15" i="545" s="1"/>
  <c r="E16" i="545" s="1"/>
  <c r="E17" i="545" s="1"/>
  <c r="E18" i="545" s="1"/>
  <c r="E19" i="545" s="1"/>
  <c r="E20" i="545" s="1"/>
  <c r="E21" i="545" s="1"/>
  <c r="E22" i="545" s="1"/>
  <c r="E23" i="545" s="1"/>
  <c r="E24" i="545" s="1"/>
  <c r="E25" i="545" s="1"/>
  <c r="E26" i="545" s="1"/>
  <c r="E27" i="545" s="1"/>
  <c r="E28" i="545" s="1"/>
  <c r="E29" i="545" s="1"/>
  <c r="E30" i="545" s="1"/>
  <c r="E31" i="545" s="1"/>
  <c r="E32" i="545" s="1"/>
  <c r="E33" i="545" s="1"/>
  <c r="E34" i="545" s="1"/>
  <c r="E35" i="545" s="1"/>
  <c r="E36" i="545" s="1"/>
  <c r="E37" i="545" s="1"/>
  <c r="E38" i="545" s="1"/>
  <c r="E39" i="545" s="1"/>
  <c r="E40" i="545" s="1"/>
  <c r="E41" i="545" s="1"/>
  <c r="E42" i="545" s="1"/>
  <c r="E43" i="545" s="1"/>
  <c r="E44" i="545" s="1"/>
  <c r="E45" i="545" s="1"/>
  <c r="E46" i="545" s="1"/>
  <c r="E47" i="545" s="1"/>
  <c r="E48" i="545" s="1"/>
  <c r="E49" i="545" s="1"/>
  <c r="E50" i="545" s="1"/>
  <c r="E51" i="545" s="1"/>
  <c r="E52" i="545" s="1"/>
  <c r="E53" i="545" s="1"/>
  <c r="E54" i="545" s="1"/>
  <c r="E55" i="545" s="1"/>
  <c r="E56" i="545" s="1"/>
  <c r="E57" i="545" s="1"/>
  <c r="E58" i="545" s="1"/>
  <c r="E59" i="545" s="1"/>
  <c r="E60" i="545" s="1"/>
  <c r="E61" i="545" s="1"/>
  <c r="E62" i="545" s="1"/>
  <c r="E63" i="545" s="1"/>
  <c r="E64" i="545" s="1"/>
  <c r="E65" i="545" s="1"/>
  <c r="E66" i="545" s="1"/>
  <c r="E67" i="545" s="1"/>
  <c r="E68" i="545" s="1"/>
  <c r="E69" i="545" s="1"/>
  <c r="E70" i="545" s="1"/>
  <c r="E71" i="545" s="1"/>
  <c r="E72" i="545" s="1"/>
  <c r="E73" i="545" s="1"/>
  <c r="E74" i="545" s="1"/>
  <c r="E75" i="545" s="1"/>
  <c r="E76" i="545" s="1"/>
  <c r="E77" i="545" s="1"/>
  <c r="E78" i="545" s="1"/>
  <c r="E79" i="545" s="1"/>
  <c r="E80" i="545" s="1"/>
  <c r="F8" i="545"/>
  <c r="E11" i="544"/>
  <c r="E12" i="544" s="1"/>
  <c r="E13" i="544" s="1"/>
  <c r="E14" i="544" s="1"/>
  <c r="E15" i="544" s="1"/>
  <c r="E16" i="544" s="1"/>
  <c r="E17" i="544" s="1"/>
  <c r="E18" i="544" s="1"/>
  <c r="E19" i="544" s="1"/>
  <c r="E20" i="544" s="1"/>
  <c r="E21" i="544" s="1"/>
  <c r="E22" i="544" s="1"/>
  <c r="E23" i="544" s="1"/>
  <c r="E24" i="544" s="1"/>
  <c r="E25" i="544" s="1"/>
  <c r="E26" i="544" s="1"/>
  <c r="E27" i="544" s="1"/>
  <c r="E28" i="544" s="1"/>
  <c r="E29" i="544" s="1"/>
  <c r="E30" i="544" s="1"/>
  <c r="E31" i="544" s="1"/>
  <c r="E32" i="544" s="1"/>
  <c r="E33" i="544" s="1"/>
  <c r="E34" i="544" s="1"/>
  <c r="E35" i="544" s="1"/>
  <c r="E36" i="544" s="1"/>
  <c r="E37" i="544" s="1"/>
  <c r="E38" i="544" s="1"/>
  <c r="E39" i="544" s="1"/>
  <c r="E40" i="544" s="1"/>
  <c r="E41" i="544" s="1"/>
  <c r="E42" i="544" s="1"/>
  <c r="E43" i="544" s="1"/>
  <c r="E44" i="544" s="1"/>
  <c r="E45" i="544" s="1"/>
  <c r="E46" i="544" s="1"/>
  <c r="E47" i="544" s="1"/>
  <c r="E48" i="544" s="1"/>
  <c r="E49" i="544" s="1"/>
  <c r="E50" i="544" s="1"/>
  <c r="E51" i="544" s="1"/>
  <c r="E52" i="544" s="1"/>
  <c r="E53" i="544" s="1"/>
  <c r="E54" i="544" s="1"/>
  <c r="E55" i="544" s="1"/>
  <c r="E56" i="544" s="1"/>
  <c r="E57" i="544" s="1"/>
  <c r="E58" i="544" s="1"/>
  <c r="E59" i="544" s="1"/>
  <c r="E60" i="544" s="1"/>
  <c r="E61" i="544" s="1"/>
  <c r="E62" i="544" s="1"/>
  <c r="E63" i="544" s="1"/>
  <c r="E64" i="544" s="1"/>
  <c r="E65" i="544" s="1"/>
  <c r="E66" i="544" s="1"/>
  <c r="E67" i="544" s="1"/>
  <c r="E68" i="544" s="1"/>
  <c r="E69" i="544" s="1"/>
  <c r="E70" i="544" s="1"/>
  <c r="E71" i="544" s="1"/>
  <c r="E72" i="544" s="1"/>
  <c r="E73" i="544" s="1"/>
  <c r="E74" i="544" s="1"/>
  <c r="E75" i="544" s="1"/>
  <c r="E76" i="544" s="1"/>
  <c r="E77" i="544" s="1"/>
  <c r="E78" i="544" s="1"/>
  <c r="E79" i="544" s="1"/>
  <c r="E80" i="544" s="1"/>
  <c r="F11" i="544"/>
  <c r="F12" i="544" s="1"/>
  <c r="F13" i="544" s="1"/>
  <c r="F14" i="544" s="1"/>
  <c r="F15" i="544" s="1"/>
  <c r="F16" i="544" s="1"/>
  <c r="F17" i="544" s="1"/>
  <c r="F18" i="544" s="1"/>
  <c r="F19" i="544" s="1"/>
  <c r="F20" i="544" s="1"/>
  <c r="F21" i="544" s="1"/>
  <c r="F22" i="544" s="1"/>
  <c r="F23" i="544" s="1"/>
  <c r="F24" i="544" s="1"/>
  <c r="F25" i="544" s="1"/>
  <c r="F26" i="544" s="1"/>
  <c r="F27" i="544" s="1"/>
  <c r="F28" i="544" s="1"/>
  <c r="F29" i="544" s="1"/>
  <c r="F30" i="544" s="1"/>
  <c r="F31" i="544" s="1"/>
  <c r="F32" i="544" s="1"/>
  <c r="F33" i="544" s="1"/>
  <c r="F34" i="544" s="1"/>
  <c r="F35" i="544" s="1"/>
  <c r="F36" i="544" s="1"/>
  <c r="F37" i="544" s="1"/>
  <c r="F38" i="544" s="1"/>
  <c r="F39" i="544" s="1"/>
  <c r="F40" i="544" s="1"/>
  <c r="F41" i="544" s="1"/>
  <c r="F42" i="544" s="1"/>
  <c r="F43" i="544" s="1"/>
  <c r="F44" i="544" s="1"/>
  <c r="F45" i="544" s="1"/>
  <c r="F46" i="544" s="1"/>
  <c r="F47" i="544" s="1"/>
  <c r="F48" i="544" s="1"/>
  <c r="F49" i="544" s="1"/>
  <c r="F50" i="544" s="1"/>
  <c r="F51" i="544" s="1"/>
  <c r="F52" i="544" s="1"/>
  <c r="F53" i="544" s="1"/>
  <c r="F54" i="544" s="1"/>
  <c r="F55" i="544" s="1"/>
  <c r="F56" i="544" s="1"/>
  <c r="F57" i="544" s="1"/>
  <c r="F58" i="544" s="1"/>
  <c r="F59" i="544" s="1"/>
  <c r="F60" i="544" s="1"/>
  <c r="F61" i="544" s="1"/>
  <c r="F62" i="544" s="1"/>
  <c r="F63" i="544" s="1"/>
  <c r="F64" i="544" s="1"/>
  <c r="F65" i="544" s="1"/>
  <c r="F66" i="544" s="1"/>
  <c r="F67" i="544" s="1"/>
  <c r="F68" i="544" s="1"/>
  <c r="F69" i="544" s="1"/>
  <c r="F70" i="544" s="1"/>
  <c r="F71" i="544" s="1"/>
  <c r="F72" i="544" s="1"/>
  <c r="F73" i="544" s="1"/>
  <c r="F74" i="544" s="1"/>
  <c r="F75" i="544" s="1"/>
  <c r="F76" i="544" s="1"/>
  <c r="F77" i="544" s="1"/>
  <c r="F78" i="544" s="1"/>
  <c r="F79" i="544" s="1"/>
  <c r="F80" i="544" s="1"/>
  <c r="A11" i="544"/>
  <c r="A12" i="544" s="1"/>
  <c r="A13" i="544" s="1"/>
  <c r="A14" i="544" s="1"/>
  <c r="A15" i="544" s="1"/>
  <c r="A16" i="544" s="1"/>
  <c r="A17" i="544" s="1"/>
  <c r="A18" i="544" s="1"/>
  <c r="A19" i="544" s="1"/>
  <c r="A20" i="544" s="1"/>
  <c r="A21" i="544" s="1"/>
  <c r="A22" i="544" s="1"/>
  <c r="A23" i="544" s="1"/>
  <c r="A24" i="544" s="1"/>
  <c r="A25" i="544" s="1"/>
  <c r="A26" i="544" s="1"/>
  <c r="A27" i="544" s="1"/>
  <c r="A28" i="544" s="1"/>
  <c r="A29" i="544" s="1"/>
  <c r="A30" i="544" s="1"/>
  <c r="A31" i="544" s="1"/>
  <c r="A32" i="544" s="1"/>
  <c r="A33" i="544" s="1"/>
  <c r="A34" i="544" s="1"/>
  <c r="A35" i="544" s="1"/>
  <c r="A36" i="544" s="1"/>
  <c r="A37" i="544" s="1"/>
  <c r="A38" i="544" s="1"/>
  <c r="A39" i="544" s="1"/>
  <c r="A40" i="544" s="1"/>
  <c r="A41" i="544" s="1"/>
  <c r="A42" i="544" s="1"/>
  <c r="A43" i="544" s="1"/>
  <c r="A44" i="544" s="1"/>
  <c r="A45" i="544" s="1"/>
  <c r="A46" i="544" s="1"/>
  <c r="A47" i="544" s="1"/>
  <c r="A48" i="544" s="1"/>
  <c r="A49" i="544" s="1"/>
  <c r="A50" i="544" s="1"/>
  <c r="A51" i="544" s="1"/>
  <c r="A52" i="544" s="1"/>
  <c r="A53" i="544" s="1"/>
  <c r="A54" i="544" s="1"/>
  <c r="A55" i="544" s="1"/>
  <c r="A56" i="544" s="1"/>
  <c r="A57" i="544" s="1"/>
  <c r="A58" i="544" s="1"/>
  <c r="A59" i="544" s="1"/>
  <c r="A60" i="544" s="1"/>
  <c r="A61" i="544" s="1"/>
  <c r="A62" i="544" s="1"/>
  <c r="A63" i="544" s="1"/>
  <c r="A64" i="544" s="1"/>
  <c r="A65" i="544" s="1"/>
  <c r="A66" i="544" s="1"/>
  <c r="A67" i="544" s="1"/>
  <c r="A68" i="544" s="1"/>
  <c r="A69" i="544" s="1"/>
  <c r="A70" i="544" s="1"/>
  <c r="A71" i="544" s="1"/>
  <c r="A72" i="544" s="1"/>
  <c r="A73" i="544" s="1"/>
  <c r="A74" i="544" s="1"/>
  <c r="A75" i="544" s="1"/>
  <c r="A76" i="544" s="1"/>
  <c r="A77" i="544" s="1"/>
  <c r="A78" i="544" s="1"/>
  <c r="A79" i="544" s="1"/>
  <c r="A80" i="544" s="1"/>
  <c r="F8" i="544"/>
  <c r="B44" i="559" l="1"/>
  <c r="K44" i="559" s="1"/>
  <c r="B44" i="558"/>
  <c r="K44" i="558" s="1"/>
  <c r="K43" i="557"/>
  <c r="B44" i="557" s="1"/>
  <c r="B25" i="556"/>
  <c r="K25" i="556" s="1"/>
  <c r="B24" i="555"/>
  <c r="K24" i="555" s="1"/>
  <c r="B24" i="553"/>
  <c r="K24" i="553" s="1"/>
  <c r="B23" i="552"/>
  <c r="K23" i="552" s="1"/>
  <c r="B22" i="551"/>
  <c r="K22" i="551" s="1"/>
  <c r="B19" i="550"/>
  <c r="K19" i="550" s="1"/>
  <c r="B20" i="549"/>
  <c r="K20" i="549" s="1"/>
  <c r="B19" i="548"/>
  <c r="K19" i="548" s="1"/>
  <c r="B19" i="547"/>
  <c r="K19" i="547" s="1"/>
  <c r="G10" i="544"/>
  <c r="G11" i="544" s="1"/>
  <c r="G12" i="544" s="1"/>
  <c r="G13" i="544" s="1"/>
  <c r="G14" i="544" s="1"/>
  <c r="G15" i="544" s="1"/>
  <c r="G16" i="544" s="1"/>
  <c r="G17" i="544" s="1"/>
  <c r="G18" i="544" s="1"/>
  <c r="G19" i="544" s="1"/>
  <c r="G20" i="544" s="1"/>
  <c r="G21" i="544" s="1"/>
  <c r="G22" i="544" s="1"/>
  <c r="G23" i="544" s="1"/>
  <c r="G24" i="544" s="1"/>
  <c r="G25" i="544" s="1"/>
  <c r="G26" i="544" s="1"/>
  <c r="G27" i="544" s="1"/>
  <c r="G28" i="544" s="1"/>
  <c r="G29" i="544" s="1"/>
  <c r="G30" i="544" s="1"/>
  <c r="G31" i="544" s="1"/>
  <c r="G32" i="544" s="1"/>
  <c r="G33" i="544" s="1"/>
  <c r="G34" i="544" s="1"/>
  <c r="G35" i="544" s="1"/>
  <c r="G36" i="544" s="1"/>
  <c r="G37" i="544" s="1"/>
  <c r="G38" i="544" s="1"/>
  <c r="G39" i="544" s="1"/>
  <c r="G40" i="544" s="1"/>
  <c r="G41" i="544" s="1"/>
  <c r="G42" i="544" s="1"/>
  <c r="G43" i="544" s="1"/>
  <c r="G44" i="544" s="1"/>
  <c r="G45" i="544" s="1"/>
  <c r="G46" i="544" s="1"/>
  <c r="G47" i="544" s="1"/>
  <c r="G48" i="544" s="1"/>
  <c r="G49" i="544" s="1"/>
  <c r="G50" i="544" s="1"/>
  <c r="G51" i="544" s="1"/>
  <c r="G52" i="544" s="1"/>
  <c r="G53" i="544" s="1"/>
  <c r="G54" i="544" s="1"/>
  <c r="G55" i="544" s="1"/>
  <c r="G56" i="544" s="1"/>
  <c r="G57" i="544" s="1"/>
  <c r="G58" i="544" s="1"/>
  <c r="G59" i="544" s="1"/>
  <c r="G60" i="544" s="1"/>
  <c r="G61" i="544" s="1"/>
  <c r="G62" i="544" s="1"/>
  <c r="G63" i="544" s="1"/>
  <c r="G64" i="544" s="1"/>
  <c r="G65" i="544" s="1"/>
  <c r="G66" i="544" s="1"/>
  <c r="G67" i="544" s="1"/>
  <c r="G68" i="544" s="1"/>
  <c r="G69" i="544" s="1"/>
  <c r="G70" i="544" s="1"/>
  <c r="G71" i="544" s="1"/>
  <c r="G72" i="544" s="1"/>
  <c r="G73" i="544" s="1"/>
  <c r="G74" i="544" s="1"/>
  <c r="G75" i="544" s="1"/>
  <c r="G76" i="544" s="1"/>
  <c r="G77" i="544" s="1"/>
  <c r="G78" i="544" s="1"/>
  <c r="G79" i="544" s="1"/>
  <c r="G80" i="544" s="1"/>
  <c r="B18" i="546"/>
  <c r="K18" i="546" s="1"/>
  <c r="G10" i="545"/>
  <c r="G11" i="545" s="1"/>
  <c r="G12" i="545" s="1"/>
  <c r="G13" i="545" s="1"/>
  <c r="G14" i="545" s="1"/>
  <c r="G15" i="545" s="1"/>
  <c r="G16" i="545" s="1"/>
  <c r="G17" i="545" s="1"/>
  <c r="G18" i="545" s="1"/>
  <c r="G19" i="545" s="1"/>
  <c r="G20" i="545" s="1"/>
  <c r="G21" i="545" s="1"/>
  <c r="G22" i="545" s="1"/>
  <c r="G23" i="545" s="1"/>
  <c r="G24" i="545" s="1"/>
  <c r="G25" i="545" s="1"/>
  <c r="G26" i="545" s="1"/>
  <c r="G27" i="545" s="1"/>
  <c r="G28" i="545" s="1"/>
  <c r="G29" i="545" s="1"/>
  <c r="G30" i="545" s="1"/>
  <c r="G31" i="545" s="1"/>
  <c r="G32" i="545" s="1"/>
  <c r="G33" i="545" s="1"/>
  <c r="G34" i="545" s="1"/>
  <c r="G35" i="545" s="1"/>
  <c r="G36" i="545" s="1"/>
  <c r="G37" i="545" s="1"/>
  <c r="G38" i="545" s="1"/>
  <c r="G39" i="545" s="1"/>
  <c r="G40" i="545" s="1"/>
  <c r="G41" i="545" s="1"/>
  <c r="G42" i="545" s="1"/>
  <c r="G43" i="545" s="1"/>
  <c r="G44" i="545" s="1"/>
  <c r="G45" i="545" s="1"/>
  <c r="G46" i="545" s="1"/>
  <c r="G47" i="545" s="1"/>
  <c r="G48" i="545" s="1"/>
  <c r="G49" i="545" s="1"/>
  <c r="G50" i="545" s="1"/>
  <c r="G51" i="545" s="1"/>
  <c r="G52" i="545" s="1"/>
  <c r="G53" i="545" s="1"/>
  <c r="G54" i="545" s="1"/>
  <c r="G55" i="545" s="1"/>
  <c r="G56" i="545" s="1"/>
  <c r="G57" i="545" s="1"/>
  <c r="G58" i="545" s="1"/>
  <c r="G59" i="545" s="1"/>
  <c r="G60" i="545" s="1"/>
  <c r="G61" i="545" s="1"/>
  <c r="G62" i="545" s="1"/>
  <c r="G63" i="545" s="1"/>
  <c r="G64" i="545" s="1"/>
  <c r="G65" i="545" s="1"/>
  <c r="G66" i="545" s="1"/>
  <c r="G67" i="545" s="1"/>
  <c r="G68" i="545" s="1"/>
  <c r="G69" i="545" s="1"/>
  <c r="G70" i="545" s="1"/>
  <c r="G71" i="545" s="1"/>
  <c r="G72" i="545" s="1"/>
  <c r="G73" i="545" s="1"/>
  <c r="G74" i="545" s="1"/>
  <c r="G75" i="545" s="1"/>
  <c r="G76" i="545" s="1"/>
  <c r="G77" i="545" s="1"/>
  <c r="G78" i="545" s="1"/>
  <c r="G79" i="545" s="1"/>
  <c r="G80" i="545" s="1"/>
  <c r="B10" i="545"/>
  <c r="K10" i="545" s="1"/>
  <c r="B11" i="545" s="1"/>
  <c r="K11" i="545" s="1"/>
  <c r="B10" i="544"/>
  <c r="K10" i="544" s="1"/>
  <c r="B11" i="544" s="1"/>
  <c r="K11" i="544" s="1"/>
  <c r="B45" i="559" l="1"/>
  <c r="K45" i="559" s="1"/>
  <c r="B45" i="558"/>
  <c r="K45" i="558" s="1"/>
  <c r="K44" i="557"/>
  <c r="B45" i="557" s="1"/>
  <c r="B26" i="556"/>
  <c r="K26" i="556" s="1"/>
  <c r="B25" i="555"/>
  <c r="K25" i="555" s="1"/>
  <c r="B25" i="553"/>
  <c r="K25" i="553" s="1"/>
  <c r="B24" i="552"/>
  <c r="K24" i="552" s="1"/>
  <c r="B23" i="551"/>
  <c r="K23" i="551" s="1"/>
  <c r="B20" i="550"/>
  <c r="K20" i="550" s="1"/>
  <c r="B21" i="549"/>
  <c r="K21" i="549" s="1"/>
  <c r="B20" i="548"/>
  <c r="K20" i="548" s="1"/>
  <c r="B20" i="547"/>
  <c r="K20" i="547" s="1"/>
  <c r="B12" i="545"/>
  <c r="K12" i="545" s="1"/>
  <c r="B19" i="546"/>
  <c r="K19" i="546" s="1"/>
  <c r="B12" i="544"/>
  <c r="K12" i="544" s="1"/>
  <c r="B46" i="559" l="1"/>
  <c r="K46" i="559" s="1"/>
  <c r="B46" i="558"/>
  <c r="K46" i="558" s="1"/>
  <c r="K45" i="557"/>
  <c r="B46" i="557" s="1"/>
  <c r="B27" i="556"/>
  <c r="K27" i="556" s="1"/>
  <c r="B26" i="555"/>
  <c r="K26" i="555" s="1"/>
  <c r="B26" i="553"/>
  <c r="K26" i="553" s="1"/>
  <c r="B25" i="552"/>
  <c r="K25" i="552" s="1"/>
  <c r="B24" i="551"/>
  <c r="K24" i="551" s="1"/>
  <c r="B21" i="550"/>
  <c r="K21" i="550" s="1"/>
  <c r="B22" i="549"/>
  <c r="K22" i="549" s="1"/>
  <c r="B21" i="548"/>
  <c r="K21" i="548" s="1"/>
  <c r="B21" i="547"/>
  <c r="K21" i="547" s="1"/>
  <c r="B13" i="545"/>
  <c r="K13" i="545" s="1"/>
  <c r="B20" i="546"/>
  <c r="K20" i="546" s="1"/>
  <c r="B13" i="544"/>
  <c r="K13" i="544" s="1"/>
  <c r="B47" i="559" l="1"/>
  <c r="K47" i="559" s="1"/>
  <c r="B47" i="558"/>
  <c r="K47" i="558" s="1"/>
  <c r="K46" i="557"/>
  <c r="B47" i="557" s="1"/>
  <c r="B28" i="556"/>
  <c r="K28" i="556" s="1"/>
  <c r="B27" i="555"/>
  <c r="K27" i="555" s="1"/>
  <c r="B27" i="553"/>
  <c r="K27" i="553" s="1"/>
  <c r="B26" i="552"/>
  <c r="K26" i="552" s="1"/>
  <c r="B25" i="551"/>
  <c r="K25" i="551" s="1"/>
  <c r="B22" i="550"/>
  <c r="K22" i="550" s="1"/>
  <c r="B23" i="549"/>
  <c r="K23" i="549" s="1"/>
  <c r="B22" i="548"/>
  <c r="K22" i="548" s="1"/>
  <c r="B22" i="547"/>
  <c r="K22" i="547" s="1"/>
  <c r="B14" i="544"/>
  <c r="K14" i="544" s="1"/>
  <c r="B14" i="545"/>
  <c r="K14" i="545" s="1"/>
  <c r="B21" i="546"/>
  <c r="K21" i="546" s="1"/>
  <c r="B48" i="559" l="1"/>
  <c r="K48" i="559" s="1"/>
  <c r="B48" i="558"/>
  <c r="K48" i="558" s="1"/>
  <c r="K47" i="557"/>
  <c r="B48" i="557" s="1"/>
  <c r="B29" i="556"/>
  <c r="K29" i="556" s="1"/>
  <c r="B28" i="555"/>
  <c r="K28" i="555" s="1"/>
  <c r="B28" i="553"/>
  <c r="K28" i="553" s="1"/>
  <c r="B27" i="552"/>
  <c r="K27" i="552" s="1"/>
  <c r="B26" i="551"/>
  <c r="K26" i="551" s="1"/>
  <c r="B23" i="550"/>
  <c r="K23" i="550" s="1"/>
  <c r="B24" i="549"/>
  <c r="K24" i="549" s="1"/>
  <c r="B23" i="548"/>
  <c r="K23" i="548" s="1"/>
  <c r="B23" i="547"/>
  <c r="K23" i="547" s="1"/>
  <c r="B15" i="544"/>
  <c r="K15" i="544" s="1"/>
  <c r="B15" i="545"/>
  <c r="K15" i="545" s="1"/>
  <c r="B22" i="546"/>
  <c r="K22" i="546" s="1"/>
  <c r="B49" i="559" l="1"/>
  <c r="K49" i="559" s="1"/>
  <c r="B49" i="558"/>
  <c r="K49" i="558" s="1"/>
  <c r="K48" i="557"/>
  <c r="B49" i="557" s="1"/>
  <c r="B30" i="556"/>
  <c r="K30" i="556" s="1"/>
  <c r="B29" i="555"/>
  <c r="K29" i="555" s="1"/>
  <c r="B29" i="553"/>
  <c r="K29" i="553" s="1"/>
  <c r="B28" i="552"/>
  <c r="K28" i="552" s="1"/>
  <c r="B27" i="551"/>
  <c r="K27" i="551" s="1"/>
  <c r="B24" i="550"/>
  <c r="K24" i="550" s="1"/>
  <c r="B25" i="549"/>
  <c r="K25" i="549" s="1"/>
  <c r="B24" i="548"/>
  <c r="K24" i="548" s="1"/>
  <c r="B24" i="547"/>
  <c r="K24" i="547" s="1"/>
  <c r="B16" i="544"/>
  <c r="B16" i="545"/>
  <c r="B23" i="546"/>
  <c r="K23" i="546" s="1"/>
  <c r="B50" i="559" l="1"/>
  <c r="K50" i="559" s="1"/>
  <c r="B50" i="558"/>
  <c r="K50" i="558" s="1"/>
  <c r="K49" i="557"/>
  <c r="B50" i="557" s="1"/>
  <c r="B31" i="556"/>
  <c r="K31" i="556" s="1"/>
  <c r="B30" i="555"/>
  <c r="K30" i="555" s="1"/>
  <c r="B30" i="553"/>
  <c r="K30" i="553" s="1"/>
  <c r="B29" i="552"/>
  <c r="K29" i="552" s="1"/>
  <c r="B28" i="551"/>
  <c r="K28" i="551" s="1"/>
  <c r="B25" i="550"/>
  <c r="K25" i="550" s="1"/>
  <c r="B26" i="549"/>
  <c r="K26" i="549" s="1"/>
  <c r="B25" i="548"/>
  <c r="K25" i="548" s="1"/>
  <c r="B25" i="547"/>
  <c r="K25" i="547" s="1"/>
  <c r="B17" i="544"/>
  <c r="K17" i="544" s="1"/>
  <c r="B18" i="544" s="1"/>
  <c r="K18" i="544" s="1"/>
  <c r="K16" i="544"/>
  <c r="B17" i="545"/>
  <c r="K17" i="545" s="1"/>
  <c r="B18" i="545" s="1"/>
  <c r="K18" i="545" s="1"/>
  <c r="K16" i="545"/>
  <c r="B24" i="546"/>
  <c r="K24" i="546" s="1"/>
  <c r="B51" i="559" l="1"/>
  <c r="K51" i="559" s="1"/>
  <c r="B51" i="558"/>
  <c r="K51" i="558" s="1"/>
  <c r="K50" i="557"/>
  <c r="B51" i="557" s="1"/>
  <c r="B32" i="556"/>
  <c r="K32" i="556" s="1"/>
  <c r="B31" i="555"/>
  <c r="K31" i="555" s="1"/>
  <c r="B31" i="553"/>
  <c r="K31" i="553" s="1"/>
  <c r="B30" i="552"/>
  <c r="K30" i="552" s="1"/>
  <c r="B29" i="551"/>
  <c r="K29" i="551" s="1"/>
  <c r="B26" i="550"/>
  <c r="K26" i="550" s="1"/>
  <c r="B27" i="549"/>
  <c r="K27" i="549" s="1"/>
  <c r="B26" i="548"/>
  <c r="K26" i="548" s="1"/>
  <c r="B26" i="547"/>
  <c r="K26" i="547" s="1"/>
  <c r="B25" i="546"/>
  <c r="K25" i="546" s="1"/>
  <c r="B19" i="545"/>
  <c r="K19" i="545" s="1"/>
  <c r="B19" i="544"/>
  <c r="K19" i="544" s="1"/>
  <c r="B52" i="559" l="1"/>
  <c r="K52" i="559" s="1"/>
  <c r="B52" i="558"/>
  <c r="K52" i="558" s="1"/>
  <c r="K51" i="557"/>
  <c r="B52" i="557" s="1"/>
  <c r="B33" i="556"/>
  <c r="K33" i="556" s="1"/>
  <c r="B32" i="555"/>
  <c r="K32" i="555" s="1"/>
  <c r="B32" i="553"/>
  <c r="K32" i="553" s="1"/>
  <c r="B31" i="552"/>
  <c r="K31" i="552" s="1"/>
  <c r="B30" i="551"/>
  <c r="K30" i="551" s="1"/>
  <c r="B27" i="550"/>
  <c r="K27" i="550" s="1"/>
  <c r="B28" i="549"/>
  <c r="K28" i="549" s="1"/>
  <c r="B27" i="548"/>
  <c r="K27" i="548" s="1"/>
  <c r="B27" i="547"/>
  <c r="K27" i="547" s="1"/>
  <c r="B26" i="546"/>
  <c r="K26" i="546" s="1"/>
  <c r="B20" i="545"/>
  <c r="K20" i="545" s="1"/>
  <c r="B20" i="544"/>
  <c r="K20" i="544" s="1"/>
  <c r="B53" i="559" l="1"/>
  <c r="K53" i="559" s="1"/>
  <c r="B53" i="558"/>
  <c r="K53" i="558" s="1"/>
  <c r="K52" i="557"/>
  <c r="B53" i="557" s="1"/>
  <c r="B34" i="556"/>
  <c r="K34" i="556" s="1"/>
  <c r="B33" i="555"/>
  <c r="K33" i="555" s="1"/>
  <c r="B33" i="553"/>
  <c r="K33" i="553" s="1"/>
  <c r="B32" i="552"/>
  <c r="K32" i="552" s="1"/>
  <c r="B31" i="551"/>
  <c r="K31" i="551" s="1"/>
  <c r="B28" i="550"/>
  <c r="K28" i="550" s="1"/>
  <c r="B29" i="549"/>
  <c r="K29" i="549" s="1"/>
  <c r="B28" i="548"/>
  <c r="K28" i="548" s="1"/>
  <c r="B28" i="547"/>
  <c r="K28" i="547" s="1"/>
  <c r="B27" i="546"/>
  <c r="K27" i="546" s="1"/>
  <c r="B21" i="545"/>
  <c r="K21" i="545" s="1"/>
  <c r="B21" i="544"/>
  <c r="K21" i="544" s="1"/>
  <c r="B54" i="559" l="1"/>
  <c r="K54" i="559" s="1"/>
  <c r="B54" i="558"/>
  <c r="K54" i="558" s="1"/>
  <c r="K53" i="557"/>
  <c r="B54" i="557" s="1"/>
  <c r="B35" i="556"/>
  <c r="K35" i="556" s="1"/>
  <c r="B34" i="555"/>
  <c r="K34" i="555" s="1"/>
  <c r="B34" i="553"/>
  <c r="K34" i="553" s="1"/>
  <c r="B33" i="552"/>
  <c r="K33" i="552" s="1"/>
  <c r="B32" i="551"/>
  <c r="K32" i="551" s="1"/>
  <c r="B29" i="550"/>
  <c r="K29" i="550" s="1"/>
  <c r="B30" i="549"/>
  <c r="K30" i="549" s="1"/>
  <c r="B29" i="548"/>
  <c r="K29" i="548" s="1"/>
  <c r="B29" i="547"/>
  <c r="K29" i="547" s="1"/>
  <c r="B28" i="546"/>
  <c r="K28" i="546" s="1"/>
  <c r="B22" i="545"/>
  <c r="K22" i="545" s="1"/>
  <c r="B22" i="544"/>
  <c r="K22" i="544" s="1"/>
  <c r="B55" i="559" l="1"/>
  <c r="K55" i="559" s="1"/>
  <c r="B55" i="558"/>
  <c r="K55" i="558" s="1"/>
  <c r="K54" i="557"/>
  <c r="B55" i="557" s="1"/>
  <c r="B36" i="556"/>
  <c r="K36" i="556" s="1"/>
  <c r="B35" i="555"/>
  <c r="K35" i="555" s="1"/>
  <c r="B35" i="553"/>
  <c r="K35" i="553" s="1"/>
  <c r="B34" i="552"/>
  <c r="K34" i="552" s="1"/>
  <c r="B33" i="551"/>
  <c r="K33" i="551" s="1"/>
  <c r="B30" i="550"/>
  <c r="K30" i="550" s="1"/>
  <c r="B31" i="549"/>
  <c r="K31" i="549" s="1"/>
  <c r="B30" i="548"/>
  <c r="K30" i="548" s="1"/>
  <c r="B30" i="547"/>
  <c r="K30" i="547" s="1"/>
  <c r="B29" i="546"/>
  <c r="K29" i="546" s="1"/>
  <c r="B23" i="545"/>
  <c r="K23" i="545" s="1"/>
  <c r="B23" i="544"/>
  <c r="K23" i="544" s="1"/>
  <c r="B56" i="559" l="1"/>
  <c r="K56" i="559" s="1"/>
  <c r="B56" i="558"/>
  <c r="K56" i="558" s="1"/>
  <c r="K55" i="557"/>
  <c r="B56" i="557" s="1"/>
  <c r="B37" i="556"/>
  <c r="K37" i="556" s="1"/>
  <c r="B36" i="555"/>
  <c r="K36" i="555" s="1"/>
  <c r="B36" i="553"/>
  <c r="K36" i="553" s="1"/>
  <c r="B35" i="552"/>
  <c r="K35" i="552" s="1"/>
  <c r="B34" i="551"/>
  <c r="K34" i="551" s="1"/>
  <c r="B31" i="550"/>
  <c r="K31" i="550" s="1"/>
  <c r="B32" i="549"/>
  <c r="K32" i="549" s="1"/>
  <c r="B31" i="548"/>
  <c r="K31" i="548" s="1"/>
  <c r="B31" i="547"/>
  <c r="K31" i="547" s="1"/>
  <c r="B30" i="546"/>
  <c r="K30" i="546" s="1"/>
  <c r="B24" i="545"/>
  <c r="K24" i="545" s="1"/>
  <c r="B24" i="544"/>
  <c r="K24" i="544" s="1"/>
  <c r="B57" i="559" l="1"/>
  <c r="K57" i="559" s="1"/>
  <c r="B57" i="558"/>
  <c r="K57" i="558" s="1"/>
  <c r="K56" i="557"/>
  <c r="B57" i="557" s="1"/>
  <c r="K57" i="557" s="1"/>
  <c r="B38" i="556"/>
  <c r="K38" i="556" s="1"/>
  <c r="B37" i="555"/>
  <c r="K37" i="555" s="1"/>
  <c r="B37" i="553"/>
  <c r="K37" i="553" s="1"/>
  <c r="B36" i="552"/>
  <c r="K36" i="552" s="1"/>
  <c r="B35" i="551"/>
  <c r="K35" i="551" s="1"/>
  <c r="B32" i="550"/>
  <c r="K32" i="550" s="1"/>
  <c r="B33" i="549"/>
  <c r="K33" i="549" s="1"/>
  <c r="B32" i="548"/>
  <c r="K32" i="548" s="1"/>
  <c r="B32" i="547"/>
  <c r="K32" i="547" s="1"/>
  <c r="B31" i="546"/>
  <c r="K31" i="546" s="1"/>
  <c r="B25" i="545"/>
  <c r="K25" i="545" s="1"/>
  <c r="B25" i="544"/>
  <c r="K25" i="544" s="1"/>
  <c r="B39" i="556" l="1"/>
  <c r="K39" i="556" s="1"/>
  <c r="B38" i="555"/>
  <c r="K38" i="555" s="1"/>
  <c r="B38" i="553"/>
  <c r="K38" i="553" s="1"/>
  <c r="B37" i="552"/>
  <c r="K37" i="552" s="1"/>
  <c r="B36" i="551"/>
  <c r="K36" i="551" s="1"/>
  <c r="B33" i="550"/>
  <c r="K33" i="550" s="1"/>
  <c r="B34" i="549"/>
  <c r="K34" i="549" s="1"/>
  <c r="B33" i="548"/>
  <c r="K33" i="548" s="1"/>
  <c r="B33" i="547"/>
  <c r="K33" i="547" s="1"/>
  <c r="B32" i="546"/>
  <c r="K32" i="546" s="1"/>
  <c r="B26" i="545"/>
  <c r="K26" i="545" s="1"/>
  <c r="B26" i="544"/>
  <c r="K26" i="544" s="1"/>
  <c r="B40" i="556" l="1"/>
  <c r="K40" i="556" s="1"/>
  <c r="B39" i="555"/>
  <c r="K39" i="555" s="1"/>
  <c r="B39" i="553"/>
  <c r="K39" i="553" s="1"/>
  <c r="B38" i="552"/>
  <c r="K38" i="552" s="1"/>
  <c r="B37" i="551"/>
  <c r="K37" i="551" s="1"/>
  <c r="B34" i="550"/>
  <c r="K34" i="550" s="1"/>
  <c r="B35" i="549"/>
  <c r="K35" i="549" s="1"/>
  <c r="B34" i="548"/>
  <c r="K34" i="548" s="1"/>
  <c r="B34" i="547"/>
  <c r="K34" i="547" s="1"/>
  <c r="B33" i="546"/>
  <c r="K33" i="546" s="1"/>
  <c r="B27" i="545"/>
  <c r="K27" i="545" s="1"/>
  <c r="B27" i="544"/>
  <c r="K27" i="544" s="1"/>
  <c r="B41" i="556" l="1"/>
  <c r="K41" i="556" s="1"/>
  <c r="B40" i="555"/>
  <c r="K40" i="555" s="1"/>
  <c r="B40" i="553"/>
  <c r="K40" i="553" s="1"/>
  <c r="B39" i="552"/>
  <c r="K39" i="552" s="1"/>
  <c r="B38" i="551"/>
  <c r="K38" i="551" s="1"/>
  <c r="B35" i="550"/>
  <c r="K35" i="550" s="1"/>
  <c r="B36" i="549"/>
  <c r="K36" i="549" s="1"/>
  <c r="B35" i="548"/>
  <c r="K35" i="548" s="1"/>
  <c r="B35" i="547"/>
  <c r="K35" i="547" s="1"/>
  <c r="B34" i="546"/>
  <c r="K34" i="546" s="1"/>
  <c r="B28" i="545"/>
  <c r="K28" i="545" s="1"/>
  <c r="B28" i="544"/>
  <c r="K28" i="544" s="1"/>
  <c r="B42" i="556" l="1"/>
  <c r="K42" i="556" s="1"/>
  <c r="B41" i="555"/>
  <c r="K41" i="555" s="1"/>
  <c r="B41" i="553"/>
  <c r="K41" i="553" s="1"/>
  <c r="B40" i="552"/>
  <c r="K40" i="552" s="1"/>
  <c r="B39" i="551"/>
  <c r="K39" i="551" s="1"/>
  <c r="B36" i="550"/>
  <c r="K36" i="550" s="1"/>
  <c r="B37" i="549"/>
  <c r="K37" i="549" s="1"/>
  <c r="B36" i="548"/>
  <c r="K36" i="548" s="1"/>
  <c r="B36" i="547"/>
  <c r="K36" i="547" s="1"/>
  <c r="B35" i="546"/>
  <c r="K35" i="546" s="1"/>
  <c r="B29" i="545"/>
  <c r="K29" i="545" s="1"/>
  <c r="B29" i="544"/>
  <c r="K29" i="544" s="1"/>
  <c r="B43" i="556" l="1"/>
  <c r="K43" i="556" s="1"/>
  <c r="B42" i="555"/>
  <c r="K42" i="555" s="1"/>
  <c r="B42" i="553"/>
  <c r="K42" i="553" s="1"/>
  <c r="B41" i="552"/>
  <c r="K41" i="552" s="1"/>
  <c r="B40" i="551"/>
  <c r="K40" i="551" s="1"/>
  <c r="B37" i="550"/>
  <c r="K37" i="550" s="1"/>
  <c r="B38" i="549"/>
  <c r="K38" i="549" s="1"/>
  <c r="B37" i="548"/>
  <c r="K37" i="548" s="1"/>
  <c r="B37" i="547"/>
  <c r="K37" i="547" s="1"/>
  <c r="B36" i="546"/>
  <c r="K36" i="546" s="1"/>
  <c r="B30" i="545"/>
  <c r="K30" i="545" s="1"/>
  <c r="B30" i="544"/>
  <c r="K30" i="544" s="1"/>
  <c r="B44" i="556" l="1"/>
  <c r="K44" i="556" s="1"/>
  <c r="B43" i="555"/>
  <c r="K43" i="555" s="1"/>
  <c r="B43" i="553"/>
  <c r="K43" i="553" s="1"/>
  <c r="B42" i="552"/>
  <c r="K42" i="552" s="1"/>
  <c r="B41" i="551"/>
  <c r="K41" i="551" s="1"/>
  <c r="B38" i="550"/>
  <c r="K38" i="550" s="1"/>
  <c r="B39" i="549"/>
  <c r="K39" i="549" s="1"/>
  <c r="B38" i="548"/>
  <c r="K38" i="548" s="1"/>
  <c r="B38" i="547"/>
  <c r="K38" i="547" s="1"/>
  <c r="B37" i="546"/>
  <c r="K37" i="546" s="1"/>
  <c r="B31" i="545"/>
  <c r="K31" i="545" s="1"/>
  <c r="B31" i="544"/>
  <c r="K31" i="544" s="1"/>
  <c r="B45" i="556" l="1"/>
  <c r="K45" i="556" s="1"/>
  <c r="B44" i="555"/>
  <c r="K44" i="555" s="1"/>
  <c r="B44" i="553"/>
  <c r="K44" i="553" s="1"/>
  <c r="B43" i="552"/>
  <c r="K43" i="552" s="1"/>
  <c r="B42" i="551"/>
  <c r="K42" i="551" s="1"/>
  <c r="B39" i="550"/>
  <c r="K39" i="550" s="1"/>
  <c r="B40" i="549"/>
  <c r="K40" i="549" s="1"/>
  <c r="B39" i="548"/>
  <c r="K39" i="548" s="1"/>
  <c r="B39" i="547"/>
  <c r="K39" i="547" s="1"/>
  <c r="B38" i="546"/>
  <c r="K38" i="546" s="1"/>
  <c r="B32" i="545"/>
  <c r="K32" i="545" s="1"/>
  <c r="B32" i="544"/>
  <c r="K32" i="544" s="1"/>
  <c r="B46" i="556" l="1"/>
  <c r="K46" i="556" s="1"/>
  <c r="B45" i="555"/>
  <c r="K45" i="555" s="1"/>
  <c r="B45" i="553"/>
  <c r="K45" i="553" s="1"/>
  <c r="B44" i="552"/>
  <c r="K44" i="552" s="1"/>
  <c r="B43" i="551"/>
  <c r="K43" i="551" s="1"/>
  <c r="B40" i="550"/>
  <c r="K40" i="550" s="1"/>
  <c r="B41" i="549"/>
  <c r="K41" i="549" s="1"/>
  <c r="B40" i="548"/>
  <c r="K40" i="548" s="1"/>
  <c r="B40" i="547"/>
  <c r="K40" i="547" s="1"/>
  <c r="B39" i="546"/>
  <c r="K39" i="546" s="1"/>
  <c r="B33" i="545"/>
  <c r="K33" i="545" s="1"/>
  <c r="B33" i="544"/>
  <c r="K33" i="544" s="1"/>
  <c r="B47" i="556" l="1"/>
  <c r="K47" i="556" s="1"/>
  <c r="B46" i="555"/>
  <c r="K46" i="555" s="1"/>
  <c r="B46" i="553"/>
  <c r="K46" i="553" s="1"/>
  <c r="B45" i="552"/>
  <c r="K45" i="552" s="1"/>
  <c r="B44" i="551"/>
  <c r="K44" i="551" s="1"/>
  <c r="B41" i="550"/>
  <c r="K41" i="550" s="1"/>
  <c r="B42" i="549"/>
  <c r="K42" i="549" s="1"/>
  <c r="B41" i="548"/>
  <c r="K41" i="548" s="1"/>
  <c r="B41" i="547"/>
  <c r="K41" i="547" s="1"/>
  <c r="B40" i="546"/>
  <c r="K40" i="546" s="1"/>
  <c r="B34" i="545"/>
  <c r="K34" i="545" s="1"/>
  <c r="B34" i="544"/>
  <c r="K34" i="544" s="1"/>
  <c r="B48" i="556" l="1"/>
  <c r="K48" i="556" s="1"/>
  <c r="B47" i="555"/>
  <c r="K47" i="555" s="1"/>
  <c r="B47" i="553"/>
  <c r="K47" i="553" s="1"/>
  <c r="B46" i="552"/>
  <c r="K46" i="552" s="1"/>
  <c r="B45" i="551"/>
  <c r="K45" i="551" s="1"/>
  <c r="B42" i="550"/>
  <c r="K42" i="550" s="1"/>
  <c r="B43" i="549"/>
  <c r="K43" i="549" s="1"/>
  <c r="B42" i="548"/>
  <c r="K42" i="548" s="1"/>
  <c r="B42" i="547"/>
  <c r="K42" i="547" s="1"/>
  <c r="B41" i="546"/>
  <c r="K41" i="546" s="1"/>
  <c r="B35" i="545"/>
  <c r="K35" i="545" s="1"/>
  <c r="B35" i="544"/>
  <c r="K35" i="544" s="1"/>
  <c r="B49" i="556" l="1"/>
  <c r="K49" i="556" s="1"/>
  <c r="B48" i="555"/>
  <c r="K48" i="555" s="1"/>
  <c r="B48" i="553"/>
  <c r="K48" i="553" s="1"/>
  <c r="B47" i="552"/>
  <c r="K47" i="552" s="1"/>
  <c r="B46" i="551"/>
  <c r="K46" i="551" s="1"/>
  <c r="B43" i="550"/>
  <c r="K43" i="550" s="1"/>
  <c r="B44" i="549"/>
  <c r="K44" i="549" s="1"/>
  <c r="B43" i="548"/>
  <c r="K43" i="548" s="1"/>
  <c r="B43" i="547"/>
  <c r="K43" i="547" s="1"/>
  <c r="B42" i="546"/>
  <c r="K42" i="546" s="1"/>
  <c r="B36" i="545"/>
  <c r="K36" i="545" s="1"/>
  <c r="B36" i="544"/>
  <c r="K36" i="544" s="1"/>
  <c r="B50" i="556" l="1"/>
  <c r="K50" i="556" s="1"/>
  <c r="B49" i="555"/>
  <c r="K49" i="555" s="1"/>
  <c r="B49" i="553"/>
  <c r="K49" i="553" s="1"/>
  <c r="B48" i="552"/>
  <c r="K48" i="552" s="1"/>
  <c r="B47" i="551"/>
  <c r="K47" i="551" s="1"/>
  <c r="B44" i="550"/>
  <c r="K44" i="550" s="1"/>
  <c r="B45" i="549"/>
  <c r="K45" i="549" s="1"/>
  <c r="B44" i="548"/>
  <c r="K44" i="548" s="1"/>
  <c r="B44" i="547"/>
  <c r="K44" i="547" s="1"/>
  <c r="B43" i="546"/>
  <c r="K43" i="546" s="1"/>
  <c r="B37" i="545"/>
  <c r="K37" i="545" s="1"/>
  <c r="B37" i="544"/>
  <c r="K37" i="544" s="1"/>
  <c r="B51" i="556" l="1"/>
  <c r="K51" i="556" s="1"/>
  <c r="B50" i="555"/>
  <c r="K50" i="555" s="1"/>
  <c r="B50" i="553"/>
  <c r="K50" i="553" s="1"/>
  <c r="B49" i="552"/>
  <c r="K49" i="552" s="1"/>
  <c r="B48" i="551"/>
  <c r="K48" i="551" s="1"/>
  <c r="B45" i="550"/>
  <c r="K45" i="550" s="1"/>
  <c r="B46" i="549"/>
  <c r="K46" i="549" s="1"/>
  <c r="B45" i="548"/>
  <c r="K45" i="548" s="1"/>
  <c r="B45" i="547"/>
  <c r="K45" i="547" s="1"/>
  <c r="B44" i="546"/>
  <c r="K44" i="546" s="1"/>
  <c r="B38" i="545"/>
  <c r="K38" i="545" s="1"/>
  <c r="B38" i="544"/>
  <c r="K38" i="544" s="1"/>
  <c r="B52" i="556" l="1"/>
  <c r="K52" i="556" s="1"/>
  <c r="B51" i="555"/>
  <c r="K51" i="555" s="1"/>
  <c r="B51" i="553"/>
  <c r="K51" i="553" s="1"/>
  <c r="B50" i="552"/>
  <c r="K50" i="552" s="1"/>
  <c r="B49" i="551"/>
  <c r="K49" i="551" s="1"/>
  <c r="B46" i="550"/>
  <c r="K46" i="550" s="1"/>
  <c r="B47" i="549"/>
  <c r="K47" i="549" s="1"/>
  <c r="B46" i="548"/>
  <c r="K46" i="548" s="1"/>
  <c r="B46" i="547"/>
  <c r="K46" i="547" s="1"/>
  <c r="B45" i="546"/>
  <c r="K45" i="546" s="1"/>
  <c r="B39" i="545"/>
  <c r="K39" i="545" s="1"/>
  <c r="B39" i="544"/>
  <c r="K39" i="544" s="1"/>
  <c r="B53" i="556" l="1"/>
  <c r="K53" i="556" s="1"/>
  <c r="B52" i="555"/>
  <c r="K52" i="555" s="1"/>
  <c r="B52" i="553"/>
  <c r="K52" i="553" s="1"/>
  <c r="B51" i="552"/>
  <c r="K51" i="552" s="1"/>
  <c r="B50" i="551"/>
  <c r="K50" i="551" s="1"/>
  <c r="B47" i="550"/>
  <c r="K47" i="550" s="1"/>
  <c r="B48" i="549"/>
  <c r="K48" i="549" s="1"/>
  <c r="B47" i="548"/>
  <c r="K47" i="548" s="1"/>
  <c r="B47" i="547"/>
  <c r="K47" i="547" s="1"/>
  <c r="B46" i="546"/>
  <c r="K46" i="546" s="1"/>
  <c r="B40" i="545"/>
  <c r="K40" i="545" s="1"/>
  <c r="B40" i="544"/>
  <c r="K40" i="544" s="1"/>
  <c r="B54" i="556" l="1"/>
  <c r="K54" i="556" s="1"/>
  <c r="B53" i="555"/>
  <c r="K53" i="555" s="1"/>
  <c r="B53" i="553"/>
  <c r="K53" i="553" s="1"/>
  <c r="B52" i="552"/>
  <c r="K52" i="552" s="1"/>
  <c r="B51" i="551"/>
  <c r="K51" i="551" s="1"/>
  <c r="B48" i="550"/>
  <c r="K48" i="550" s="1"/>
  <c r="B49" i="549"/>
  <c r="K49" i="549" s="1"/>
  <c r="B48" i="548"/>
  <c r="K48" i="548" s="1"/>
  <c r="B48" i="547"/>
  <c r="K48" i="547" s="1"/>
  <c r="B47" i="546"/>
  <c r="K47" i="546" s="1"/>
  <c r="B41" i="545"/>
  <c r="K41" i="545" s="1"/>
  <c r="B41" i="544"/>
  <c r="K41" i="544" s="1"/>
  <c r="B55" i="556" l="1"/>
  <c r="K55" i="556" s="1"/>
  <c r="B54" i="555"/>
  <c r="K54" i="555" s="1"/>
  <c r="B54" i="553"/>
  <c r="K54" i="553" s="1"/>
  <c r="B53" i="552"/>
  <c r="K53" i="552" s="1"/>
  <c r="B52" i="551"/>
  <c r="K52" i="551" s="1"/>
  <c r="B49" i="550"/>
  <c r="K49" i="550" s="1"/>
  <c r="B50" i="549"/>
  <c r="K50" i="549" s="1"/>
  <c r="B49" i="548"/>
  <c r="K49" i="548" s="1"/>
  <c r="B49" i="547"/>
  <c r="K49" i="547" s="1"/>
  <c r="B48" i="546"/>
  <c r="K48" i="546" s="1"/>
  <c r="B42" i="545"/>
  <c r="K42" i="545" s="1"/>
  <c r="B42" i="544"/>
  <c r="K42" i="544" s="1"/>
  <c r="B56" i="556" l="1"/>
  <c r="K56" i="556" s="1"/>
  <c r="B55" i="555"/>
  <c r="K55" i="555" s="1"/>
  <c r="B55" i="553"/>
  <c r="K55" i="553" s="1"/>
  <c r="B54" i="552"/>
  <c r="K54" i="552" s="1"/>
  <c r="B53" i="551"/>
  <c r="K53" i="551" s="1"/>
  <c r="B50" i="550"/>
  <c r="K50" i="550" s="1"/>
  <c r="B51" i="549"/>
  <c r="K51" i="549" s="1"/>
  <c r="B50" i="548"/>
  <c r="K50" i="548" s="1"/>
  <c r="B50" i="547"/>
  <c r="K50" i="547" s="1"/>
  <c r="B49" i="546"/>
  <c r="K49" i="546" s="1"/>
  <c r="B43" i="545"/>
  <c r="K43" i="545" s="1"/>
  <c r="B43" i="544"/>
  <c r="K43" i="544" s="1"/>
  <c r="B57" i="556" l="1"/>
  <c r="K57" i="556" s="1"/>
  <c r="B56" i="555"/>
  <c r="K56" i="555" s="1"/>
  <c r="B56" i="553"/>
  <c r="K56" i="553" s="1"/>
  <c r="B55" i="552"/>
  <c r="K55" i="552" s="1"/>
  <c r="B54" i="551"/>
  <c r="K54" i="551" s="1"/>
  <c r="B51" i="550"/>
  <c r="K51" i="550" s="1"/>
  <c r="B52" i="549"/>
  <c r="K52" i="549" s="1"/>
  <c r="B51" i="548"/>
  <c r="K51" i="548" s="1"/>
  <c r="B51" i="547"/>
  <c r="K51" i="547" s="1"/>
  <c r="B50" i="546"/>
  <c r="K50" i="546" s="1"/>
  <c r="B44" i="545"/>
  <c r="K44" i="545" s="1"/>
  <c r="B44" i="544"/>
  <c r="K44" i="544" s="1"/>
  <c r="B57" i="555" l="1"/>
  <c r="K57" i="555" s="1"/>
  <c r="B57" i="553"/>
  <c r="K57" i="553" s="1"/>
  <c r="B56" i="552"/>
  <c r="K56" i="552" s="1"/>
  <c r="B55" i="551"/>
  <c r="K55" i="551" s="1"/>
  <c r="B52" i="550"/>
  <c r="K52" i="550" s="1"/>
  <c r="B53" i="549"/>
  <c r="K53" i="549" s="1"/>
  <c r="B52" i="548"/>
  <c r="K52" i="548" s="1"/>
  <c r="B52" i="547"/>
  <c r="K52" i="547" s="1"/>
  <c r="B51" i="546"/>
  <c r="K51" i="546" s="1"/>
  <c r="B45" i="545"/>
  <c r="K45" i="545" s="1"/>
  <c r="B45" i="544"/>
  <c r="K45" i="544" s="1"/>
  <c r="B58" i="553" l="1"/>
  <c r="K58" i="553" s="1"/>
  <c r="B57" i="552"/>
  <c r="K57" i="552" s="1"/>
  <c r="B56" i="551"/>
  <c r="K56" i="551" s="1"/>
  <c r="B53" i="550"/>
  <c r="K53" i="550" s="1"/>
  <c r="B54" i="549"/>
  <c r="K54" i="549" s="1"/>
  <c r="B53" i="548"/>
  <c r="K53" i="548" s="1"/>
  <c r="B53" i="547"/>
  <c r="K53" i="547" s="1"/>
  <c r="B52" i="546"/>
  <c r="K52" i="546" s="1"/>
  <c r="B46" i="545"/>
  <c r="K46" i="545" s="1"/>
  <c r="B46" i="544"/>
  <c r="K46" i="544" s="1"/>
  <c r="B59" i="553" l="1"/>
  <c r="K59" i="553" s="1"/>
  <c r="B58" i="552"/>
  <c r="K58" i="552" s="1"/>
  <c r="B57" i="551"/>
  <c r="K57" i="551" s="1"/>
  <c r="B54" i="550"/>
  <c r="K54" i="550" s="1"/>
  <c r="B55" i="549"/>
  <c r="K55" i="549" s="1"/>
  <c r="B54" i="548"/>
  <c r="K54" i="548" s="1"/>
  <c r="B54" i="547"/>
  <c r="K54" i="547" s="1"/>
  <c r="B53" i="546"/>
  <c r="K53" i="546" s="1"/>
  <c r="B47" i="545"/>
  <c r="K47" i="545" s="1"/>
  <c r="B47" i="544"/>
  <c r="K47" i="544" s="1"/>
  <c r="B60" i="553" l="1"/>
  <c r="K60" i="553" s="1"/>
  <c r="B59" i="552"/>
  <c r="K59" i="552" s="1"/>
  <c r="B58" i="551"/>
  <c r="K58" i="551" s="1"/>
  <c r="B55" i="550"/>
  <c r="K55" i="550" s="1"/>
  <c r="B56" i="549"/>
  <c r="K56" i="549" s="1"/>
  <c r="B55" i="548"/>
  <c r="K55" i="548" s="1"/>
  <c r="B55" i="547"/>
  <c r="K55" i="547" s="1"/>
  <c r="B54" i="546"/>
  <c r="K54" i="546" s="1"/>
  <c r="B48" i="545"/>
  <c r="K48" i="545" s="1"/>
  <c r="B48" i="544"/>
  <c r="K48" i="544" s="1"/>
  <c r="B61" i="553" l="1"/>
  <c r="K61" i="553" s="1"/>
  <c r="B60" i="552"/>
  <c r="K60" i="552" s="1"/>
  <c r="B59" i="551"/>
  <c r="K59" i="551" s="1"/>
  <c r="B56" i="550"/>
  <c r="K56" i="550" s="1"/>
  <c r="B57" i="549"/>
  <c r="K57" i="549" s="1"/>
  <c r="B56" i="548"/>
  <c r="K56" i="548" s="1"/>
  <c r="B56" i="547"/>
  <c r="K56" i="547" s="1"/>
  <c r="B55" i="546"/>
  <c r="K55" i="546" s="1"/>
  <c r="B49" i="545"/>
  <c r="K49" i="545" s="1"/>
  <c r="B49" i="544"/>
  <c r="K49" i="544" s="1"/>
  <c r="B62" i="553" l="1"/>
  <c r="K62" i="553" s="1"/>
  <c r="B61" i="552"/>
  <c r="K61" i="552" s="1"/>
  <c r="B60" i="551"/>
  <c r="K60" i="551" s="1"/>
  <c r="B57" i="550"/>
  <c r="K57" i="550" s="1"/>
  <c r="B58" i="549"/>
  <c r="K58" i="549" s="1"/>
  <c r="B57" i="548"/>
  <c r="K57" i="548" s="1"/>
  <c r="B57" i="547"/>
  <c r="K57" i="547" s="1"/>
  <c r="B56" i="546"/>
  <c r="K56" i="546" s="1"/>
  <c r="B50" i="545"/>
  <c r="K50" i="545" s="1"/>
  <c r="B50" i="544"/>
  <c r="K50" i="544" s="1"/>
  <c r="B63" i="553" l="1"/>
  <c r="K63" i="553" s="1"/>
  <c r="B62" i="552"/>
  <c r="K62" i="552" s="1"/>
  <c r="B61" i="551"/>
  <c r="K61" i="551" s="1"/>
  <c r="B58" i="550"/>
  <c r="K58" i="550" s="1"/>
  <c r="B59" i="549"/>
  <c r="K59" i="549" s="1"/>
  <c r="B58" i="548"/>
  <c r="K58" i="548" s="1"/>
  <c r="B58" i="547"/>
  <c r="K58" i="547" s="1"/>
  <c r="B57" i="546"/>
  <c r="K57" i="546" s="1"/>
  <c r="B51" i="545"/>
  <c r="K51" i="545" s="1"/>
  <c r="B51" i="544"/>
  <c r="K51" i="544" s="1"/>
  <c r="B64" i="553" l="1"/>
  <c r="K64" i="553" s="1"/>
  <c r="B63" i="552"/>
  <c r="K63" i="552" s="1"/>
  <c r="B62" i="551"/>
  <c r="K62" i="551" s="1"/>
  <c r="B59" i="550"/>
  <c r="K59" i="550" s="1"/>
  <c r="B60" i="549"/>
  <c r="K60" i="549" s="1"/>
  <c r="B59" i="548"/>
  <c r="K59" i="548" s="1"/>
  <c r="B59" i="547"/>
  <c r="K59" i="547" s="1"/>
  <c r="B58" i="546"/>
  <c r="K58" i="546" s="1"/>
  <c r="B52" i="545"/>
  <c r="K52" i="545" s="1"/>
  <c r="B52" i="544"/>
  <c r="K52" i="544" s="1"/>
  <c r="B65" i="553" l="1"/>
  <c r="K65" i="553" s="1"/>
  <c r="B64" i="552"/>
  <c r="K64" i="552" s="1"/>
  <c r="B63" i="551"/>
  <c r="K63" i="551" s="1"/>
  <c r="B60" i="550"/>
  <c r="K60" i="550" s="1"/>
  <c r="B61" i="549"/>
  <c r="K61" i="549" s="1"/>
  <c r="B60" i="548"/>
  <c r="K60" i="548" s="1"/>
  <c r="B60" i="547"/>
  <c r="K60" i="547" s="1"/>
  <c r="B59" i="546"/>
  <c r="K59" i="546" s="1"/>
  <c r="B53" i="545"/>
  <c r="K53" i="545" s="1"/>
  <c r="B53" i="544"/>
  <c r="K53" i="544" s="1"/>
  <c r="B66" i="553" l="1"/>
  <c r="K66" i="553" s="1"/>
  <c r="B65" i="552"/>
  <c r="K65" i="552" s="1"/>
  <c r="B64" i="551"/>
  <c r="K64" i="551" s="1"/>
  <c r="B61" i="550"/>
  <c r="K61" i="550" s="1"/>
  <c r="B62" i="549"/>
  <c r="K62" i="549" s="1"/>
  <c r="B61" i="548"/>
  <c r="K61" i="548" s="1"/>
  <c r="B61" i="547"/>
  <c r="K61" i="547" s="1"/>
  <c r="B60" i="546"/>
  <c r="K60" i="546" s="1"/>
  <c r="B54" i="545"/>
  <c r="K54" i="545" s="1"/>
  <c r="B54" i="544"/>
  <c r="K54" i="544" s="1"/>
  <c r="B67" i="553" l="1"/>
  <c r="K67" i="553" s="1"/>
  <c r="B66" i="552"/>
  <c r="K66" i="552" s="1"/>
  <c r="B65" i="551"/>
  <c r="K65" i="551" s="1"/>
  <c r="B62" i="550"/>
  <c r="K62" i="550" s="1"/>
  <c r="B63" i="549"/>
  <c r="K63" i="549" s="1"/>
  <c r="B62" i="548"/>
  <c r="K62" i="548" s="1"/>
  <c r="B62" i="547"/>
  <c r="K62" i="547" s="1"/>
  <c r="B61" i="546"/>
  <c r="K61" i="546" s="1"/>
  <c r="B55" i="545"/>
  <c r="K55" i="545" s="1"/>
  <c r="B55" i="544"/>
  <c r="K55" i="544" s="1"/>
  <c r="B68" i="553" l="1"/>
  <c r="K68" i="553" s="1"/>
  <c r="B67" i="552"/>
  <c r="K67" i="552" s="1"/>
  <c r="B66" i="551"/>
  <c r="K66" i="551" s="1"/>
  <c r="B63" i="550"/>
  <c r="K63" i="550" s="1"/>
  <c r="B64" i="549"/>
  <c r="K64" i="549" s="1"/>
  <c r="B63" i="548"/>
  <c r="K63" i="548" s="1"/>
  <c r="B63" i="547"/>
  <c r="K63" i="547" s="1"/>
  <c r="B62" i="546"/>
  <c r="K62" i="546" s="1"/>
  <c r="B56" i="545"/>
  <c r="K56" i="545" s="1"/>
  <c r="B56" i="544"/>
  <c r="K56" i="544" s="1"/>
  <c r="B69" i="553" l="1"/>
  <c r="K69" i="553" s="1"/>
  <c r="B68" i="552"/>
  <c r="K68" i="552" s="1"/>
  <c r="B67" i="551"/>
  <c r="K67" i="551" s="1"/>
  <c r="B64" i="550"/>
  <c r="K64" i="550" s="1"/>
  <c r="B65" i="549"/>
  <c r="K65" i="549" s="1"/>
  <c r="B64" i="548"/>
  <c r="K64" i="548" s="1"/>
  <c r="B64" i="547"/>
  <c r="K64" i="547" s="1"/>
  <c r="B63" i="546"/>
  <c r="K63" i="546" s="1"/>
  <c r="B57" i="545"/>
  <c r="K57" i="545" s="1"/>
  <c r="B57" i="544"/>
  <c r="K57" i="544" s="1"/>
  <c r="B70" i="553" l="1"/>
  <c r="K70" i="553" s="1"/>
  <c r="B69" i="552"/>
  <c r="K69" i="552" s="1"/>
  <c r="B68" i="551"/>
  <c r="K68" i="551" s="1"/>
  <c r="B65" i="550"/>
  <c r="K65" i="550" s="1"/>
  <c r="B66" i="549"/>
  <c r="K66" i="549" s="1"/>
  <c r="B65" i="548"/>
  <c r="K65" i="548" s="1"/>
  <c r="B65" i="547"/>
  <c r="K65" i="547" s="1"/>
  <c r="B58" i="545"/>
  <c r="K58" i="545" s="1"/>
  <c r="B58" i="544"/>
  <c r="K58" i="544" s="1"/>
  <c r="B71" i="553" l="1"/>
  <c r="K71" i="553" s="1"/>
  <c r="B70" i="552"/>
  <c r="K70" i="552" s="1"/>
  <c r="B69" i="551"/>
  <c r="K69" i="551" s="1"/>
  <c r="B66" i="550"/>
  <c r="K66" i="550" s="1"/>
  <c r="B67" i="549"/>
  <c r="K67" i="549" s="1"/>
  <c r="B66" i="548"/>
  <c r="K66" i="548" s="1"/>
  <c r="B66" i="547"/>
  <c r="K66" i="547" s="1"/>
  <c r="B59" i="545"/>
  <c r="K59" i="545" s="1"/>
  <c r="B59" i="544"/>
  <c r="K59" i="544" s="1"/>
  <c r="B72" i="553" l="1"/>
  <c r="K72" i="553" s="1"/>
  <c r="B71" i="552"/>
  <c r="K71" i="552" s="1"/>
  <c r="B70" i="551"/>
  <c r="K70" i="551" s="1"/>
  <c r="B67" i="550"/>
  <c r="K67" i="550" s="1"/>
  <c r="B68" i="549"/>
  <c r="K68" i="549" s="1"/>
  <c r="B67" i="548"/>
  <c r="K67" i="548" s="1"/>
  <c r="B67" i="547"/>
  <c r="K67" i="547" s="1"/>
  <c r="B60" i="545"/>
  <c r="K60" i="545" s="1"/>
  <c r="B60" i="544"/>
  <c r="K60" i="544" s="1"/>
  <c r="B73" i="553" l="1"/>
  <c r="K73" i="553" s="1"/>
  <c r="B72" i="552"/>
  <c r="K72" i="552" s="1"/>
  <c r="B71" i="551"/>
  <c r="K71" i="551" s="1"/>
  <c r="B68" i="550"/>
  <c r="K68" i="550" s="1"/>
  <c r="B69" i="549"/>
  <c r="K69" i="549" s="1"/>
  <c r="B68" i="548"/>
  <c r="K68" i="548" s="1"/>
  <c r="B68" i="547"/>
  <c r="K68" i="547" s="1"/>
  <c r="B61" i="545"/>
  <c r="K61" i="545" s="1"/>
  <c r="B61" i="544"/>
  <c r="K61" i="544" s="1"/>
  <c r="B74" i="553" l="1"/>
  <c r="K74" i="553" s="1"/>
  <c r="B73" i="552"/>
  <c r="K73" i="552" s="1"/>
  <c r="B72" i="551"/>
  <c r="K72" i="551" s="1"/>
  <c r="B69" i="550"/>
  <c r="K69" i="550" s="1"/>
  <c r="B70" i="549"/>
  <c r="K70" i="549" s="1"/>
  <c r="B69" i="548"/>
  <c r="K69" i="548" s="1"/>
  <c r="B69" i="547"/>
  <c r="K69" i="547" s="1"/>
  <c r="B62" i="545"/>
  <c r="K62" i="545" s="1"/>
  <c r="B62" i="544"/>
  <c r="K62" i="544" s="1"/>
  <c r="B75" i="553" l="1"/>
  <c r="K75" i="553" s="1"/>
  <c r="B74" i="552"/>
  <c r="K74" i="552" s="1"/>
  <c r="B73" i="551"/>
  <c r="K73" i="551" s="1"/>
  <c r="B70" i="550"/>
  <c r="K70" i="550" s="1"/>
  <c r="B71" i="549"/>
  <c r="K71" i="549" s="1"/>
  <c r="B70" i="548"/>
  <c r="K70" i="548" s="1"/>
  <c r="B70" i="547"/>
  <c r="K70" i="547" s="1"/>
  <c r="B63" i="545"/>
  <c r="K63" i="545" s="1"/>
  <c r="B63" i="544"/>
  <c r="K63" i="544" s="1"/>
  <c r="B76" i="553" l="1"/>
  <c r="K76" i="553" s="1"/>
  <c r="B75" i="552"/>
  <c r="K75" i="552" s="1"/>
  <c r="B74" i="551"/>
  <c r="K74" i="551" s="1"/>
  <c r="B71" i="550"/>
  <c r="K71" i="550" s="1"/>
  <c r="B72" i="549"/>
  <c r="K72" i="549" s="1"/>
  <c r="B71" i="548"/>
  <c r="K71" i="548" s="1"/>
  <c r="B71" i="547"/>
  <c r="K71" i="547" s="1"/>
  <c r="B64" i="545"/>
  <c r="K64" i="545" s="1"/>
  <c r="B64" i="544"/>
  <c r="K64" i="544" s="1"/>
  <c r="B77" i="553" l="1"/>
  <c r="K77" i="553" s="1"/>
  <c r="B76" i="552"/>
  <c r="K76" i="552" s="1"/>
  <c r="B75" i="551"/>
  <c r="K75" i="551" s="1"/>
  <c r="B72" i="550"/>
  <c r="K72" i="550" s="1"/>
  <c r="B73" i="549"/>
  <c r="K73" i="549" s="1"/>
  <c r="B72" i="548"/>
  <c r="K72" i="548" s="1"/>
  <c r="B72" i="547"/>
  <c r="K72" i="547" s="1"/>
  <c r="B65" i="545"/>
  <c r="K65" i="545" s="1"/>
  <c r="B65" i="544"/>
  <c r="K65" i="544" s="1"/>
  <c r="B78" i="553" l="1"/>
  <c r="K78" i="553" s="1"/>
  <c r="B77" i="552"/>
  <c r="K77" i="552" s="1"/>
  <c r="B76" i="551"/>
  <c r="K76" i="551" s="1"/>
  <c r="B73" i="550"/>
  <c r="K73" i="550" s="1"/>
  <c r="B74" i="549"/>
  <c r="K74" i="549" s="1"/>
  <c r="B73" i="548"/>
  <c r="K73" i="548" s="1"/>
  <c r="B73" i="547"/>
  <c r="K73" i="547" s="1"/>
  <c r="B66" i="545"/>
  <c r="K66" i="545" s="1"/>
  <c r="B66" i="544"/>
  <c r="K66" i="544" s="1"/>
  <c r="B79" i="553" l="1"/>
  <c r="K79" i="553" s="1"/>
  <c r="B78" i="552"/>
  <c r="K78" i="552" s="1"/>
  <c r="B77" i="551"/>
  <c r="K77" i="551" s="1"/>
  <c r="B74" i="550"/>
  <c r="K74" i="550" s="1"/>
  <c r="B75" i="549"/>
  <c r="K75" i="549" s="1"/>
  <c r="B74" i="548"/>
  <c r="K74" i="548" s="1"/>
  <c r="B74" i="547"/>
  <c r="K74" i="547" s="1"/>
  <c r="B67" i="545"/>
  <c r="K67" i="545" s="1"/>
  <c r="B67" i="544"/>
  <c r="K67" i="544" s="1"/>
  <c r="B80" i="553" l="1"/>
  <c r="K80" i="553" s="1"/>
  <c r="B79" i="552"/>
  <c r="K79" i="552" s="1"/>
  <c r="B78" i="551"/>
  <c r="K78" i="551" s="1"/>
  <c r="B75" i="550"/>
  <c r="K75" i="550" s="1"/>
  <c r="B76" i="549"/>
  <c r="K76" i="549" s="1"/>
  <c r="B75" i="548"/>
  <c r="K75" i="548" s="1"/>
  <c r="B75" i="547"/>
  <c r="K75" i="547" s="1"/>
  <c r="B68" i="545"/>
  <c r="K68" i="545" s="1"/>
  <c r="B68" i="544"/>
  <c r="K68" i="544" s="1"/>
  <c r="B80" i="552" l="1"/>
  <c r="K80" i="552" s="1"/>
  <c r="B79" i="551"/>
  <c r="K79" i="551" s="1"/>
  <c r="B76" i="550"/>
  <c r="K76" i="550" s="1"/>
  <c r="B77" i="549"/>
  <c r="K77" i="549" s="1"/>
  <c r="B76" i="548"/>
  <c r="K76" i="548" s="1"/>
  <c r="B76" i="547"/>
  <c r="K76" i="547" s="1"/>
  <c r="B69" i="545"/>
  <c r="K69" i="545" s="1"/>
  <c r="B69" i="544"/>
  <c r="K69" i="544" s="1"/>
  <c r="B80" i="551" l="1"/>
  <c r="K80" i="551" s="1"/>
  <c r="B77" i="550"/>
  <c r="K77" i="550" s="1"/>
  <c r="B78" i="549"/>
  <c r="K78" i="549" s="1"/>
  <c r="B77" i="548"/>
  <c r="K77" i="548" s="1"/>
  <c r="B77" i="547"/>
  <c r="K77" i="547" s="1"/>
  <c r="B70" i="545"/>
  <c r="K70" i="545" s="1"/>
  <c r="B70" i="544"/>
  <c r="K70" i="544" s="1"/>
  <c r="B78" i="550" l="1"/>
  <c r="K78" i="550" s="1"/>
  <c r="B79" i="549"/>
  <c r="K79" i="549" s="1"/>
  <c r="B78" i="548"/>
  <c r="K78" i="548" s="1"/>
  <c r="B78" i="547"/>
  <c r="K78" i="547" s="1"/>
  <c r="B71" i="545"/>
  <c r="K71" i="545" s="1"/>
  <c r="B71" i="544"/>
  <c r="K71" i="544" s="1"/>
  <c r="B79" i="550" l="1"/>
  <c r="K79" i="550" s="1"/>
  <c r="B80" i="549"/>
  <c r="K80" i="549" s="1"/>
  <c r="B79" i="548"/>
  <c r="K79" i="548" s="1"/>
  <c r="B79" i="547"/>
  <c r="K79" i="547" s="1"/>
  <c r="B72" i="545"/>
  <c r="K72" i="545" s="1"/>
  <c r="B72" i="544"/>
  <c r="K72" i="544" s="1"/>
  <c r="B80" i="550" l="1"/>
  <c r="K80" i="550" s="1"/>
  <c r="B80" i="548"/>
  <c r="K80" i="548" s="1"/>
  <c r="B80" i="547"/>
  <c r="K80" i="547" s="1"/>
  <c r="B73" i="545"/>
  <c r="K73" i="545" s="1"/>
  <c r="B73" i="544"/>
  <c r="K73" i="544" s="1"/>
  <c r="B74" i="545" l="1"/>
  <c r="K74" i="545" s="1"/>
  <c r="B74" i="544"/>
  <c r="K74" i="544" s="1"/>
  <c r="B75" i="545" l="1"/>
  <c r="K75" i="545" s="1"/>
  <c r="B75" i="544"/>
  <c r="K75" i="544" s="1"/>
  <c r="B76" i="545" l="1"/>
  <c r="K76" i="545" s="1"/>
  <c r="B76" i="544"/>
  <c r="K76" i="544" s="1"/>
  <c r="B77" i="545" l="1"/>
  <c r="K77" i="545" s="1"/>
  <c r="B77" i="544"/>
  <c r="K77" i="544" s="1"/>
  <c r="B78" i="545" l="1"/>
  <c r="K78" i="545" s="1"/>
  <c r="B78" i="544"/>
  <c r="K78" i="544" s="1"/>
  <c r="B79" i="545" l="1"/>
  <c r="K79" i="545" s="1"/>
  <c r="B79" i="544"/>
  <c r="K79" i="544" s="1"/>
  <c r="B80" i="545" l="1"/>
  <c r="K80" i="545" s="1"/>
  <c r="B80" i="544"/>
  <c r="K80" i="544" s="1"/>
  <c r="C5" i="543" l="1"/>
  <c r="B10" i="543" s="1"/>
  <c r="K10" i="543" s="1"/>
  <c r="B11" i="543" s="1"/>
  <c r="K11" i="543" s="1"/>
  <c r="F11" i="543"/>
  <c r="F12" i="543" s="1"/>
  <c r="F13" i="543" s="1"/>
  <c r="F14" i="543" s="1"/>
  <c r="F15" i="543" s="1"/>
  <c r="F16" i="543" s="1"/>
  <c r="F17" i="543" s="1"/>
  <c r="F18" i="543" s="1"/>
  <c r="F19" i="543" s="1"/>
  <c r="F20" i="543" s="1"/>
  <c r="F21" i="543" s="1"/>
  <c r="F22" i="543" s="1"/>
  <c r="F23" i="543" s="1"/>
  <c r="F24" i="543" s="1"/>
  <c r="F25" i="543" s="1"/>
  <c r="F26" i="543" s="1"/>
  <c r="F27" i="543" s="1"/>
  <c r="F28" i="543" s="1"/>
  <c r="F29" i="543" s="1"/>
  <c r="F30" i="543" s="1"/>
  <c r="F31" i="543" s="1"/>
  <c r="F32" i="543" s="1"/>
  <c r="F33" i="543" s="1"/>
  <c r="F34" i="543" s="1"/>
  <c r="F35" i="543" s="1"/>
  <c r="F36" i="543" s="1"/>
  <c r="F37" i="543" s="1"/>
  <c r="F38" i="543" s="1"/>
  <c r="F39" i="543" s="1"/>
  <c r="F40" i="543" s="1"/>
  <c r="F41" i="543" s="1"/>
  <c r="F42" i="543" s="1"/>
  <c r="F43" i="543" s="1"/>
  <c r="F44" i="543" s="1"/>
  <c r="F45" i="543" s="1"/>
  <c r="F46" i="543" s="1"/>
  <c r="F47" i="543" s="1"/>
  <c r="F48" i="543" s="1"/>
  <c r="F49" i="543" s="1"/>
  <c r="F50" i="543" s="1"/>
  <c r="F51" i="543" s="1"/>
  <c r="F52" i="543" s="1"/>
  <c r="F53" i="543" s="1"/>
  <c r="F54" i="543" s="1"/>
  <c r="F55" i="543" s="1"/>
  <c r="F56" i="543" s="1"/>
  <c r="F57" i="543" s="1"/>
  <c r="F58" i="543" s="1"/>
  <c r="F59" i="543" s="1"/>
  <c r="F60" i="543" s="1"/>
  <c r="F61" i="543" s="1"/>
  <c r="F62" i="543" s="1"/>
  <c r="F63" i="543" s="1"/>
  <c r="F64" i="543" s="1"/>
  <c r="F65" i="543" s="1"/>
  <c r="F66" i="543" s="1"/>
  <c r="F67" i="543" s="1"/>
  <c r="F68" i="543" s="1"/>
  <c r="F69" i="543" s="1"/>
  <c r="F70" i="543" s="1"/>
  <c r="F71" i="543" s="1"/>
  <c r="F72" i="543" s="1"/>
  <c r="F73" i="543" s="1"/>
  <c r="F74" i="543" s="1"/>
  <c r="F75" i="543" s="1"/>
  <c r="F76" i="543" s="1"/>
  <c r="F77" i="543" s="1"/>
  <c r="F78" i="543" s="1"/>
  <c r="F79" i="543" s="1"/>
  <c r="F80" i="543" s="1"/>
  <c r="A11" i="543"/>
  <c r="A12" i="543" s="1"/>
  <c r="A13" i="543" s="1"/>
  <c r="A14" i="543" s="1"/>
  <c r="A15" i="543" s="1"/>
  <c r="A16" i="543" s="1"/>
  <c r="A17" i="543" s="1"/>
  <c r="A18" i="543" s="1"/>
  <c r="A19" i="543" s="1"/>
  <c r="A20" i="543" s="1"/>
  <c r="A21" i="543" s="1"/>
  <c r="A22" i="543" s="1"/>
  <c r="A23" i="543" s="1"/>
  <c r="A24" i="543" s="1"/>
  <c r="A25" i="543" s="1"/>
  <c r="A26" i="543" s="1"/>
  <c r="A27" i="543" s="1"/>
  <c r="A28" i="543" s="1"/>
  <c r="A29" i="543" s="1"/>
  <c r="A30" i="543" s="1"/>
  <c r="A31" i="543" s="1"/>
  <c r="A32" i="543" s="1"/>
  <c r="A33" i="543" s="1"/>
  <c r="A34" i="543" s="1"/>
  <c r="A35" i="543" s="1"/>
  <c r="A36" i="543" s="1"/>
  <c r="A37" i="543" s="1"/>
  <c r="A38" i="543" s="1"/>
  <c r="A39" i="543" s="1"/>
  <c r="A40" i="543" s="1"/>
  <c r="A41" i="543" s="1"/>
  <c r="A42" i="543" s="1"/>
  <c r="A43" i="543" s="1"/>
  <c r="A44" i="543" s="1"/>
  <c r="A45" i="543" s="1"/>
  <c r="A46" i="543" s="1"/>
  <c r="A47" i="543" s="1"/>
  <c r="A48" i="543" s="1"/>
  <c r="A49" i="543" s="1"/>
  <c r="A50" i="543" s="1"/>
  <c r="A51" i="543" s="1"/>
  <c r="A52" i="543" s="1"/>
  <c r="A53" i="543" s="1"/>
  <c r="A54" i="543" s="1"/>
  <c r="A55" i="543" s="1"/>
  <c r="A56" i="543" s="1"/>
  <c r="A57" i="543" s="1"/>
  <c r="A58" i="543" s="1"/>
  <c r="A59" i="543" s="1"/>
  <c r="A60" i="543" s="1"/>
  <c r="A61" i="543" s="1"/>
  <c r="A62" i="543" s="1"/>
  <c r="A63" i="543" s="1"/>
  <c r="A64" i="543" s="1"/>
  <c r="A65" i="543" s="1"/>
  <c r="A66" i="543" s="1"/>
  <c r="A67" i="543" s="1"/>
  <c r="A68" i="543" s="1"/>
  <c r="A69" i="543" s="1"/>
  <c r="A70" i="543" s="1"/>
  <c r="A71" i="543" s="1"/>
  <c r="A72" i="543" s="1"/>
  <c r="A73" i="543" s="1"/>
  <c r="A74" i="543" s="1"/>
  <c r="A75" i="543" s="1"/>
  <c r="A76" i="543" s="1"/>
  <c r="A77" i="543" s="1"/>
  <c r="A78" i="543" s="1"/>
  <c r="A79" i="543" s="1"/>
  <c r="A80" i="543" s="1"/>
  <c r="E11" i="543"/>
  <c r="E12" i="543" s="1"/>
  <c r="E13" i="543" s="1"/>
  <c r="E14" i="543" s="1"/>
  <c r="E15" i="543" s="1"/>
  <c r="E16" i="543" s="1"/>
  <c r="E17" i="543" s="1"/>
  <c r="E18" i="543" s="1"/>
  <c r="E19" i="543" s="1"/>
  <c r="E20" i="543" s="1"/>
  <c r="E21" i="543" s="1"/>
  <c r="E22" i="543" s="1"/>
  <c r="E23" i="543" s="1"/>
  <c r="E24" i="543" s="1"/>
  <c r="E25" i="543" s="1"/>
  <c r="E26" i="543" s="1"/>
  <c r="E27" i="543" s="1"/>
  <c r="E28" i="543" s="1"/>
  <c r="E29" i="543" s="1"/>
  <c r="E30" i="543" s="1"/>
  <c r="E31" i="543" s="1"/>
  <c r="E32" i="543" s="1"/>
  <c r="E33" i="543" s="1"/>
  <c r="E34" i="543" s="1"/>
  <c r="E35" i="543" s="1"/>
  <c r="E36" i="543" s="1"/>
  <c r="E37" i="543" s="1"/>
  <c r="E38" i="543" s="1"/>
  <c r="E39" i="543" s="1"/>
  <c r="E40" i="543" s="1"/>
  <c r="E41" i="543" s="1"/>
  <c r="E42" i="543" s="1"/>
  <c r="E43" i="543" s="1"/>
  <c r="E44" i="543" s="1"/>
  <c r="E45" i="543" s="1"/>
  <c r="E46" i="543" s="1"/>
  <c r="E47" i="543" s="1"/>
  <c r="E48" i="543" s="1"/>
  <c r="E49" i="543" s="1"/>
  <c r="E50" i="543" s="1"/>
  <c r="E51" i="543" s="1"/>
  <c r="E52" i="543" s="1"/>
  <c r="E53" i="543" s="1"/>
  <c r="E54" i="543" s="1"/>
  <c r="E55" i="543" s="1"/>
  <c r="E56" i="543" s="1"/>
  <c r="E57" i="543" s="1"/>
  <c r="E58" i="543" s="1"/>
  <c r="E59" i="543" s="1"/>
  <c r="E60" i="543" s="1"/>
  <c r="E61" i="543" s="1"/>
  <c r="E62" i="543" s="1"/>
  <c r="E63" i="543" s="1"/>
  <c r="E64" i="543" s="1"/>
  <c r="E65" i="543" s="1"/>
  <c r="E66" i="543" s="1"/>
  <c r="E67" i="543" s="1"/>
  <c r="E68" i="543" s="1"/>
  <c r="E69" i="543" s="1"/>
  <c r="E70" i="543" s="1"/>
  <c r="E71" i="543" s="1"/>
  <c r="E72" i="543" s="1"/>
  <c r="E73" i="543" s="1"/>
  <c r="E74" i="543" s="1"/>
  <c r="E75" i="543" s="1"/>
  <c r="E76" i="543" s="1"/>
  <c r="E77" i="543" s="1"/>
  <c r="E78" i="543" s="1"/>
  <c r="E79" i="543" s="1"/>
  <c r="E80" i="543" s="1"/>
  <c r="F8" i="543"/>
  <c r="B12" i="543" l="1"/>
  <c r="K12" i="543" s="1"/>
  <c r="G10" i="543"/>
  <c r="G11" i="543" s="1"/>
  <c r="G12" i="543" s="1"/>
  <c r="G13" i="543" s="1"/>
  <c r="G14" i="543" s="1"/>
  <c r="G15" i="543" s="1"/>
  <c r="G16" i="543" s="1"/>
  <c r="G17" i="543" s="1"/>
  <c r="G18" i="543" s="1"/>
  <c r="G19" i="543" s="1"/>
  <c r="G20" i="543" s="1"/>
  <c r="G21" i="543" s="1"/>
  <c r="G22" i="543" s="1"/>
  <c r="G23" i="543" s="1"/>
  <c r="G24" i="543" s="1"/>
  <c r="G25" i="543" s="1"/>
  <c r="G26" i="543" s="1"/>
  <c r="G27" i="543" s="1"/>
  <c r="G28" i="543" s="1"/>
  <c r="G29" i="543" s="1"/>
  <c r="G30" i="543" s="1"/>
  <c r="G31" i="543" s="1"/>
  <c r="G32" i="543" s="1"/>
  <c r="G33" i="543" s="1"/>
  <c r="G34" i="543" s="1"/>
  <c r="G35" i="543" s="1"/>
  <c r="G36" i="543" s="1"/>
  <c r="G37" i="543" s="1"/>
  <c r="G38" i="543" s="1"/>
  <c r="G39" i="543" s="1"/>
  <c r="G40" i="543" s="1"/>
  <c r="G41" i="543" s="1"/>
  <c r="G42" i="543" s="1"/>
  <c r="G43" i="543" s="1"/>
  <c r="G44" i="543" s="1"/>
  <c r="G45" i="543" s="1"/>
  <c r="G46" i="543" s="1"/>
  <c r="G47" i="543" s="1"/>
  <c r="G48" i="543" s="1"/>
  <c r="G49" i="543" s="1"/>
  <c r="G50" i="543" s="1"/>
  <c r="G51" i="543" s="1"/>
  <c r="G52" i="543" s="1"/>
  <c r="G53" i="543" s="1"/>
  <c r="G54" i="543" s="1"/>
  <c r="G55" i="543" s="1"/>
  <c r="G56" i="543" s="1"/>
  <c r="G57" i="543" s="1"/>
  <c r="G58" i="543" s="1"/>
  <c r="G59" i="543" s="1"/>
  <c r="G60" i="543" s="1"/>
  <c r="G61" i="543" s="1"/>
  <c r="G62" i="543" s="1"/>
  <c r="G63" i="543" s="1"/>
  <c r="G64" i="543" s="1"/>
  <c r="G65" i="543" s="1"/>
  <c r="G66" i="543" s="1"/>
  <c r="G67" i="543" s="1"/>
  <c r="G68" i="543" s="1"/>
  <c r="G69" i="543" s="1"/>
  <c r="G70" i="543" s="1"/>
  <c r="G71" i="543" s="1"/>
  <c r="G72" i="543" s="1"/>
  <c r="G73" i="543" s="1"/>
  <c r="G74" i="543" s="1"/>
  <c r="G75" i="543" s="1"/>
  <c r="G76" i="543" s="1"/>
  <c r="G77" i="543" s="1"/>
  <c r="G78" i="543" s="1"/>
  <c r="G79" i="543" s="1"/>
  <c r="G80" i="543" s="1"/>
  <c r="B13" i="543" l="1"/>
  <c r="K13" i="543" s="1"/>
  <c r="B14" i="543" l="1"/>
  <c r="K14" i="543" s="1"/>
  <c r="B15" i="543" l="1"/>
  <c r="K15" i="543" s="1"/>
  <c r="B16" i="543" l="1"/>
  <c r="K16" i="543" l="1"/>
  <c r="B17" i="543" s="1"/>
  <c r="K17" i="543" s="1"/>
  <c r="B18" i="543" s="1"/>
  <c r="K18" i="543" s="1"/>
  <c r="B19" i="543" l="1"/>
  <c r="K19" i="543" s="1"/>
  <c r="B20" i="543" l="1"/>
  <c r="K20" i="543" s="1"/>
  <c r="B21" i="543" l="1"/>
  <c r="K21" i="543" s="1"/>
  <c r="B22" i="543" l="1"/>
  <c r="K22" i="543" s="1"/>
  <c r="B23" i="543" l="1"/>
  <c r="K23" i="543" s="1"/>
  <c r="B24" i="543" l="1"/>
  <c r="K24" i="543" s="1"/>
  <c r="B25" i="543" l="1"/>
  <c r="K25" i="543" s="1"/>
  <c r="B26" i="543" l="1"/>
  <c r="K26" i="543" s="1"/>
  <c r="B27" i="543" l="1"/>
  <c r="K27" i="543" s="1"/>
  <c r="B28" i="543" l="1"/>
  <c r="K28" i="543" s="1"/>
  <c r="B29" i="543" l="1"/>
  <c r="K29" i="543" s="1"/>
  <c r="B30" i="543" l="1"/>
  <c r="K30" i="543" s="1"/>
  <c r="B31" i="543" l="1"/>
  <c r="K31" i="543" s="1"/>
  <c r="B32" i="543" l="1"/>
  <c r="K32" i="543" s="1"/>
  <c r="B33" i="543" l="1"/>
  <c r="K33" i="543" s="1"/>
  <c r="B34" i="543" l="1"/>
  <c r="K34" i="543" s="1"/>
  <c r="B35" i="543" l="1"/>
  <c r="K35" i="543" s="1"/>
  <c r="B36" i="543" l="1"/>
  <c r="K36" i="543" s="1"/>
  <c r="B37" i="543" l="1"/>
  <c r="K37" i="543" s="1"/>
  <c r="B38" i="543" l="1"/>
  <c r="K38" i="543" s="1"/>
  <c r="B39" i="543" l="1"/>
  <c r="K39" i="543" s="1"/>
  <c r="B40" i="543" l="1"/>
  <c r="K40" i="543" s="1"/>
  <c r="B41" i="543" l="1"/>
  <c r="K41" i="543" s="1"/>
  <c r="B42" i="543" l="1"/>
  <c r="K42" i="543" s="1"/>
  <c r="B43" i="543" l="1"/>
  <c r="K43" i="543" s="1"/>
  <c r="B44" i="543" l="1"/>
  <c r="K44" i="543" s="1"/>
  <c r="B45" i="543" l="1"/>
  <c r="K45" i="543" s="1"/>
  <c r="B46" i="543" l="1"/>
  <c r="K46" i="543" s="1"/>
  <c r="B47" i="543" l="1"/>
  <c r="K47" i="543" s="1"/>
  <c r="B48" i="543" l="1"/>
  <c r="K48" i="543" s="1"/>
  <c r="B49" i="543" l="1"/>
  <c r="K49" i="543" s="1"/>
  <c r="B50" i="543" l="1"/>
  <c r="K50" i="543" s="1"/>
  <c r="B51" i="543" l="1"/>
  <c r="K51" i="543" s="1"/>
  <c r="B52" i="543" l="1"/>
  <c r="K52" i="543" s="1"/>
  <c r="B53" i="543" l="1"/>
  <c r="K53" i="543" s="1"/>
  <c r="B54" i="543" l="1"/>
  <c r="K54" i="543" s="1"/>
  <c r="B55" i="543" l="1"/>
  <c r="K55" i="543" s="1"/>
  <c r="B56" i="543" l="1"/>
  <c r="K56" i="543" s="1"/>
  <c r="B57" i="543" l="1"/>
  <c r="K57" i="543" s="1"/>
  <c r="B58" i="543" l="1"/>
  <c r="K58" i="543" s="1"/>
  <c r="B59" i="543" l="1"/>
  <c r="K59" i="543" s="1"/>
  <c r="B60" i="543" l="1"/>
  <c r="K60" i="543" s="1"/>
  <c r="B61" i="543" l="1"/>
  <c r="K61" i="543" s="1"/>
  <c r="B62" i="543" l="1"/>
  <c r="K62" i="543" s="1"/>
  <c r="B63" i="543" l="1"/>
  <c r="K63" i="543" s="1"/>
  <c r="B64" i="543" l="1"/>
  <c r="K64" i="543" s="1"/>
  <c r="B65" i="543" l="1"/>
  <c r="K65" i="543" s="1"/>
  <c r="B66" i="543" l="1"/>
  <c r="K66" i="543" s="1"/>
  <c r="B67" i="543" l="1"/>
  <c r="K67" i="543" s="1"/>
  <c r="B68" i="543" l="1"/>
  <c r="K68" i="543" s="1"/>
  <c r="B69" i="543" l="1"/>
  <c r="K69" i="543" s="1"/>
  <c r="B70" i="543" l="1"/>
  <c r="K70" i="543" s="1"/>
  <c r="B71" i="543" l="1"/>
  <c r="K71" i="543" s="1"/>
  <c r="B72" i="543" l="1"/>
  <c r="K72" i="543" s="1"/>
  <c r="B73" i="543" l="1"/>
  <c r="K73" i="543" s="1"/>
  <c r="B74" i="543" l="1"/>
  <c r="K74" i="543" s="1"/>
  <c r="B75" i="543" l="1"/>
  <c r="K75" i="543" s="1"/>
  <c r="B76" i="543" l="1"/>
  <c r="K76" i="543" s="1"/>
  <c r="B77" i="543" l="1"/>
  <c r="K77" i="543" s="1"/>
  <c r="B78" i="543" l="1"/>
  <c r="K78" i="543" s="1"/>
  <c r="B79" i="543" l="1"/>
  <c r="K79" i="543" s="1"/>
  <c r="B80" i="543" l="1"/>
  <c r="K80" i="543" s="1"/>
  <c r="E10" i="520" l="1"/>
  <c r="E10" i="542" l="1"/>
  <c r="C5" i="542"/>
  <c r="F11" i="542" l="1"/>
  <c r="F12" i="542" s="1"/>
  <c r="F13" i="542" s="1"/>
  <c r="F14" i="542" s="1"/>
  <c r="F15" i="542" s="1"/>
  <c r="F16" i="542" s="1"/>
  <c r="F17" i="542" s="1"/>
  <c r="F18" i="542" s="1"/>
  <c r="F19" i="542" s="1"/>
  <c r="F20" i="542" s="1"/>
  <c r="F21" i="542" s="1"/>
  <c r="F22" i="542" s="1"/>
  <c r="F23" i="542" s="1"/>
  <c r="F24" i="542" s="1"/>
  <c r="F25" i="542" s="1"/>
  <c r="F26" i="542" s="1"/>
  <c r="F27" i="542" s="1"/>
  <c r="F28" i="542" s="1"/>
  <c r="F29" i="542" s="1"/>
  <c r="F30" i="542" s="1"/>
  <c r="F31" i="542" s="1"/>
  <c r="F32" i="542" s="1"/>
  <c r="F33" i="542" s="1"/>
  <c r="F34" i="542" s="1"/>
  <c r="F35" i="542" s="1"/>
  <c r="F36" i="542" s="1"/>
  <c r="F37" i="542" s="1"/>
  <c r="F38" i="542" s="1"/>
  <c r="F39" i="542" s="1"/>
  <c r="F40" i="542" s="1"/>
  <c r="F41" i="542" s="1"/>
  <c r="F42" i="542" s="1"/>
  <c r="F43" i="542" s="1"/>
  <c r="F44" i="542" s="1"/>
  <c r="F45" i="542" s="1"/>
  <c r="F46" i="542" s="1"/>
  <c r="F47" i="542" s="1"/>
  <c r="F48" i="542" s="1"/>
  <c r="F49" i="542" s="1"/>
  <c r="F50" i="542" s="1"/>
  <c r="F51" i="542" s="1"/>
  <c r="F52" i="542" s="1"/>
  <c r="F53" i="542" s="1"/>
  <c r="F54" i="542" s="1"/>
  <c r="F55" i="542" s="1"/>
  <c r="F56" i="542" s="1"/>
  <c r="F57" i="542" s="1"/>
  <c r="F58" i="542" s="1"/>
  <c r="F59" i="542" s="1"/>
  <c r="F60" i="542" s="1"/>
  <c r="F61" i="542" s="1"/>
  <c r="F62" i="542" s="1"/>
  <c r="F63" i="542" s="1"/>
  <c r="F64" i="542" s="1"/>
  <c r="F65" i="542" s="1"/>
  <c r="F66" i="542" s="1"/>
  <c r="F67" i="542" s="1"/>
  <c r="F68" i="542" s="1"/>
  <c r="F69" i="542" s="1"/>
  <c r="F70" i="542" s="1"/>
  <c r="F71" i="542" s="1"/>
  <c r="F72" i="542" s="1"/>
  <c r="F73" i="542" s="1"/>
  <c r="F74" i="542" s="1"/>
  <c r="F75" i="542" s="1"/>
  <c r="F76" i="542" s="1"/>
  <c r="F77" i="542" s="1"/>
  <c r="F78" i="542" s="1"/>
  <c r="F79" i="542" s="1"/>
  <c r="F80" i="542" s="1"/>
  <c r="A11" i="542"/>
  <c r="A12" i="542" s="1"/>
  <c r="A13" i="542" s="1"/>
  <c r="A14" i="542" s="1"/>
  <c r="A15" i="542" s="1"/>
  <c r="A16" i="542" s="1"/>
  <c r="A17" i="542" s="1"/>
  <c r="A18" i="542" s="1"/>
  <c r="A19" i="542" s="1"/>
  <c r="A20" i="542" s="1"/>
  <c r="A21" i="542" s="1"/>
  <c r="A22" i="542" s="1"/>
  <c r="A23" i="542" s="1"/>
  <c r="A24" i="542" s="1"/>
  <c r="A25" i="542" s="1"/>
  <c r="A26" i="542" s="1"/>
  <c r="A27" i="542" s="1"/>
  <c r="A28" i="542" s="1"/>
  <c r="A29" i="542" s="1"/>
  <c r="A30" i="542" s="1"/>
  <c r="A31" i="542" s="1"/>
  <c r="A32" i="542" s="1"/>
  <c r="A33" i="542" s="1"/>
  <c r="A34" i="542" s="1"/>
  <c r="A35" i="542" s="1"/>
  <c r="A36" i="542" s="1"/>
  <c r="A37" i="542" s="1"/>
  <c r="A38" i="542" s="1"/>
  <c r="A39" i="542" s="1"/>
  <c r="A40" i="542" s="1"/>
  <c r="A41" i="542" s="1"/>
  <c r="A42" i="542" s="1"/>
  <c r="A43" i="542" s="1"/>
  <c r="A44" i="542" s="1"/>
  <c r="A45" i="542" s="1"/>
  <c r="A46" i="542" s="1"/>
  <c r="A47" i="542" s="1"/>
  <c r="A48" i="542" s="1"/>
  <c r="A49" i="542" s="1"/>
  <c r="A50" i="542" s="1"/>
  <c r="A51" i="542" s="1"/>
  <c r="A52" i="542" s="1"/>
  <c r="A53" i="542" s="1"/>
  <c r="A54" i="542" s="1"/>
  <c r="A55" i="542" s="1"/>
  <c r="A56" i="542" s="1"/>
  <c r="A57" i="542" s="1"/>
  <c r="A58" i="542" s="1"/>
  <c r="A59" i="542" s="1"/>
  <c r="A60" i="542" s="1"/>
  <c r="A61" i="542" s="1"/>
  <c r="A62" i="542" s="1"/>
  <c r="A63" i="542" s="1"/>
  <c r="A64" i="542" s="1"/>
  <c r="A65" i="542" s="1"/>
  <c r="A66" i="542" s="1"/>
  <c r="A67" i="542" s="1"/>
  <c r="A68" i="542" s="1"/>
  <c r="A69" i="542" s="1"/>
  <c r="A70" i="542" s="1"/>
  <c r="A71" i="542" s="1"/>
  <c r="A72" i="542" s="1"/>
  <c r="A73" i="542" s="1"/>
  <c r="A74" i="542" s="1"/>
  <c r="A75" i="542" s="1"/>
  <c r="A76" i="542" s="1"/>
  <c r="A77" i="542" s="1"/>
  <c r="A78" i="542" s="1"/>
  <c r="A79" i="542" s="1"/>
  <c r="A80" i="542" s="1"/>
  <c r="B10" i="542"/>
  <c r="K10" i="542" s="1"/>
  <c r="B11" i="542" s="1"/>
  <c r="F8" i="542"/>
  <c r="E10" i="541"/>
  <c r="G10" i="541" s="1"/>
  <c r="G11" i="541" s="1"/>
  <c r="G12" i="541" s="1"/>
  <c r="G13" i="541" s="1"/>
  <c r="G14" i="541" s="1"/>
  <c r="G15" i="541" s="1"/>
  <c r="G16" i="541" s="1"/>
  <c r="G17" i="541" s="1"/>
  <c r="G18" i="541" s="1"/>
  <c r="G19" i="541" s="1"/>
  <c r="G20" i="541" s="1"/>
  <c r="G21" i="541" s="1"/>
  <c r="G22" i="541" s="1"/>
  <c r="G23" i="541" s="1"/>
  <c r="G24" i="541" s="1"/>
  <c r="G25" i="541" s="1"/>
  <c r="G26" i="541" s="1"/>
  <c r="G27" i="541" s="1"/>
  <c r="G28" i="541" s="1"/>
  <c r="G29" i="541" s="1"/>
  <c r="G30" i="541" s="1"/>
  <c r="G31" i="541" s="1"/>
  <c r="G32" i="541" s="1"/>
  <c r="G33" i="541" s="1"/>
  <c r="G34" i="541" s="1"/>
  <c r="G35" i="541" s="1"/>
  <c r="G36" i="541" s="1"/>
  <c r="G37" i="541" s="1"/>
  <c r="G38" i="541" s="1"/>
  <c r="G39" i="541" s="1"/>
  <c r="G40" i="541" s="1"/>
  <c r="G41" i="541" s="1"/>
  <c r="G42" i="541" s="1"/>
  <c r="G43" i="541" s="1"/>
  <c r="G44" i="541" s="1"/>
  <c r="G45" i="541" s="1"/>
  <c r="G46" i="541" s="1"/>
  <c r="G47" i="541" s="1"/>
  <c r="G48" i="541" s="1"/>
  <c r="G49" i="541" s="1"/>
  <c r="G50" i="541" s="1"/>
  <c r="G51" i="541" s="1"/>
  <c r="G52" i="541" s="1"/>
  <c r="G53" i="541" s="1"/>
  <c r="G54" i="541" s="1"/>
  <c r="G55" i="541" s="1"/>
  <c r="G56" i="541" s="1"/>
  <c r="G57" i="541" s="1"/>
  <c r="G58" i="541" s="1"/>
  <c r="G59" i="541" s="1"/>
  <c r="G60" i="541" s="1"/>
  <c r="G61" i="541" s="1"/>
  <c r="G62" i="541" s="1"/>
  <c r="G63" i="541" s="1"/>
  <c r="G64" i="541" s="1"/>
  <c r="G65" i="541" s="1"/>
  <c r="G66" i="541" s="1"/>
  <c r="G67" i="541" s="1"/>
  <c r="G68" i="541" s="1"/>
  <c r="G69" i="541" s="1"/>
  <c r="G70" i="541" s="1"/>
  <c r="G71" i="541" s="1"/>
  <c r="G72" i="541" s="1"/>
  <c r="G73" i="541" s="1"/>
  <c r="G74" i="541" s="1"/>
  <c r="G75" i="541" s="1"/>
  <c r="G76" i="541" s="1"/>
  <c r="G77" i="541" s="1"/>
  <c r="G78" i="541" s="1"/>
  <c r="G79" i="541" s="1"/>
  <c r="G80" i="541" s="1"/>
  <c r="F11" i="541"/>
  <c r="F12" i="541" s="1"/>
  <c r="F13" i="541" s="1"/>
  <c r="F14" i="541" s="1"/>
  <c r="F15" i="541" s="1"/>
  <c r="F16" i="541" s="1"/>
  <c r="F17" i="541" s="1"/>
  <c r="F18" i="541" s="1"/>
  <c r="F19" i="541" s="1"/>
  <c r="F20" i="541" s="1"/>
  <c r="F21" i="541" s="1"/>
  <c r="F22" i="541" s="1"/>
  <c r="F23" i="541" s="1"/>
  <c r="F24" i="541" s="1"/>
  <c r="F25" i="541" s="1"/>
  <c r="F26" i="541" s="1"/>
  <c r="F27" i="541" s="1"/>
  <c r="F28" i="541" s="1"/>
  <c r="F29" i="541" s="1"/>
  <c r="F30" i="541" s="1"/>
  <c r="F31" i="541" s="1"/>
  <c r="F32" i="541" s="1"/>
  <c r="F33" i="541" s="1"/>
  <c r="F34" i="541" s="1"/>
  <c r="F35" i="541" s="1"/>
  <c r="F36" i="541" s="1"/>
  <c r="F37" i="541" s="1"/>
  <c r="F38" i="541" s="1"/>
  <c r="F39" i="541" s="1"/>
  <c r="F40" i="541" s="1"/>
  <c r="F41" i="541" s="1"/>
  <c r="F42" i="541" s="1"/>
  <c r="F43" i="541" s="1"/>
  <c r="F44" i="541" s="1"/>
  <c r="F45" i="541" s="1"/>
  <c r="F46" i="541" s="1"/>
  <c r="F47" i="541" s="1"/>
  <c r="F48" i="541" s="1"/>
  <c r="F49" i="541" s="1"/>
  <c r="F50" i="541" s="1"/>
  <c r="F51" i="541" s="1"/>
  <c r="F52" i="541" s="1"/>
  <c r="F53" i="541" s="1"/>
  <c r="F54" i="541" s="1"/>
  <c r="F55" i="541" s="1"/>
  <c r="F56" i="541" s="1"/>
  <c r="F57" i="541" s="1"/>
  <c r="F58" i="541" s="1"/>
  <c r="F59" i="541" s="1"/>
  <c r="F60" i="541" s="1"/>
  <c r="F61" i="541" s="1"/>
  <c r="F62" i="541" s="1"/>
  <c r="F63" i="541" s="1"/>
  <c r="F64" i="541" s="1"/>
  <c r="F65" i="541" s="1"/>
  <c r="F66" i="541" s="1"/>
  <c r="F67" i="541" s="1"/>
  <c r="F68" i="541" s="1"/>
  <c r="F69" i="541" s="1"/>
  <c r="F70" i="541" s="1"/>
  <c r="F71" i="541" s="1"/>
  <c r="F72" i="541" s="1"/>
  <c r="F73" i="541" s="1"/>
  <c r="F74" i="541" s="1"/>
  <c r="F75" i="541" s="1"/>
  <c r="F76" i="541" s="1"/>
  <c r="F77" i="541" s="1"/>
  <c r="F78" i="541" s="1"/>
  <c r="F79" i="541" s="1"/>
  <c r="F80" i="541" s="1"/>
  <c r="A11" i="541"/>
  <c r="A12" i="541" s="1"/>
  <c r="A13" i="541" s="1"/>
  <c r="A14" i="541" s="1"/>
  <c r="A15" i="541" s="1"/>
  <c r="A16" i="541" s="1"/>
  <c r="A17" i="541" s="1"/>
  <c r="A18" i="541" s="1"/>
  <c r="A19" i="541" s="1"/>
  <c r="A20" i="541" s="1"/>
  <c r="A21" i="541" s="1"/>
  <c r="A22" i="541" s="1"/>
  <c r="A23" i="541" s="1"/>
  <c r="A24" i="541" s="1"/>
  <c r="A25" i="541" s="1"/>
  <c r="A26" i="541" s="1"/>
  <c r="A27" i="541" s="1"/>
  <c r="A28" i="541" s="1"/>
  <c r="A29" i="541" s="1"/>
  <c r="A30" i="541" s="1"/>
  <c r="A31" i="541" s="1"/>
  <c r="A32" i="541" s="1"/>
  <c r="A33" i="541" s="1"/>
  <c r="A34" i="541" s="1"/>
  <c r="A35" i="541" s="1"/>
  <c r="A36" i="541" s="1"/>
  <c r="A37" i="541" s="1"/>
  <c r="A38" i="541" s="1"/>
  <c r="A39" i="541" s="1"/>
  <c r="A40" i="541" s="1"/>
  <c r="A41" i="541" s="1"/>
  <c r="A42" i="541" s="1"/>
  <c r="A43" i="541" s="1"/>
  <c r="A44" i="541" s="1"/>
  <c r="A45" i="541" s="1"/>
  <c r="A46" i="541" s="1"/>
  <c r="A47" i="541" s="1"/>
  <c r="A48" i="541" s="1"/>
  <c r="A49" i="541" s="1"/>
  <c r="A50" i="541" s="1"/>
  <c r="A51" i="541" s="1"/>
  <c r="A52" i="541" s="1"/>
  <c r="A53" i="541" s="1"/>
  <c r="A54" i="541" s="1"/>
  <c r="A55" i="541" s="1"/>
  <c r="A56" i="541" s="1"/>
  <c r="A57" i="541" s="1"/>
  <c r="A58" i="541" s="1"/>
  <c r="A59" i="541" s="1"/>
  <c r="A60" i="541" s="1"/>
  <c r="A61" i="541" s="1"/>
  <c r="A62" i="541" s="1"/>
  <c r="A63" i="541" s="1"/>
  <c r="A64" i="541" s="1"/>
  <c r="A65" i="541" s="1"/>
  <c r="A66" i="541" s="1"/>
  <c r="A67" i="541" s="1"/>
  <c r="A68" i="541" s="1"/>
  <c r="A69" i="541" s="1"/>
  <c r="A70" i="541" s="1"/>
  <c r="A71" i="541" s="1"/>
  <c r="A72" i="541" s="1"/>
  <c r="A73" i="541" s="1"/>
  <c r="A74" i="541" s="1"/>
  <c r="A75" i="541" s="1"/>
  <c r="A76" i="541" s="1"/>
  <c r="A77" i="541" s="1"/>
  <c r="A78" i="541" s="1"/>
  <c r="A79" i="541" s="1"/>
  <c r="A80" i="541" s="1"/>
  <c r="B10" i="541"/>
  <c r="F8" i="541"/>
  <c r="E11" i="541" l="1"/>
  <c r="E12" i="541" s="1"/>
  <c r="E13" i="541" s="1"/>
  <c r="E14" i="541" s="1"/>
  <c r="E15" i="541" s="1"/>
  <c r="E16" i="541" s="1"/>
  <c r="E17" i="541" s="1"/>
  <c r="E18" i="541" s="1"/>
  <c r="E19" i="541" s="1"/>
  <c r="E20" i="541" s="1"/>
  <c r="E21" i="541" s="1"/>
  <c r="E22" i="541" s="1"/>
  <c r="E23" i="541" s="1"/>
  <c r="E24" i="541" s="1"/>
  <c r="E25" i="541" s="1"/>
  <c r="E26" i="541" s="1"/>
  <c r="E27" i="541" s="1"/>
  <c r="E28" i="541" s="1"/>
  <c r="E29" i="541" s="1"/>
  <c r="E30" i="541" s="1"/>
  <c r="E31" i="541" s="1"/>
  <c r="E32" i="541" s="1"/>
  <c r="E33" i="541" s="1"/>
  <c r="E34" i="541" s="1"/>
  <c r="E35" i="541" s="1"/>
  <c r="E36" i="541" s="1"/>
  <c r="E37" i="541" s="1"/>
  <c r="E38" i="541" s="1"/>
  <c r="E39" i="541" s="1"/>
  <c r="E40" i="541" s="1"/>
  <c r="E41" i="541" s="1"/>
  <c r="E42" i="541" s="1"/>
  <c r="E43" i="541" s="1"/>
  <c r="E44" i="541" s="1"/>
  <c r="E45" i="541" s="1"/>
  <c r="E46" i="541" s="1"/>
  <c r="E47" i="541" s="1"/>
  <c r="E48" i="541" s="1"/>
  <c r="E49" i="541" s="1"/>
  <c r="E50" i="541" s="1"/>
  <c r="E51" i="541" s="1"/>
  <c r="E52" i="541" s="1"/>
  <c r="E53" i="541" s="1"/>
  <c r="E54" i="541" s="1"/>
  <c r="E55" i="541" s="1"/>
  <c r="E56" i="541" s="1"/>
  <c r="E57" i="541" s="1"/>
  <c r="E58" i="541" s="1"/>
  <c r="E59" i="541" s="1"/>
  <c r="E60" i="541" s="1"/>
  <c r="E61" i="541" s="1"/>
  <c r="E62" i="541" s="1"/>
  <c r="E63" i="541" s="1"/>
  <c r="E64" i="541" s="1"/>
  <c r="E65" i="541" s="1"/>
  <c r="E66" i="541" s="1"/>
  <c r="E67" i="541" s="1"/>
  <c r="E68" i="541" s="1"/>
  <c r="E69" i="541" s="1"/>
  <c r="E70" i="541" s="1"/>
  <c r="E71" i="541" s="1"/>
  <c r="E72" i="541" s="1"/>
  <c r="E73" i="541" s="1"/>
  <c r="E74" i="541" s="1"/>
  <c r="E75" i="541" s="1"/>
  <c r="E76" i="541" s="1"/>
  <c r="E77" i="541" s="1"/>
  <c r="E78" i="541" s="1"/>
  <c r="E79" i="541" s="1"/>
  <c r="E80" i="541" s="1"/>
  <c r="G10" i="542"/>
  <c r="G11" i="542" s="1"/>
  <c r="G12" i="542" s="1"/>
  <c r="G13" i="542" s="1"/>
  <c r="G14" i="542" s="1"/>
  <c r="G15" i="542" s="1"/>
  <c r="G16" i="542" s="1"/>
  <c r="G17" i="542" s="1"/>
  <c r="G18" i="542" s="1"/>
  <c r="G19" i="542" s="1"/>
  <c r="G20" i="542" s="1"/>
  <c r="G21" i="542" s="1"/>
  <c r="G22" i="542" s="1"/>
  <c r="G23" i="542" s="1"/>
  <c r="G24" i="542" s="1"/>
  <c r="G25" i="542" s="1"/>
  <c r="G26" i="542" s="1"/>
  <c r="G27" i="542" s="1"/>
  <c r="G28" i="542" s="1"/>
  <c r="G29" i="542" s="1"/>
  <c r="G30" i="542" s="1"/>
  <c r="G31" i="542" s="1"/>
  <c r="G32" i="542" s="1"/>
  <c r="G33" i="542" s="1"/>
  <c r="G34" i="542" s="1"/>
  <c r="G35" i="542" s="1"/>
  <c r="G36" i="542" s="1"/>
  <c r="G37" i="542" s="1"/>
  <c r="G38" i="542" s="1"/>
  <c r="G39" i="542" s="1"/>
  <c r="G40" i="542" s="1"/>
  <c r="G41" i="542" s="1"/>
  <c r="G42" i="542" s="1"/>
  <c r="G43" i="542" s="1"/>
  <c r="G44" i="542" s="1"/>
  <c r="G45" i="542" s="1"/>
  <c r="G46" i="542" s="1"/>
  <c r="G47" i="542" s="1"/>
  <c r="G48" i="542" s="1"/>
  <c r="G49" i="542" s="1"/>
  <c r="G50" i="542" s="1"/>
  <c r="G51" i="542" s="1"/>
  <c r="G52" i="542" s="1"/>
  <c r="G53" i="542" s="1"/>
  <c r="G54" i="542" s="1"/>
  <c r="G55" i="542" s="1"/>
  <c r="G56" i="542" s="1"/>
  <c r="G57" i="542" s="1"/>
  <c r="G58" i="542" s="1"/>
  <c r="G59" i="542" s="1"/>
  <c r="G60" i="542" s="1"/>
  <c r="G61" i="542" s="1"/>
  <c r="G62" i="542" s="1"/>
  <c r="G63" i="542" s="1"/>
  <c r="G64" i="542" s="1"/>
  <c r="G65" i="542" s="1"/>
  <c r="G66" i="542" s="1"/>
  <c r="G67" i="542" s="1"/>
  <c r="G68" i="542" s="1"/>
  <c r="G69" i="542" s="1"/>
  <c r="G70" i="542" s="1"/>
  <c r="G71" i="542" s="1"/>
  <c r="G72" i="542" s="1"/>
  <c r="G73" i="542" s="1"/>
  <c r="G74" i="542" s="1"/>
  <c r="G75" i="542" s="1"/>
  <c r="G76" i="542" s="1"/>
  <c r="G77" i="542" s="1"/>
  <c r="G78" i="542" s="1"/>
  <c r="G79" i="542" s="1"/>
  <c r="G80" i="542" s="1"/>
  <c r="E11" i="542"/>
  <c r="K11" i="542" s="1"/>
  <c r="K10" i="541"/>
  <c r="B11" i="541" s="1"/>
  <c r="K11" i="541" s="1"/>
  <c r="E10" i="526"/>
  <c r="C5" i="526"/>
  <c r="E12" i="542" l="1"/>
  <c r="E13" i="542" s="1"/>
  <c r="E14" i="542" s="1"/>
  <c r="E15" i="542" s="1"/>
  <c r="E16" i="542" s="1"/>
  <c r="E17" i="542" s="1"/>
  <c r="E18" i="542" s="1"/>
  <c r="E19" i="542" s="1"/>
  <c r="E20" i="542" s="1"/>
  <c r="E21" i="542" s="1"/>
  <c r="E22" i="542" s="1"/>
  <c r="E23" i="542" s="1"/>
  <c r="E24" i="542" s="1"/>
  <c r="E25" i="542" s="1"/>
  <c r="E26" i="542" s="1"/>
  <c r="E27" i="542" s="1"/>
  <c r="E28" i="542" s="1"/>
  <c r="E29" i="542" s="1"/>
  <c r="E30" i="542" s="1"/>
  <c r="E31" i="542" s="1"/>
  <c r="E32" i="542" s="1"/>
  <c r="E33" i="542" s="1"/>
  <c r="E34" i="542" s="1"/>
  <c r="E35" i="542" s="1"/>
  <c r="E36" i="542" s="1"/>
  <c r="E37" i="542" s="1"/>
  <c r="E38" i="542" s="1"/>
  <c r="E39" i="542" s="1"/>
  <c r="E40" i="542" s="1"/>
  <c r="E41" i="542" s="1"/>
  <c r="E42" i="542" s="1"/>
  <c r="E43" i="542" s="1"/>
  <c r="E44" i="542" s="1"/>
  <c r="E45" i="542" s="1"/>
  <c r="E46" i="542" s="1"/>
  <c r="E47" i="542" s="1"/>
  <c r="E48" i="542" s="1"/>
  <c r="E49" i="542" s="1"/>
  <c r="E50" i="542" s="1"/>
  <c r="E51" i="542" s="1"/>
  <c r="E52" i="542" s="1"/>
  <c r="E53" i="542" s="1"/>
  <c r="E54" i="542" s="1"/>
  <c r="E55" i="542" s="1"/>
  <c r="E56" i="542" s="1"/>
  <c r="E57" i="542" s="1"/>
  <c r="E58" i="542" s="1"/>
  <c r="E59" i="542" s="1"/>
  <c r="E60" i="542" s="1"/>
  <c r="E61" i="542" s="1"/>
  <c r="E62" i="542" s="1"/>
  <c r="E63" i="542" s="1"/>
  <c r="E64" i="542" s="1"/>
  <c r="E65" i="542" s="1"/>
  <c r="E66" i="542" s="1"/>
  <c r="E67" i="542" s="1"/>
  <c r="E68" i="542" s="1"/>
  <c r="E69" i="542" s="1"/>
  <c r="E70" i="542" s="1"/>
  <c r="E71" i="542" s="1"/>
  <c r="E72" i="542" s="1"/>
  <c r="E73" i="542" s="1"/>
  <c r="E74" i="542" s="1"/>
  <c r="E75" i="542" s="1"/>
  <c r="E76" i="542" s="1"/>
  <c r="E77" i="542" s="1"/>
  <c r="E78" i="542" s="1"/>
  <c r="E79" i="542" s="1"/>
  <c r="E80" i="542" s="1"/>
  <c r="B12" i="542"/>
  <c r="K12" i="542" s="1"/>
  <c r="B12" i="541"/>
  <c r="K12" i="541" s="1"/>
  <c r="E10" i="540"/>
  <c r="E11" i="540" s="1"/>
  <c r="E12" i="540" s="1"/>
  <c r="E13" i="540" s="1"/>
  <c r="E14" i="540" s="1"/>
  <c r="E15" i="540" s="1"/>
  <c r="E16" i="540" s="1"/>
  <c r="E17" i="540" s="1"/>
  <c r="E18" i="540" s="1"/>
  <c r="E19" i="540" s="1"/>
  <c r="E20" i="540" s="1"/>
  <c r="E21" i="540" s="1"/>
  <c r="E22" i="540" s="1"/>
  <c r="E23" i="540" s="1"/>
  <c r="E24" i="540" s="1"/>
  <c r="E25" i="540" s="1"/>
  <c r="E26" i="540" s="1"/>
  <c r="E27" i="540" s="1"/>
  <c r="E28" i="540" s="1"/>
  <c r="E29" i="540" s="1"/>
  <c r="E30" i="540" s="1"/>
  <c r="E31" i="540" s="1"/>
  <c r="E32" i="540" s="1"/>
  <c r="E33" i="540" s="1"/>
  <c r="E34" i="540" s="1"/>
  <c r="E35" i="540" s="1"/>
  <c r="E36" i="540" s="1"/>
  <c r="E37" i="540" s="1"/>
  <c r="E38" i="540" s="1"/>
  <c r="E39" i="540" s="1"/>
  <c r="E40" i="540" s="1"/>
  <c r="E41" i="540" s="1"/>
  <c r="E42" i="540" s="1"/>
  <c r="E43" i="540" s="1"/>
  <c r="E44" i="540" s="1"/>
  <c r="E45" i="540" s="1"/>
  <c r="E46" i="540" s="1"/>
  <c r="E47" i="540" s="1"/>
  <c r="E48" i="540" s="1"/>
  <c r="E49" i="540" s="1"/>
  <c r="E50" i="540" s="1"/>
  <c r="E51" i="540" s="1"/>
  <c r="E52" i="540" s="1"/>
  <c r="E53" i="540" s="1"/>
  <c r="E54" i="540" s="1"/>
  <c r="E55" i="540" s="1"/>
  <c r="E56" i="540" s="1"/>
  <c r="E57" i="540" s="1"/>
  <c r="E58" i="540" s="1"/>
  <c r="E59" i="540" s="1"/>
  <c r="E60" i="540" s="1"/>
  <c r="E61" i="540" s="1"/>
  <c r="E62" i="540" s="1"/>
  <c r="E63" i="540" s="1"/>
  <c r="E64" i="540" s="1"/>
  <c r="E65" i="540" s="1"/>
  <c r="E66" i="540" s="1"/>
  <c r="E67" i="540" s="1"/>
  <c r="E68" i="540" s="1"/>
  <c r="E69" i="540" s="1"/>
  <c r="E70" i="540" s="1"/>
  <c r="E71" i="540" s="1"/>
  <c r="E72" i="540" s="1"/>
  <c r="E73" i="540" s="1"/>
  <c r="E74" i="540" s="1"/>
  <c r="E75" i="540" s="1"/>
  <c r="E76" i="540" s="1"/>
  <c r="E77" i="540" s="1"/>
  <c r="E78" i="540" s="1"/>
  <c r="E79" i="540" s="1"/>
  <c r="E80" i="540" s="1"/>
  <c r="F11" i="540"/>
  <c r="F12" i="540" s="1"/>
  <c r="F13" i="540" s="1"/>
  <c r="F14" i="540" s="1"/>
  <c r="F15" i="540" s="1"/>
  <c r="F16" i="540" s="1"/>
  <c r="F17" i="540" s="1"/>
  <c r="F18" i="540" s="1"/>
  <c r="F19" i="540" s="1"/>
  <c r="F20" i="540" s="1"/>
  <c r="F21" i="540" s="1"/>
  <c r="F22" i="540" s="1"/>
  <c r="F23" i="540" s="1"/>
  <c r="F24" i="540" s="1"/>
  <c r="F25" i="540" s="1"/>
  <c r="F26" i="540" s="1"/>
  <c r="F27" i="540" s="1"/>
  <c r="F28" i="540" s="1"/>
  <c r="F29" i="540" s="1"/>
  <c r="F30" i="540" s="1"/>
  <c r="F31" i="540" s="1"/>
  <c r="F32" i="540" s="1"/>
  <c r="F33" i="540" s="1"/>
  <c r="F34" i="540" s="1"/>
  <c r="F35" i="540" s="1"/>
  <c r="F36" i="540" s="1"/>
  <c r="F37" i="540" s="1"/>
  <c r="F38" i="540" s="1"/>
  <c r="F39" i="540" s="1"/>
  <c r="F40" i="540" s="1"/>
  <c r="F41" i="540" s="1"/>
  <c r="F42" i="540" s="1"/>
  <c r="F43" i="540" s="1"/>
  <c r="F44" i="540" s="1"/>
  <c r="F45" i="540" s="1"/>
  <c r="F46" i="540" s="1"/>
  <c r="F47" i="540" s="1"/>
  <c r="F48" i="540" s="1"/>
  <c r="F49" i="540" s="1"/>
  <c r="F50" i="540" s="1"/>
  <c r="F51" i="540" s="1"/>
  <c r="F52" i="540" s="1"/>
  <c r="F53" i="540" s="1"/>
  <c r="F54" i="540" s="1"/>
  <c r="F55" i="540" s="1"/>
  <c r="F56" i="540" s="1"/>
  <c r="F57" i="540" s="1"/>
  <c r="F58" i="540" s="1"/>
  <c r="F59" i="540" s="1"/>
  <c r="F60" i="540" s="1"/>
  <c r="F61" i="540" s="1"/>
  <c r="F62" i="540" s="1"/>
  <c r="F63" i="540" s="1"/>
  <c r="F64" i="540" s="1"/>
  <c r="F65" i="540" s="1"/>
  <c r="F66" i="540" s="1"/>
  <c r="F67" i="540" s="1"/>
  <c r="F68" i="540" s="1"/>
  <c r="F69" i="540" s="1"/>
  <c r="F70" i="540" s="1"/>
  <c r="F71" i="540" s="1"/>
  <c r="F72" i="540" s="1"/>
  <c r="F73" i="540" s="1"/>
  <c r="F74" i="540" s="1"/>
  <c r="F75" i="540" s="1"/>
  <c r="F76" i="540" s="1"/>
  <c r="F77" i="540" s="1"/>
  <c r="F78" i="540" s="1"/>
  <c r="F79" i="540" s="1"/>
  <c r="F80" i="540" s="1"/>
  <c r="A11" i="540"/>
  <c r="A12" i="540" s="1"/>
  <c r="A13" i="540" s="1"/>
  <c r="A14" i="540" s="1"/>
  <c r="A15" i="540" s="1"/>
  <c r="A16" i="540" s="1"/>
  <c r="A17" i="540" s="1"/>
  <c r="A18" i="540" s="1"/>
  <c r="A19" i="540" s="1"/>
  <c r="A20" i="540" s="1"/>
  <c r="A21" i="540" s="1"/>
  <c r="A22" i="540" s="1"/>
  <c r="A23" i="540" s="1"/>
  <c r="A24" i="540" s="1"/>
  <c r="A25" i="540" s="1"/>
  <c r="A26" i="540" s="1"/>
  <c r="A27" i="540" s="1"/>
  <c r="A28" i="540" s="1"/>
  <c r="A29" i="540" s="1"/>
  <c r="A30" i="540" s="1"/>
  <c r="A31" i="540" s="1"/>
  <c r="A32" i="540" s="1"/>
  <c r="A33" i="540" s="1"/>
  <c r="A34" i="540" s="1"/>
  <c r="A35" i="540" s="1"/>
  <c r="A36" i="540" s="1"/>
  <c r="A37" i="540" s="1"/>
  <c r="A38" i="540" s="1"/>
  <c r="A39" i="540" s="1"/>
  <c r="A40" i="540" s="1"/>
  <c r="A41" i="540" s="1"/>
  <c r="A42" i="540" s="1"/>
  <c r="A43" i="540" s="1"/>
  <c r="A44" i="540" s="1"/>
  <c r="A45" i="540" s="1"/>
  <c r="A46" i="540" s="1"/>
  <c r="A47" i="540" s="1"/>
  <c r="A48" i="540" s="1"/>
  <c r="A49" i="540" s="1"/>
  <c r="A50" i="540" s="1"/>
  <c r="A51" i="540" s="1"/>
  <c r="A52" i="540" s="1"/>
  <c r="A53" i="540" s="1"/>
  <c r="A54" i="540" s="1"/>
  <c r="A55" i="540" s="1"/>
  <c r="A56" i="540" s="1"/>
  <c r="A57" i="540" s="1"/>
  <c r="A58" i="540" s="1"/>
  <c r="A59" i="540" s="1"/>
  <c r="A60" i="540" s="1"/>
  <c r="A61" i="540" s="1"/>
  <c r="A62" i="540" s="1"/>
  <c r="A63" i="540" s="1"/>
  <c r="A64" i="540" s="1"/>
  <c r="A65" i="540" s="1"/>
  <c r="A66" i="540" s="1"/>
  <c r="A67" i="540" s="1"/>
  <c r="A68" i="540" s="1"/>
  <c r="A69" i="540" s="1"/>
  <c r="A70" i="540" s="1"/>
  <c r="A71" i="540" s="1"/>
  <c r="A72" i="540" s="1"/>
  <c r="A73" i="540" s="1"/>
  <c r="A74" i="540" s="1"/>
  <c r="A75" i="540" s="1"/>
  <c r="A76" i="540" s="1"/>
  <c r="A77" i="540" s="1"/>
  <c r="A78" i="540" s="1"/>
  <c r="A79" i="540" s="1"/>
  <c r="A80" i="540" s="1"/>
  <c r="F8" i="540"/>
  <c r="G10" i="540" l="1"/>
  <c r="G11" i="540" s="1"/>
  <c r="G12" i="540" s="1"/>
  <c r="G13" i="540" s="1"/>
  <c r="G14" i="540" s="1"/>
  <c r="G15" i="540" s="1"/>
  <c r="G16" i="540" s="1"/>
  <c r="G17" i="540" s="1"/>
  <c r="G18" i="540" s="1"/>
  <c r="G19" i="540" s="1"/>
  <c r="G20" i="540" s="1"/>
  <c r="G21" i="540" s="1"/>
  <c r="G22" i="540" s="1"/>
  <c r="G23" i="540" s="1"/>
  <c r="G24" i="540" s="1"/>
  <c r="G25" i="540" s="1"/>
  <c r="G26" i="540" s="1"/>
  <c r="G27" i="540" s="1"/>
  <c r="G28" i="540" s="1"/>
  <c r="G29" i="540" s="1"/>
  <c r="G30" i="540" s="1"/>
  <c r="G31" i="540" s="1"/>
  <c r="G32" i="540" s="1"/>
  <c r="G33" i="540" s="1"/>
  <c r="G34" i="540" s="1"/>
  <c r="G35" i="540" s="1"/>
  <c r="G36" i="540" s="1"/>
  <c r="G37" i="540" s="1"/>
  <c r="G38" i="540" s="1"/>
  <c r="G39" i="540" s="1"/>
  <c r="G40" i="540" s="1"/>
  <c r="G41" i="540" s="1"/>
  <c r="G42" i="540" s="1"/>
  <c r="G43" i="540" s="1"/>
  <c r="G44" i="540" s="1"/>
  <c r="G45" i="540" s="1"/>
  <c r="G46" i="540" s="1"/>
  <c r="G47" i="540" s="1"/>
  <c r="G48" i="540" s="1"/>
  <c r="G49" i="540" s="1"/>
  <c r="G50" i="540" s="1"/>
  <c r="G51" i="540" s="1"/>
  <c r="G52" i="540" s="1"/>
  <c r="G53" i="540" s="1"/>
  <c r="G54" i="540" s="1"/>
  <c r="G55" i="540" s="1"/>
  <c r="G56" i="540" s="1"/>
  <c r="G57" i="540" s="1"/>
  <c r="G58" i="540" s="1"/>
  <c r="G59" i="540" s="1"/>
  <c r="G60" i="540" s="1"/>
  <c r="G61" i="540" s="1"/>
  <c r="G62" i="540" s="1"/>
  <c r="G63" i="540" s="1"/>
  <c r="G64" i="540" s="1"/>
  <c r="G65" i="540" s="1"/>
  <c r="G66" i="540" s="1"/>
  <c r="G67" i="540" s="1"/>
  <c r="G68" i="540" s="1"/>
  <c r="G69" i="540" s="1"/>
  <c r="G70" i="540" s="1"/>
  <c r="G71" i="540" s="1"/>
  <c r="G72" i="540" s="1"/>
  <c r="G73" i="540" s="1"/>
  <c r="G74" i="540" s="1"/>
  <c r="G75" i="540" s="1"/>
  <c r="G76" i="540" s="1"/>
  <c r="G77" i="540" s="1"/>
  <c r="G78" i="540" s="1"/>
  <c r="G79" i="540" s="1"/>
  <c r="G80" i="540" s="1"/>
  <c r="B13" i="542"/>
  <c r="K13" i="542" s="1"/>
  <c r="B13" i="541"/>
  <c r="K13" i="541" s="1"/>
  <c r="B10" i="540"/>
  <c r="K10" i="540" s="1"/>
  <c r="B11" i="540" s="1"/>
  <c r="K11" i="540" s="1"/>
  <c r="I43" i="535"/>
  <c r="E10" i="539"/>
  <c r="C5" i="539"/>
  <c r="F11" i="539"/>
  <c r="F12" i="539" s="1"/>
  <c r="F13" i="539" s="1"/>
  <c r="F14" i="539" s="1"/>
  <c r="F15" i="539" s="1"/>
  <c r="F16" i="539" s="1"/>
  <c r="F17" i="539" s="1"/>
  <c r="F18" i="539" s="1"/>
  <c r="F19" i="539" s="1"/>
  <c r="F20" i="539" s="1"/>
  <c r="F21" i="539" s="1"/>
  <c r="F22" i="539" s="1"/>
  <c r="F23" i="539" s="1"/>
  <c r="F24" i="539" s="1"/>
  <c r="F25" i="539" s="1"/>
  <c r="F26" i="539" s="1"/>
  <c r="F27" i="539" s="1"/>
  <c r="F28" i="539" s="1"/>
  <c r="F29" i="539" s="1"/>
  <c r="F30" i="539" s="1"/>
  <c r="F31" i="539" s="1"/>
  <c r="F32" i="539" s="1"/>
  <c r="F33" i="539" s="1"/>
  <c r="F34" i="539" s="1"/>
  <c r="F35" i="539" s="1"/>
  <c r="F36" i="539" s="1"/>
  <c r="F37" i="539" s="1"/>
  <c r="F38" i="539" s="1"/>
  <c r="F39" i="539" s="1"/>
  <c r="F40" i="539" s="1"/>
  <c r="F41" i="539" s="1"/>
  <c r="F42" i="539" s="1"/>
  <c r="F43" i="539" s="1"/>
  <c r="F44" i="539" s="1"/>
  <c r="F45" i="539" s="1"/>
  <c r="F46" i="539" s="1"/>
  <c r="F47" i="539" s="1"/>
  <c r="F48" i="539" s="1"/>
  <c r="F49" i="539" s="1"/>
  <c r="F50" i="539" s="1"/>
  <c r="F51" i="539" s="1"/>
  <c r="F52" i="539" s="1"/>
  <c r="F53" i="539" s="1"/>
  <c r="F54" i="539" s="1"/>
  <c r="F55" i="539" s="1"/>
  <c r="F56" i="539" s="1"/>
  <c r="F57" i="539" s="1"/>
  <c r="F58" i="539" s="1"/>
  <c r="F59" i="539" s="1"/>
  <c r="F60" i="539" s="1"/>
  <c r="F61" i="539" s="1"/>
  <c r="F62" i="539" s="1"/>
  <c r="F63" i="539" s="1"/>
  <c r="F64" i="539" s="1"/>
  <c r="F65" i="539" s="1"/>
  <c r="F66" i="539" s="1"/>
  <c r="F67" i="539" s="1"/>
  <c r="F68" i="539" s="1"/>
  <c r="F69" i="539" s="1"/>
  <c r="F70" i="539" s="1"/>
  <c r="F71" i="539" s="1"/>
  <c r="F72" i="539" s="1"/>
  <c r="F73" i="539" s="1"/>
  <c r="F74" i="539" s="1"/>
  <c r="F75" i="539" s="1"/>
  <c r="F76" i="539" s="1"/>
  <c r="F77" i="539" s="1"/>
  <c r="F78" i="539" s="1"/>
  <c r="F79" i="539" s="1"/>
  <c r="F80" i="539" s="1"/>
  <c r="A11" i="539"/>
  <c r="A12" i="539" s="1"/>
  <c r="A13" i="539" s="1"/>
  <c r="A14" i="539" s="1"/>
  <c r="A15" i="539" s="1"/>
  <c r="A16" i="539" s="1"/>
  <c r="A17" i="539" s="1"/>
  <c r="A18" i="539" s="1"/>
  <c r="A19" i="539" s="1"/>
  <c r="A20" i="539" s="1"/>
  <c r="A21" i="539" s="1"/>
  <c r="A22" i="539" s="1"/>
  <c r="A23" i="539" s="1"/>
  <c r="A24" i="539" s="1"/>
  <c r="A25" i="539" s="1"/>
  <c r="A26" i="539" s="1"/>
  <c r="A27" i="539" s="1"/>
  <c r="A28" i="539" s="1"/>
  <c r="A29" i="539" s="1"/>
  <c r="A30" i="539" s="1"/>
  <c r="A31" i="539" s="1"/>
  <c r="A32" i="539" s="1"/>
  <c r="A33" i="539" s="1"/>
  <c r="A34" i="539" s="1"/>
  <c r="A35" i="539" s="1"/>
  <c r="A36" i="539" s="1"/>
  <c r="A37" i="539" s="1"/>
  <c r="A38" i="539" s="1"/>
  <c r="A39" i="539" s="1"/>
  <c r="A40" i="539" s="1"/>
  <c r="A41" i="539" s="1"/>
  <c r="A42" i="539" s="1"/>
  <c r="A43" i="539" s="1"/>
  <c r="A44" i="539" s="1"/>
  <c r="A45" i="539" s="1"/>
  <c r="A46" i="539" s="1"/>
  <c r="A47" i="539" s="1"/>
  <c r="A48" i="539" s="1"/>
  <c r="A49" i="539" s="1"/>
  <c r="A50" i="539" s="1"/>
  <c r="A51" i="539" s="1"/>
  <c r="A52" i="539" s="1"/>
  <c r="A53" i="539" s="1"/>
  <c r="A54" i="539" s="1"/>
  <c r="A55" i="539" s="1"/>
  <c r="A56" i="539" s="1"/>
  <c r="A57" i="539" s="1"/>
  <c r="A58" i="539" s="1"/>
  <c r="A59" i="539" s="1"/>
  <c r="A60" i="539" s="1"/>
  <c r="A61" i="539" s="1"/>
  <c r="A62" i="539" s="1"/>
  <c r="A63" i="539" s="1"/>
  <c r="A64" i="539" s="1"/>
  <c r="A65" i="539" s="1"/>
  <c r="A66" i="539" s="1"/>
  <c r="A67" i="539" s="1"/>
  <c r="A68" i="539" s="1"/>
  <c r="A69" i="539" s="1"/>
  <c r="A70" i="539" s="1"/>
  <c r="A71" i="539" s="1"/>
  <c r="A72" i="539" s="1"/>
  <c r="A73" i="539" s="1"/>
  <c r="A74" i="539" s="1"/>
  <c r="A75" i="539" s="1"/>
  <c r="A76" i="539" s="1"/>
  <c r="A77" i="539" s="1"/>
  <c r="A78" i="539" s="1"/>
  <c r="A79" i="539" s="1"/>
  <c r="A80" i="539" s="1"/>
  <c r="E11" i="539"/>
  <c r="E12" i="539" s="1"/>
  <c r="E13" i="539" s="1"/>
  <c r="E14" i="539" s="1"/>
  <c r="E15" i="539" s="1"/>
  <c r="E16" i="539" s="1"/>
  <c r="E17" i="539" s="1"/>
  <c r="E18" i="539" s="1"/>
  <c r="E19" i="539" s="1"/>
  <c r="E20" i="539" s="1"/>
  <c r="E21" i="539" s="1"/>
  <c r="E22" i="539" s="1"/>
  <c r="E23" i="539" s="1"/>
  <c r="E24" i="539" s="1"/>
  <c r="E25" i="539" s="1"/>
  <c r="E26" i="539" s="1"/>
  <c r="E27" i="539" s="1"/>
  <c r="E28" i="539" s="1"/>
  <c r="E29" i="539" s="1"/>
  <c r="E30" i="539" s="1"/>
  <c r="E31" i="539" s="1"/>
  <c r="E32" i="539" s="1"/>
  <c r="E33" i="539" s="1"/>
  <c r="E34" i="539" s="1"/>
  <c r="E35" i="539" s="1"/>
  <c r="E36" i="539" s="1"/>
  <c r="E37" i="539" s="1"/>
  <c r="E38" i="539" s="1"/>
  <c r="E39" i="539" s="1"/>
  <c r="E40" i="539" s="1"/>
  <c r="E41" i="539" s="1"/>
  <c r="E42" i="539" s="1"/>
  <c r="E43" i="539" s="1"/>
  <c r="E44" i="539" s="1"/>
  <c r="E45" i="539" s="1"/>
  <c r="E46" i="539" s="1"/>
  <c r="E47" i="539" s="1"/>
  <c r="E48" i="539" s="1"/>
  <c r="E49" i="539" s="1"/>
  <c r="E50" i="539" s="1"/>
  <c r="E51" i="539" s="1"/>
  <c r="E52" i="539" s="1"/>
  <c r="E53" i="539" s="1"/>
  <c r="E54" i="539" s="1"/>
  <c r="E55" i="539" s="1"/>
  <c r="E56" i="539" s="1"/>
  <c r="E57" i="539" s="1"/>
  <c r="E58" i="539" s="1"/>
  <c r="E59" i="539" s="1"/>
  <c r="E60" i="539" s="1"/>
  <c r="E61" i="539" s="1"/>
  <c r="E62" i="539" s="1"/>
  <c r="E63" i="539" s="1"/>
  <c r="E64" i="539" s="1"/>
  <c r="E65" i="539" s="1"/>
  <c r="E66" i="539" s="1"/>
  <c r="E67" i="539" s="1"/>
  <c r="E68" i="539" s="1"/>
  <c r="E69" i="539" s="1"/>
  <c r="E70" i="539" s="1"/>
  <c r="E71" i="539" s="1"/>
  <c r="E72" i="539" s="1"/>
  <c r="E73" i="539" s="1"/>
  <c r="E74" i="539" s="1"/>
  <c r="E75" i="539" s="1"/>
  <c r="E76" i="539" s="1"/>
  <c r="E77" i="539" s="1"/>
  <c r="E78" i="539" s="1"/>
  <c r="E79" i="539" s="1"/>
  <c r="E80" i="539" s="1"/>
  <c r="F8" i="539"/>
  <c r="B10" i="539"/>
  <c r="K10" i="539" s="1"/>
  <c r="B11" i="539" s="1"/>
  <c r="K11" i="539" s="1"/>
  <c r="B12" i="539" l="1"/>
  <c r="K12" i="539" s="1"/>
  <c r="B14" i="542"/>
  <c r="K14" i="542" s="1"/>
  <c r="B14" i="541"/>
  <c r="B12" i="540"/>
  <c r="K12" i="540" s="1"/>
  <c r="B13" i="539"/>
  <c r="G10" i="539"/>
  <c r="G11" i="539" s="1"/>
  <c r="G12" i="539" s="1"/>
  <c r="G13" i="539" s="1"/>
  <c r="G14" i="539" s="1"/>
  <c r="G15" i="539" s="1"/>
  <c r="G16" i="539" s="1"/>
  <c r="G17" i="539" s="1"/>
  <c r="G18" i="539" s="1"/>
  <c r="G19" i="539" s="1"/>
  <c r="G20" i="539" s="1"/>
  <c r="G21" i="539" s="1"/>
  <c r="G22" i="539" s="1"/>
  <c r="G23" i="539" s="1"/>
  <c r="G24" i="539" s="1"/>
  <c r="G25" i="539" s="1"/>
  <c r="G26" i="539" s="1"/>
  <c r="G27" i="539" s="1"/>
  <c r="G28" i="539" s="1"/>
  <c r="G29" i="539" s="1"/>
  <c r="G30" i="539" s="1"/>
  <c r="G31" i="539" s="1"/>
  <c r="G32" i="539" s="1"/>
  <c r="G33" i="539" s="1"/>
  <c r="G34" i="539" s="1"/>
  <c r="G35" i="539" s="1"/>
  <c r="G36" i="539" s="1"/>
  <c r="G37" i="539" s="1"/>
  <c r="G38" i="539" s="1"/>
  <c r="G39" i="539" s="1"/>
  <c r="G40" i="539" s="1"/>
  <c r="G41" i="539" s="1"/>
  <c r="G42" i="539" s="1"/>
  <c r="G43" i="539" s="1"/>
  <c r="G44" i="539" s="1"/>
  <c r="G45" i="539" s="1"/>
  <c r="G46" i="539" s="1"/>
  <c r="G47" i="539" s="1"/>
  <c r="G48" i="539" s="1"/>
  <c r="G49" i="539" s="1"/>
  <c r="G50" i="539" s="1"/>
  <c r="G51" i="539" s="1"/>
  <c r="G52" i="539" s="1"/>
  <c r="G53" i="539" s="1"/>
  <c r="G54" i="539" s="1"/>
  <c r="G55" i="539" s="1"/>
  <c r="G56" i="539" s="1"/>
  <c r="G57" i="539" s="1"/>
  <c r="G58" i="539" s="1"/>
  <c r="G59" i="539" s="1"/>
  <c r="G60" i="539" s="1"/>
  <c r="G61" i="539" s="1"/>
  <c r="G62" i="539" s="1"/>
  <c r="G63" i="539" s="1"/>
  <c r="G64" i="539" s="1"/>
  <c r="G65" i="539" s="1"/>
  <c r="G66" i="539" s="1"/>
  <c r="G67" i="539" s="1"/>
  <c r="G68" i="539" s="1"/>
  <c r="G69" i="539" s="1"/>
  <c r="G70" i="539" s="1"/>
  <c r="G71" i="539" s="1"/>
  <c r="G72" i="539" s="1"/>
  <c r="G73" i="539" s="1"/>
  <c r="G74" i="539" s="1"/>
  <c r="G75" i="539" s="1"/>
  <c r="G76" i="539" s="1"/>
  <c r="G77" i="539" s="1"/>
  <c r="G78" i="539" s="1"/>
  <c r="G79" i="539" s="1"/>
  <c r="G80" i="539" s="1"/>
  <c r="B15" i="542" l="1"/>
  <c r="K15" i="542" s="1"/>
  <c r="K14" i="541"/>
  <c r="B15" i="541" s="1"/>
  <c r="K15" i="541" s="1"/>
  <c r="B16" i="541" s="1"/>
  <c r="K16" i="541" s="1"/>
  <c r="B13" i="540"/>
  <c r="K13" i="540" s="1"/>
  <c r="K13" i="539"/>
  <c r="B14" i="539" s="1"/>
  <c r="B16" i="542" l="1"/>
  <c r="K16" i="542" s="1"/>
  <c r="B17" i="541"/>
  <c r="K17" i="541" s="1"/>
  <c r="B14" i="540"/>
  <c r="K14" i="540" s="1"/>
  <c r="K14" i="539"/>
  <c r="B15" i="539" s="1"/>
  <c r="B17" i="542" l="1"/>
  <c r="K17" i="542" s="1"/>
  <c r="B18" i="541"/>
  <c r="K18" i="541" s="1"/>
  <c r="B15" i="540"/>
  <c r="K15" i="540" s="1"/>
  <c r="K15" i="539"/>
  <c r="B16" i="539" s="1"/>
  <c r="B18" i="542" l="1"/>
  <c r="K18" i="542" s="1"/>
  <c r="B19" i="541"/>
  <c r="K19" i="541" s="1"/>
  <c r="B16" i="540"/>
  <c r="K16" i="539"/>
  <c r="B17" i="539" s="1"/>
  <c r="B19" i="542" l="1"/>
  <c r="K19" i="542" s="1"/>
  <c r="B20" i="541"/>
  <c r="K20" i="541" s="1"/>
  <c r="K16" i="540"/>
  <c r="B17" i="540" s="1"/>
  <c r="K17" i="540" s="1"/>
  <c r="B18" i="540" s="1"/>
  <c r="K18" i="540" s="1"/>
  <c r="K17" i="539"/>
  <c r="B18" i="539" s="1"/>
  <c r="B20" i="542" l="1"/>
  <c r="K20" i="542" s="1"/>
  <c r="B21" i="541"/>
  <c r="K21" i="541" s="1"/>
  <c r="B19" i="540"/>
  <c r="K19" i="540" s="1"/>
  <c r="K18" i="539"/>
  <c r="B19" i="539" s="1"/>
  <c r="B21" i="542" l="1"/>
  <c r="K21" i="542" s="1"/>
  <c r="B22" i="541"/>
  <c r="K22" i="541" s="1"/>
  <c r="B20" i="540"/>
  <c r="K20" i="540" s="1"/>
  <c r="K19" i="539"/>
  <c r="B20" i="539" s="1"/>
  <c r="B22" i="542" l="1"/>
  <c r="K22" i="542" s="1"/>
  <c r="B23" i="541"/>
  <c r="K23" i="541" s="1"/>
  <c r="B21" i="540"/>
  <c r="K21" i="540" s="1"/>
  <c r="K20" i="539"/>
  <c r="B21" i="539" s="1"/>
  <c r="B23" i="542" l="1"/>
  <c r="K23" i="542" s="1"/>
  <c r="B24" i="541"/>
  <c r="K24" i="541" s="1"/>
  <c r="B22" i="540"/>
  <c r="K22" i="540" s="1"/>
  <c r="K21" i="539"/>
  <c r="B22" i="539" s="1"/>
  <c r="B24" i="542" l="1"/>
  <c r="K24" i="542" s="1"/>
  <c r="B25" i="541"/>
  <c r="K25" i="541" s="1"/>
  <c r="B23" i="540"/>
  <c r="K23" i="540" s="1"/>
  <c r="K22" i="539"/>
  <c r="B23" i="539" s="1"/>
  <c r="B25" i="542" l="1"/>
  <c r="K25" i="542" s="1"/>
  <c r="B26" i="541"/>
  <c r="K26" i="541" s="1"/>
  <c r="B24" i="540"/>
  <c r="K24" i="540" s="1"/>
  <c r="K23" i="539"/>
  <c r="B24" i="539" s="1"/>
  <c r="B26" i="542" l="1"/>
  <c r="K26" i="542" s="1"/>
  <c r="B27" i="541"/>
  <c r="K27" i="541" s="1"/>
  <c r="B25" i="540"/>
  <c r="K25" i="540" s="1"/>
  <c r="K24" i="539"/>
  <c r="B25" i="539" s="1"/>
  <c r="B27" i="542" l="1"/>
  <c r="K27" i="542" s="1"/>
  <c r="B28" i="541"/>
  <c r="K28" i="541" s="1"/>
  <c r="B26" i="540"/>
  <c r="K26" i="540" s="1"/>
  <c r="K25" i="539"/>
  <c r="B26" i="539" s="1"/>
  <c r="B28" i="542" l="1"/>
  <c r="K28" i="542" s="1"/>
  <c r="B29" i="541"/>
  <c r="K29" i="541" s="1"/>
  <c r="B27" i="540"/>
  <c r="K27" i="540" s="1"/>
  <c r="K26" i="539"/>
  <c r="B27" i="539" s="1"/>
  <c r="B29" i="542" l="1"/>
  <c r="K29" i="542" s="1"/>
  <c r="B30" i="541"/>
  <c r="K30" i="541" s="1"/>
  <c r="B28" i="540"/>
  <c r="K28" i="540" s="1"/>
  <c r="K27" i="539"/>
  <c r="B28" i="539" s="1"/>
  <c r="B30" i="542" l="1"/>
  <c r="K30" i="542" s="1"/>
  <c r="B31" i="541"/>
  <c r="K31" i="541" s="1"/>
  <c r="B29" i="540"/>
  <c r="K29" i="540" s="1"/>
  <c r="K28" i="539"/>
  <c r="B29" i="539" s="1"/>
  <c r="B31" i="542" l="1"/>
  <c r="K31" i="542" s="1"/>
  <c r="B32" i="541"/>
  <c r="K32" i="541" s="1"/>
  <c r="B30" i="540"/>
  <c r="K30" i="540" s="1"/>
  <c r="K29" i="539"/>
  <c r="B30" i="539" s="1"/>
  <c r="B32" i="542" l="1"/>
  <c r="K32" i="542" s="1"/>
  <c r="B33" i="541"/>
  <c r="K33" i="541" s="1"/>
  <c r="B31" i="540"/>
  <c r="K31" i="540" s="1"/>
  <c r="K30" i="539"/>
  <c r="B31" i="539" s="1"/>
  <c r="B33" i="542" l="1"/>
  <c r="K33" i="542" s="1"/>
  <c r="B34" i="541"/>
  <c r="K34" i="541" s="1"/>
  <c r="B32" i="540"/>
  <c r="K32" i="540" s="1"/>
  <c r="K31" i="539"/>
  <c r="B32" i="539" s="1"/>
  <c r="B34" i="542" l="1"/>
  <c r="K34" i="542" s="1"/>
  <c r="B35" i="541"/>
  <c r="K35" i="541" s="1"/>
  <c r="B33" i="540"/>
  <c r="K33" i="540" s="1"/>
  <c r="K32" i="539"/>
  <c r="B33" i="539" s="1"/>
  <c r="B35" i="542" l="1"/>
  <c r="K35" i="542" s="1"/>
  <c r="B36" i="541"/>
  <c r="K36" i="541" s="1"/>
  <c r="B34" i="540"/>
  <c r="K34" i="540" s="1"/>
  <c r="K33" i="539"/>
  <c r="B34" i="539" s="1"/>
  <c r="B36" i="542" l="1"/>
  <c r="K36" i="542" s="1"/>
  <c r="B37" i="541"/>
  <c r="K37" i="541" s="1"/>
  <c r="B35" i="540"/>
  <c r="K35" i="540" s="1"/>
  <c r="K34" i="539"/>
  <c r="B35" i="539" s="1"/>
  <c r="B37" i="542" l="1"/>
  <c r="K37" i="542" s="1"/>
  <c r="B38" i="541"/>
  <c r="K38" i="541" s="1"/>
  <c r="B36" i="540"/>
  <c r="K36" i="540" s="1"/>
  <c r="K35" i="539"/>
  <c r="B36" i="539" s="1"/>
  <c r="B38" i="542" l="1"/>
  <c r="K38" i="542" s="1"/>
  <c r="B39" i="541"/>
  <c r="K39" i="541" s="1"/>
  <c r="B37" i="540"/>
  <c r="K37" i="540" s="1"/>
  <c r="K36" i="539"/>
  <c r="B37" i="539" s="1"/>
  <c r="B39" i="542" l="1"/>
  <c r="K39" i="542" s="1"/>
  <c r="B40" i="541"/>
  <c r="K40" i="541" s="1"/>
  <c r="B38" i="540"/>
  <c r="K38" i="540" s="1"/>
  <c r="K37" i="539"/>
  <c r="B38" i="539" s="1"/>
  <c r="B40" i="542" l="1"/>
  <c r="K40" i="542" s="1"/>
  <c r="B41" i="541"/>
  <c r="K41" i="541" s="1"/>
  <c r="B39" i="540"/>
  <c r="K39" i="540" s="1"/>
  <c r="K38" i="539"/>
  <c r="B39" i="539" s="1"/>
  <c r="B41" i="542" l="1"/>
  <c r="K41" i="542" s="1"/>
  <c r="B42" i="541"/>
  <c r="K42" i="541" s="1"/>
  <c r="B40" i="540"/>
  <c r="K40" i="540" s="1"/>
  <c r="K39" i="539"/>
  <c r="B40" i="539" s="1"/>
  <c r="B42" i="542" l="1"/>
  <c r="K42" i="542" s="1"/>
  <c r="B43" i="541"/>
  <c r="K43" i="541" s="1"/>
  <c r="B41" i="540"/>
  <c r="K41" i="540" s="1"/>
  <c r="K40" i="539"/>
  <c r="B41" i="539" s="1"/>
  <c r="B43" i="542" l="1"/>
  <c r="K43" i="542" s="1"/>
  <c r="B44" i="541"/>
  <c r="K44" i="541" s="1"/>
  <c r="B42" i="540"/>
  <c r="K42" i="540" s="1"/>
  <c r="K41" i="539"/>
  <c r="B42" i="539" s="1"/>
  <c r="B44" i="542" l="1"/>
  <c r="K44" i="542" s="1"/>
  <c r="B45" i="541"/>
  <c r="K45" i="541" s="1"/>
  <c r="B43" i="540"/>
  <c r="K43" i="540" s="1"/>
  <c r="K42" i="539"/>
  <c r="B43" i="539" s="1"/>
  <c r="B45" i="542" l="1"/>
  <c r="K45" i="542" s="1"/>
  <c r="B46" i="541"/>
  <c r="K46" i="541" s="1"/>
  <c r="B44" i="540"/>
  <c r="K44" i="540" s="1"/>
  <c r="K43" i="539"/>
  <c r="B44" i="539" s="1"/>
  <c r="B46" i="542" l="1"/>
  <c r="K46" i="542" s="1"/>
  <c r="B47" i="541"/>
  <c r="K47" i="541" s="1"/>
  <c r="B45" i="540"/>
  <c r="K45" i="540" s="1"/>
  <c r="K44" i="539"/>
  <c r="B45" i="539" s="1"/>
  <c r="B47" i="542" l="1"/>
  <c r="K47" i="542" s="1"/>
  <c r="B48" i="541"/>
  <c r="K48" i="541" s="1"/>
  <c r="B46" i="540"/>
  <c r="K46" i="540" s="1"/>
  <c r="K45" i="539"/>
  <c r="B46" i="539" s="1"/>
  <c r="B48" i="542" l="1"/>
  <c r="K48" i="542" s="1"/>
  <c r="B49" i="541"/>
  <c r="K49" i="541" s="1"/>
  <c r="B47" i="540"/>
  <c r="K47" i="540" s="1"/>
  <c r="K46" i="539"/>
  <c r="B47" i="539" s="1"/>
  <c r="B49" i="542" l="1"/>
  <c r="K49" i="542" s="1"/>
  <c r="B50" i="541"/>
  <c r="K50" i="541" s="1"/>
  <c r="B48" i="540"/>
  <c r="K48" i="540" s="1"/>
  <c r="K47" i="539"/>
  <c r="B48" i="539" s="1"/>
  <c r="B50" i="542" l="1"/>
  <c r="K50" i="542" s="1"/>
  <c r="B51" i="541"/>
  <c r="K51" i="541" s="1"/>
  <c r="B49" i="540"/>
  <c r="K49" i="540" s="1"/>
  <c r="K48" i="539"/>
  <c r="B49" i="539" s="1"/>
  <c r="B51" i="542" l="1"/>
  <c r="K51" i="542" s="1"/>
  <c r="B52" i="541"/>
  <c r="K52" i="541" s="1"/>
  <c r="B50" i="540"/>
  <c r="K50" i="540" s="1"/>
  <c r="K49" i="539"/>
  <c r="B50" i="539" s="1"/>
  <c r="B52" i="542" l="1"/>
  <c r="K52" i="542" s="1"/>
  <c r="B53" i="541"/>
  <c r="K53" i="541" s="1"/>
  <c r="B51" i="540"/>
  <c r="K51" i="540" s="1"/>
  <c r="K50" i="539"/>
  <c r="B51" i="539" s="1"/>
  <c r="B53" i="542" l="1"/>
  <c r="K53" i="542" s="1"/>
  <c r="B54" i="541"/>
  <c r="K54" i="541" s="1"/>
  <c r="B52" i="540"/>
  <c r="K52" i="540" s="1"/>
  <c r="K51" i="539"/>
  <c r="B52" i="539" s="1"/>
  <c r="B54" i="542" l="1"/>
  <c r="K54" i="542" s="1"/>
  <c r="B55" i="541"/>
  <c r="K55" i="541" s="1"/>
  <c r="B53" i="540"/>
  <c r="K53" i="540" s="1"/>
  <c r="K52" i="539"/>
  <c r="B53" i="539" s="1"/>
  <c r="B55" i="542" l="1"/>
  <c r="K55" i="542" s="1"/>
  <c r="B56" i="541"/>
  <c r="K56" i="541" s="1"/>
  <c r="B54" i="540"/>
  <c r="K54" i="540" s="1"/>
  <c r="K53" i="539"/>
  <c r="B54" i="539" s="1"/>
  <c r="B56" i="542" l="1"/>
  <c r="K56" i="542" s="1"/>
  <c r="B57" i="541"/>
  <c r="K57" i="541" s="1"/>
  <c r="B55" i="540"/>
  <c r="K55" i="540" s="1"/>
  <c r="K54" i="539"/>
  <c r="B55" i="539" s="1"/>
  <c r="B57" i="542" l="1"/>
  <c r="K57" i="542" s="1"/>
  <c r="B58" i="541"/>
  <c r="K58" i="541" s="1"/>
  <c r="B56" i="540"/>
  <c r="K56" i="540" s="1"/>
  <c r="K55" i="539"/>
  <c r="B56" i="539" s="1"/>
  <c r="B58" i="542" l="1"/>
  <c r="K58" i="542" s="1"/>
  <c r="B59" i="541"/>
  <c r="K59" i="541" s="1"/>
  <c r="B57" i="540"/>
  <c r="K57" i="540" s="1"/>
  <c r="K56" i="539"/>
  <c r="B57" i="539" s="1"/>
  <c r="B59" i="542" l="1"/>
  <c r="K59" i="542" s="1"/>
  <c r="B60" i="541"/>
  <c r="K60" i="541" s="1"/>
  <c r="B58" i="540"/>
  <c r="K58" i="540" s="1"/>
  <c r="K57" i="539"/>
  <c r="B58" i="539" s="1"/>
  <c r="B60" i="542" l="1"/>
  <c r="K60" i="542" s="1"/>
  <c r="B61" i="541"/>
  <c r="K61" i="541" s="1"/>
  <c r="B59" i="540"/>
  <c r="K59" i="540" s="1"/>
  <c r="B59" i="539"/>
  <c r="K58" i="539"/>
  <c r="B61" i="542" l="1"/>
  <c r="K61" i="542" s="1"/>
  <c r="B62" i="541"/>
  <c r="K62" i="541" s="1"/>
  <c r="B60" i="540"/>
  <c r="K60" i="540" s="1"/>
  <c r="K59" i="539"/>
  <c r="B60" i="539" s="1"/>
  <c r="B62" i="542" l="1"/>
  <c r="K62" i="542" s="1"/>
  <c r="B63" i="541"/>
  <c r="K63" i="541" s="1"/>
  <c r="B61" i="540"/>
  <c r="K61" i="540" s="1"/>
  <c r="K60" i="539"/>
  <c r="B61" i="539" s="1"/>
  <c r="B63" i="542" l="1"/>
  <c r="K63" i="542" s="1"/>
  <c r="B64" i="541"/>
  <c r="K64" i="541" s="1"/>
  <c r="B62" i="540"/>
  <c r="K62" i="540" s="1"/>
  <c r="K61" i="539"/>
  <c r="B62" i="539" s="1"/>
  <c r="B64" i="542" l="1"/>
  <c r="K64" i="542" s="1"/>
  <c r="B65" i="541"/>
  <c r="K65" i="541" s="1"/>
  <c r="B63" i="540"/>
  <c r="K63" i="540" s="1"/>
  <c r="K62" i="539"/>
  <c r="B63" i="539" s="1"/>
  <c r="B65" i="542" l="1"/>
  <c r="K65" i="542" s="1"/>
  <c r="B66" i="541"/>
  <c r="K66" i="541" s="1"/>
  <c r="B64" i="540"/>
  <c r="K64" i="540" s="1"/>
  <c r="K63" i="539"/>
  <c r="B64" i="539" s="1"/>
  <c r="B66" i="542" l="1"/>
  <c r="K66" i="542" s="1"/>
  <c r="B67" i="541"/>
  <c r="K67" i="541" s="1"/>
  <c r="B65" i="540"/>
  <c r="K65" i="540" s="1"/>
  <c r="K64" i="539"/>
  <c r="B65" i="539" s="1"/>
  <c r="B67" i="542" l="1"/>
  <c r="K67" i="542" s="1"/>
  <c r="B68" i="541"/>
  <c r="K68" i="541" s="1"/>
  <c r="B66" i="540"/>
  <c r="K66" i="540" s="1"/>
  <c r="K65" i="539"/>
  <c r="B66" i="539" s="1"/>
  <c r="B68" i="542" l="1"/>
  <c r="K68" i="542" s="1"/>
  <c r="B69" i="541"/>
  <c r="K69" i="541" s="1"/>
  <c r="B67" i="540"/>
  <c r="K67" i="540" s="1"/>
  <c r="K66" i="539"/>
  <c r="B67" i="539" s="1"/>
  <c r="B69" i="542" l="1"/>
  <c r="K69" i="542" s="1"/>
  <c r="B70" i="541"/>
  <c r="K70" i="541" s="1"/>
  <c r="B68" i="540"/>
  <c r="K68" i="540" s="1"/>
  <c r="K67" i="539"/>
  <c r="B68" i="539" s="1"/>
  <c r="B70" i="542" l="1"/>
  <c r="K70" i="542" s="1"/>
  <c r="B71" i="541"/>
  <c r="K71" i="541" s="1"/>
  <c r="B69" i="540"/>
  <c r="K69" i="540" s="1"/>
  <c r="K68" i="539"/>
  <c r="B69" i="539" s="1"/>
  <c r="B71" i="542" l="1"/>
  <c r="K71" i="542" s="1"/>
  <c r="B72" i="541"/>
  <c r="K72" i="541" s="1"/>
  <c r="B70" i="540"/>
  <c r="K70" i="540" s="1"/>
  <c r="K69" i="539"/>
  <c r="B70" i="539" s="1"/>
  <c r="B72" i="542" l="1"/>
  <c r="K72" i="542" s="1"/>
  <c r="B73" i="541"/>
  <c r="K73" i="541" s="1"/>
  <c r="B71" i="540"/>
  <c r="K71" i="540" s="1"/>
  <c r="K70" i="539"/>
  <c r="B71" i="539" s="1"/>
  <c r="B73" i="542" l="1"/>
  <c r="K73" i="542" s="1"/>
  <c r="B74" i="541"/>
  <c r="K74" i="541" s="1"/>
  <c r="B72" i="540"/>
  <c r="K72" i="540" s="1"/>
  <c r="K71" i="539"/>
  <c r="B72" i="539" s="1"/>
  <c r="B74" i="542" l="1"/>
  <c r="K74" i="542" s="1"/>
  <c r="B75" i="541"/>
  <c r="K75" i="541" s="1"/>
  <c r="B73" i="540"/>
  <c r="K73" i="540" s="1"/>
  <c r="K72" i="539"/>
  <c r="B73" i="539" s="1"/>
  <c r="B75" i="542" l="1"/>
  <c r="K75" i="542" s="1"/>
  <c r="B76" i="541"/>
  <c r="K76" i="541" s="1"/>
  <c r="B74" i="540"/>
  <c r="K74" i="540" s="1"/>
  <c r="K73" i="539"/>
  <c r="B74" i="539" s="1"/>
  <c r="B76" i="542" l="1"/>
  <c r="K76" i="542" s="1"/>
  <c r="B77" i="541"/>
  <c r="K77" i="541" s="1"/>
  <c r="B75" i="540"/>
  <c r="K75" i="540" s="1"/>
  <c r="K74" i="539"/>
  <c r="B75" i="539" s="1"/>
  <c r="B77" i="542" l="1"/>
  <c r="K77" i="542" s="1"/>
  <c r="B78" i="541"/>
  <c r="K78" i="541" s="1"/>
  <c r="B76" i="540"/>
  <c r="K76" i="540" s="1"/>
  <c r="K75" i="539"/>
  <c r="B76" i="539" s="1"/>
  <c r="B78" i="542" l="1"/>
  <c r="K78" i="542" s="1"/>
  <c r="B79" i="541"/>
  <c r="K79" i="541" s="1"/>
  <c r="B77" i="540"/>
  <c r="K77" i="540" s="1"/>
  <c r="K76" i="539"/>
  <c r="B77" i="539" s="1"/>
  <c r="B79" i="542" l="1"/>
  <c r="K79" i="542" s="1"/>
  <c r="B80" i="541"/>
  <c r="K80" i="541" s="1"/>
  <c r="B78" i="540"/>
  <c r="K78" i="540" s="1"/>
  <c r="K77" i="539"/>
  <c r="B78" i="539" s="1"/>
  <c r="B80" i="542" l="1"/>
  <c r="K80" i="542" s="1"/>
  <c r="B79" i="540"/>
  <c r="K79" i="540" s="1"/>
  <c r="K78" i="539"/>
  <c r="B79" i="539" s="1"/>
  <c r="B80" i="540" l="1"/>
  <c r="K80" i="540" s="1"/>
  <c r="K79" i="539"/>
  <c r="B80" i="539" s="1"/>
  <c r="K80" i="539" s="1"/>
  <c r="E10" i="538" l="1"/>
  <c r="E11" i="538" s="1"/>
  <c r="E12" i="538" s="1"/>
  <c r="E13" i="538" s="1"/>
  <c r="E14" i="538" s="1"/>
  <c r="E15" i="538" s="1"/>
  <c r="E16" i="538" s="1"/>
  <c r="E17" i="538" s="1"/>
  <c r="E18" i="538" s="1"/>
  <c r="E19" i="538" s="1"/>
  <c r="E20" i="538" s="1"/>
  <c r="E21" i="538" s="1"/>
  <c r="E22" i="538" s="1"/>
  <c r="E23" i="538" s="1"/>
  <c r="E24" i="538" s="1"/>
  <c r="E25" i="538" s="1"/>
  <c r="E26" i="538" s="1"/>
  <c r="E27" i="538" s="1"/>
  <c r="E28" i="538" s="1"/>
  <c r="E29" i="538" s="1"/>
  <c r="E30" i="538" s="1"/>
  <c r="E31" i="538" s="1"/>
  <c r="E32" i="538" s="1"/>
  <c r="E33" i="538" s="1"/>
  <c r="E34" i="538" s="1"/>
  <c r="E35" i="538" s="1"/>
  <c r="E36" i="538" s="1"/>
  <c r="E37" i="538" s="1"/>
  <c r="E38" i="538" s="1"/>
  <c r="E39" i="538" s="1"/>
  <c r="E40" i="538" s="1"/>
  <c r="E41" i="538" s="1"/>
  <c r="E42" i="538" s="1"/>
  <c r="E43" i="538" s="1"/>
  <c r="E44" i="538" s="1"/>
  <c r="E45" i="538" s="1"/>
  <c r="E46" i="538" s="1"/>
  <c r="E47" i="538" s="1"/>
  <c r="E48" i="538" s="1"/>
  <c r="E49" i="538" s="1"/>
  <c r="E50" i="538" s="1"/>
  <c r="E51" i="538" s="1"/>
  <c r="E52" i="538" s="1"/>
  <c r="E53" i="538" s="1"/>
  <c r="E54" i="538" s="1"/>
  <c r="E55" i="538" s="1"/>
  <c r="E56" i="538" s="1"/>
  <c r="E57" i="538" s="1"/>
  <c r="E58" i="538" s="1"/>
  <c r="E59" i="538" s="1"/>
  <c r="E60" i="538" s="1"/>
  <c r="E61" i="538" s="1"/>
  <c r="E62" i="538" s="1"/>
  <c r="E63" i="538" s="1"/>
  <c r="E64" i="538" s="1"/>
  <c r="E65" i="538" s="1"/>
  <c r="E66" i="538" s="1"/>
  <c r="E67" i="538" s="1"/>
  <c r="E68" i="538" s="1"/>
  <c r="E69" i="538" s="1"/>
  <c r="E70" i="538" s="1"/>
  <c r="E71" i="538" s="1"/>
  <c r="E72" i="538" s="1"/>
  <c r="E73" i="538" s="1"/>
  <c r="E74" i="538" s="1"/>
  <c r="E75" i="538" s="1"/>
  <c r="E76" i="538" s="1"/>
  <c r="E77" i="538" s="1"/>
  <c r="E78" i="538" s="1"/>
  <c r="E79" i="538" s="1"/>
  <c r="E80" i="538" s="1"/>
  <c r="C5" i="538"/>
  <c r="F8" i="538" s="1"/>
  <c r="F11" i="538"/>
  <c r="F12" i="538" s="1"/>
  <c r="F13" i="538" s="1"/>
  <c r="F14" i="538" s="1"/>
  <c r="F15" i="538" s="1"/>
  <c r="F16" i="538" s="1"/>
  <c r="F17" i="538" s="1"/>
  <c r="F18" i="538" s="1"/>
  <c r="F19" i="538" s="1"/>
  <c r="F20" i="538" s="1"/>
  <c r="F21" i="538" s="1"/>
  <c r="F22" i="538" s="1"/>
  <c r="F23" i="538" s="1"/>
  <c r="F24" i="538" s="1"/>
  <c r="F25" i="538" s="1"/>
  <c r="F26" i="538" s="1"/>
  <c r="F27" i="538" s="1"/>
  <c r="F28" i="538" s="1"/>
  <c r="F29" i="538" s="1"/>
  <c r="F30" i="538" s="1"/>
  <c r="F31" i="538" s="1"/>
  <c r="F32" i="538" s="1"/>
  <c r="F33" i="538" s="1"/>
  <c r="F34" i="538" s="1"/>
  <c r="F35" i="538" s="1"/>
  <c r="F36" i="538" s="1"/>
  <c r="F37" i="538" s="1"/>
  <c r="F38" i="538" s="1"/>
  <c r="F39" i="538" s="1"/>
  <c r="F40" i="538" s="1"/>
  <c r="F41" i="538" s="1"/>
  <c r="F42" i="538" s="1"/>
  <c r="F43" i="538" s="1"/>
  <c r="F44" i="538" s="1"/>
  <c r="F45" i="538" s="1"/>
  <c r="F46" i="538" s="1"/>
  <c r="F47" i="538" s="1"/>
  <c r="F48" i="538" s="1"/>
  <c r="F49" i="538" s="1"/>
  <c r="F50" i="538" s="1"/>
  <c r="F51" i="538" s="1"/>
  <c r="F52" i="538" s="1"/>
  <c r="F53" i="538" s="1"/>
  <c r="F54" i="538" s="1"/>
  <c r="F55" i="538" s="1"/>
  <c r="F56" i="538" s="1"/>
  <c r="F57" i="538" s="1"/>
  <c r="F58" i="538" s="1"/>
  <c r="F59" i="538" s="1"/>
  <c r="F60" i="538" s="1"/>
  <c r="F61" i="538" s="1"/>
  <c r="F62" i="538" s="1"/>
  <c r="F63" i="538" s="1"/>
  <c r="F64" i="538" s="1"/>
  <c r="F65" i="538" s="1"/>
  <c r="F66" i="538" s="1"/>
  <c r="F67" i="538" s="1"/>
  <c r="F68" i="538" s="1"/>
  <c r="F69" i="538" s="1"/>
  <c r="F70" i="538" s="1"/>
  <c r="F71" i="538" s="1"/>
  <c r="F72" i="538" s="1"/>
  <c r="F73" i="538" s="1"/>
  <c r="F74" i="538" s="1"/>
  <c r="F75" i="538" s="1"/>
  <c r="F76" i="538" s="1"/>
  <c r="F77" i="538" s="1"/>
  <c r="F78" i="538" s="1"/>
  <c r="F79" i="538" s="1"/>
  <c r="F80" i="538" s="1"/>
  <c r="A11" i="538"/>
  <c r="A12" i="538" s="1"/>
  <c r="A13" i="538" s="1"/>
  <c r="A14" i="538" s="1"/>
  <c r="A15" i="538" s="1"/>
  <c r="A16" i="538" s="1"/>
  <c r="A17" i="538" s="1"/>
  <c r="A18" i="538" s="1"/>
  <c r="A19" i="538" s="1"/>
  <c r="A20" i="538" s="1"/>
  <c r="A21" i="538" s="1"/>
  <c r="A22" i="538" s="1"/>
  <c r="A23" i="538" s="1"/>
  <c r="A24" i="538" s="1"/>
  <c r="A25" i="538" s="1"/>
  <c r="A26" i="538" s="1"/>
  <c r="A27" i="538" s="1"/>
  <c r="A28" i="538" s="1"/>
  <c r="A29" i="538" s="1"/>
  <c r="A30" i="538" s="1"/>
  <c r="A31" i="538" s="1"/>
  <c r="A32" i="538" s="1"/>
  <c r="A33" i="538" s="1"/>
  <c r="A34" i="538" s="1"/>
  <c r="A35" i="538" s="1"/>
  <c r="A36" i="538" s="1"/>
  <c r="A37" i="538" s="1"/>
  <c r="A38" i="538" s="1"/>
  <c r="A39" i="538" s="1"/>
  <c r="A40" i="538" s="1"/>
  <c r="A41" i="538" s="1"/>
  <c r="A42" i="538" s="1"/>
  <c r="A43" i="538" s="1"/>
  <c r="A44" i="538" s="1"/>
  <c r="A45" i="538" s="1"/>
  <c r="A46" i="538" s="1"/>
  <c r="A47" i="538" s="1"/>
  <c r="A48" i="538" s="1"/>
  <c r="A49" i="538" s="1"/>
  <c r="A50" i="538" s="1"/>
  <c r="A51" i="538" s="1"/>
  <c r="A52" i="538" s="1"/>
  <c r="A53" i="538" s="1"/>
  <c r="A54" i="538" s="1"/>
  <c r="A55" i="538" s="1"/>
  <c r="A56" i="538" s="1"/>
  <c r="A57" i="538" s="1"/>
  <c r="A58" i="538" s="1"/>
  <c r="A59" i="538" s="1"/>
  <c r="A60" i="538" s="1"/>
  <c r="A61" i="538" s="1"/>
  <c r="A62" i="538" s="1"/>
  <c r="A63" i="538" s="1"/>
  <c r="A64" i="538" s="1"/>
  <c r="A65" i="538" s="1"/>
  <c r="A66" i="538" s="1"/>
  <c r="A67" i="538" s="1"/>
  <c r="A68" i="538" s="1"/>
  <c r="A69" i="538" s="1"/>
  <c r="A70" i="538" s="1"/>
  <c r="A71" i="538" s="1"/>
  <c r="A72" i="538" s="1"/>
  <c r="A73" i="538" s="1"/>
  <c r="A74" i="538" s="1"/>
  <c r="A75" i="538" s="1"/>
  <c r="A76" i="538" s="1"/>
  <c r="A77" i="538" s="1"/>
  <c r="A78" i="538" s="1"/>
  <c r="A79" i="538" s="1"/>
  <c r="A80" i="538" s="1"/>
  <c r="B10" i="538"/>
  <c r="K10" i="538" l="1"/>
  <c r="B11" i="538" s="1"/>
  <c r="K11" i="538" s="1"/>
  <c r="B12" i="538" s="1"/>
  <c r="K12" i="538" s="1"/>
  <c r="B13" i="538" s="1"/>
  <c r="G10" i="538"/>
  <c r="G11" i="538" s="1"/>
  <c r="G12" i="538" s="1"/>
  <c r="G13" i="538" s="1"/>
  <c r="G14" i="538" s="1"/>
  <c r="G15" i="538" s="1"/>
  <c r="G16" i="538" s="1"/>
  <c r="G17" i="538" s="1"/>
  <c r="G18" i="538" s="1"/>
  <c r="G19" i="538" s="1"/>
  <c r="G20" i="538" s="1"/>
  <c r="G21" i="538" s="1"/>
  <c r="G22" i="538" s="1"/>
  <c r="G23" i="538" s="1"/>
  <c r="G24" i="538" s="1"/>
  <c r="G25" i="538" s="1"/>
  <c r="G26" i="538" s="1"/>
  <c r="G27" i="538" s="1"/>
  <c r="G28" i="538" s="1"/>
  <c r="G29" i="538" s="1"/>
  <c r="G30" i="538" s="1"/>
  <c r="G31" i="538" s="1"/>
  <c r="G32" i="538" s="1"/>
  <c r="G33" i="538" s="1"/>
  <c r="G34" i="538" s="1"/>
  <c r="G35" i="538" s="1"/>
  <c r="G36" i="538" s="1"/>
  <c r="G37" i="538" s="1"/>
  <c r="G38" i="538" s="1"/>
  <c r="G39" i="538" s="1"/>
  <c r="G40" i="538" s="1"/>
  <c r="G41" i="538" s="1"/>
  <c r="G42" i="538" s="1"/>
  <c r="G43" i="538" s="1"/>
  <c r="G44" i="538" s="1"/>
  <c r="G45" i="538" s="1"/>
  <c r="G46" i="538" s="1"/>
  <c r="G47" i="538" s="1"/>
  <c r="G48" i="538" s="1"/>
  <c r="G49" i="538" s="1"/>
  <c r="G50" i="538" s="1"/>
  <c r="G51" i="538" s="1"/>
  <c r="G52" i="538" s="1"/>
  <c r="G53" i="538" s="1"/>
  <c r="G54" i="538" s="1"/>
  <c r="G55" i="538" s="1"/>
  <c r="G56" i="538" s="1"/>
  <c r="G57" i="538" s="1"/>
  <c r="G58" i="538" s="1"/>
  <c r="G59" i="538" s="1"/>
  <c r="G60" i="538" s="1"/>
  <c r="G61" i="538" s="1"/>
  <c r="G62" i="538" s="1"/>
  <c r="G63" i="538" s="1"/>
  <c r="G64" i="538" s="1"/>
  <c r="G65" i="538" s="1"/>
  <c r="G66" i="538" s="1"/>
  <c r="G67" i="538" s="1"/>
  <c r="G68" i="538" s="1"/>
  <c r="G69" i="538" s="1"/>
  <c r="G70" i="538" s="1"/>
  <c r="G71" i="538" s="1"/>
  <c r="G72" i="538" s="1"/>
  <c r="G73" i="538" s="1"/>
  <c r="G74" i="538" s="1"/>
  <c r="G75" i="538" s="1"/>
  <c r="G76" i="538" s="1"/>
  <c r="G77" i="538" s="1"/>
  <c r="G78" i="538" s="1"/>
  <c r="G79" i="538" s="1"/>
  <c r="G80" i="538" s="1"/>
  <c r="E10" i="537"/>
  <c r="E11" i="537" s="1"/>
  <c r="E12" i="537" s="1"/>
  <c r="E13" i="537" s="1"/>
  <c r="E14" i="537" s="1"/>
  <c r="E15" i="537" s="1"/>
  <c r="E16" i="537" s="1"/>
  <c r="E17" i="537" s="1"/>
  <c r="E18" i="537" s="1"/>
  <c r="E19" i="537" s="1"/>
  <c r="E20" i="537" s="1"/>
  <c r="E21" i="537" s="1"/>
  <c r="E22" i="537" s="1"/>
  <c r="E23" i="537" s="1"/>
  <c r="E24" i="537" s="1"/>
  <c r="E25" i="537" s="1"/>
  <c r="E26" i="537" s="1"/>
  <c r="E27" i="537" s="1"/>
  <c r="E28" i="537" s="1"/>
  <c r="E29" i="537" s="1"/>
  <c r="E30" i="537" s="1"/>
  <c r="E31" i="537" s="1"/>
  <c r="E32" i="537" s="1"/>
  <c r="E33" i="537" s="1"/>
  <c r="E34" i="537" s="1"/>
  <c r="E35" i="537" s="1"/>
  <c r="E36" i="537" s="1"/>
  <c r="E37" i="537" s="1"/>
  <c r="E38" i="537" s="1"/>
  <c r="E39" i="537" s="1"/>
  <c r="E40" i="537" s="1"/>
  <c r="E41" i="537" s="1"/>
  <c r="E42" i="537" s="1"/>
  <c r="E43" i="537" s="1"/>
  <c r="E44" i="537" s="1"/>
  <c r="E45" i="537" s="1"/>
  <c r="E46" i="537" s="1"/>
  <c r="E47" i="537" s="1"/>
  <c r="E48" i="537" s="1"/>
  <c r="E49" i="537" s="1"/>
  <c r="E50" i="537" s="1"/>
  <c r="E51" i="537" s="1"/>
  <c r="E52" i="537" s="1"/>
  <c r="E53" i="537" s="1"/>
  <c r="E54" i="537" s="1"/>
  <c r="E55" i="537" s="1"/>
  <c r="E56" i="537" s="1"/>
  <c r="E57" i="537" s="1"/>
  <c r="E58" i="537" s="1"/>
  <c r="E59" i="537" s="1"/>
  <c r="E60" i="537" s="1"/>
  <c r="E61" i="537" s="1"/>
  <c r="E62" i="537" s="1"/>
  <c r="E63" i="537" s="1"/>
  <c r="E64" i="537" s="1"/>
  <c r="E65" i="537" s="1"/>
  <c r="E66" i="537" s="1"/>
  <c r="E67" i="537" s="1"/>
  <c r="E68" i="537" s="1"/>
  <c r="E69" i="537" s="1"/>
  <c r="E70" i="537" s="1"/>
  <c r="E71" i="537" s="1"/>
  <c r="E72" i="537" s="1"/>
  <c r="E73" i="537" s="1"/>
  <c r="E74" i="537" s="1"/>
  <c r="E75" i="537" s="1"/>
  <c r="E76" i="537" s="1"/>
  <c r="E77" i="537" s="1"/>
  <c r="E78" i="537" s="1"/>
  <c r="E79" i="537" s="1"/>
  <c r="E80" i="537" s="1"/>
  <c r="C5" i="537"/>
  <c r="B10" i="537" s="1"/>
  <c r="F11" i="537"/>
  <c r="F12" i="537" s="1"/>
  <c r="F13" i="537" s="1"/>
  <c r="F14" i="537" s="1"/>
  <c r="F15" i="537" s="1"/>
  <c r="F16" i="537" s="1"/>
  <c r="F17" i="537" s="1"/>
  <c r="F18" i="537" s="1"/>
  <c r="F19" i="537" s="1"/>
  <c r="F20" i="537" s="1"/>
  <c r="F21" i="537" s="1"/>
  <c r="F22" i="537" s="1"/>
  <c r="F23" i="537" s="1"/>
  <c r="F24" i="537" s="1"/>
  <c r="F25" i="537" s="1"/>
  <c r="F26" i="537" s="1"/>
  <c r="F27" i="537" s="1"/>
  <c r="F28" i="537" s="1"/>
  <c r="F29" i="537" s="1"/>
  <c r="F30" i="537" s="1"/>
  <c r="F31" i="537" s="1"/>
  <c r="F32" i="537" s="1"/>
  <c r="F33" i="537" s="1"/>
  <c r="F34" i="537" s="1"/>
  <c r="F35" i="537" s="1"/>
  <c r="F36" i="537" s="1"/>
  <c r="F37" i="537" s="1"/>
  <c r="F38" i="537" s="1"/>
  <c r="F39" i="537" s="1"/>
  <c r="F40" i="537" s="1"/>
  <c r="F41" i="537" s="1"/>
  <c r="F42" i="537" s="1"/>
  <c r="F43" i="537" s="1"/>
  <c r="F44" i="537" s="1"/>
  <c r="F45" i="537" s="1"/>
  <c r="F46" i="537" s="1"/>
  <c r="F47" i="537" s="1"/>
  <c r="F48" i="537" s="1"/>
  <c r="F49" i="537" s="1"/>
  <c r="F50" i="537" s="1"/>
  <c r="F51" i="537" s="1"/>
  <c r="F52" i="537" s="1"/>
  <c r="F53" i="537" s="1"/>
  <c r="F54" i="537" s="1"/>
  <c r="F55" i="537" s="1"/>
  <c r="F56" i="537" s="1"/>
  <c r="F57" i="537" s="1"/>
  <c r="F58" i="537" s="1"/>
  <c r="F59" i="537" s="1"/>
  <c r="F60" i="537" s="1"/>
  <c r="F61" i="537" s="1"/>
  <c r="F62" i="537" s="1"/>
  <c r="F63" i="537" s="1"/>
  <c r="F64" i="537" s="1"/>
  <c r="F65" i="537" s="1"/>
  <c r="F66" i="537" s="1"/>
  <c r="F67" i="537" s="1"/>
  <c r="F68" i="537" s="1"/>
  <c r="F69" i="537" s="1"/>
  <c r="F70" i="537" s="1"/>
  <c r="F71" i="537" s="1"/>
  <c r="F72" i="537" s="1"/>
  <c r="F73" i="537" s="1"/>
  <c r="F74" i="537" s="1"/>
  <c r="F75" i="537" s="1"/>
  <c r="F76" i="537" s="1"/>
  <c r="F77" i="537" s="1"/>
  <c r="F78" i="537" s="1"/>
  <c r="F79" i="537" s="1"/>
  <c r="F80" i="537" s="1"/>
  <c r="A11" i="537"/>
  <c r="A12" i="537" s="1"/>
  <c r="A13" i="537" s="1"/>
  <c r="A14" i="537" s="1"/>
  <c r="A15" i="537" s="1"/>
  <c r="A16" i="537" s="1"/>
  <c r="A17" i="537" s="1"/>
  <c r="A18" i="537" s="1"/>
  <c r="A19" i="537" s="1"/>
  <c r="A20" i="537" s="1"/>
  <c r="A21" i="537" s="1"/>
  <c r="A22" i="537" s="1"/>
  <c r="A23" i="537" s="1"/>
  <c r="A24" i="537" s="1"/>
  <c r="A25" i="537" s="1"/>
  <c r="A26" i="537" s="1"/>
  <c r="A27" i="537" s="1"/>
  <c r="A28" i="537" s="1"/>
  <c r="A29" i="537" s="1"/>
  <c r="A30" i="537" s="1"/>
  <c r="A31" i="537" s="1"/>
  <c r="A32" i="537" s="1"/>
  <c r="A33" i="537" s="1"/>
  <c r="A34" i="537" s="1"/>
  <c r="A35" i="537" s="1"/>
  <c r="A36" i="537" s="1"/>
  <c r="A37" i="537" s="1"/>
  <c r="A38" i="537" s="1"/>
  <c r="A39" i="537" s="1"/>
  <c r="A40" i="537" s="1"/>
  <c r="A41" i="537" s="1"/>
  <c r="A42" i="537" s="1"/>
  <c r="A43" i="537" s="1"/>
  <c r="A44" i="537" s="1"/>
  <c r="A45" i="537" s="1"/>
  <c r="A46" i="537" s="1"/>
  <c r="A47" i="537" s="1"/>
  <c r="A48" i="537" s="1"/>
  <c r="A49" i="537" s="1"/>
  <c r="A50" i="537" s="1"/>
  <c r="A51" i="537" s="1"/>
  <c r="A52" i="537" s="1"/>
  <c r="A53" i="537" s="1"/>
  <c r="A54" i="537" s="1"/>
  <c r="A55" i="537" s="1"/>
  <c r="A56" i="537" s="1"/>
  <c r="A57" i="537" s="1"/>
  <c r="A58" i="537" s="1"/>
  <c r="A59" i="537" s="1"/>
  <c r="A60" i="537" s="1"/>
  <c r="A61" i="537" s="1"/>
  <c r="A62" i="537" s="1"/>
  <c r="A63" i="537" s="1"/>
  <c r="A64" i="537" s="1"/>
  <c r="A65" i="537" s="1"/>
  <c r="A66" i="537" s="1"/>
  <c r="A67" i="537" s="1"/>
  <c r="A68" i="537" s="1"/>
  <c r="A69" i="537" s="1"/>
  <c r="A70" i="537" s="1"/>
  <c r="A71" i="537" s="1"/>
  <c r="A72" i="537" s="1"/>
  <c r="A73" i="537" s="1"/>
  <c r="A74" i="537" s="1"/>
  <c r="A75" i="537" s="1"/>
  <c r="A76" i="537" s="1"/>
  <c r="A77" i="537" s="1"/>
  <c r="A78" i="537" s="1"/>
  <c r="A79" i="537" s="1"/>
  <c r="A80" i="537" s="1"/>
  <c r="G10" i="537"/>
  <c r="G11" i="537" s="1"/>
  <c r="G12" i="537" s="1"/>
  <c r="G13" i="537" s="1"/>
  <c r="G14" i="537" s="1"/>
  <c r="G15" i="537" s="1"/>
  <c r="G16" i="537" s="1"/>
  <c r="G17" i="537" s="1"/>
  <c r="G18" i="537" s="1"/>
  <c r="G19" i="537" s="1"/>
  <c r="G20" i="537" s="1"/>
  <c r="G21" i="537" s="1"/>
  <c r="G22" i="537" s="1"/>
  <c r="G23" i="537" s="1"/>
  <c r="G24" i="537" s="1"/>
  <c r="G25" i="537" s="1"/>
  <c r="G26" i="537" s="1"/>
  <c r="G27" i="537" s="1"/>
  <c r="G28" i="537" s="1"/>
  <c r="G29" i="537" s="1"/>
  <c r="G30" i="537" s="1"/>
  <c r="G31" i="537" s="1"/>
  <c r="G32" i="537" s="1"/>
  <c r="G33" i="537" s="1"/>
  <c r="G34" i="537" s="1"/>
  <c r="G35" i="537" s="1"/>
  <c r="G36" i="537" s="1"/>
  <c r="G37" i="537" s="1"/>
  <c r="G38" i="537" s="1"/>
  <c r="G39" i="537" s="1"/>
  <c r="G40" i="537" s="1"/>
  <c r="G41" i="537" s="1"/>
  <c r="G42" i="537" s="1"/>
  <c r="G43" i="537" s="1"/>
  <c r="G44" i="537" s="1"/>
  <c r="G45" i="537" s="1"/>
  <c r="G46" i="537" s="1"/>
  <c r="G47" i="537" s="1"/>
  <c r="G48" i="537" s="1"/>
  <c r="G49" i="537" s="1"/>
  <c r="G50" i="537" s="1"/>
  <c r="G51" i="537" s="1"/>
  <c r="G52" i="537" s="1"/>
  <c r="G53" i="537" s="1"/>
  <c r="G54" i="537" s="1"/>
  <c r="G55" i="537" s="1"/>
  <c r="G56" i="537" s="1"/>
  <c r="G57" i="537" s="1"/>
  <c r="G58" i="537" s="1"/>
  <c r="G59" i="537" s="1"/>
  <c r="G60" i="537" s="1"/>
  <c r="G61" i="537" s="1"/>
  <c r="G62" i="537" s="1"/>
  <c r="G63" i="537" s="1"/>
  <c r="G64" i="537" s="1"/>
  <c r="G65" i="537" s="1"/>
  <c r="G66" i="537" s="1"/>
  <c r="G67" i="537" s="1"/>
  <c r="G68" i="537" s="1"/>
  <c r="G69" i="537" s="1"/>
  <c r="G70" i="537" s="1"/>
  <c r="G71" i="537" s="1"/>
  <c r="G72" i="537" s="1"/>
  <c r="G73" i="537" s="1"/>
  <c r="G74" i="537" s="1"/>
  <c r="G75" i="537" s="1"/>
  <c r="G76" i="537" s="1"/>
  <c r="G77" i="537" s="1"/>
  <c r="G78" i="537" s="1"/>
  <c r="G79" i="537" s="1"/>
  <c r="G80" i="537" s="1"/>
  <c r="F8" i="537"/>
  <c r="K13" i="538" l="1"/>
  <c r="B14" i="538" s="1"/>
  <c r="K10" i="537"/>
  <c r="B11" i="537" s="1"/>
  <c r="B12" i="537" l="1"/>
  <c r="K12" i="537" s="1"/>
  <c r="B13" i="537" s="1"/>
  <c r="K13" i="537" s="1"/>
  <c r="K11" i="537"/>
  <c r="K14" i="538"/>
  <c r="B15" i="538" s="1"/>
  <c r="K15" i="538" l="1"/>
  <c r="B16" i="538" s="1"/>
  <c r="B14" i="537"/>
  <c r="K14" i="537" s="1"/>
  <c r="B17" i="538" l="1"/>
  <c r="K16" i="538"/>
  <c r="B15" i="537"/>
  <c r="K15" i="537" s="1"/>
  <c r="B18" i="538" l="1"/>
  <c r="K17" i="538"/>
  <c r="B16" i="537"/>
  <c r="K16" i="537" s="1"/>
  <c r="K18" i="538" l="1"/>
  <c r="B19" i="538" s="1"/>
  <c r="B17" i="537"/>
  <c r="K17" i="537" s="1"/>
  <c r="B20" i="538" l="1"/>
  <c r="K19" i="538"/>
  <c r="B18" i="537"/>
  <c r="K18" i="537" s="1"/>
  <c r="K20" i="538" l="1"/>
  <c r="B21" i="538" s="1"/>
  <c r="B19" i="537"/>
  <c r="K19" i="537" s="1"/>
  <c r="B22" i="538" l="1"/>
  <c r="K21" i="538"/>
  <c r="B20" i="537"/>
  <c r="K20" i="537" s="1"/>
  <c r="K22" i="538" l="1"/>
  <c r="B23" i="538" s="1"/>
  <c r="B21" i="537"/>
  <c r="K21" i="537" s="1"/>
  <c r="B24" i="538" l="1"/>
  <c r="K23" i="538"/>
  <c r="B22" i="537"/>
  <c r="K22" i="537" s="1"/>
  <c r="I55" i="516"/>
  <c r="E10" i="516"/>
  <c r="B25" i="538" l="1"/>
  <c r="K24" i="538"/>
  <c r="B23" i="537"/>
  <c r="K23" i="537" s="1"/>
  <c r="E10" i="536"/>
  <c r="G10" i="536" s="1"/>
  <c r="G11" i="536" s="1"/>
  <c r="G12" i="536" s="1"/>
  <c r="G13" i="536" s="1"/>
  <c r="G14" i="536" s="1"/>
  <c r="G15" i="536" s="1"/>
  <c r="G16" i="536" s="1"/>
  <c r="G17" i="536" s="1"/>
  <c r="G18" i="536" s="1"/>
  <c r="G19" i="536" s="1"/>
  <c r="G20" i="536" s="1"/>
  <c r="G21" i="536" s="1"/>
  <c r="G22" i="536" s="1"/>
  <c r="G23" i="536" s="1"/>
  <c r="G24" i="536" s="1"/>
  <c r="G25" i="536" s="1"/>
  <c r="G26" i="536" s="1"/>
  <c r="G27" i="536" s="1"/>
  <c r="G28" i="536" s="1"/>
  <c r="G29" i="536" s="1"/>
  <c r="G30" i="536" s="1"/>
  <c r="G31" i="536" s="1"/>
  <c r="G32" i="536" s="1"/>
  <c r="G33" i="536" s="1"/>
  <c r="G34" i="536" s="1"/>
  <c r="G35" i="536" s="1"/>
  <c r="G36" i="536" s="1"/>
  <c r="G37" i="536" s="1"/>
  <c r="G38" i="536" s="1"/>
  <c r="G39" i="536" s="1"/>
  <c r="G40" i="536" s="1"/>
  <c r="G41" i="536" s="1"/>
  <c r="G42" i="536" s="1"/>
  <c r="G43" i="536" s="1"/>
  <c r="G44" i="536" s="1"/>
  <c r="G45" i="536" s="1"/>
  <c r="G46" i="536" s="1"/>
  <c r="G47" i="536" s="1"/>
  <c r="G48" i="536" s="1"/>
  <c r="G49" i="536" s="1"/>
  <c r="G50" i="536" s="1"/>
  <c r="G51" i="536" s="1"/>
  <c r="G52" i="536" s="1"/>
  <c r="G53" i="536" s="1"/>
  <c r="G54" i="536" s="1"/>
  <c r="G55" i="536" s="1"/>
  <c r="G56" i="536" s="1"/>
  <c r="G57" i="536" s="1"/>
  <c r="G58" i="536" s="1"/>
  <c r="G59" i="536" s="1"/>
  <c r="G60" i="536" s="1"/>
  <c r="G61" i="536" s="1"/>
  <c r="G62" i="536" s="1"/>
  <c r="G63" i="536" s="1"/>
  <c r="G64" i="536" s="1"/>
  <c r="G65" i="536" s="1"/>
  <c r="G66" i="536" s="1"/>
  <c r="G67" i="536" s="1"/>
  <c r="G68" i="536" s="1"/>
  <c r="G69" i="536" s="1"/>
  <c r="G70" i="536" s="1"/>
  <c r="G71" i="536" s="1"/>
  <c r="G72" i="536" s="1"/>
  <c r="G73" i="536" s="1"/>
  <c r="G74" i="536" s="1"/>
  <c r="G75" i="536" s="1"/>
  <c r="G76" i="536" s="1"/>
  <c r="G77" i="536" s="1"/>
  <c r="G78" i="536" s="1"/>
  <c r="G79" i="536" s="1"/>
  <c r="G80" i="536" s="1"/>
  <c r="F11" i="536"/>
  <c r="F12" i="536" s="1"/>
  <c r="F13" i="536" s="1"/>
  <c r="F14" i="536" s="1"/>
  <c r="F15" i="536" s="1"/>
  <c r="F16" i="536" s="1"/>
  <c r="F17" i="536" s="1"/>
  <c r="F18" i="536" s="1"/>
  <c r="F19" i="536" s="1"/>
  <c r="F20" i="536" s="1"/>
  <c r="F21" i="536" s="1"/>
  <c r="F22" i="536" s="1"/>
  <c r="F23" i="536" s="1"/>
  <c r="F24" i="536" s="1"/>
  <c r="F25" i="536" s="1"/>
  <c r="F26" i="536" s="1"/>
  <c r="F27" i="536" s="1"/>
  <c r="F28" i="536" s="1"/>
  <c r="F29" i="536" s="1"/>
  <c r="F30" i="536" s="1"/>
  <c r="F31" i="536" s="1"/>
  <c r="F32" i="536" s="1"/>
  <c r="F33" i="536" s="1"/>
  <c r="F34" i="536" s="1"/>
  <c r="F35" i="536" s="1"/>
  <c r="F36" i="536" s="1"/>
  <c r="F37" i="536" s="1"/>
  <c r="F38" i="536" s="1"/>
  <c r="F39" i="536" s="1"/>
  <c r="F40" i="536" s="1"/>
  <c r="F41" i="536" s="1"/>
  <c r="F42" i="536" s="1"/>
  <c r="F43" i="536" s="1"/>
  <c r="F44" i="536" s="1"/>
  <c r="F45" i="536" s="1"/>
  <c r="F46" i="536" s="1"/>
  <c r="F47" i="536" s="1"/>
  <c r="F48" i="536" s="1"/>
  <c r="F49" i="536" s="1"/>
  <c r="F50" i="536" s="1"/>
  <c r="F51" i="536" s="1"/>
  <c r="F52" i="536" s="1"/>
  <c r="F53" i="536" s="1"/>
  <c r="F54" i="536" s="1"/>
  <c r="F55" i="536" s="1"/>
  <c r="F56" i="536" s="1"/>
  <c r="F57" i="536" s="1"/>
  <c r="F58" i="536" s="1"/>
  <c r="F59" i="536" s="1"/>
  <c r="F60" i="536" s="1"/>
  <c r="F61" i="536" s="1"/>
  <c r="F62" i="536" s="1"/>
  <c r="F63" i="536" s="1"/>
  <c r="F64" i="536" s="1"/>
  <c r="F65" i="536" s="1"/>
  <c r="F66" i="536" s="1"/>
  <c r="F67" i="536" s="1"/>
  <c r="F68" i="536" s="1"/>
  <c r="F69" i="536" s="1"/>
  <c r="F70" i="536" s="1"/>
  <c r="F71" i="536" s="1"/>
  <c r="F72" i="536" s="1"/>
  <c r="F73" i="536" s="1"/>
  <c r="F74" i="536" s="1"/>
  <c r="F75" i="536" s="1"/>
  <c r="F76" i="536" s="1"/>
  <c r="F77" i="536" s="1"/>
  <c r="F78" i="536" s="1"/>
  <c r="F79" i="536" s="1"/>
  <c r="F80" i="536" s="1"/>
  <c r="A11" i="536"/>
  <c r="A12" i="536" s="1"/>
  <c r="A13" i="536" s="1"/>
  <c r="A14" i="536" s="1"/>
  <c r="A15" i="536" s="1"/>
  <c r="A16" i="536" s="1"/>
  <c r="A17" i="536" s="1"/>
  <c r="A18" i="536" s="1"/>
  <c r="A19" i="536" s="1"/>
  <c r="A20" i="536" s="1"/>
  <c r="A21" i="536" s="1"/>
  <c r="A22" i="536" s="1"/>
  <c r="A23" i="536" s="1"/>
  <c r="A24" i="536" s="1"/>
  <c r="A25" i="536" s="1"/>
  <c r="A26" i="536" s="1"/>
  <c r="A27" i="536" s="1"/>
  <c r="A28" i="536" s="1"/>
  <c r="A29" i="536" s="1"/>
  <c r="A30" i="536" s="1"/>
  <c r="A31" i="536" s="1"/>
  <c r="A32" i="536" s="1"/>
  <c r="A33" i="536" s="1"/>
  <c r="A34" i="536" s="1"/>
  <c r="A35" i="536" s="1"/>
  <c r="A36" i="536" s="1"/>
  <c r="A37" i="536" s="1"/>
  <c r="A38" i="536" s="1"/>
  <c r="A39" i="536" s="1"/>
  <c r="A40" i="536" s="1"/>
  <c r="A41" i="536" s="1"/>
  <c r="A42" i="536" s="1"/>
  <c r="A43" i="536" s="1"/>
  <c r="A44" i="536" s="1"/>
  <c r="A45" i="536" s="1"/>
  <c r="A46" i="536" s="1"/>
  <c r="A47" i="536" s="1"/>
  <c r="A48" i="536" s="1"/>
  <c r="A49" i="536" s="1"/>
  <c r="A50" i="536" s="1"/>
  <c r="A51" i="536" s="1"/>
  <c r="A52" i="536" s="1"/>
  <c r="A53" i="536" s="1"/>
  <c r="A54" i="536" s="1"/>
  <c r="A55" i="536" s="1"/>
  <c r="A56" i="536" s="1"/>
  <c r="A57" i="536" s="1"/>
  <c r="A58" i="536" s="1"/>
  <c r="A59" i="536" s="1"/>
  <c r="A60" i="536" s="1"/>
  <c r="A61" i="536" s="1"/>
  <c r="A62" i="536" s="1"/>
  <c r="A63" i="536" s="1"/>
  <c r="A64" i="536" s="1"/>
  <c r="A65" i="536" s="1"/>
  <c r="A66" i="536" s="1"/>
  <c r="A67" i="536" s="1"/>
  <c r="A68" i="536" s="1"/>
  <c r="A69" i="536" s="1"/>
  <c r="A70" i="536" s="1"/>
  <c r="A71" i="536" s="1"/>
  <c r="A72" i="536" s="1"/>
  <c r="A73" i="536" s="1"/>
  <c r="A74" i="536" s="1"/>
  <c r="A75" i="536" s="1"/>
  <c r="A76" i="536" s="1"/>
  <c r="A77" i="536" s="1"/>
  <c r="A78" i="536" s="1"/>
  <c r="A79" i="536" s="1"/>
  <c r="A80" i="536" s="1"/>
  <c r="F8" i="536"/>
  <c r="E10" i="535"/>
  <c r="E11" i="536" l="1"/>
  <c r="E12" i="536" s="1"/>
  <c r="E13" i="536" s="1"/>
  <c r="E14" i="536" s="1"/>
  <c r="E15" i="536" s="1"/>
  <c r="E16" i="536" s="1"/>
  <c r="E17" i="536" s="1"/>
  <c r="E18" i="536" s="1"/>
  <c r="E19" i="536" s="1"/>
  <c r="E20" i="536" s="1"/>
  <c r="E21" i="536" s="1"/>
  <c r="E22" i="536" s="1"/>
  <c r="E23" i="536" s="1"/>
  <c r="E24" i="536" s="1"/>
  <c r="E25" i="536" s="1"/>
  <c r="E26" i="536" s="1"/>
  <c r="E27" i="536" s="1"/>
  <c r="E28" i="536" s="1"/>
  <c r="E29" i="536" s="1"/>
  <c r="E30" i="536" s="1"/>
  <c r="E31" i="536" s="1"/>
  <c r="E32" i="536" s="1"/>
  <c r="E33" i="536" s="1"/>
  <c r="E34" i="536" s="1"/>
  <c r="E35" i="536" s="1"/>
  <c r="E36" i="536" s="1"/>
  <c r="E37" i="536" s="1"/>
  <c r="E38" i="536" s="1"/>
  <c r="E39" i="536" s="1"/>
  <c r="E40" i="536" s="1"/>
  <c r="E41" i="536" s="1"/>
  <c r="E42" i="536" s="1"/>
  <c r="E43" i="536" s="1"/>
  <c r="E44" i="536" s="1"/>
  <c r="E45" i="536" s="1"/>
  <c r="E46" i="536" s="1"/>
  <c r="E47" i="536" s="1"/>
  <c r="E48" i="536" s="1"/>
  <c r="E49" i="536" s="1"/>
  <c r="E50" i="536" s="1"/>
  <c r="E51" i="536" s="1"/>
  <c r="E52" i="536" s="1"/>
  <c r="E53" i="536" s="1"/>
  <c r="E54" i="536" s="1"/>
  <c r="E55" i="536" s="1"/>
  <c r="E56" i="536" s="1"/>
  <c r="E57" i="536" s="1"/>
  <c r="E58" i="536" s="1"/>
  <c r="E59" i="536" s="1"/>
  <c r="E60" i="536" s="1"/>
  <c r="E61" i="536" s="1"/>
  <c r="E62" i="536" s="1"/>
  <c r="E63" i="536" s="1"/>
  <c r="E64" i="536" s="1"/>
  <c r="E65" i="536" s="1"/>
  <c r="E66" i="536" s="1"/>
  <c r="E67" i="536" s="1"/>
  <c r="E68" i="536" s="1"/>
  <c r="E69" i="536" s="1"/>
  <c r="E70" i="536" s="1"/>
  <c r="E71" i="536" s="1"/>
  <c r="E72" i="536" s="1"/>
  <c r="E73" i="536" s="1"/>
  <c r="E74" i="536" s="1"/>
  <c r="E75" i="536" s="1"/>
  <c r="E76" i="536" s="1"/>
  <c r="E77" i="536" s="1"/>
  <c r="E78" i="536" s="1"/>
  <c r="E79" i="536" s="1"/>
  <c r="E80" i="536" s="1"/>
  <c r="K25" i="538"/>
  <c r="B26" i="538" s="1"/>
  <c r="B24" i="537"/>
  <c r="K24" i="537" s="1"/>
  <c r="B10" i="536"/>
  <c r="K10" i="536" s="1"/>
  <c r="B11" i="536" s="1"/>
  <c r="G10" i="535"/>
  <c r="G11" i="535" s="1"/>
  <c r="G12" i="535" s="1"/>
  <c r="G13" i="535" s="1"/>
  <c r="G14" i="535" s="1"/>
  <c r="G15" i="535" s="1"/>
  <c r="G16" i="535" s="1"/>
  <c r="G17" i="535" s="1"/>
  <c r="G18" i="535" s="1"/>
  <c r="G19" i="535" s="1"/>
  <c r="G20" i="535" s="1"/>
  <c r="G21" i="535" s="1"/>
  <c r="G22" i="535" s="1"/>
  <c r="G23" i="535" s="1"/>
  <c r="G24" i="535" s="1"/>
  <c r="G25" i="535" s="1"/>
  <c r="G26" i="535" s="1"/>
  <c r="G27" i="535" s="1"/>
  <c r="G28" i="535" s="1"/>
  <c r="G29" i="535" s="1"/>
  <c r="G30" i="535" s="1"/>
  <c r="G31" i="535" s="1"/>
  <c r="G32" i="535" s="1"/>
  <c r="G33" i="535" s="1"/>
  <c r="G34" i="535" s="1"/>
  <c r="G35" i="535" s="1"/>
  <c r="G36" i="535" s="1"/>
  <c r="G37" i="535" s="1"/>
  <c r="G38" i="535" s="1"/>
  <c r="G39" i="535" s="1"/>
  <c r="G40" i="535" s="1"/>
  <c r="G41" i="535" s="1"/>
  <c r="G42" i="535" s="1"/>
  <c r="G43" i="535" s="1"/>
  <c r="G44" i="535" s="1"/>
  <c r="G45" i="535" s="1"/>
  <c r="G46" i="535" s="1"/>
  <c r="G47" i="535" s="1"/>
  <c r="G48" i="535" s="1"/>
  <c r="G49" i="535" s="1"/>
  <c r="G50" i="535" s="1"/>
  <c r="G51" i="535" s="1"/>
  <c r="G52" i="535" s="1"/>
  <c r="G53" i="535" s="1"/>
  <c r="G54" i="535" s="1"/>
  <c r="G55" i="535" s="1"/>
  <c r="G56" i="535" s="1"/>
  <c r="G57" i="535" s="1"/>
  <c r="G58" i="535" s="1"/>
  <c r="G59" i="535" s="1"/>
  <c r="G60" i="535" s="1"/>
  <c r="G61" i="535" s="1"/>
  <c r="G62" i="535" s="1"/>
  <c r="G63" i="535" s="1"/>
  <c r="G64" i="535" s="1"/>
  <c r="G65" i="535" s="1"/>
  <c r="G66" i="535" s="1"/>
  <c r="G67" i="535" s="1"/>
  <c r="G68" i="535" s="1"/>
  <c r="G69" i="535" s="1"/>
  <c r="G70" i="535" s="1"/>
  <c r="G71" i="535" s="1"/>
  <c r="G72" i="535" s="1"/>
  <c r="G73" i="535" s="1"/>
  <c r="G74" i="535" s="1"/>
  <c r="G75" i="535" s="1"/>
  <c r="G76" i="535" s="1"/>
  <c r="G77" i="535" s="1"/>
  <c r="G78" i="535" s="1"/>
  <c r="G79" i="535" s="1"/>
  <c r="G80" i="535" s="1"/>
  <c r="F11" i="535"/>
  <c r="F12" i="535" s="1"/>
  <c r="F13" i="535" s="1"/>
  <c r="F14" i="535" s="1"/>
  <c r="F15" i="535" s="1"/>
  <c r="F16" i="535" s="1"/>
  <c r="F17" i="535" s="1"/>
  <c r="F18" i="535" s="1"/>
  <c r="F19" i="535" s="1"/>
  <c r="F20" i="535" s="1"/>
  <c r="F21" i="535" s="1"/>
  <c r="F22" i="535" s="1"/>
  <c r="F23" i="535" s="1"/>
  <c r="F24" i="535" s="1"/>
  <c r="F25" i="535" s="1"/>
  <c r="F26" i="535" s="1"/>
  <c r="F27" i="535" s="1"/>
  <c r="F28" i="535" s="1"/>
  <c r="F29" i="535" s="1"/>
  <c r="F30" i="535" s="1"/>
  <c r="F31" i="535" s="1"/>
  <c r="F32" i="535" s="1"/>
  <c r="F33" i="535" s="1"/>
  <c r="F34" i="535" s="1"/>
  <c r="F35" i="535" s="1"/>
  <c r="F36" i="535" s="1"/>
  <c r="F37" i="535" s="1"/>
  <c r="F38" i="535" s="1"/>
  <c r="F39" i="535" s="1"/>
  <c r="F40" i="535" s="1"/>
  <c r="F41" i="535" s="1"/>
  <c r="F42" i="535" s="1"/>
  <c r="F43" i="535" s="1"/>
  <c r="F44" i="535" s="1"/>
  <c r="F45" i="535" s="1"/>
  <c r="F46" i="535" s="1"/>
  <c r="F47" i="535" s="1"/>
  <c r="F48" i="535" s="1"/>
  <c r="F49" i="535" s="1"/>
  <c r="F50" i="535" s="1"/>
  <c r="F51" i="535" s="1"/>
  <c r="F52" i="535" s="1"/>
  <c r="F53" i="535" s="1"/>
  <c r="F54" i="535" s="1"/>
  <c r="F55" i="535" s="1"/>
  <c r="F56" i="535" s="1"/>
  <c r="F57" i="535" s="1"/>
  <c r="F58" i="535" s="1"/>
  <c r="F59" i="535" s="1"/>
  <c r="F60" i="535" s="1"/>
  <c r="F61" i="535" s="1"/>
  <c r="F62" i="535" s="1"/>
  <c r="F63" i="535" s="1"/>
  <c r="F64" i="535" s="1"/>
  <c r="F65" i="535" s="1"/>
  <c r="F66" i="535" s="1"/>
  <c r="F67" i="535" s="1"/>
  <c r="F68" i="535" s="1"/>
  <c r="F69" i="535" s="1"/>
  <c r="F70" i="535" s="1"/>
  <c r="F71" i="535" s="1"/>
  <c r="F72" i="535" s="1"/>
  <c r="F73" i="535" s="1"/>
  <c r="F74" i="535" s="1"/>
  <c r="F75" i="535" s="1"/>
  <c r="F76" i="535" s="1"/>
  <c r="F77" i="535" s="1"/>
  <c r="F78" i="535" s="1"/>
  <c r="F79" i="535" s="1"/>
  <c r="F80" i="535" s="1"/>
  <c r="A11" i="535"/>
  <c r="A12" i="535" s="1"/>
  <c r="A13" i="535" s="1"/>
  <c r="A14" i="535" s="1"/>
  <c r="A15" i="535" s="1"/>
  <c r="A16" i="535" s="1"/>
  <c r="A17" i="535" s="1"/>
  <c r="A18" i="535" s="1"/>
  <c r="A19" i="535" s="1"/>
  <c r="A20" i="535" s="1"/>
  <c r="A21" i="535" s="1"/>
  <c r="A22" i="535" s="1"/>
  <c r="A23" i="535" s="1"/>
  <c r="A24" i="535" s="1"/>
  <c r="A25" i="535" s="1"/>
  <c r="A26" i="535" s="1"/>
  <c r="A27" i="535" s="1"/>
  <c r="A28" i="535" s="1"/>
  <c r="A29" i="535" s="1"/>
  <c r="A30" i="535" s="1"/>
  <c r="A31" i="535" s="1"/>
  <c r="A32" i="535" s="1"/>
  <c r="A33" i="535" s="1"/>
  <c r="A34" i="535" s="1"/>
  <c r="A35" i="535" s="1"/>
  <c r="A36" i="535" s="1"/>
  <c r="A37" i="535" s="1"/>
  <c r="A38" i="535" s="1"/>
  <c r="A39" i="535" s="1"/>
  <c r="A40" i="535" s="1"/>
  <c r="A41" i="535" s="1"/>
  <c r="A42" i="535" s="1"/>
  <c r="A43" i="535" s="1"/>
  <c r="A44" i="535" s="1"/>
  <c r="A45" i="535" s="1"/>
  <c r="A46" i="535" s="1"/>
  <c r="A47" i="535" s="1"/>
  <c r="A48" i="535" s="1"/>
  <c r="A49" i="535" s="1"/>
  <c r="A50" i="535" s="1"/>
  <c r="A51" i="535" s="1"/>
  <c r="A52" i="535" s="1"/>
  <c r="A53" i="535" s="1"/>
  <c r="A54" i="535" s="1"/>
  <c r="A55" i="535" s="1"/>
  <c r="A56" i="535" s="1"/>
  <c r="A57" i="535" s="1"/>
  <c r="A58" i="535" s="1"/>
  <c r="A59" i="535" s="1"/>
  <c r="A60" i="535" s="1"/>
  <c r="A61" i="535" s="1"/>
  <c r="A62" i="535" s="1"/>
  <c r="A63" i="535" s="1"/>
  <c r="A64" i="535" s="1"/>
  <c r="A65" i="535" s="1"/>
  <c r="A66" i="535" s="1"/>
  <c r="A67" i="535" s="1"/>
  <c r="A68" i="535" s="1"/>
  <c r="A69" i="535" s="1"/>
  <c r="A70" i="535" s="1"/>
  <c r="A71" i="535" s="1"/>
  <c r="A72" i="535" s="1"/>
  <c r="A73" i="535" s="1"/>
  <c r="A74" i="535" s="1"/>
  <c r="A75" i="535" s="1"/>
  <c r="A76" i="535" s="1"/>
  <c r="A77" i="535" s="1"/>
  <c r="A78" i="535" s="1"/>
  <c r="A79" i="535" s="1"/>
  <c r="A80" i="535" s="1"/>
  <c r="E11" i="535"/>
  <c r="E12" i="535" s="1"/>
  <c r="E13" i="535" s="1"/>
  <c r="E14" i="535" s="1"/>
  <c r="E15" i="535" s="1"/>
  <c r="E16" i="535" s="1"/>
  <c r="E17" i="535" s="1"/>
  <c r="E18" i="535" s="1"/>
  <c r="E19" i="535" s="1"/>
  <c r="E20" i="535" s="1"/>
  <c r="E21" i="535" s="1"/>
  <c r="E22" i="535" s="1"/>
  <c r="E23" i="535" s="1"/>
  <c r="E24" i="535" s="1"/>
  <c r="E25" i="535" s="1"/>
  <c r="E26" i="535" s="1"/>
  <c r="E27" i="535" s="1"/>
  <c r="E28" i="535" s="1"/>
  <c r="E29" i="535" s="1"/>
  <c r="E30" i="535" s="1"/>
  <c r="E31" i="535" s="1"/>
  <c r="E32" i="535" s="1"/>
  <c r="E33" i="535" s="1"/>
  <c r="E34" i="535" s="1"/>
  <c r="E35" i="535" s="1"/>
  <c r="E36" i="535" s="1"/>
  <c r="E37" i="535" s="1"/>
  <c r="E38" i="535" s="1"/>
  <c r="E39" i="535" s="1"/>
  <c r="E40" i="535" s="1"/>
  <c r="E41" i="535" s="1"/>
  <c r="E42" i="535" s="1"/>
  <c r="E43" i="535" s="1"/>
  <c r="E44" i="535" s="1"/>
  <c r="E45" i="535" s="1"/>
  <c r="E46" i="535" s="1"/>
  <c r="E47" i="535" s="1"/>
  <c r="E48" i="535" s="1"/>
  <c r="E49" i="535" s="1"/>
  <c r="E50" i="535" s="1"/>
  <c r="E51" i="535" s="1"/>
  <c r="E52" i="535" s="1"/>
  <c r="E53" i="535" s="1"/>
  <c r="E54" i="535" s="1"/>
  <c r="E55" i="535" s="1"/>
  <c r="E56" i="535" s="1"/>
  <c r="E57" i="535" s="1"/>
  <c r="E58" i="535" s="1"/>
  <c r="E59" i="535" s="1"/>
  <c r="E60" i="535" s="1"/>
  <c r="E61" i="535" s="1"/>
  <c r="E62" i="535" s="1"/>
  <c r="E63" i="535" s="1"/>
  <c r="E64" i="535" s="1"/>
  <c r="E65" i="535" s="1"/>
  <c r="E66" i="535" s="1"/>
  <c r="E67" i="535" s="1"/>
  <c r="E68" i="535" s="1"/>
  <c r="E69" i="535" s="1"/>
  <c r="E70" i="535" s="1"/>
  <c r="E71" i="535" s="1"/>
  <c r="E72" i="535" s="1"/>
  <c r="E73" i="535" s="1"/>
  <c r="E74" i="535" s="1"/>
  <c r="E75" i="535" s="1"/>
  <c r="E76" i="535" s="1"/>
  <c r="E77" i="535" s="1"/>
  <c r="E78" i="535" s="1"/>
  <c r="E79" i="535" s="1"/>
  <c r="E80" i="535" s="1"/>
  <c r="F8" i="535"/>
  <c r="K11" i="536" l="1"/>
  <c r="B12" i="536" s="1"/>
  <c r="K12" i="536" s="1"/>
  <c r="B13" i="536" s="1"/>
  <c r="K26" i="538"/>
  <c r="B27" i="538" s="1"/>
  <c r="B25" i="537"/>
  <c r="K25" i="537" s="1"/>
  <c r="B10" i="535"/>
  <c r="K10" i="535" s="1"/>
  <c r="B11" i="535" s="1"/>
  <c r="K11" i="535" s="1"/>
  <c r="B28" i="538" l="1"/>
  <c r="K27" i="538"/>
  <c r="B26" i="537"/>
  <c r="K26" i="537" s="1"/>
  <c r="K13" i="536"/>
  <c r="B14" i="536" s="1"/>
  <c r="B12" i="535"/>
  <c r="B29" i="538" l="1"/>
  <c r="K28" i="538"/>
  <c r="B27" i="537"/>
  <c r="K27" i="537" s="1"/>
  <c r="K14" i="536"/>
  <c r="B15" i="536" s="1"/>
  <c r="K12" i="535"/>
  <c r="B13" i="535" s="1"/>
  <c r="K13" i="535" s="1"/>
  <c r="B14" i="535" s="1"/>
  <c r="K14" i="535" s="1"/>
  <c r="K29" i="538" l="1"/>
  <c r="B30" i="538" s="1"/>
  <c r="B28" i="537"/>
  <c r="K28" i="537" s="1"/>
  <c r="K15" i="536"/>
  <c r="B16" i="536" s="1"/>
  <c r="B15" i="535"/>
  <c r="K15" i="535" s="1"/>
  <c r="H43" i="515"/>
  <c r="E10" i="515"/>
  <c r="K30" i="538" l="1"/>
  <c r="B31" i="538" s="1"/>
  <c r="B29" i="537"/>
  <c r="K29" i="537" s="1"/>
  <c r="K16" i="536"/>
  <c r="B17" i="536" s="1"/>
  <c r="B16" i="535"/>
  <c r="K16" i="535" s="1"/>
  <c r="B32" i="538" l="1"/>
  <c r="K31" i="538"/>
  <c r="B30" i="537"/>
  <c r="K30" i="537" s="1"/>
  <c r="K17" i="536"/>
  <c r="B18" i="536" s="1"/>
  <c r="B17" i="535"/>
  <c r="K17" i="535" s="1"/>
  <c r="K32" i="538" l="1"/>
  <c r="B33" i="538" s="1"/>
  <c r="B31" i="537"/>
  <c r="K31" i="537" s="1"/>
  <c r="B19" i="536"/>
  <c r="K18" i="536"/>
  <c r="B18" i="535"/>
  <c r="K18" i="535" s="1"/>
  <c r="B34" i="538" l="1"/>
  <c r="K33" i="538"/>
  <c r="B32" i="537"/>
  <c r="K32" i="537" s="1"/>
  <c r="K19" i="536"/>
  <c r="B20" i="536" s="1"/>
  <c r="B19" i="535"/>
  <c r="K19" i="535" s="1"/>
  <c r="K34" i="538" l="1"/>
  <c r="B35" i="538" s="1"/>
  <c r="B33" i="537"/>
  <c r="K33" i="537" s="1"/>
  <c r="K20" i="536"/>
  <c r="B21" i="536" s="1"/>
  <c r="B20" i="535"/>
  <c r="K20" i="535" s="1"/>
  <c r="K35" i="538" l="1"/>
  <c r="B36" i="538" s="1"/>
  <c r="B34" i="537"/>
  <c r="K34" i="537" s="1"/>
  <c r="K21" i="536"/>
  <c r="B22" i="536" s="1"/>
  <c r="B21" i="535"/>
  <c r="K21" i="535" s="1"/>
  <c r="B37" i="538" l="1"/>
  <c r="K36" i="538"/>
  <c r="B35" i="537"/>
  <c r="K35" i="537" s="1"/>
  <c r="K22" i="536"/>
  <c r="B23" i="536" s="1"/>
  <c r="B22" i="535"/>
  <c r="K22" i="535" s="1"/>
  <c r="K37" i="538" l="1"/>
  <c r="B38" i="538" s="1"/>
  <c r="B36" i="537"/>
  <c r="K36" i="537" s="1"/>
  <c r="K23" i="536"/>
  <c r="B24" i="536" s="1"/>
  <c r="B23" i="535"/>
  <c r="K23" i="535" s="1"/>
  <c r="K38" i="538" l="1"/>
  <c r="B39" i="538" s="1"/>
  <c r="B37" i="537"/>
  <c r="K37" i="537" s="1"/>
  <c r="K24" i="536"/>
  <c r="B25" i="536" s="1"/>
  <c r="B24" i="535"/>
  <c r="K24" i="535" s="1"/>
  <c r="K39" i="538" l="1"/>
  <c r="B40" i="538" s="1"/>
  <c r="B38" i="537"/>
  <c r="K38" i="537" s="1"/>
  <c r="K25" i="536"/>
  <c r="B26" i="536" s="1"/>
  <c r="B25" i="535"/>
  <c r="K25" i="535" s="1"/>
  <c r="B41" i="538" l="1"/>
  <c r="K40" i="538"/>
  <c r="B39" i="537"/>
  <c r="K39" i="537" s="1"/>
  <c r="K26" i="536"/>
  <c r="B27" i="536" s="1"/>
  <c r="B26" i="535"/>
  <c r="K26" i="535" s="1"/>
  <c r="K41" i="538" l="1"/>
  <c r="B42" i="538" s="1"/>
  <c r="B40" i="537"/>
  <c r="K40" i="537" s="1"/>
  <c r="K27" i="536"/>
  <c r="B28" i="536" s="1"/>
  <c r="B27" i="535"/>
  <c r="K27" i="535" s="1"/>
  <c r="K42" i="538" l="1"/>
  <c r="B43" i="538" s="1"/>
  <c r="B41" i="537"/>
  <c r="K41" i="537" s="1"/>
  <c r="K28" i="536"/>
  <c r="B29" i="536" s="1"/>
  <c r="B28" i="535"/>
  <c r="K28" i="535" s="1"/>
  <c r="B44" i="538" l="1"/>
  <c r="K43" i="538"/>
  <c r="B42" i="537"/>
  <c r="K42" i="537" s="1"/>
  <c r="K29" i="536"/>
  <c r="B30" i="536" s="1"/>
  <c r="B29" i="535"/>
  <c r="K29" i="535" s="1"/>
  <c r="K44" i="538" l="1"/>
  <c r="B45" i="538" s="1"/>
  <c r="B43" i="537"/>
  <c r="K43" i="537" s="1"/>
  <c r="K30" i="536"/>
  <c r="B31" i="536" s="1"/>
  <c r="B30" i="535"/>
  <c r="K30" i="535" s="1"/>
  <c r="K45" i="538" l="1"/>
  <c r="B46" i="538" s="1"/>
  <c r="B44" i="537"/>
  <c r="K44" i="537" s="1"/>
  <c r="K31" i="536"/>
  <c r="B32" i="536" s="1"/>
  <c r="B31" i="535"/>
  <c r="K31" i="535" s="1"/>
  <c r="K46" i="538" l="1"/>
  <c r="B47" i="538" s="1"/>
  <c r="B45" i="537"/>
  <c r="K45" i="537" s="1"/>
  <c r="K32" i="536"/>
  <c r="B33" i="536" s="1"/>
  <c r="B32" i="535"/>
  <c r="K32" i="535" s="1"/>
  <c r="B48" i="538" l="1"/>
  <c r="K47" i="538"/>
  <c r="B46" i="537"/>
  <c r="K46" i="537" s="1"/>
  <c r="K33" i="536"/>
  <c r="B34" i="536" s="1"/>
  <c r="B33" i="535"/>
  <c r="K33" i="535" s="1"/>
  <c r="K48" i="538" l="1"/>
  <c r="B49" i="538" s="1"/>
  <c r="B47" i="537"/>
  <c r="K47" i="537" s="1"/>
  <c r="K34" i="536"/>
  <c r="B35" i="536" s="1"/>
  <c r="B34" i="535"/>
  <c r="K34" i="535" s="1"/>
  <c r="K49" i="538" l="1"/>
  <c r="B50" i="538" s="1"/>
  <c r="B48" i="537"/>
  <c r="K48" i="537" s="1"/>
  <c r="K35" i="536"/>
  <c r="B36" i="536" s="1"/>
  <c r="B35" i="535"/>
  <c r="K35" i="535" s="1"/>
  <c r="K50" i="538" l="1"/>
  <c r="B51" i="538" s="1"/>
  <c r="B49" i="537"/>
  <c r="K49" i="537" s="1"/>
  <c r="K36" i="536"/>
  <c r="B37" i="536" s="1"/>
  <c r="B36" i="535"/>
  <c r="K36" i="535" s="1"/>
  <c r="K51" i="538" l="1"/>
  <c r="B52" i="538" s="1"/>
  <c r="B50" i="537"/>
  <c r="K50" i="537" s="1"/>
  <c r="K37" i="536"/>
  <c r="B38" i="536" s="1"/>
  <c r="B37" i="535"/>
  <c r="K37" i="535" s="1"/>
  <c r="B53" i="538" l="1"/>
  <c r="K52" i="538"/>
  <c r="B51" i="537"/>
  <c r="K51" i="537" s="1"/>
  <c r="K38" i="536"/>
  <c r="B39" i="536" s="1"/>
  <c r="B38" i="535"/>
  <c r="K38" i="535" s="1"/>
  <c r="K53" i="538" l="1"/>
  <c r="B54" i="538" s="1"/>
  <c r="B52" i="537"/>
  <c r="K52" i="537" s="1"/>
  <c r="K39" i="536"/>
  <c r="B40" i="536" s="1"/>
  <c r="B39" i="535"/>
  <c r="K39" i="535" s="1"/>
  <c r="K54" i="538" l="1"/>
  <c r="B55" i="538" s="1"/>
  <c r="B53" i="537"/>
  <c r="K53" i="537" s="1"/>
  <c r="K40" i="536"/>
  <c r="B41" i="536" s="1"/>
  <c r="B40" i="535"/>
  <c r="K40" i="535" s="1"/>
  <c r="B56" i="538" l="1"/>
  <c r="K55" i="538"/>
  <c r="B54" i="537"/>
  <c r="K54" i="537" s="1"/>
  <c r="K41" i="536"/>
  <c r="B42" i="536" s="1"/>
  <c r="B41" i="535"/>
  <c r="K41" i="535" s="1"/>
  <c r="K56" i="538" l="1"/>
  <c r="B57" i="538" s="1"/>
  <c r="B55" i="537"/>
  <c r="K55" i="537" s="1"/>
  <c r="K42" i="536"/>
  <c r="B43" i="536" s="1"/>
  <c r="B42" i="535"/>
  <c r="K42" i="535" s="1"/>
  <c r="K57" i="538" l="1"/>
  <c r="B58" i="538" s="1"/>
  <c r="B56" i="537"/>
  <c r="K56" i="537" s="1"/>
  <c r="K43" i="536"/>
  <c r="B44" i="536" s="1"/>
  <c r="B43" i="535"/>
  <c r="K43" i="535" s="1"/>
  <c r="K58" i="538" l="1"/>
  <c r="B59" i="538" s="1"/>
  <c r="B57" i="537"/>
  <c r="K57" i="537" s="1"/>
  <c r="K44" i="536"/>
  <c r="B45" i="536" s="1"/>
  <c r="B44" i="535"/>
  <c r="K44" i="535" s="1"/>
  <c r="K59" i="538" l="1"/>
  <c r="B60" i="538" s="1"/>
  <c r="B58" i="537"/>
  <c r="K58" i="537" s="1"/>
  <c r="K45" i="536"/>
  <c r="B46" i="536" s="1"/>
  <c r="B45" i="535"/>
  <c r="K45" i="535" s="1"/>
  <c r="B61" i="538" l="1"/>
  <c r="K60" i="538"/>
  <c r="B59" i="537"/>
  <c r="K59" i="537" s="1"/>
  <c r="K46" i="536"/>
  <c r="B47" i="536" s="1"/>
  <c r="B46" i="535"/>
  <c r="K46" i="535" s="1"/>
  <c r="K61" i="538" l="1"/>
  <c r="B62" i="538" s="1"/>
  <c r="B60" i="537"/>
  <c r="K60" i="537" s="1"/>
  <c r="K47" i="536"/>
  <c r="B48" i="536" s="1"/>
  <c r="B47" i="535"/>
  <c r="K47" i="535" s="1"/>
  <c r="K62" i="538" l="1"/>
  <c r="B63" i="538" s="1"/>
  <c r="B61" i="537"/>
  <c r="K61" i="537" s="1"/>
  <c r="K48" i="536"/>
  <c r="B49" i="536" s="1"/>
  <c r="B48" i="535"/>
  <c r="K48" i="535" s="1"/>
  <c r="B64" i="538" l="1"/>
  <c r="K63" i="538"/>
  <c r="B62" i="537"/>
  <c r="K62" i="537" s="1"/>
  <c r="K49" i="536"/>
  <c r="B50" i="536" s="1"/>
  <c r="B49" i="535"/>
  <c r="K49" i="535" s="1"/>
  <c r="K64" i="538" l="1"/>
  <c r="B65" i="538" s="1"/>
  <c r="B63" i="537"/>
  <c r="K63" i="537" s="1"/>
  <c r="K50" i="536"/>
  <c r="B51" i="536" s="1"/>
  <c r="B50" i="535"/>
  <c r="K50" i="535" s="1"/>
  <c r="K65" i="538" l="1"/>
  <c r="B66" i="538" s="1"/>
  <c r="B64" i="537"/>
  <c r="K64" i="537" s="1"/>
  <c r="K51" i="536"/>
  <c r="B52" i="536" s="1"/>
  <c r="B51" i="535"/>
  <c r="K51" i="535" s="1"/>
  <c r="K66" i="538" l="1"/>
  <c r="B67" i="538" s="1"/>
  <c r="B65" i="537"/>
  <c r="K65" i="537" s="1"/>
  <c r="K52" i="536"/>
  <c r="B53" i="536" s="1"/>
  <c r="B52" i="535"/>
  <c r="K52" i="535" s="1"/>
  <c r="K67" i="538" l="1"/>
  <c r="B68" i="538" s="1"/>
  <c r="B66" i="537"/>
  <c r="K66" i="537" s="1"/>
  <c r="K53" i="536"/>
  <c r="B54" i="536" s="1"/>
  <c r="B53" i="535"/>
  <c r="K53" i="535" s="1"/>
  <c r="K68" i="538" l="1"/>
  <c r="B69" i="538" s="1"/>
  <c r="B67" i="537"/>
  <c r="K67" i="537" s="1"/>
  <c r="K54" i="536"/>
  <c r="B55" i="536" s="1"/>
  <c r="B54" i="535"/>
  <c r="K54" i="535" s="1"/>
  <c r="K69" i="538" l="1"/>
  <c r="B70" i="538" s="1"/>
  <c r="B68" i="537"/>
  <c r="K68" i="537" s="1"/>
  <c r="K55" i="536"/>
  <c r="B56" i="536" s="1"/>
  <c r="B55" i="535"/>
  <c r="K55" i="535" s="1"/>
  <c r="K70" i="538" l="1"/>
  <c r="B71" i="538" s="1"/>
  <c r="B69" i="537"/>
  <c r="K69" i="537" s="1"/>
  <c r="K56" i="536"/>
  <c r="B57" i="536" s="1"/>
  <c r="B56" i="535"/>
  <c r="K56" i="535" s="1"/>
  <c r="K71" i="538" l="1"/>
  <c r="B72" i="538" s="1"/>
  <c r="B70" i="537"/>
  <c r="K70" i="537" s="1"/>
  <c r="K57" i="536"/>
  <c r="B58" i="536" s="1"/>
  <c r="B57" i="535"/>
  <c r="K57" i="535" s="1"/>
  <c r="K72" i="538" l="1"/>
  <c r="B73" i="538" s="1"/>
  <c r="B71" i="537"/>
  <c r="K71" i="537" s="1"/>
  <c r="K58" i="536"/>
  <c r="B59" i="536" s="1"/>
  <c r="B58" i="535"/>
  <c r="K58" i="535" s="1"/>
  <c r="B74" i="538" l="1"/>
  <c r="K73" i="538"/>
  <c r="B72" i="537"/>
  <c r="K72" i="537" s="1"/>
  <c r="K59" i="536"/>
  <c r="B60" i="536" s="1"/>
  <c r="B59" i="535"/>
  <c r="K59" i="535" s="1"/>
  <c r="K74" i="538" l="1"/>
  <c r="B75" i="538" s="1"/>
  <c r="B73" i="537"/>
  <c r="K73" i="537" s="1"/>
  <c r="K60" i="536"/>
  <c r="B61" i="536" s="1"/>
  <c r="B60" i="535"/>
  <c r="K60" i="535" s="1"/>
  <c r="K75" i="538" l="1"/>
  <c r="B76" i="538" s="1"/>
  <c r="B74" i="537"/>
  <c r="K74" i="537" s="1"/>
  <c r="K61" i="536"/>
  <c r="B62" i="536" s="1"/>
  <c r="B61" i="535"/>
  <c r="K61" i="535" s="1"/>
  <c r="B77" i="538" l="1"/>
  <c r="K76" i="538"/>
  <c r="B75" i="537"/>
  <c r="K75" i="537" s="1"/>
  <c r="K62" i="536"/>
  <c r="B63" i="536" s="1"/>
  <c r="B62" i="535"/>
  <c r="K62" i="535" s="1"/>
  <c r="K77" i="538" l="1"/>
  <c r="B78" i="538" s="1"/>
  <c r="B76" i="537"/>
  <c r="K76" i="537" s="1"/>
  <c r="K63" i="536"/>
  <c r="B64" i="536" s="1"/>
  <c r="B63" i="535"/>
  <c r="K63" i="535" s="1"/>
  <c r="K78" i="538" l="1"/>
  <c r="B79" i="538" s="1"/>
  <c r="B77" i="537"/>
  <c r="K77" i="537" s="1"/>
  <c r="K64" i="536"/>
  <c r="B65" i="536" s="1"/>
  <c r="B64" i="535"/>
  <c r="K64" i="535" s="1"/>
  <c r="K79" i="538" l="1"/>
  <c r="B80" i="538" s="1"/>
  <c r="K80" i="538" s="1"/>
  <c r="B78" i="537"/>
  <c r="K78" i="537" s="1"/>
  <c r="K65" i="536"/>
  <c r="B66" i="536" s="1"/>
  <c r="B65" i="535"/>
  <c r="K65" i="535" s="1"/>
  <c r="B79" i="537" l="1"/>
  <c r="K79" i="537" s="1"/>
  <c r="K66" i="536"/>
  <c r="B67" i="536" s="1"/>
  <c r="B66" i="535"/>
  <c r="K66" i="535" s="1"/>
  <c r="B80" i="537" l="1"/>
  <c r="K80" i="537" s="1"/>
  <c r="K67" i="536"/>
  <c r="B68" i="536" s="1"/>
  <c r="B67" i="535"/>
  <c r="K67" i="535" s="1"/>
  <c r="K68" i="536" l="1"/>
  <c r="B69" i="536" s="1"/>
  <c r="B68" i="535"/>
  <c r="K68" i="535" s="1"/>
  <c r="B70" i="536" l="1"/>
  <c r="K69" i="536"/>
  <c r="B69" i="535"/>
  <c r="K69" i="535" s="1"/>
  <c r="K70" i="536" l="1"/>
  <c r="B71" i="536" s="1"/>
  <c r="B70" i="535"/>
  <c r="K70" i="535" s="1"/>
  <c r="K71" i="536" l="1"/>
  <c r="B72" i="536" s="1"/>
  <c r="B71" i="535"/>
  <c r="K71" i="535" s="1"/>
  <c r="K72" i="536" l="1"/>
  <c r="B73" i="536" s="1"/>
  <c r="B72" i="535"/>
  <c r="K72" i="535" s="1"/>
  <c r="K73" i="536" l="1"/>
  <c r="B74" i="536" s="1"/>
  <c r="B73" i="535"/>
  <c r="K73" i="535" s="1"/>
  <c r="B75" i="536" l="1"/>
  <c r="K74" i="536"/>
  <c r="B74" i="535"/>
  <c r="K74" i="535" s="1"/>
  <c r="K75" i="536" l="1"/>
  <c r="B76" i="536" s="1"/>
  <c r="B75" i="535"/>
  <c r="K75" i="535" s="1"/>
  <c r="B77" i="536" l="1"/>
  <c r="K76" i="536"/>
  <c r="B76" i="535"/>
  <c r="K76" i="535" s="1"/>
  <c r="K77" i="536" l="1"/>
  <c r="B78" i="536" s="1"/>
  <c r="B77" i="535"/>
  <c r="K77" i="535" s="1"/>
  <c r="B79" i="536" l="1"/>
  <c r="K78" i="536"/>
  <c r="B78" i="535"/>
  <c r="K78" i="535" s="1"/>
  <c r="B80" i="536" l="1"/>
  <c r="K80" i="536" s="1"/>
  <c r="K79" i="536"/>
  <c r="B79" i="535"/>
  <c r="K79" i="535" s="1"/>
  <c r="B80" i="535" l="1"/>
  <c r="K80" i="535" s="1"/>
  <c r="E10" i="534" l="1"/>
  <c r="G10" i="534" s="1"/>
  <c r="G11" i="534" s="1"/>
  <c r="G12" i="534" s="1"/>
  <c r="G13" i="534" s="1"/>
  <c r="G14" i="534" s="1"/>
  <c r="G15" i="534" s="1"/>
  <c r="G16" i="534" s="1"/>
  <c r="G17" i="534" s="1"/>
  <c r="G18" i="534" s="1"/>
  <c r="G19" i="534" s="1"/>
  <c r="G20" i="534" s="1"/>
  <c r="G21" i="534" s="1"/>
  <c r="G22" i="534" s="1"/>
  <c r="G23" i="534" s="1"/>
  <c r="G24" i="534" s="1"/>
  <c r="G25" i="534" s="1"/>
  <c r="G26" i="534" s="1"/>
  <c r="G27" i="534" s="1"/>
  <c r="G28" i="534" s="1"/>
  <c r="G29" i="534" s="1"/>
  <c r="G30" i="534" s="1"/>
  <c r="G31" i="534" s="1"/>
  <c r="G32" i="534" s="1"/>
  <c r="G33" i="534" s="1"/>
  <c r="G34" i="534" s="1"/>
  <c r="G35" i="534" s="1"/>
  <c r="G36" i="534" s="1"/>
  <c r="G37" i="534" s="1"/>
  <c r="G38" i="534" s="1"/>
  <c r="G39" i="534" s="1"/>
  <c r="G40" i="534" s="1"/>
  <c r="G41" i="534" s="1"/>
  <c r="G42" i="534" s="1"/>
  <c r="G43" i="534" s="1"/>
  <c r="G44" i="534" s="1"/>
  <c r="G45" i="534" s="1"/>
  <c r="G46" i="534" s="1"/>
  <c r="G47" i="534" s="1"/>
  <c r="G48" i="534" s="1"/>
  <c r="G49" i="534" s="1"/>
  <c r="G50" i="534" s="1"/>
  <c r="G51" i="534" s="1"/>
  <c r="G52" i="534" s="1"/>
  <c r="G53" i="534" s="1"/>
  <c r="G54" i="534" s="1"/>
  <c r="G55" i="534" s="1"/>
  <c r="G56" i="534" s="1"/>
  <c r="G57" i="534" s="1"/>
  <c r="G58" i="534" s="1"/>
  <c r="G59" i="534" s="1"/>
  <c r="G60" i="534" s="1"/>
  <c r="G61" i="534" s="1"/>
  <c r="G62" i="534" s="1"/>
  <c r="F11" i="534"/>
  <c r="F12" i="534" s="1"/>
  <c r="F13" i="534" s="1"/>
  <c r="F14" i="534" s="1"/>
  <c r="F15" i="534" s="1"/>
  <c r="F16" i="534" s="1"/>
  <c r="F17" i="534" s="1"/>
  <c r="F18" i="534" s="1"/>
  <c r="F19" i="534" s="1"/>
  <c r="F20" i="534" s="1"/>
  <c r="F21" i="534" s="1"/>
  <c r="F22" i="534" s="1"/>
  <c r="F23" i="534" s="1"/>
  <c r="F24" i="534" s="1"/>
  <c r="F25" i="534" s="1"/>
  <c r="F26" i="534" s="1"/>
  <c r="F27" i="534" s="1"/>
  <c r="F28" i="534" s="1"/>
  <c r="F29" i="534" s="1"/>
  <c r="F30" i="534" s="1"/>
  <c r="F31" i="534" s="1"/>
  <c r="F32" i="534" s="1"/>
  <c r="F33" i="534" s="1"/>
  <c r="F34" i="534" s="1"/>
  <c r="F35" i="534" s="1"/>
  <c r="F36" i="534" s="1"/>
  <c r="F37" i="534" s="1"/>
  <c r="F38" i="534" s="1"/>
  <c r="F39" i="534" s="1"/>
  <c r="F40" i="534" s="1"/>
  <c r="F41" i="534" s="1"/>
  <c r="F42" i="534" s="1"/>
  <c r="F43" i="534" s="1"/>
  <c r="F44" i="534" s="1"/>
  <c r="F45" i="534" s="1"/>
  <c r="F46" i="534" s="1"/>
  <c r="F47" i="534" s="1"/>
  <c r="F48" i="534" s="1"/>
  <c r="F49" i="534" s="1"/>
  <c r="F50" i="534" s="1"/>
  <c r="F51" i="534" s="1"/>
  <c r="F52" i="534" s="1"/>
  <c r="F53" i="534" s="1"/>
  <c r="F54" i="534" s="1"/>
  <c r="F55" i="534" s="1"/>
  <c r="F56" i="534" s="1"/>
  <c r="F57" i="534" s="1"/>
  <c r="F58" i="534" s="1"/>
  <c r="F59" i="534" s="1"/>
  <c r="F60" i="534" s="1"/>
  <c r="F61" i="534" s="1"/>
  <c r="F62" i="534" s="1"/>
  <c r="A11" i="534"/>
  <c r="A12" i="534" s="1"/>
  <c r="A13" i="534" s="1"/>
  <c r="A14" i="534" s="1"/>
  <c r="A15" i="534" s="1"/>
  <c r="A16" i="534" s="1"/>
  <c r="A17" i="534" s="1"/>
  <c r="A18" i="534" s="1"/>
  <c r="A19" i="534" s="1"/>
  <c r="A20" i="534" s="1"/>
  <c r="A21" i="534" s="1"/>
  <c r="A22" i="534" s="1"/>
  <c r="A23" i="534" s="1"/>
  <c r="A24" i="534" s="1"/>
  <c r="A25" i="534" s="1"/>
  <c r="A26" i="534" s="1"/>
  <c r="A27" i="534" s="1"/>
  <c r="A28" i="534" s="1"/>
  <c r="A29" i="534" s="1"/>
  <c r="A30" i="534" s="1"/>
  <c r="A31" i="534" s="1"/>
  <c r="A32" i="534" s="1"/>
  <c r="A33" i="534" s="1"/>
  <c r="A34" i="534" s="1"/>
  <c r="A35" i="534" s="1"/>
  <c r="A36" i="534" s="1"/>
  <c r="A37" i="534" s="1"/>
  <c r="A38" i="534" s="1"/>
  <c r="A39" i="534" s="1"/>
  <c r="A40" i="534" s="1"/>
  <c r="A41" i="534" s="1"/>
  <c r="A42" i="534" s="1"/>
  <c r="A43" i="534" s="1"/>
  <c r="A44" i="534" s="1"/>
  <c r="A45" i="534" s="1"/>
  <c r="A46" i="534" s="1"/>
  <c r="A47" i="534" s="1"/>
  <c r="A48" i="534" s="1"/>
  <c r="A49" i="534" s="1"/>
  <c r="A50" i="534" s="1"/>
  <c r="A51" i="534" s="1"/>
  <c r="A52" i="534" s="1"/>
  <c r="A53" i="534" s="1"/>
  <c r="A54" i="534" s="1"/>
  <c r="A55" i="534" s="1"/>
  <c r="A56" i="534" s="1"/>
  <c r="A57" i="534" s="1"/>
  <c r="A58" i="534" s="1"/>
  <c r="A59" i="534" s="1"/>
  <c r="A60" i="534" s="1"/>
  <c r="A61" i="534" s="1"/>
  <c r="A62" i="534" s="1"/>
  <c r="E11" i="534"/>
  <c r="E12" i="534" s="1"/>
  <c r="E13" i="534" s="1"/>
  <c r="E14" i="534" s="1"/>
  <c r="E15" i="534" s="1"/>
  <c r="E16" i="534" s="1"/>
  <c r="E17" i="534" s="1"/>
  <c r="E18" i="534" s="1"/>
  <c r="E19" i="534" s="1"/>
  <c r="E20" i="534" s="1"/>
  <c r="E21" i="534" s="1"/>
  <c r="E22" i="534" s="1"/>
  <c r="E23" i="534" s="1"/>
  <c r="E24" i="534" s="1"/>
  <c r="E25" i="534" s="1"/>
  <c r="E26" i="534" s="1"/>
  <c r="E27" i="534" s="1"/>
  <c r="E28" i="534" s="1"/>
  <c r="E29" i="534" s="1"/>
  <c r="E30" i="534" s="1"/>
  <c r="E31" i="534" s="1"/>
  <c r="E32" i="534" s="1"/>
  <c r="E33" i="534" s="1"/>
  <c r="E34" i="534" s="1"/>
  <c r="E35" i="534" s="1"/>
  <c r="E36" i="534" s="1"/>
  <c r="E37" i="534" s="1"/>
  <c r="E38" i="534" s="1"/>
  <c r="E39" i="534" s="1"/>
  <c r="E40" i="534" s="1"/>
  <c r="E41" i="534" s="1"/>
  <c r="E42" i="534" s="1"/>
  <c r="E43" i="534" s="1"/>
  <c r="E44" i="534" s="1"/>
  <c r="E45" i="534" s="1"/>
  <c r="E46" i="534" s="1"/>
  <c r="E47" i="534" s="1"/>
  <c r="E48" i="534" s="1"/>
  <c r="E49" i="534" s="1"/>
  <c r="E50" i="534" s="1"/>
  <c r="E51" i="534" s="1"/>
  <c r="E52" i="534" s="1"/>
  <c r="E53" i="534" s="1"/>
  <c r="E54" i="534" s="1"/>
  <c r="E55" i="534" s="1"/>
  <c r="E56" i="534" s="1"/>
  <c r="E57" i="534" s="1"/>
  <c r="E58" i="534" s="1"/>
  <c r="E59" i="534" s="1"/>
  <c r="E60" i="534" s="1"/>
  <c r="E61" i="534" s="1"/>
  <c r="E62" i="534" s="1"/>
  <c r="F8" i="534"/>
  <c r="B10" i="534" l="1"/>
  <c r="K10" i="534" s="1"/>
  <c r="B11" i="534" s="1"/>
  <c r="E10" i="533"/>
  <c r="C5" i="533"/>
  <c r="F11" i="533"/>
  <c r="F12" i="533" s="1"/>
  <c r="F13" i="533" s="1"/>
  <c r="F14" i="533" s="1"/>
  <c r="F15" i="533" s="1"/>
  <c r="F16" i="533" s="1"/>
  <c r="F17" i="533" s="1"/>
  <c r="F18" i="533" s="1"/>
  <c r="F19" i="533" s="1"/>
  <c r="F20" i="533" s="1"/>
  <c r="F21" i="533" s="1"/>
  <c r="F22" i="533" s="1"/>
  <c r="F23" i="533" s="1"/>
  <c r="F24" i="533" s="1"/>
  <c r="F25" i="533" s="1"/>
  <c r="F26" i="533" s="1"/>
  <c r="F27" i="533" s="1"/>
  <c r="F28" i="533" s="1"/>
  <c r="F29" i="533" s="1"/>
  <c r="F30" i="533" s="1"/>
  <c r="F31" i="533" s="1"/>
  <c r="F32" i="533" s="1"/>
  <c r="F33" i="533" s="1"/>
  <c r="F34" i="533" s="1"/>
  <c r="F35" i="533" s="1"/>
  <c r="F36" i="533" s="1"/>
  <c r="F37" i="533" s="1"/>
  <c r="F38" i="533" s="1"/>
  <c r="F39" i="533" s="1"/>
  <c r="F40" i="533" s="1"/>
  <c r="F41" i="533" s="1"/>
  <c r="F42" i="533" s="1"/>
  <c r="F43" i="533" s="1"/>
  <c r="F44" i="533" s="1"/>
  <c r="F45" i="533" s="1"/>
  <c r="F46" i="533" s="1"/>
  <c r="F47" i="533" s="1"/>
  <c r="F48" i="533" s="1"/>
  <c r="F49" i="533" s="1"/>
  <c r="F50" i="533" s="1"/>
  <c r="F51" i="533" s="1"/>
  <c r="F52" i="533" s="1"/>
  <c r="F53" i="533" s="1"/>
  <c r="F54" i="533" s="1"/>
  <c r="F55" i="533" s="1"/>
  <c r="F56" i="533" s="1"/>
  <c r="F57" i="533" s="1"/>
  <c r="F58" i="533" s="1"/>
  <c r="F59" i="533" s="1"/>
  <c r="F60" i="533" s="1"/>
  <c r="F61" i="533" s="1"/>
  <c r="F62" i="533" s="1"/>
  <c r="F63" i="533" s="1"/>
  <c r="F64" i="533" s="1"/>
  <c r="F65" i="533" s="1"/>
  <c r="F66" i="533" s="1"/>
  <c r="F67" i="533" s="1"/>
  <c r="F68" i="533" s="1"/>
  <c r="F69" i="533" s="1"/>
  <c r="F70" i="533" s="1"/>
  <c r="F71" i="533" s="1"/>
  <c r="F72" i="533" s="1"/>
  <c r="F73" i="533" s="1"/>
  <c r="F74" i="533" s="1"/>
  <c r="F75" i="533" s="1"/>
  <c r="F76" i="533" s="1"/>
  <c r="F77" i="533" s="1"/>
  <c r="F78" i="533" s="1"/>
  <c r="F79" i="533" s="1"/>
  <c r="F80" i="533" s="1"/>
  <c r="A11" i="533"/>
  <c r="A12" i="533" s="1"/>
  <c r="A13" i="533" s="1"/>
  <c r="A14" i="533" s="1"/>
  <c r="A15" i="533" s="1"/>
  <c r="A16" i="533" s="1"/>
  <c r="A17" i="533" s="1"/>
  <c r="A18" i="533" s="1"/>
  <c r="A19" i="533" s="1"/>
  <c r="A20" i="533" s="1"/>
  <c r="A21" i="533" s="1"/>
  <c r="A22" i="533" s="1"/>
  <c r="A23" i="533" s="1"/>
  <c r="A24" i="533" s="1"/>
  <c r="A25" i="533" s="1"/>
  <c r="A26" i="533" s="1"/>
  <c r="A27" i="533" s="1"/>
  <c r="A28" i="533" s="1"/>
  <c r="A29" i="533" s="1"/>
  <c r="A30" i="533" s="1"/>
  <c r="A31" i="533" s="1"/>
  <c r="A32" i="533" s="1"/>
  <c r="A33" i="533" s="1"/>
  <c r="A34" i="533" s="1"/>
  <c r="A35" i="533" s="1"/>
  <c r="A36" i="533" s="1"/>
  <c r="A37" i="533" s="1"/>
  <c r="A38" i="533" s="1"/>
  <c r="A39" i="533" s="1"/>
  <c r="A40" i="533" s="1"/>
  <c r="A41" i="533" s="1"/>
  <c r="A42" i="533" s="1"/>
  <c r="A43" i="533" s="1"/>
  <c r="A44" i="533" s="1"/>
  <c r="A45" i="533" s="1"/>
  <c r="A46" i="533" s="1"/>
  <c r="A47" i="533" s="1"/>
  <c r="A48" i="533" s="1"/>
  <c r="A49" i="533" s="1"/>
  <c r="A50" i="533" s="1"/>
  <c r="A51" i="533" s="1"/>
  <c r="A52" i="533" s="1"/>
  <c r="A53" i="533" s="1"/>
  <c r="A54" i="533" s="1"/>
  <c r="A55" i="533" s="1"/>
  <c r="A56" i="533" s="1"/>
  <c r="A57" i="533" s="1"/>
  <c r="A58" i="533" s="1"/>
  <c r="A59" i="533" s="1"/>
  <c r="A60" i="533" s="1"/>
  <c r="A61" i="533" s="1"/>
  <c r="A62" i="533" s="1"/>
  <c r="A63" i="533" s="1"/>
  <c r="A64" i="533" s="1"/>
  <c r="A65" i="533" s="1"/>
  <c r="A66" i="533" s="1"/>
  <c r="A67" i="533" s="1"/>
  <c r="A68" i="533" s="1"/>
  <c r="A69" i="533" s="1"/>
  <c r="A70" i="533" s="1"/>
  <c r="A71" i="533" s="1"/>
  <c r="A72" i="533" s="1"/>
  <c r="A73" i="533" s="1"/>
  <c r="A74" i="533" s="1"/>
  <c r="A75" i="533" s="1"/>
  <c r="A76" i="533" s="1"/>
  <c r="A77" i="533" s="1"/>
  <c r="A78" i="533" s="1"/>
  <c r="A79" i="533" s="1"/>
  <c r="A80" i="533" s="1"/>
  <c r="G10" i="533"/>
  <c r="G11" i="533" s="1"/>
  <c r="G12" i="533" s="1"/>
  <c r="G13" i="533" s="1"/>
  <c r="G14" i="533" s="1"/>
  <c r="G15" i="533" s="1"/>
  <c r="G16" i="533" s="1"/>
  <c r="G17" i="533" s="1"/>
  <c r="G18" i="533" s="1"/>
  <c r="G19" i="533" s="1"/>
  <c r="G20" i="533" s="1"/>
  <c r="G21" i="533" s="1"/>
  <c r="G22" i="533" s="1"/>
  <c r="G23" i="533" s="1"/>
  <c r="G24" i="533" s="1"/>
  <c r="G25" i="533" s="1"/>
  <c r="G26" i="533" s="1"/>
  <c r="G27" i="533" s="1"/>
  <c r="G28" i="533" s="1"/>
  <c r="G29" i="533" s="1"/>
  <c r="G30" i="533" s="1"/>
  <c r="G31" i="533" s="1"/>
  <c r="G32" i="533" s="1"/>
  <c r="G33" i="533" s="1"/>
  <c r="G34" i="533" s="1"/>
  <c r="G35" i="533" s="1"/>
  <c r="G36" i="533" s="1"/>
  <c r="G37" i="533" s="1"/>
  <c r="G38" i="533" s="1"/>
  <c r="G39" i="533" s="1"/>
  <c r="G40" i="533" s="1"/>
  <c r="G41" i="533" s="1"/>
  <c r="G42" i="533" s="1"/>
  <c r="G43" i="533" s="1"/>
  <c r="G44" i="533" s="1"/>
  <c r="G45" i="533" s="1"/>
  <c r="G46" i="533" s="1"/>
  <c r="G47" i="533" s="1"/>
  <c r="G48" i="533" s="1"/>
  <c r="G49" i="533" s="1"/>
  <c r="G50" i="533" s="1"/>
  <c r="G51" i="533" s="1"/>
  <c r="G52" i="533" s="1"/>
  <c r="G53" i="533" s="1"/>
  <c r="G54" i="533" s="1"/>
  <c r="G55" i="533" s="1"/>
  <c r="G56" i="533" s="1"/>
  <c r="G57" i="533" s="1"/>
  <c r="G58" i="533" s="1"/>
  <c r="G59" i="533" s="1"/>
  <c r="G60" i="533" s="1"/>
  <c r="G61" i="533" s="1"/>
  <c r="G62" i="533" s="1"/>
  <c r="G63" i="533" s="1"/>
  <c r="G64" i="533" s="1"/>
  <c r="G65" i="533" s="1"/>
  <c r="G66" i="533" s="1"/>
  <c r="G67" i="533" s="1"/>
  <c r="G68" i="533" s="1"/>
  <c r="G69" i="533" s="1"/>
  <c r="G70" i="533" s="1"/>
  <c r="G71" i="533" s="1"/>
  <c r="G72" i="533" s="1"/>
  <c r="G73" i="533" s="1"/>
  <c r="G74" i="533" s="1"/>
  <c r="G75" i="533" s="1"/>
  <c r="G76" i="533" s="1"/>
  <c r="G77" i="533" s="1"/>
  <c r="G78" i="533" s="1"/>
  <c r="G79" i="533" s="1"/>
  <c r="G80" i="533" s="1"/>
  <c r="E11" i="533"/>
  <c r="E12" i="533" s="1"/>
  <c r="E13" i="533" s="1"/>
  <c r="E14" i="533" s="1"/>
  <c r="E15" i="533" s="1"/>
  <c r="E16" i="533" s="1"/>
  <c r="E17" i="533" s="1"/>
  <c r="E18" i="533" s="1"/>
  <c r="E19" i="533" s="1"/>
  <c r="E20" i="533" s="1"/>
  <c r="E21" i="533" s="1"/>
  <c r="E22" i="533" s="1"/>
  <c r="E23" i="533" s="1"/>
  <c r="E24" i="533" s="1"/>
  <c r="E25" i="533" s="1"/>
  <c r="E26" i="533" s="1"/>
  <c r="E27" i="533" s="1"/>
  <c r="E28" i="533" s="1"/>
  <c r="E29" i="533" s="1"/>
  <c r="E30" i="533" s="1"/>
  <c r="E31" i="533" s="1"/>
  <c r="E32" i="533" s="1"/>
  <c r="E33" i="533" s="1"/>
  <c r="E34" i="533" s="1"/>
  <c r="E35" i="533" s="1"/>
  <c r="E36" i="533" s="1"/>
  <c r="E37" i="533" s="1"/>
  <c r="E38" i="533" s="1"/>
  <c r="E39" i="533" s="1"/>
  <c r="E40" i="533" s="1"/>
  <c r="E41" i="533" s="1"/>
  <c r="E42" i="533" s="1"/>
  <c r="E43" i="533" s="1"/>
  <c r="E44" i="533" s="1"/>
  <c r="E45" i="533" s="1"/>
  <c r="E46" i="533" s="1"/>
  <c r="E47" i="533" s="1"/>
  <c r="E48" i="533" s="1"/>
  <c r="E49" i="533" s="1"/>
  <c r="E50" i="533" s="1"/>
  <c r="E51" i="533" s="1"/>
  <c r="E52" i="533" s="1"/>
  <c r="E53" i="533" s="1"/>
  <c r="E54" i="533" s="1"/>
  <c r="E55" i="533" s="1"/>
  <c r="E56" i="533" s="1"/>
  <c r="E57" i="533" s="1"/>
  <c r="E58" i="533" s="1"/>
  <c r="E59" i="533" s="1"/>
  <c r="E60" i="533" s="1"/>
  <c r="E61" i="533" s="1"/>
  <c r="E62" i="533" s="1"/>
  <c r="E63" i="533" s="1"/>
  <c r="E64" i="533" s="1"/>
  <c r="E65" i="533" s="1"/>
  <c r="E66" i="533" s="1"/>
  <c r="E67" i="533" s="1"/>
  <c r="E68" i="533" s="1"/>
  <c r="E69" i="533" s="1"/>
  <c r="E70" i="533" s="1"/>
  <c r="E71" i="533" s="1"/>
  <c r="E72" i="533" s="1"/>
  <c r="E73" i="533" s="1"/>
  <c r="E74" i="533" s="1"/>
  <c r="E75" i="533" s="1"/>
  <c r="E76" i="533" s="1"/>
  <c r="E77" i="533" s="1"/>
  <c r="E78" i="533" s="1"/>
  <c r="E79" i="533" s="1"/>
  <c r="E80" i="533" s="1"/>
  <c r="B10" i="533"/>
  <c r="K10" i="533" s="1"/>
  <c r="B11" i="533" s="1"/>
  <c r="K11" i="533" s="1"/>
  <c r="F8" i="533"/>
  <c r="E10" i="531"/>
  <c r="E10" i="532"/>
  <c r="F11" i="532"/>
  <c r="F12" i="532" s="1"/>
  <c r="F13" i="532" s="1"/>
  <c r="F14" i="532" s="1"/>
  <c r="F15" i="532" s="1"/>
  <c r="F16" i="532" s="1"/>
  <c r="F17" i="532" s="1"/>
  <c r="F18" i="532" s="1"/>
  <c r="F19" i="532" s="1"/>
  <c r="F20" i="532" s="1"/>
  <c r="F21" i="532" s="1"/>
  <c r="F22" i="532" s="1"/>
  <c r="F23" i="532" s="1"/>
  <c r="F24" i="532" s="1"/>
  <c r="F25" i="532" s="1"/>
  <c r="F26" i="532" s="1"/>
  <c r="F27" i="532" s="1"/>
  <c r="F28" i="532" s="1"/>
  <c r="F29" i="532" s="1"/>
  <c r="F30" i="532" s="1"/>
  <c r="F31" i="532" s="1"/>
  <c r="F32" i="532" s="1"/>
  <c r="F33" i="532" s="1"/>
  <c r="F34" i="532" s="1"/>
  <c r="F35" i="532" s="1"/>
  <c r="F36" i="532" s="1"/>
  <c r="F37" i="532" s="1"/>
  <c r="F38" i="532" s="1"/>
  <c r="F39" i="532" s="1"/>
  <c r="F40" i="532" s="1"/>
  <c r="F41" i="532" s="1"/>
  <c r="F42" i="532" s="1"/>
  <c r="F43" i="532" s="1"/>
  <c r="F44" i="532" s="1"/>
  <c r="F45" i="532" s="1"/>
  <c r="F46" i="532" s="1"/>
  <c r="F47" i="532" s="1"/>
  <c r="F48" i="532" s="1"/>
  <c r="F49" i="532" s="1"/>
  <c r="F50" i="532" s="1"/>
  <c r="F51" i="532" s="1"/>
  <c r="F52" i="532" s="1"/>
  <c r="F53" i="532" s="1"/>
  <c r="F54" i="532" s="1"/>
  <c r="F55" i="532" s="1"/>
  <c r="F56" i="532" s="1"/>
  <c r="F57" i="532" s="1"/>
  <c r="F58" i="532" s="1"/>
  <c r="F59" i="532" s="1"/>
  <c r="F60" i="532" s="1"/>
  <c r="F61" i="532" s="1"/>
  <c r="F62" i="532" s="1"/>
  <c r="F63" i="532" s="1"/>
  <c r="F64" i="532" s="1"/>
  <c r="F65" i="532" s="1"/>
  <c r="F66" i="532" s="1"/>
  <c r="F67" i="532" s="1"/>
  <c r="F68" i="532" s="1"/>
  <c r="F69" i="532" s="1"/>
  <c r="F70" i="532" s="1"/>
  <c r="F71" i="532" s="1"/>
  <c r="F72" i="532" s="1"/>
  <c r="F73" i="532" s="1"/>
  <c r="F74" i="532" s="1"/>
  <c r="F75" i="532" s="1"/>
  <c r="F76" i="532" s="1"/>
  <c r="F77" i="532" s="1"/>
  <c r="F78" i="532" s="1"/>
  <c r="F79" i="532" s="1"/>
  <c r="F80" i="532" s="1"/>
  <c r="A11" i="532"/>
  <c r="A12" i="532" s="1"/>
  <c r="A13" i="532" s="1"/>
  <c r="A14" i="532" s="1"/>
  <c r="A15" i="532" s="1"/>
  <c r="A16" i="532" s="1"/>
  <c r="A17" i="532" s="1"/>
  <c r="A18" i="532" s="1"/>
  <c r="A19" i="532" s="1"/>
  <c r="A20" i="532" s="1"/>
  <c r="A21" i="532" s="1"/>
  <c r="A22" i="532" s="1"/>
  <c r="A23" i="532" s="1"/>
  <c r="A24" i="532" s="1"/>
  <c r="A25" i="532" s="1"/>
  <c r="A26" i="532" s="1"/>
  <c r="A27" i="532" s="1"/>
  <c r="A28" i="532" s="1"/>
  <c r="A29" i="532" s="1"/>
  <c r="A30" i="532" s="1"/>
  <c r="A31" i="532" s="1"/>
  <c r="A32" i="532" s="1"/>
  <c r="A33" i="532" s="1"/>
  <c r="A34" i="532" s="1"/>
  <c r="A35" i="532" s="1"/>
  <c r="A36" i="532" s="1"/>
  <c r="A37" i="532" s="1"/>
  <c r="A38" i="532" s="1"/>
  <c r="A39" i="532" s="1"/>
  <c r="A40" i="532" s="1"/>
  <c r="A41" i="532" s="1"/>
  <c r="A42" i="532" s="1"/>
  <c r="A43" i="532" s="1"/>
  <c r="A44" i="532" s="1"/>
  <c r="A45" i="532" s="1"/>
  <c r="A46" i="532" s="1"/>
  <c r="A47" i="532" s="1"/>
  <c r="A48" i="532" s="1"/>
  <c r="A49" i="532" s="1"/>
  <c r="A50" i="532" s="1"/>
  <c r="A51" i="532" s="1"/>
  <c r="A52" i="532" s="1"/>
  <c r="A53" i="532" s="1"/>
  <c r="A54" i="532" s="1"/>
  <c r="A55" i="532" s="1"/>
  <c r="A56" i="532" s="1"/>
  <c r="A57" i="532" s="1"/>
  <c r="A58" i="532" s="1"/>
  <c r="A59" i="532" s="1"/>
  <c r="A60" i="532" s="1"/>
  <c r="A61" i="532" s="1"/>
  <c r="A62" i="532" s="1"/>
  <c r="A63" i="532" s="1"/>
  <c r="A64" i="532" s="1"/>
  <c r="A65" i="532" s="1"/>
  <c r="A66" i="532" s="1"/>
  <c r="A67" i="532" s="1"/>
  <c r="A68" i="532" s="1"/>
  <c r="A69" i="532" s="1"/>
  <c r="A70" i="532" s="1"/>
  <c r="A71" i="532" s="1"/>
  <c r="A72" i="532" s="1"/>
  <c r="A73" i="532" s="1"/>
  <c r="A74" i="532" s="1"/>
  <c r="A75" i="532" s="1"/>
  <c r="A76" i="532" s="1"/>
  <c r="A77" i="532" s="1"/>
  <c r="A78" i="532" s="1"/>
  <c r="A79" i="532" s="1"/>
  <c r="A80" i="532" s="1"/>
  <c r="G10" i="532"/>
  <c r="G11" i="532" s="1"/>
  <c r="G12" i="532" s="1"/>
  <c r="G13" i="532" s="1"/>
  <c r="G14" i="532" s="1"/>
  <c r="G15" i="532" s="1"/>
  <c r="G16" i="532" s="1"/>
  <c r="G17" i="532" s="1"/>
  <c r="G18" i="532" s="1"/>
  <c r="G19" i="532" s="1"/>
  <c r="G20" i="532" s="1"/>
  <c r="G21" i="532" s="1"/>
  <c r="G22" i="532" s="1"/>
  <c r="G23" i="532" s="1"/>
  <c r="G24" i="532" s="1"/>
  <c r="G25" i="532" s="1"/>
  <c r="G26" i="532" s="1"/>
  <c r="G27" i="532" s="1"/>
  <c r="G28" i="532" s="1"/>
  <c r="G29" i="532" s="1"/>
  <c r="G30" i="532" s="1"/>
  <c r="G31" i="532" s="1"/>
  <c r="G32" i="532" s="1"/>
  <c r="G33" i="532" s="1"/>
  <c r="G34" i="532" s="1"/>
  <c r="G35" i="532" s="1"/>
  <c r="G36" i="532" s="1"/>
  <c r="G37" i="532" s="1"/>
  <c r="G38" i="532" s="1"/>
  <c r="G39" i="532" s="1"/>
  <c r="G40" i="532" s="1"/>
  <c r="G41" i="532" s="1"/>
  <c r="G42" i="532" s="1"/>
  <c r="G43" i="532" s="1"/>
  <c r="G44" i="532" s="1"/>
  <c r="G45" i="532" s="1"/>
  <c r="G46" i="532" s="1"/>
  <c r="G47" i="532" s="1"/>
  <c r="G48" i="532" s="1"/>
  <c r="G49" i="532" s="1"/>
  <c r="G50" i="532" s="1"/>
  <c r="G51" i="532" s="1"/>
  <c r="G52" i="532" s="1"/>
  <c r="G53" i="532" s="1"/>
  <c r="G54" i="532" s="1"/>
  <c r="G55" i="532" s="1"/>
  <c r="G56" i="532" s="1"/>
  <c r="G57" i="532" s="1"/>
  <c r="G58" i="532" s="1"/>
  <c r="G59" i="532" s="1"/>
  <c r="G60" i="532" s="1"/>
  <c r="G61" i="532" s="1"/>
  <c r="G62" i="532" s="1"/>
  <c r="G63" i="532" s="1"/>
  <c r="G64" i="532" s="1"/>
  <c r="G65" i="532" s="1"/>
  <c r="G66" i="532" s="1"/>
  <c r="G67" i="532" s="1"/>
  <c r="G68" i="532" s="1"/>
  <c r="G69" i="532" s="1"/>
  <c r="G70" i="532" s="1"/>
  <c r="G71" i="532" s="1"/>
  <c r="G72" i="532" s="1"/>
  <c r="G73" i="532" s="1"/>
  <c r="G74" i="532" s="1"/>
  <c r="G75" i="532" s="1"/>
  <c r="G76" i="532" s="1"/>
  <c r="G77" i="532" s="1"/>
  <c r="G78" i="532" s="1"/>
  <c r="G79" i="532" s="1"/>
  <c r="G80" i="532" s="1"/>
  <c r="E11" i="532"/>
  <c r="E12" i="532" s="1"/>
  <c r="E13" i="532" s="1"/>
  <c r="E14" i="532" s="1"/>
  <c r="E15" i="532" s="1"/>
  <c r="E16" i="532" s="1"/>
  <c r="E17" i="532" s="1"/>
  <c r="E18" i="532" s="1"/>
  <c r="E19" i="532" s="1"/>
  <c r="E20" i="532" s="1"/>
  <c r="E21" i="532" s="1"/>
  <c r="E22" i="532" s="1"/>
  <c r="E23" i="532" s="1"/>
  <c r="E24" i="532" s="1"/>
  <c r="E25" i="532" s="1"/>
  <c r="E26" i="532" s="1"/>
  <c r="E27" i="532" s="1"/>
  <c r="E28" i="532" s="1"/>
  <c r="E29" i="532" s="1"/>
  <c r="E30" i="532" s="1"/>
  <c r="E31" i="532" s="1"/>
  <c r="E32" i="532" s="1"/>
  <c r="E33" i="532" s="1"/>
  <c r="E34" i="532" s="1"/>
  <c r="E35" i="532" s="1"/>
  <c r="E36" i="532" s="1"/>
  <c r="E37" i="532" s="1"/>
  <c r="E38" i="532" s="1"/>
  <c r="E39" i="532" s="1"/>
  <c r="E40" i="532" s="1"/>
  <c r="E41" i="532" s="1"/>
  <c r="E42" i="532" s="1"/>
  <c r="E43" i="532" s="1"/>
  <c r="E44" i="532" s="1"/>
  <c r="E45" i="532" s="1"/>
  <c r="E46" i="532" s="1"/>
  <c r="E47" i="532" s="1"/>
  <c r="E48" i="532" s="1"/>
  <c r="E49" i="532" s="1"/>
  <c r="E50" i="532" s="1"/>
  <c r="E51" i="532" s="1"/>
  <c r="E52" i="532" s="1"/>
  <c r="E53" i="532" s="1"/>
  <c r="E54" i="532" s="1"/>
  <c r="E55" i="532" s="1"/>
  <c r="E56" i="532" s="1"/>
  <c r="E57" i="532" s="1"/>
  <c r="E58" i="532" s="1"/>
  <c r="E59" i="532" s="1"/>
  <c r="E60" i="532" s="1"/>
  <c r="E61" i="532" s="1"/>
  <c r="E62" i="532" s="1"/>
  <c r="E63" i="532" s="1"/>
  <c r="E64" i="532" s="1"/>
  <c r="E65" i="532" s="1"/>
  <c r="E66" i="532" s="1"/>
  <c r="E67" i="532" s="1"/>
  <c r="E68" i="532" s="1"/>
  <c r="E69" i="532" s="1"/>
  <c r="E70" i="532" s="1"/>
  <c r="E71" i="532" s="1"/>
  <c r="E72" i="532" s="1"/>
  <c r="E73" i="532" s="1"/>
  <c r="E74" i="532" s="1"/>
  <c r="E75" i="532" s="1"/>
  <c r="E76" i="532" s="1"/>
  <c r="E77" i="532" s="1"/>
  <c r="E78" i="532" s="1"/>
  <c r="E79" i="532" s="1"/>
  <c r="E80" i="532" s="1"/>
  <c r="B10" i="532"/>
  <c r="K10" i="532" s="1"/>
  <c r="B11" i="532" s="1"/>
  <c r="F11" i="531"/>
  <c r="F12" i="531" s="1"/>
  <c r="F13" i="531" s="1"/>
  <c r="F14" i="531" s="1"/>
  <c r="F15" i="531" s="1"/>
  <c r="F16" i="531" s="1"/>
  <c r="F17" i="531" s="1"/>
  <c r="F18" i="531" s="1"/>
  <c r="F19" i="531" s="1"/>
  <c r="F20" i="531" s="1"/>
  <c r="F21" i="531" s="1"/>
  <c r="F22" i="531" s="1"/>
  <c r="F23" i="531" s="1"/>
  <c r="F24" i="531" s="1"/>
  <c r="F25" i="531" s="1"/>
  <c r="F26" i="531" s="1"/>
  <c r="F27" i="531" s="1"/>
  <c r="F28" i="531" s="1"/>
  <c r="F29" i="531" s="1"/>
  <c r="F30" i="531" s="1"/>
  <c r="F31" i="531" s="1"/>
  <c r="F32" i="531" s="1"/>
  <c r="F33" i="531" s="1"/>
  <c r="F34" i="531" s="1"/>
  <c r="F35" i="531" s="1"/>
  <c r="F36" i="531" s="1"/>
  <c r="F37" i="531" s="1"/>
  <c r="F38" i="531" s="1"/>
  <c r="F39" i="531" s="1"/>
  <c r="F40" i="531" s="1"/>
  <c r="F41" i="531" s="1"/>
  <c r="F42" i="531" s="1"/>
  <c r="F43" i="531" s="1"/>
  <c r="F44" i="531" s="1"/>
  <c r="F45" i="531" s="1"/>
  <c r="F46" i="531" s="1"/>
  <c r="F47" i="531" s="1"/>
  <c r="F48" i="531" s="1"/>
  <c r="F49" i="531" s="1"/>
  <c r="F50" i="531" s="1"/>
  <c r="F51" i="531" s="1"/>
  <c r="F52" i="531" s="1"/>
  <c r="F53" i="531" s="1"/>
  <c r="F54" i="531" s="1"/>
  <c r="F55" i="531" s="1"/>
  <c r="F56" i="531" s="1"/>
  <c r="F57" i="531" s="1"/>
  <c r="F58" i="531" s="1"/>
  <c r="F59" i="531" s="1"/>
  <c r="F60" i="531" s="1"/>
  <c r="F61" i="531" s="1"/>
  <c r="F62" i="531" s="1"/>
  <c r="F63" i="531" s="1"/>
  <c r="F64" i="531" s="1"/>
  <c r="F65" i="531" s="1"/>
  <c r="F66" i="531" s="1"/>
  <c r="F67" i="531" s="1"/>
  <c r="F68" i="531" s="1"/>
  <c r="F69" i="531" s="1"/>
  <c r="F70" i="531" s="1"/>
  <c r="F71" i="531" s="1"/>
  <c r="F72" i="531" s="1"/>
  <c r="F73" i="531" s="1"/>
  <c r="F74" i="531" s="1"/>
  <c r="F75" i="531" s="1"/>
  <c r="F76" i="531" s="1"/>
  <c r="F77" i="531" s="1"/>
  <c r="F78" i="531" s="1"/>
  <c r="F79" i="531" s="1"/>
  <c r="F80" i="531" s="1"/>
  <c r="A11" i="531"/>
  <c r="A12" i="531" s="1"/>
  <c r="A13" i="531" s="1"/>
  <c r="A14" i="531" s="1"/>
  <c r="A15" i="531" s="1"/>
  <c r="A16" i="531" s="1"/>
  <c r="A17" i="531" s="1"/>
  <c r="A18" i="531" s="1"/>
  <c r="A19" i="531" s="1"/>
  <c r="A20" i="531" s="1"/>
  <c r="A21" i="531" s="1"/>
  <c r="A22" i="531" s="1"/>
  <c r="A23" i="531" s="1"/>
  <c r="A24" i="531" s="1"/>
  <c r="A25" i="531" s="1"/>
  <c r="A26" i="531" s="1"/>
  <c r="A27" i="531" s="1"/>
  <c r="A28" i="531" s="1"/>
  <c r="A29" i="531" s="1"/>
  <c r="A30" i="531" s="1"/>
  <c r="A31" i="531" s="1"/>
  <c r="A32" i="531" s="1"/>
  <c r="A33" i="531" s="1"/>
  <c r="A34" i="531" s="1"/>
  <c r="A35" i="531" s="1"/>
  <c r="A36" i="531" s="1"/>
  <c r="A37" i="531" s="1"/>
  <c r="A38" i="531" s="1"/>
  <c r="A39" i="531" s="1"/>
  <c r="A40" i="531" s="1"/>
  <c r="A41" i="531" s="1"/>
  <c r="A42" i="531" s="1"/>
  <c r="A43" i="531" s="1"/>
  <c r="A44" i="531" s="1"/>
  <c r="A45" i="531" s="1"/>
  <c r="A46" i="531" s="1"/>
  <c r="A47" i="531" s="1"/>
  <c r="A48" i="531" s="1"/>
  <c r="A49" i="531" s="1"/>
  <c r="A50" i="531" s="1"/>
  <c r="A51" i="531" s="1"/>
  <c r="A52" i="531" s="1"/>
  <c r="A53" i="531" s="1"/>
  <c r="A54" i="531" s="1"/>
  <c r="A55" i="531" s="1"/>
  <c r="A56" i="531" s="1"/>
  <c r="A57" i="531" s="1"/>
  <c r="A58" i="531" s="1"/>
  <c r="A59" i="531" s="1"/>
  <c r="A60" i="531" s="1"/>
  <c r="A61" i="531" s="1"/>
  <c r="A62" i="531" s="1"/>
  <c r="A63" i="531" s="1"/>
  <c r="A64" i="531" s="1"/>
  <c r="A65" i="531" s="1"/>
  <c r="A66" i="531" s="1"/>
  <c r="A67" i="531" s="1"/>
  <c r="A68" i="531" s="1"/>
  <c r="A69" i="531" s="1"/>
  <c r="A70" i="531" s="1"/>
  <c r="A71" i="531" s="1"/>
  <c r="A72" i="531" s="1"/>
  <c r="A73" i="531" s="1"/>
  <c r="A74" i="531" s="1"/>
  <c r="A75" i="531" s="1"/>
  <c r="A76" i="531" s="1"/>
  <c r="A77" i="531" s="1"/>
  <c r="A78" i="531" s="1"/>
  <c r="A79" i="531" s="1"/>
  <c r="A80" i="531" s="1"/>
  <c r="G10" i="531"/>
  <c r="G11" i="531" s="1"/>
  <c r="G12" i="531" s="1"/>
  <c r="G13" i="531" s="1"/>
  <c r="G14" i="531" s="1"/>
  <c r="G15" i="531" s="1"/>
  <c r="G16" i="531" s="1"/>
  <c r="G17" i="531" s="1"/>
  <c r="G18" i="531" s="1"/>
  <c r="G19" i="531" s="1"/>
  <c r="G20" i="531" s="1"/>
  <c r="G21" i="531" s="1"/>
  <c r="G22" i="531" s="1"/>
  <c r="G23" i="531" s="1"/>
  <c r="G24" i="531" s="1"/>
  <c r="G25" i="531" s="1"/>
  <c r="G26" i="531" s="1"/>
  <c r="G27" i="531" s="1"/>
  <c r="G28" i="531" s="1"/>
  <c r="G29" i="531" s="1"/>
  <c r="G30" i="531" s="1"/>
  <c r="G31" i="531" s="1"/>
  <c r="G32" i="531" s="1"/>
  <c r="G33" i="531" s="1"/>
  <c r="G34" i="531" s="1"/>
  <c r="G35" i="531" s="1"/>
  <c r="G36" i="531" s="1"/>
  <c r="G37" i="531" s="1"/>
  <c r="G38" i="531" s="1"/>
  <c r="G39" i="531" s="1"/>
  <c r="G40" i="531" s="1"/>
  <c r="G41" i="531" s="1"/>
  <c r="G42" i="531" s="1"/>
  <c r="G43" i="531" s="1"/>
  <c r="G44" i="531" s="1"/>
  <c r="G45" i="531" s="1"/>
  <c r="G46" i="531" s="1"/>
  <c r="G47" i="531" s="1"/>
  <c r="G48" i="531" s="1"/>
  <c r="G49" i="531" s="1"/>
  <c r="G50" i="531" s="1"/>
  <c r="G51" i="531" s="1"/>
  <c r="G52" i="531" s="1"/>
  <c r="G53" i="531" s="1"/>
  <c r="G54" i="531" s="1"/>
  <c r="G55" i="531" s="1"/>
  <c r="G56" i="531" s="1"/>
  <c r="G57" i="531" s="1"/>
  <c r="G58" i="531" s="1"/>
  <c r="G59" i="531" s="1"/>
  <c r="G60" i="531" s="1"/>
  <c r="G61" i="531" s="1"/>
  <c r="G62" i="531" s="1"/>
  <c r="G63" i="531" s="1"/>
  <c r="G64" i="531" s="1"/>
  <c r="G65" i="531" s="1"/>
  <c r="G66" i="531" s="1"/>
  <c r="G67" i="531" s="1"/>
  <c r="G68" i="531" s="1"/>
  <c r="G69" i="531" s="1"/>
  <c r="G70" i="531" s="1"/>
  <c r="G71" i="531" s="1"/>
  <c r="G72" i="531" s="1"/>
  <c r="G73" i="531" s="1"/>
  <c r="G74" i="531" s="1"/>
  <c r="G75" i="531" s="1"/>
  <c r="G76" i="531" s="1"/>
  <c r="G77" i="531" s="1"/>
  <c r="G78" i="531" s="1"/>
  <c r="G79" i="531" s="1"/>
  <c r="G80" i="531" s="1"/>
  <c r="E11" i="531"/>
  <c r="E12" i="531" s="1"/>
  <c r="E13" i="531" s="1"/>
  <c r="E14" i="531" s="1"/>
  <c r="E15" i="531" s="1"/>
  <c r="E16" i="531" s="1"/>
  <c r="E17" i="531" s="1"/>
  <c r="E18" i="531" s="1"/>
  <c r="E19" i="531" s="1"/>
  <c r="E20" i="531" s="1"/>
  <c r="E21" i="531" s="1"/>
  <c r="E22" i="531" s="1"/>
  <c r="E23" i="531" s="1"/>
  <c r="E24" i="531" s="1"/>
  <c r="E25" i="531" s="1"/>
  <c r="E26" i="531" s="1"/>
  <c r="E27" i="531" s="1"/>
  <c r="E28" i="531" s="1"/>
  <c r="E29" i="531" s="1"/>
  <c r="E30" i="531" s="1"/>
  <c r="E31" i="531" s="1"/>
  <c r="E32" i="531" s="1"/>
  <c r="E33" i="531" s="1"/>
  <c r="E34" i="531" s="1"/>
  <c r="E35" i="531" s="1"/>
  <c r="E36" i="531" s="1"/>
  <c r="E37" i="531" s="1"/>
  <c r="E38" i="531" s="1"/>
  <c r="E39" i="531" s="1"/>
  <c r="E40" i="531" s="1"/>
  <c r="E41" i="531" s="1"/>
  <c r="E42" i="531" s="1"/>
  <c r="E43" i="531" s="1"/>
  <c r="E44" i="531" s="1"/>
  <c r="E45" i="531" s="1"/>
  <c r="E46" i="531" s="1"/>
  <c r="E47" i="531" s="1"/>
  <c r="E48" i="531" s="1"/>
  <c r="E49" i="531" s="1"/>
  <c r="E50" i="531" s="1"/>
  <c r="E51" i="531" s="1"/>
  <c r="E52" i="531" s="1"/>
  <c r="E53" i="531" s="1"/>
  <c r="E54" i="531" s="1"/>
  <c r="E55" i="531" s="1"/>
  <c r="E56" i="531" s="1"/>
  <c r="E57" i="531" s="1"/>
  <c r="E58" i="531" s="1"/>
  <c r="E59" i="531" s="1"/>
  <c r="E60" i="531" s="1"/>
  <c r="E61" i="531" s="1"/>
  <c r="E62" i="531" s="1"/>
  <c r="E63" i="531" s="1"/>
  <c r="E64" i="531" s="1"/>
  <c r="E65" i="531" s="1"/>
  <c r="E66" i="531" s="1"/>
  <c r="E67" i="531" s="1"/>
  <c r="E68" i="531" s="1"/>
  <c r="E69" i="531" s="1"/>
  <c r="E70" i="531" s="1"/>
  <c r="E71" i="531" s="1"/>
  <c r="E72" i="531" s="1"/>
  <c r="E73" i="531" s="1"/>
  <c r="E74" i="531" s="1"/>
  <c r="E75" i="531" s="1"/>
  <c r="E76" i="531" s="1"/>
  <c r="E77" i="531" s="1"/>
  <c r="E78" i="531" s="1"/>
  <c r="E79" i="531" s="1"/>
  <c r="E80" i="531" s="1"/>
  <c r="B10" i="531"/>
  <c r="K10" i="531" s="1"/>
  <c r="B11" i="531" s="1"/>
  <c r="E10" i="530"/>
  <c r="E11" i="530" s="1"/>
  <c r="E12" i="530" s="1"/>
  <c r="E13" i="530" s="1"/>
  <c r="E14" i="530" s="1"/>
  <c r="E15" i="530" s="1"/>
  <c r="E16" i="530" s="1"/>
  <c r="E17" i="530" s="1"/>
  <c r="E18" i="530" s="1"/>
  <c r="E19" i="530" s="1"/>
  <c r="E20" i="530" s="1"/>
  <c r="E21" i="530" s="1"/>
  <c r="E22" i="530" s="1"/>
  <c r="E23" i="530" s="1"/>
  <c r="E24" i="530" s="1"/>
  <c r="E25" i="530" s="1"/>
  <c r="E26" i="530" s="1"/>
  <c r="E27" i="530" s="1"/>
  <c r="E28" i="530" s="1"/>
  <c r="E29" i="530" s="1"/>
  <c r="E30" i="530" s="1"/>
  <c r="E31" i="530" s="1"/>
  <c r="E32" i="530" s="1"/>
  <c r="E33" i="530" s="1"/>
  <c r="E34" i="530" s="1"/>
  <c r="E35" i="530" s="1"/>
  <c r="E36" i="530" s="1"/>
  <c r="E37" i="530" s="1"/>
  <c r="E38" i="530" s="1"/>
  <c r="E39" i="530" s="1"/>
  <c r="E40" i="530" s="1"/>
  <c r="E41" i="530" s="1"/>
  <c r="E42" i="530" s="1"/>
  <c r="E43" i="530" s="1"/>
  <c r="E44" i="530" s="1"/>
  <c r="E45" i="530" s="1"/>
  <c r="E46" i="530" s="1"/>
  <c r="E47" i="530" s="1"/>
  <c r="E48" i="530" s="1"/>
  <c r="E49" i="530" s="1"/>
  <c r="E50" i="530" s="1"/>
  <c r="E51" i="530" s="1"/>
  <c r="E52" i="530" s="1"/>
  <c r="E53" i="530" s="1"/>
  <c r="E54" i="530" s="1"/>
  <c r="E55" i="530" s="1"/>
  <c r="E56" i="530" s="1"/>
  <c r="E57" i="530" s="1"/>
  <c r="E58" i="530" s="1"/>
  <c r="E59" i="530" s="1"/>
  <c r="E60" i="530" s="1"/>
  <c r="E61" i="530" s="1"/>
  <c r="E62" i="530" s="1"/>
  <c r="E63" i="530" s="1"/>
  <c r="E64" i="530" s="1"/>
  <c r="E65" i="530" s="1"/>
  <c r="E66" i="530" s="1"/>
  <c r="E67" i="530" s="1"/>
  <c r="E68" i="530" s="1"/>
  <c r="E69" i="530" s="1"/>
  <c r="E70" i="530" s="1"/>
  <c r="E71" i="530" s="1"/>
  <c r="E72" i="530" s="1"/>
  <c r="E73" i="530" s="1"/>
  <c r="E74" i="530" s="1"/>
  <c r="E75" i="530" s="1"/>
  <c r="E76" i="530" s="1"/>
  <c r="E77" i="530" s="1"/>
  <c r="E78" i="530" s="1"/>
  <c r="E79" i="530" s="1"/>
  <c r="E80" i="530" s="1"/>
  <c r="C5" i="530"/>
  <c r="F11" i="530"/>
  <c r="F12" i="530" s="1"/>
  <c r="F13" i="530" s="1"/>
  <c r="F14" i="530" s="1"/>
  <c r="F15" i="530" s="1"/>
  <c r="F16" i="530" s="1"/>
  <c r="F17" i="530" s="1"/>
  <c r="F18" i="530" s="1"/>
  <c r="F19" i="530" s="1"/>
  <c r="F20" i="530" s="1"/>
  <c r="F21" i="530" s="1"/>
  <c r="F22" i="530" s="1"/>
  <c r="F23" i="530" s="1"/>
  <c r="F24" i="530" s="1"/>
  <c r="F25" i="530" s="1"/>
  <c r="F26" i="530" s="1"/>
  <c r="F27" i="530" s="1"/>
  <c r="F28" i="530" s="1"/>
  <c r="F29" i="530" s="1"/>
  <c r="F30" i="530" s="1"/>
  <c r="F31" i="530" s="1"/>
  <c r="F32" i="530" s="1"/>
  <c r="F33" i="530" s="1"/>
  <c r="F34" i="530" s="1"/>
  <c r="F35" i="530" s="1"/>
  <c r="F36" i="530" s="1"/>
  <c r="F37" i="530" s="1"/>
  <c r="F38" i="530" s="1"/>
  <c r="F39" i="530" s="1"/>
  <c r="F40" i="530" s="1"/>
  <c r="F41" i="530" s="1"/>
  <c r="F42" i="530" s="1"/>
  <c r="F43" i="530" s="1"/>
  <c r="F44" i="530" s="1"/>
  <c r="F45" i="530" s="1"/>
  <c r="F46" i="530" s="1"/>
  <c r="F47" i="530" s="1"/>
  <c r="F48" i="530" s="1"/>
  <c r="F49" i="530" s="1"/>
  <c r="F50" i="530" s="1"/>
  <c r="F51" i="530" s="1"/>
  <c r="F52" i="530" s="1"/>
  <c r="F53" i="530" s="1"/>
  <c r="F54" i="530" s="1"/>
  <c r="F55" i="530" s="1"/>
  <c r="F56" i="530" s="1"/>
  <c r="F57" i="530" s="1"/>
  <c r="F58" i="530" s="1"/>
  <c r="F59" i="530" s="1"/>
  <c r="F60" i="530" s="1"/>
  <c r="F61" i="530" s="1"/>
  <c r="F62" i="530" s="1"/>
  <c r="F63" i="530" s="1"/>
  <c r="F64" i="530" s="1"/>
  <c r="F65" i="530" s="1"/>
  <c r="F66" i="530" s="1"/>
  <c r="F67" i="530" s="1"/>
  <c r="F68" i="530" s="1"/>
  <c r="F69" i="530" s="1"/>
  <c r="F70" i="530" s="1"/>
  <c r="F71" i="530" s="1"/>
  <c r="F72" i="530" s="1"/>
  <c r="F73" i="530" s="1"/>
  <c r="F74" i="530" s="1"/>
  <c r="F75" i="530" s="1"/>
  <c r="F76" i="530" s="1"/>
  <c r="F77" i="530" s="1"/>
  <c r="F78" i="530" s="1"/>
  <c r="F79" i="530" s="1"/>
  <c r="F80" i="530" s="1"/>
  <c r="A11" i="530"/>
  <c r="A12" i="530" s="1"/>
  <c r="A13" i="530" s="1"/>
  <c r="A14" i="530" s="1"/>
  <c r="A15" i="530" s="1"/>
  <c r="A16" i="530" s="1"/>
  <c r="A17" i="530" s="1"/>
  <c r="A18" i="530" s="1"/>
  <c r="A19" i="530" s="1"/>
  <c r="A20" i="530" s="1"/>
  <c r="A21" i="530" s="1"/>
  <c r="A22" i="530" s="1"/>
  <c r="A23" i="530" s="1"/>
  <c r="A24" i="530" s="1"/>
  <c r="A25" i="530" s="1"/>
  <c r="A26" i="530" s="1"/>
  <c r="A27" i="530" s="1"/>
  <c r="A28" i="530" s="1"/>
  <c r="A29" i="530" s="1"/>
  <c r="A30" i="530" s="1"/>
  <c r="A31" i="530" s="1"/>
  <c r="A32" i="530" s="1"/>
  <c r="A33" i="530" s="1"/>
  <c r="A34" i="530" s="1"/>
  <c r="A35" i="530" s="1"/>
  <c r="A36" i="530" s="1"/>
  <c r="A37" i="530" s="1"/>
  <c r="A38" i="530" s="1"/>
  <c r="A39" i="530" s="1"/>
  <c r="A40" i="530" s="1"/>
  <c r="A41" i="530" s="1"/>
  <c r="A42" i="530" s="1"/>
  <c r="A43" i="530" s="1"/>
  <c r="A44" i="530" s="1"/>
  <c r="A45" i="530" s="1"/>
  <c r="A46" i="530" s="1"/>
  <c r="A47" i="530" s="1"/>
  <c r="A48" i="530" s="1"/>
  <c r="A49" i="530" s="1"/>
  <c r="A50" i="530" s="1"/>
  <c r="A51" i="530" s="1"/>
  <c r="A52" i="530" s="1"/>
  <c r="A53" i="530" s="1"/>
  <c r="A54" i="530" s="1"/>
  <c r="A55" i="530" s="1"/>
  <c r="A56" i="530" s="1"/>
  <c r="A57" i="530" s="1"/>
  <c r="A58" i="530" s="1"/>
  <c r="A59" i="530" s="1"/>
  <c r="A60" i="530" s="1"/>
  <c r="A61" i="530" s="1"/>
  <c r="A62" i="530" s="1"/>
  <c r="A63" i="530" s="1"/>
  <c r="A64" i="530" s="1"/>
  <c r="A65" i="530" s="1"/>
  <c r="A66" i="530" s="1"/>
  <c r="A67" i="530" s="1"/>
  <c r="A68" i="530" s="1"/>
  <c r="A69" i="530" s="1"/>
  <c r="A70" i="530" s="1"/>
  <c r="A71" i="530" s="1"/>
  <c r="A72" i="530" s="1"/>
  <c r="A73" i="530" s="1"/>
  <c r="A74" i="530" s="1"/>
  <c r="A75" i="530" s="1"/>
  <c r="A76" i="530" s="1"/>
  <c r="A77" i="530" s="1"/>
  <c r="A78" i="530" s="1"/>
  <c r="A79" i="530" s="1"/>
  <c r="A80" i="530" s="1"/>
  <c r="G10" i="530"/>
  <c r="G11" i="530" s="1"/>
  <c r="G12" i="530" s="1"/>
  <c r="G13" i="530" s="1"/>
  <c r="G14" i="530" s="1"/>
  <c r="G15" i="530" s="1"/>
  <c r="G16" i="530" s="1"/>
  <c r="G17" i="530" s="1"/>
  <c r="G18" i="530" s="1"/>
  <c r="G19" i="530" s="1"/>
  <c r="G20" i="530" s="1"/>
  <c r="G21" i="530" s="1"/>
  <c r="G22" i="530" s="1"/>
  <c r="G23" i="530" s="1"/>
  <c r="G24" i="530" s="1"/>
  <c r="G25" i="530" s="1"/>
  <c r="G26" i="530" s="1"/>
  <c r="G27" i="530" s="1"/>
  <c r="G28" i="530" s="1"/>
  <c r="G29" i="530" s="1"/>
  <c r="G30" i="530" s="1"/>
  <c r="G31" i="530" s="1"/>
  <c r="G32" i="530" s="1"/>
  <c r="G33" i="530" s="1"/>
  <c r="G34" i="530" s="1"/>
  <c r="G35" i="530" s="1"/>
  <c r="G36" i="530" s="1"/>
  <c r="G37" i="530" s="1"/>
  <c r="G38" i="530" s="1"/>
  <c r="G39" i="530" s="1"/>
  <c r="G40" i="530" s="1"/>
  <c r="G41" i="530" s="1"/>
  <c r="G42" i="530" s="1"/>
  <c r="G43" i="530" s="1"/>
  <c r="G44" i="530" s="1"/>
  <c r="G45" i="530" s="1"/>
  <c r="G46" i="530" s="1"/>
  <c r="G47" i="530" s="1"/>
  <c r="G48" i="530" s="1"/>
  <c r="G49" i="530" s="1"/>
  <c r="G50" i="530" s="1"/>
  <c r="G51" i="530" s="1"/>
  <c r="G52" i="530" s="1"/>
  <c r="G53" i="530" s="1"/>
  <c r="G54" i="530" s="1"/>
  <c r="G55" i="530" s="1"/>
  <c r="G56" i="530" s="1"/>
  <c r="G57" i="530" s="1"/>
  <c r="G58" i="530" s="1"/>
  <c r="G59" i="530" s="1"/>
  <c r="G60" i="530" s="1"/>
  <c r="G61" i="530" s="1"/>
  <c r="G62" i="530" s="1"/>
  <c r="G63" i="530" s="1"/>
  <c r="G64" i="530" s="1"/>
  <c r="G65" i="530" s="1"/>
  <c r="G66" i="530" s="1"/>
  <c r="G67" i="530" s="1"/>
  <c r="G68" i="530" s="1"/>
  <c r="G69" i="530" s="1"/>
  <c r="G70" i="530" s="1"/>
  <c r="G71" i="530" s="1"/>
  <c r="G72" i="530" s="1"/>
  <c r="G73" i="530" s="1"/>
  <c r="G74" i="530" s="1"/>
  <c r="G75" i="530" s="1"/>
  <c r="G76" i="530" s="1"/>
  <c r="G77" i="530" s="1"/>
  <c r="G78" i="530" s="1"/>
  <c r="G79" i="530" s="1"/>
  <c r="G80" i="530" s="1"/>
  <c r="B10" i="530"/>
  <c r="K10" i="530" s="1"/>
  <c r="B11" i="530" s="1"/>
  <c r="K11" i="530" s="1"/>
  <c r="K11" i="532" l="1"/>
  <c r="B12" i="532" s="1"/>
  <c r="K12" i="532" s="1"/>
  <c r="B13" i="532" s="1"/>
  <c r="K11" i="534"/>
  <c r="B12" i="534" s="1"/>
  <c r="K12" i="534" s="1"/>
  <c r="B13" i="534" s="1"/>
  <c r="K13" i="534" s="1"/>
  <c r="B12" i="533"/>
  <c r="K12" i="533" s="1"/>
  <c r="K11" i="531"/>
  <c r="B12" i="531" s="1"/>
  <c r="K12" i="531" s="1"/>
  <c r="B13" i="531" s="1"/>
  <c r="F8" i="532"/>
  <c r="F8" i="531"/>
  <c r="B12" i="530"/>
  <c r="F8" i="530"/>
  <c r="K12" i="530" l="1"/>
  <c r="B13" i="530" s="1"/>
  <c r="K13" i="530" s="1"/>
  <c r="B14" i="530" s="1"/>
  <c r="K14" i="530" s="1"/>
  <c r="B14" i="534"/>
  <c r="K14" i="534" s="1"/>
  <c r="B13" i="533"/>
  <c r="K13" i="533" s="1"/>
  <c r="K13" i="531"/>
  <c r="B14" i="531" s="1"/>
  <c r="B14" i="532"/>
  <c r="K13" i="532"/>
  <c r="B15" i="534" l="1"/>
  <c r="K15" i="534" s="1"/>
  <c r="B14" i="533"/>
  <c r="K14" i="533" s="1"/>
  <c r="K14" i="531"/>
  <c r="B15" i="531" s="1"/>
  <c r="K14" i="532"/>
  <c r="B15" i="532" s="1"/>
  <c r="B15" i="530"/>
  <c r="K15" i="530" s="1"/>
  <c r="B16" i="534" l="1"/>
  <c r="K16" i="534" s="1"/>
  <c r="B15" i="533"/>
  <c r="K15" i="533" s="1"/>
  <c r="K15" i="531"/>
  <c r="B16" i="531" s="1"/>
  <c r="K15" i="532"/>
  <c r="B16" i="532" s="1"/>
  <c r="B16" i="530"/>
  <c r="K16" i="530" s="1"/>
  <c r="B17" i="534" l="1"/>
  <c r="K17" i="534" s="1"/>
  <c r="B16" i="533"/>
  <c r="K16" i="533" s="1"/>
  <c r="K16" i="531"/>
  <c r="B17" i="531" s="1"/>
  <c r="K16" i="532"/>
  <c r="B17" i="532" s="1"/>
  <c r="B17" i="530"/>
  <c r="K17" i="530" s="1"/>
  <c r="E10" i="529"/>
  <c r="F11" i="529"/>
  <c r="F12" i="529" s="1"/>
  <c r="F13" i="529" s="1"/>
  <c r="F14" i="529" s="1"/>
  <c r="F15" i="529" s="1"/>
  <c r="F16" i="529" s="1"/>
  <c r="F17" i="529" s="1"/>
  <c r="F18" i="529" s="1"/>
  <c r="F19" i="529" s="1"/>
  <c r="F20" i="529" s="1"/>
  <c r="F21" i="529" s="1"/>
  <c r="F22" i="529" s="1"/>
  <c r="F23" i="529" s="1"/>
  <c r="F24" i="529" s="1"/>
  <c r="F25" i="529" s="1"/>
  <c r="F26" i="529" s="1"/>
  <c r="F27" i="529" s="1"/>
  <c r="F28" i="529" s="1"/>
  <c r="F29" i="529" s="1"/>
  <c r="F30" i="529" s="1"/>
  <c r="F31" i="529" s="1"/>
  <c r="F32" i="529" s="1"/>
  <c r="F33" i="529" s="1"/>
  <c r="F34" i="529" s="1"/>
  <c r="F35" i="529" s="1"/>
  <c r="F36" i="529" s="1"/>
  <c r="F37" i="529" s="1"/>
  <c r="F38" i="529" s="1"/>
  <c r="F39" i="529" s="1"/>
  <c r="F40" i="529" s="1"/>
  <c r="F41" i="529" s="1"/>
  <c r="F42" i="529" s="1"/>
  <c r="F43" i="529" s="1"/>
  <c r="F44" i="529" s="1"/>
  <c r="F45" i="529" s="1"/>
  <c r="F46" i="529" s="1"/>
  <c r="F47" i="529" s="1"/>
  <c r="F48" i="529" s="1"/>
  <c r="F49" i="529" s="1"/>
  <c r="F50" i="529" s="1"/>
  <c r="F51" i="529" s="1"/>
  <c r="F52" i="529" s="1"/>
  <c r="F53" i="529" s="1"/>
  <c r="F54" i="529" s="1"/>
  <c r="F55" i="529" s="1"/>
  <c r="F56" i="529" s="1"/>
  <c r="F57" i="529" s="1"/>
  <c r="F58" i="529" s="1"/>
  <c r="F59" i="529" s="1"/>
  <c r="F60" i="529" s="1"/>
  <c r="F61" i="529" s="1"/>
  <c r="F62" i="529" s="1"/>
  <c r="F63" i="529" s="1"/>
  <c r="F64" i="529" s="1"/>
  <c r="F65" i="529" s="1"/>
  <c r="F66" i="529" s="1"/>
  <c r="F67" i="529" s="1"/>
  <c r="F68" i="529" s="1"/>
  <c r="F69" i="529" s="1"/>
  <c r="F70" i="529" s="1"/>
  <c r="F71" i="529" s="1"/>
  <c r="F72" i="529" s="1"/>
  <c r="F73" i="529" s="1"/>
  <c r="F74" i="529" s="1"/>
  <c r="F75" i="529" s="1"/>
  <c r="F76" i="529" s="1"/>
  <c r="F77" i="529" s="1"/>
  <c r="F78" i="529" s="1"/>
  <c r="F79" i="529" s="1"/>
  <c r="F80" i="529" s="1"/>
  <c r="A11" i="529"/>
  <c r="A12" i="529" s="1"/>
  <c r="A13" i="529" s="1"/>
  <c r="A14" i="529" s="1"/>
  <c r="A15" i="529" s="1"/>
  <c r="A16" i="529" s="1"/>
  <c r="A17" i="529" s="1"/>
  <c r="A18" i="529" s="1"/>
  <c r="A19" i="529" s="1"/>
  <c r="A20" i="529" s="1"/>
  <c r="A21" i="529" s="1"/>
  <c r="A22" i="529" s="1"/>
  <c r="A23" i="529" s="1"/>
  <c r="A24" i="529" s="1"/>
  <c r="A25" i="529" s="1"/>
  <c r="A26" i="529" s="1"/>
  <c r="A27" i="529" s="1"/>
  <c r="A28" i="529" s="1"/>
  <c r="A29" i="529" s="1"/>
  <c r="A30" i="529" s="1"/>
  <c r="A31" i="529" s="1"/>
  <c r="A32" i="529" s="1"/>
  <c r="A33" i="529" s="1"/>
  <c r="A34" i="529" s="1"/>
  <c r="A35" i="529" s="1"/>
  <c r="A36" i="529" s="1"/>
  <c r="A37" i="529" s="1"/>
  <c r="A38" i="529" s="1"/>
  <c r="A39" i="529" s="1"/>
  <c r="A40" i="529" s="1"/>
  <c r="A41" i="529" s="1"/>
  <c r="A42" i="529" s="1"/>
  <c r="A43" i="529" s="1"/>
  <c r="A44" i="529" s="1"/>
  <c r="A45" i="529" s="1"/>
  <c r="A46" i="529" s="1"/>
  <c r="A47" i="529" s="1"/>
  <c r="A48" i="529" s="1"/>
  <c r="A49" i="529" s="1"/>
  <c r="A50" i="529" s="1"/>
  <c r="A51" i="529" s="1"/>
  <c r="A52" i="529" s="1"/>
  <c r="A53" i="529" s="1"/>
  <c r="A54" i="529" s="1"/>
  <c r="A55" i="529" s="1"/>
  <c r="A56" i="529" s="1"/>
  <c r="A57" i="529" s="1"/>
  <c r="A58" i="529" s="1"/>
  <c r="A59" i="529" s="1"/>
  <c r="A60" i="529" s="1"/>
  <c r="A61" i="529" s="1"/>
  <c r="A62" i="529" s="1"/>
  <c r="A63" i="529" s="1"/>
  <c r="A64" i="529" s="1"/>
  <c r="A65" i="529" s="1"/>
  <c r="A66" i="529" s="1"/>
  <c r="A67" i="529" s="1"/>
  <c r="A68" i="529" s="1"/>
  <c r="A69" i="529" s="1"/>
  <c r="A70" i="529" s="1"/>
  <c r="A71" i="529" s="1"/>
  <c r="A72" i="529" s="1"/>
  <c r="A73" i="529" s="1"/>
  <c r="A74" i="529" s="1"/>
  <c r="A75" i="529" s="1"/>
  <c r="A76" i="529" s="1"/>
  <c r="A77" i="529" s="1"/>
  <c r="A78" i="529" s="1"/>
  <c r="A79" i="529" s="1"/>
  <c r="A80" i="529" s="1"/>
  <c r="G10" i="529"/>
  <c r="G11" i="529" s="1"/>
  <c r="G12" i="529" s="1"/>
  <c r="G13" i="529" s="1"/>
  <c r="G14" i="529" s="1"/>
  <c r="G15" i="529" s="1"/>
  <c r="G16" i="529" s="1"/>
  <c r="G17" i="529" s="1"/>
  <c r="G18" i="529" s="1"/>
  <c r="G19" i="529" s="1"/>
  <c r="G20" i="529" s="1"/>
  <c r="G21" i="529" s="1"/>
  <c r="G22" i="529" s="1"/>
  <c r="G23" i="529" s="1"/>
  <c r="G24" i="529" s="1"/>
  <c r="G25" i="529" s="1"/>
  <c r="G26" i="529" s="1"/>
  <c r="G27" i="529" s="1"/>
  <c r="G28" i="529" s="1"/>
  <c r="G29" i="529" s="1"/>
  <c r="G30" i="529" s="1"/>
  <c r="G31" i="529" s="1"/>
  <c r="G32" i="529" s="1"/>
  <c r="G33" i="529" s="1"/>
  <c r="G34" i="529" s="1"/>
  <c r="G35" i="529" s="1"/>
  <c r="G36" i="529" s="1"/>
  <c r="G37" i="529" s="1"/>
  <c r="G38" i="529" s="1"/>
  <c r="G39" i="529" s="1"/>
  <c r="G40" i="529" s="1"/>
  <c r="G41" i="529" s="1"/>
  <c r="G42" i="529" s="1"/>
  <c r="G43" i="529" s="1"/>
  <c r="G44" i="529" s="1"/>
  <c r="G45" i="529" s="1"/>
  <c r="G46" i="529" s="1"/>
  <c r="G47" i="529" s="1"/>
  <c r="G48" i="529" s="1"/>
  <c r="G49" i="529" s="1"/>
  <c r="G50" i="529" s="1"/>
  <c r="G51" i="529" s="1"/>
  <c r="G52" i="529" s="1"/>
  <c r="G53" i="529" s="1"/>
  <c r="G54" i="529" s="1"/>
  <c r="G55" i="529" s="1"/>
  <c r="G56" i="529" s="1"/>
  <c r="G57" i="529" s="1"/>
  <c r="G58" i="529" s="1"/>
  <c r="G59" i="529" s="1"/>
  <c r="G60" i="529" s="1"/>
  <c r="G61" i="529" s="1"/>
  <c r="G62" i="529" s="1"/>
  <c r="G63" i="529" s="1"/>
  <c r="G64" i="529" s="1"/>
  <c r="G65" i="529" s="1"/>
  <c r="G66" i="529" s="1"/>
  <c r="G67" i="529" s="1"/>
  <c r="G68" i="529" s="1"/>
  <c r="G69" i="529" s="1"/>
  <c r="G70" i="529" s="1"/>
  <c r="G71" i="529" s="1"/>
  <c r="G72" i="529" s="1"/>
  <c r="G73" i="529" s="1"/>
  <c r="G74" i="529" s="1"/>
  <c r="G75" i="529" s="1"/>
  <c r="G76" i="529" s="1"/>
  <c r="G77" i="529" s="1"/>
  <c r="G78" i="529" s="1"/>
  <c r="G79" i="529" s="1"/>
  <c r="G80" i="529" s="1"/>
  <c r="E11" i="529"/>
  <c r="E12" i="529" s="1"/>
  <c r="E13" i="529" s="1"/>
  <c r="E14" i="529" s="1"/>
  <c r="E15" i="529" s="1"/>
  <c r="E16" i="529" s="1"/>
  <c r="E17" i="529" s="1"/>
  <c r="E18" i="529" s="1"/>
  <c r="E19" i="529" s="1"/>
  <c r="E20" i="529" s="1"/>
  <c r="E21" i="529" s="1"/>
  <c r="E22" i="529" s="1"/>
  <c r="E23" i="529" s="1"/>
  <c r="E24" i="529" s="1"/>
  <c r="E25" i="529" s="1"/>
  <c r="E26" i="529" s="1"/>
  <c r="E27" i="529" s="1"/>
  <c r="E28" i="529" s="1"/>
  <c r="E29" i="529" s="1"/>
  <c r="E30" i="529" s="1"/>
  <c r="E31" i="529" s="1"/>
  <c r="E32" i="529" s="1"/>
  <c r="E33" i="529" s="1"/>
  <c r="E34" i="529" s="1"/>
  <c r="E35" i="529" s="1"/>
  <c r="E36" i="529" s="1"/>
  <c r="E37" i="529" s="1"/>
  <c r="E38" i="529" s="1"/>
  <c r="E39" i="529" s="1"/>
  <c r="E40" i="529" s="1"/>
  <c r="E41" i="529" s="1"/>
  <c r="E42" i="529" s="1"/>
  <c r="E43" i="529" s="1"/>
  <c r="E44" i="529" s="1"/>
  <c r="E45" i="529" s="1"/>
  <c r="E46" i="529" s="1"/>
  <c r="E47" i="529" s="1"/>
  <c r="E48" i="529" s="1"/>
  <c r="E49" i="529" s="1"/>
  <c r="E50" i="529" s="1"/>
  <c r="E51" i="529" s="1"/>
  <c r="E52" i="529" s="1"/>
  <c r="E53" i="529" s="1"/>
  <c r="E54" i="529" s="1"/>
  <c r="E55" i="529" s="1"/>
  <c r="E56" i="529" s="1"/>
  <c r="E57" i="529" s="1"/>
  <c r="E58" i="529" s="1"/>
  <c r="E59" i="529" s="1"/>
  <c r="E60" i="529" s="1"/>
  <c r="E61" i="529" s="1"/>
  <c r="E62" i="529" s="1"/>
  <c r="E63" i="529" s="1"/>
  <c r="E64" i="529" s="1"/>
  <c r="E65" i="529" s="1"/>
  <c r="E66" i="529" s="1"/>
  <c r="E67" i="529" s="1"/>
  <c r="E68" i="529" s="1"/>
  <c r="E69" i="529" s="1"/>
  <c r="E70" i="529" s="1"/>
  <c r="E71" i="529" s="1"/>
  <c r="E72" i="529" s="1"/>
  <c r="E73" i="529" s="1"/>
  <c r="E74" i="529" s="1"/>
  <c r="E75" i="529" s="1"/>
  <c r="E76" i="529" s="1"/>
  <c r="E77" i="529" s="1"/>
  <c r="E78" i="529" s="1"/>
  <c r="E79" i="529" s="1"/>
  <c r="E80" i="529" s="1"/>
  <c r="C5" i="529"/>
  <c r="B10" i="529" s="1"/>
  <c r="K10" i="529" s="1"/>
  <c r="B11" i="529" s="1"/>
  <c r="E10" i="528"/>
  <c r="E11" i="528" s="1"/>
  <c r="E12" i="528" s="1"/>
  <c r="E13" i="528" s="1"/>
  <c r="E14" i="528" s="1"/>
  <c r="E15" i="528" s="1"/>
  <c r="E16" i="528" s="1"/>
  <c r="E17" i="528" s="1"/>
  <c r="E18" i="528" s="1"/>
  <c r="E19" i="528" s="1"/>
  <c r="E20" i="528" s="1"/>
  <c r="E21" i="528" s="1"/>
  <c r="E22" i="528" s="1"/>
  <c r="E23" i="528" s="1"/>
  <c r="E24" i="528" s="1"/>
  <c r="E25" i="528" s="1"/>
  <c r="E26" i="528" s="1"/>
  <c r="E27" i="528" s="1"/>
  <c r="E28" i="528" s="1"/>
  <c r="E29" i="528" s="1"/>
  <c r="E30" i="528" s="1"/>
  <c r="E31" i="528" s="1"/>
  <c r="E32" i="528" s="1"/>
  <c r="E33" i="528" s="1"/>
  <c r="E34" i="528" s="1"/>
  <c r="E35" i="528" s="1"/>
  <c r="E36" i="528" s="1"/>
  <c r="E37" i="528" s="1"/>
  <c r="E38" i="528" s="1"/>
  <c r="E39" i="528" s="1"/>
  <c r="E40" i="528" s="1"/>
  <c r="E41" i="528" s="1"/>
  <c r="E42" i="528" s="1"/>
  <c r="E43" i="528" s="1"/>
  <c r="E44" i="528" s="1"/>
  <c r="E45" i="528" s="1"/>
  <c r="E46" i="528" s="1"/>
  <c r="E47" i="528" s="1"/>
  <c r="E48" i="528" s="1"/>
  <c r="E49" i="528" s="1"/>
  <c r="E50" i="528" s="1"/>
  <c r="E51" i="528" s="1"/>
  <c r="E52" i="528" s="1"/>
  <c r="E53" i="528" s="1"/>
  <c r="E54" i="528" s="1"/>
  <c r="E55" i="528" s="1"/>
  <c r="E56" i="528" s="1"/>
  <c r="E57" i="528" s="1"/>
  <c r="E58" i="528" s="1"/>
  <c r="E59" i="528" s="1"/>
  <c r="E60" i="528" s="1"/>
  <c r="E61" i="528" s="1"/>
  <c r="E62" i="528" s="1"/>
  <c r="E63" i="528" s="1"/>
  <c r="E64" i="528" s="1"/>
  <c r="E65" i="528" s="1"/>
  <c r="E66" i="528" s="1"/>
  <c r="E67" i="528" s="1"/>
  <c r="E68" i="528" s="1"/>
  <c r="E69" i="528" s="1"/>
  <c r="E70" i="528" s="1"/>
  <c r="E71" i="528" s="1"/>
  <c r="E72" i="528" s="1"/>
  <c r="E73" i="528" s="1"/>
  <c r="E74" i="528" s="1"/>
  <c r="E75" i="528" s="1"/>
  <c r="E76" i="528" s="1"/>
  <c r="E77" i="528" s="1"/>
  <c r="E78" i="528" s="1"/>
  <c r="E79" i="528" s="1"/>
  <c r="E80" i="528" s="1"/>
  <c r="C5" i="528"/>
  <c r="F11" i="528"/>
  <c r="F12" i="528" s="1"/>
  <c r="F13" i="528" s="1"/>
  <c r="F14" i="528" s="1"/>
  <c r="F15" i="528" s="1"/>
  <c r="F16" i="528" s="1"/>
  <c r="F17" i="528" s="1"/>
  <c r="F18" i="528" s="1"/>
  <c r="F19" i="528" s="1"/>
  <c r="F20" i="528" s="1"/>
  <c r="F21" i="528" s="1"/>
  <c r="F22" i="528" s="1"/>
  <c r="F23" i="528" s="1"/>
  <c r="F24" i="528" s="1"/>
  <c r="F25" i="528" s="1"/>
  <c r="F26" i="528" s="1"/>
  <c r="F27" i="528" s="1"/>
  <c r="F28" i="528" s="1"/>
  <c r="F29" i="528" s="1"/>
  <c r="F30" i="528" s="1"/>
  <c r="F31" i="528" s="1"/>
  <c r="F32" i="528" s="1"/>
  <c r="F33" i="528" s="1"/>
  <c r="F34" i="528" s="1"/>
  <c r="F35" i="528" s="1"/>
  <c r="F36" i="528" s="1"/>
  <c r="F37" i="528" s="1"/>
  <c r="F38" i="528" s="1"/>
  <c r="F39" i="528" s="1"/>
  <c r="F40" i="528" s="1"/>
  <c r="F41" i="528" s="1"/>
  <c r="F42" i="528" s="1"/>
  <c r="F43" i="528" s="1"/>
  <c r="F44" i="528" s="1"/>
  <c r="F45" i="528" s="1"/>
  <c r="F46" i="528" s="1"/>
  <c r="F47" i="528" s="1"/>
  <c r="F48" i="528" s="1"/>
  <c r="F49" i="528" s="1"/>
  <c r="F50" i="528" s="1"/>
  <c r="F51" i="528" s="1"/>
  <c r="F52" i="528" s="1"/>
  <c r="F53" i="528" s="1"/>
  <c r="F54" i="528" s="1"/>
  <c r="F55" i="528" s="1"/>
  <c r="F56" i="528" s="1"/>
  <c r="F57" i="528" s="1"/>
  <c r="F58" i="528" s="1"/>
  <c r="F59" i="528" s="1"/>
  <c r="F60" i="528" s="1"/>
  <c r="F61" i="528" s="1"/>
  <c r="F62" i="528" s="1"/>
  <c r="F63" i="528" s="1"/>
  <c r="F64" i="528" s="1"/>
  <c r="F65" i="528" s="1"/>
  <c r="F66" i="528" s="1"/>
  <c r="F67" i="528" s="1"/>
  <c r="F68" i="528" s="1"/>
  <c r="F69" i="528" s="1"/>
  <c r="F70" i="528" s="1"/>
  <c r="F71" i="528" s="1"/>
  <c r="F72" i="528" s="1"/>
  <c r="F73" i="528" s="1"/>
  <c r="F74" i="528" s="1"/>
  <c r="F75" i="528" s="1"/>
  <c r="F76" i="528" s="1"/>
  <c r="F77" i="528" s="1"/>
  <c r="F78" i="528" s="1"/>
  <c r="F79" i="528" s="1"/>
  <c r="F80" i="528" s="1"/>
  <c r="A11" i="528"/>
  <c r="A12" i="528" s="1"/>
  <c r="A13" i="528" s="1"/>
  <c r="A14" i="528" s="1"/>
  <c r="A15" i="528" s="1"/>
  <c r="A16" i="528" s="1"/>
  <c r="A17" i="528" s="1"/>
  <c r="A18" i="528" s="1"/>
  <c r="A19" i="528" s="1"/>
  <c r="A20" i="528" s="1"/>
  <c r="A21" i="528" s="1"/>
  <c r="A22" i="528" s="1"/>
  <c r="A23" i="528" s="1"/>
  <c r="A24" i="528" s="1"/>
  <c r="A25" i="528" s="1"/>
  <c r="A26" i="528" s="1"/>
  <c r="A27" i="528" s="1"/>
  <c r="A28" i="528" s="1"/>
  <c r="A29" i="528" s="1"/>
  <c r="A30" i="528" s="1"/>
  <c r="A31" i="528" s="1"/>
  <c r="A32" i="528" s="1"/>
  <c r="A33" i="528" s="1"/>
  <c r="A34" i="528" s="1"/>
  <c r="A35" i="528" s="1"/>
  <c r="A36" i="528" s="1"/>
  <c r="A37" i="528" s="1"/>
  <c r="A38" i="528" s="1"/>
  <c r="A39" i="528" s="1"/>
  <c r="A40" i="528" s="1"/>
  <c r="A41" i="528" s="1"/>
  <c r="A42" i="528" s="1"/>
  <c r="A43" i="528" s="1"/>
  <c r="A44" i="528" s="1"/>
  <c r="A45" i="528" s="1"/>
  <c r="A46" i="528" s="1"/>
  <c r="A47" i="528" s="1"/>
  <c r="A48" i="528" s="1"/>
  <c r="A49" i="528" s="1"/>
  <c r="A50" i="528" s="1"/>
  <c r="A51" i="528" s="1"/>
  <c r="A52" i="528" s="1"/>
  <c r="A53" i="528" s="1"/>
  <c r="A54" i="528" s="1"/>
  <c r="A55" i="528" s="1"/>
  <c r="A56" i="528" s="1"/>
  <c r="A57" i="528" s="1"/>
  <c r="A58" i="528" s="1"/>
  <c r="A59" i="528" s="1"/>
  <c r="A60" i="528" s="1"/>
  <c r="A61" i="528" s="1"/>
  <c r="A62" i="528" s="1"/>
  <c r="A63" i="528" s="1"/>
  <c r="A64" i="528" s="1"/>
  <c r="A65" i="528" s="1"/>
  <c r="A66" i="528" s="1"/>
  <c r="A67" i="528" s="1"/>
  <c r="A68" i="528" s="1"/>
  <c r="A69" i="528" s="1"/>
  <c r="A70" i="528" s="1"/>
  <c r="A71" i="528" s="1"/>
  <c r="A72" i="528" s="1"/>
  <c r="A73" i="528" s="1"/>
  <c r="A74" i="528" s="1"/>
  <c r="A75" i="528" s="1"/>
  <c r="A76" i="528" s="1"/>
  <c r="A77" i="528" s="1"/>
  <c r="A78" i="528" s="1"/>
  <c r="A79" i="528" s="1"/>
  <c r="A80" i="528" s="1"/>
  <c r="G10" i="528"/>
  <c r="G11" i="528" s="1"/>
  <c r="G12" i="528" s="1"/>
  <c r="G13" i="528" s="1"/>
  <c r="G14" i="528" s="1"/>
  <c r="G15" i="528" s="1"/>
  <c r="G16" i="528" s="1"/>
  <c r="G17" i="528" s="1"/>
  <c r="G18" i="528" s="1"/>
  <c r="G19" i="528" s="1"/>
  <c r="G20" i="528" s="1"/>
  <c r="G21" i="528" s="1"/>
  <c r="G22" i="528" s="1"/>
  <c r="G23" i="528" s="1"/>
  <c r="G24" i="528" s="1"/>
  <c r="G25" i="528" s="1"/>
  <c r="G26" i="528" s="1"/>
  <c r="G27" i="528" s="1"/>
  <c r="G28" i="528" s="1"/>
  <c r="G29" i="528" s="1"/>
  <c r="G30" i="528" s="1"/>
  <c r="G31" i="528" s="1"/>
  <c r="G32" i="528" s="1"/>
  <c r="G33" i="528" s="1"/>
  <c r="G34" i="528" s="1"/>
  <c r="G35" i="528" s="1"/>
  <c r="G36" i="528" s="1"/>
  <c r="G37" i="528" s="1"/>
  <c r="G38" i="528" s="1"/>
  <c r="G39" i="528" s="1"/>
  <c r="G40" i="528" s="1"/>
  <c r="G41" i="528" s="1"/>
  <c r="G42" i="528" s="1"/>
  <c r="G43" i="528" s="1"/>
  <c r="G44" i="528" s="1"/>
  <c r="G45" i="528" s="1"/>
  <c r="G46" i="528" s="1"/>
  <c r="G47" i="528" s="1"/>
  <c r="G48" i="528" s="1"/>
  <c r="G49" i="528" s="1"/>
  <c r="G50" i="528" s="1"/>
  <c r="G51" i="528" s="1"/>
  <c r="G52" i="528" s="1"/>
  <c r="G53" i="528" s="1"/>
  <c r="G54" i="528" s="1"/>
  <c r="G55" i="528" s="1"/>
  <c r="G56" i="528" s="1"/>
  <c r="G57" i="528" s="1"/>
  <c r="G58" i="528" s="1"/>
  <c r="G59" i="528" s="1"/>
  <c r="G60" i="528" s="1"/>
  <c r="G61" i="528" s="1"/>
  <c r="G62" i="528" s="1"/>
  <c r="G63" i="528" s="1"/>
  <c r="G64" i="528" s="1"/>
  <c r="G65" i="528" s="1"/>
  <c r="G66" i="528" s="1"/>
  <c r="G67" i="528" s="1"/>
  <c r="G68" i="528" s="1"/>
  <c r="G69" i="528" s="1"/>
  <c r="G70" i="528" s="1"/>
  <c r="G71" i="528" s="1"/>
  <c r="G72" i="528" s="1"/>
  <c r="G73" i="528" s="1"/>
  <c r="G74" i="528" s="1"/>
  <c r="G75" i="528" s="1"/>
  <c r="G76" i="528" s="1"/>
  <c r="G77" i="528" s="1"/>
  <c r="G78" i="528" s="1"/>
  <c r="G79" i="528" s="1"/>
  <c r="G80" i="528" s="1"/>
  <c r="B10" i="528"/>
  <c r="K10" i="528" s="1"/>
  <c r="B11" i="528" s="1"/>
  <c r="K11" i="528" s="1"/>
  <c r="F8" i="528"/>
  <c r="K11" i="529" l="1"/>
  <c r="B12" i="529" s="1"/>
  <c r="K12" i="529" s="1"/>
  <c r="B13" i="529" s="1"/>
  <c r="B18" i="534"/>
  <c r="K18" i="534" s="1"/>
  <c r="B17" i="533"/>
  <c r="K17" i="533" s="1"/>
  <c r="K17" i="531"/>
  <c r="B18" i="531" s="1"/>
  <c r="K17" i="532"/>
  <c r="B18" i="532" s="1"/>
  <c r="B18" i="530"/>
  <c r="K18" i="530" s="1"/>
  <c r="F8" i="529"/>
  <c r="B12" i="528"/>
  <c r="K12" i="528" s="1"/>
  <c r="B19" i="534" l="1"/>
  <c r="K19" i="534" s="1"/>
  <c r="B18" i="533"/>
  <c r="K18" i="533" s="1"/>
  <c r="K18" i="531"/>
  <c r="B19" i="531" s="1"/>
  <c r="K18" i="532"/>
  <c r="B19" i="532" s="1"/>
  <c r="B19" i="530"/>
  <c r="K19" i="530" s="1"/>
  <c r="K13" i="529"/>
  <c r="B14" i="529" s="1"/>
  <c r="B13" i="528"/>
  <c r="K13" i="528" s="1"/>
  <c r="H43" i="527"/>
  <c r="E10" i="527"/>
  <c r="F11" i="527"/>
  <c r="F12" i="527" s="1"/>
  <c r="F13" i="527" s="1"/>
  <c r="F14" i="527" s="1"/>
  <c r="F15" i="527" s="1"/>
  <c r="F16" i="527" s="1"/>
  <c r="F17" i="527" s="1"/>
  <c r="F18" i="527" s="1"/>
  <c r="F19" i="527" s="1"/>
  <c r="F20" i="527" s="1"/>
  <c r="F21" i="527" s="1"/>
  <c r="F22" i="527" s="1"/>
  <c r="F23" i="527" s="1"/>
  <c r="F24" i="527" s="1"/>
  <c r="F25" i="527" s="1"/>
  <c r="F26" i="527" s="1"/>
  <c r="F27" i="527" s="1"/>
  <c r="F28" i="527" s="1"/>
  <c r="F29" i="527" s="1"/>
  <c r="F30" i="527" s="1"/>
  <c r="F31" i="527" s="1"/>
  <c r="F32" i="527" s="1"/>
  <c r="F33" i="527" s="1"/>
  <c r="F34" i="527" s="1"/>
  <c r="F35" i="527" s="1"/>
  <c r="F36" i="527" s="1"/>
  <c r="F37" i="527" s="1"/>
  <c r="F38" i="527" s="1"/>
  <c r="F39" i="527" s="1"/>
  <c r="F40" i="527" s="1"/>
  <c r="F41" i="527" s="1"/>
  <c r="F42" i="527" s="1"/>
  <c r="F43" i="527" s="1"/>
  <c r="F44" i="527" s="1"/>
  <c r="F45" i="527" s="1"/>
  <c r="F46" i="527" s="1"/>
  <c r="F47" i="527" s="1"/>
  <c r="F48" i="527" s="1"/>
  <c r="F49" i="527" s="1"/>
  <c r="F50" i="527" s="1"/>
  <c r="F51" i="527" s="1"/>
  <c r="F52" i="527" s="1"/>
  <c r="F53" i="527" s="1"/>
  <c r="F54" i="527" s="1"/>
  <c r="F55" i="527" s="1"/>
  <c r="F56" i="527" s="1"/>
  <c r="F57" i="527" s="1"/>
  <c r="F58" i="527" s="1"/>
  <c r="F59" i="527" s="1"/>
  <c r="F60" i="527" s="1"/>
  <c r="F61" i="527" s="1"/>
  <c r="F62" i="527" s="1"/>
  <c r="F63" i="527" s="1"/>
  <c r="F64" i="527" s="1"/>
  <c r="F65" i="527" s="1"/>
  <c r="F66" i="527" s="1"/>
  <c r="F67" i="527" s="1"/>
  <c r="F68" i="527" s="1"/>
  <c r="F69" i="527" s="1"/>
  <c r="F70" i="527" s="1"/>
  <c r="F71" i="527" s="1"/>
  <c r="F72" i="527" s="1"/>
  <c r="F73" i="527" s="1"/>
  <c r="F74" i="527" s="1"/>
  <c r="F75" i="527" s="1"/>
  <c r="F76" i="527" s="1"/>
  <c r="F77" i="527" s="1"/>
  <c r="F78" i="527" s="1"/>
  <c r="F79" i="527" s="1"/>
  <c r="F80" i="527" s="1"/>
  <c r="A11" i="527"/>
  <c r="A12" i="527" s="1"/>
  <c r="A13" i="527" s="1"/>
  <c r="A14" i="527" s="1"/>
  <c r="A15" i="527" s="1"/>
  <c r="A16" i="527" s="1"/>
  <c r="A17" i="527" s="1"/>
  <c r="A18" i="527" s="1"/>
  <c r="A19" i="527" s="1"/>
  <c r="A20" i="527" s="1"/>
  <c r="A21" i="527" s="1"/>
  <c r="A22" i="527" s="1"/>
  <c r="A23" i="527" s="1"/>
  <c r="A24" i="527" s="1"/>
  <c r="A25" i="527" s="1"/>
  <c r="A26" i="527" s="1"/>
  <c r="A27" i="527" s="1"/>
  <c r="A28" i="527" s="1"/>
  <c r="A29" i="527" s="1"/>
  <c r="A30" i="527" s="1"/>
  <c r="A31" i="527" s="1"/>
  <c r="A32" i="527" s="1"/>
  <c r="A33" i="527" s="1"/>
  <c r="A34" i="527" s="1"/>
  <c r="A35" i="527" s="1"/>
  <c r="A36" i="527" s="1"/>
  <c r="A37" i="527" s="1"/>
  <c r="A38" i="527" s="1"/>
  <c r="A39" i="527" s="1"/>
  <c r="A40" i="527" s="1"/>
  <c r="A41" i="527" s="1"/>
  <c r="A42" i="527" s="1"/>
  <c r="A43" i="527" s="1"/>
  <c r="A44" i="527" s="1"/>
  <c r="A45" i="527" s="1"/>
  <c r="A46" i="527" s="1"/>
  <c r="A47" i="527" s="1"/>
  <c r="A48" i="527" s="1"/>
  <c r="A49" i="527" s="1"/>
  <c r="A50" i="527" s="1"/>
  <c r="A51" i="527" s="1"/>
  <c r="A52" i="527" s="1"/>
  <c r="A53" i="527" s="1"/>
  <c r="A54" i="527" s="1"/>
  <c r="A55" i="527" s="1"/>
  <c r="A56" i="527" s="1"/>
  <c r="A57" i="527" s="1"/>
  <c r="A58" i="527" s="1"/>
  <c r="A59" i="527" s="1"/>
  <c r="A60" i="527" s="1"/>
  <c r="A61" i="527" s="1"/>
  <c r="A62" i="527" s="1"/>
  <c r="A63" i="527" s="1"/>
  <c r="A64" i="527" s="1"/>
  <c r="A65" i="527" s="1"/>
  <c r="A66" i="527" s="1"/>
  <c r="A67" i="527" s="1"/>
  <c r="A68" i="527" s="1"/>
  <c r="A69" i="527" s="1"/>
  <c r="A70" i="527" s="1"/>
  <c r="A71" i="527" s="1"/>
  <c r="A72" i="527" s="1"/>
  <c r="A73" i="527" s="1"/>
  <c r="A74" i="527" s="1"/>
  <c r="A75" i="527" s="1"/>
  <c r="A76" i="527" s="1"/>
  <c r="A77" i="527" s="1"/>
  <c r="A78" i="527" s="1"/>
  <c r="A79" i="527" s="1"/>
  <c r="A80" i="527" s="1"/>
  <c r="G10" i="527"/>
  <c r="G11" i="527" s="1"/>
  <c r="G12" i="527" s="1"/>
  <c r="G13" i="527" s="1"/>
  <c r="G14" i="527" s="1"/>
  <c r="G15" i="527" s="1"/>
  <c r="G16" i="527" s="1"/>
  <c r="G17" i="527" s="1"/>
  <c r="G18" i="527" s="1"/>
  <c r="G19" i="527" s="1"/>
  <c r="G20" i="527" s="1"/>
  <c r="G21" i="527" s="1"/>
  <c r="G22" i="527" s="1"/>
  <c r="G23" i="527" s="1"/>
  <c r="G24" i="527" s="1"/>
  <c r="G25" i="527" s="1"/>
  <c r="G26" i="527" s="1"/>
  <c r="G27" i="527" s="1"/>
  <c r="G28" i="527" s="1"/>
  <c r="G29" i="527" s="1"/>
  <c r="G30" i="527" s="1"/>
  <c r="G31" i="527" s="1"/>
  <c r="G32" i="527" s="1"/>
  <c r="G33" i="527" s="1"/>
  <c r="G34" i="527" s="1"/>
  <c r="G35" i="527" s="1"/>
  <c r="G36" i="527" s="1"/>
  <c r="G37" i="527" s="1"/>
  <c r="G38" i="527" s="1"/>
  <c r="G39" i="527" s="1"/>
  <c r="G40" i="527" s="1"/>
  <c r="G41" i="527" s="1"/>
  <c r="G42" i="527" s="1"/>
  <c r="G43" i="527" s="1"/>
  <c r="G44" i="527" s="1"/>
  <c r="G45" i="527" s="1"/>
  <c r="G46" i="527" s="1"/>
  <c r="G47" i="527" s="1"/>
  <c r="G48" i="527" s="1"/>
  <c r="G49" i="527" s="1"/>
  <c r="G50" i="527" s="1"/>
  <c r="G51" i="527" s="1"/>
  <c r="G52" i="527" s="1"/>
  <c r="G53" i="527" s="1"/>
  <c r="G54" i="527" s="1"/>
  <c r="G55" i="527" s="1"/>
  <c r="G56" i="527" s="1"/>
  <c r="G57" i="527" s="1"/>
  <c r="G58" i="527" s="1"/>
  <c r="G59" i="527" s="1"/>
  <c r="G60" i="527" s="1"/>
  <c r="G61" i="527" s="1"/>
  <c r="G62" i="527" s="1"/>
  <c r="G63" i="527" s="1"/>
  <c r="G64" i="527" s="1"/>
  <c r="G65" i="527" s="1"/>
  <c r="G66" i="527" s="1"/>
  <c r="G67" i="527" s="1"/>
  <c r="G68" i="527" s="1"/>
  <c r="G69" i="527" s="1"/>
  <c r="G70" i="527" s="1"/>
  <c r="G71" i="527" s="1"/>
  <c r="G72" i="527" s="1"/>
  <c r="G73" i="527" s="1"/>
  <c r="G74" i="527" s="1"/>
  <c r="G75" i="527" s="1"/>
  <c r="G76" i="527" s="1"/>
  <c r="G77" i="527" s="1"/>
  <c r="G78" i="527" s="1"/>
  <c r="G79" i="527" s="1"/>
  <c r="G80" i="527" s="1"/>
  <c r="E11" i="527"/>
  <c r="E12" i="527" s="1"/>
  <c r="E13" i="527" s="1"/>
  <c r="E14" i="527" s="1"/>
  <c r="E15" i="527" s="1"/>
  <c r="E16" i="527" s="1"/>
  <c r="E17" i="527" s="1"/>
  <c r="E18" i="527" s="1"/>
  <c r="E19" i="527" s="1"/>
  <c r="E20" i="527" s="1"/>
  <c r="E21" i="527" s="1"/>
  <c r="E22" i="527" s="1"/>
  <c r="E23" i="527" s="1"/>
  <c r="E24" i="527" s="1"/>
  <c r="E25" i="527" s="1"/>
  <c r="E26" i="527" s="1"/>
  <c r="E27" i="527" s="1"/>
  <c r="E28" i="527" s="1"/>
  <c r="E29" i="527" s="1"/>
  <c r="E30" i="527" s="1"/>
  <c r="E31" i="527" s="1"/>
  <c r="E32" i="527" s="1"/>
  <c r="E33" i="527" s="1"/>
  <c r="E34" i="527" s="1"/>
  <c r="E35" i="527" s="1"/>
  <c r="E36" i="527" s="1"/>
  <c r="E37" i="527" s="1"/>
  <c r="E38" i="527" s="1"/>
  <c r="E39" i="527" s="1"/>
  <c r="E40" i="527" s="1"/>
  <c r="E41" i="527" s="1"/>
  <c r="E42" i="527" s="1"/>
  <c r="E43" i="527" s="1"/>
  <c r="E44" i="527" s="1"/>
  <c r="E45" i="527" s="1"/>
  <c r="E46" i="527" s="1"/>
  <c r="E47" i="527" s="1"/>
  <c r="E48" i="527" s="1"/>
  <c r="E49" i="527" s="1"/>
  <c r="E50" i="527" s="1"/>
  <c r="E51" i="527" s="1"/>
  <c r="E52" i="527" s="1"/>
  <c r="E53" i="527" s="1"/>
  <c r="E54" i="527" s="1"/>
  <c r="E55" i="527" s="1"/>
  <c r="E56" i="527" s="1"/>
  <c r="E57" i="527" s="1"/>
  <c r="E58" i="527" s="1"/>
  <c r="E59" i="527" s="1"/>
  <c r="E60" i="527" s="1"/>
  <c r="E61" i="527" s="1"/>
  <c r="E62" i="527" s="1"/>
  <c r="E63" i="527" s="1"/>
  <c r="E64" i="527" s="1"/>
  <c r="E65" i="527" s="1"/>
  <c r="E66" i="527" s="1"/>
  <c r="E67" i="527" s="1"/>
  <c r="E68" i="527" s="1"/>
  <c r="E69" i="527" s="1"/>
  <c r="E70" i="527" s="1"/>
  <c r="E71" i="527" s="1"/>
  <c r="E72" i="527" s="1"/>
  <c r="E73" i="527" s="1"/>
  <c r="E74" i="527" s="1"/>
  <c r="E75" i="527" s="1"/>
  <c r="E76" i="527" s="1"/>
  <c r="E77" i="527" s="1"/>
  <c r="E78" i="527" s="1"/>
  <c r="E79" i="527" s="1"/>
  <c r="E80" i="527" s="1"/>
  <c r="F8" i="527"/>
  <c r="B20" i="534" l="1"/>
  <c r="K20" i="534" s="1"/>
  <c r="B19" i="533"/>
  <c r="K19" i="531"/>
  <c r="B20" i="531" s="1"/>
  <c r="K19" i="532"/>
  <c r="B20" i="532" s="1"/>
  <c r="B20" i="530"/>
  <c r="K20" i="530" s="1"/>
  <c r="K14" i="529"/>
  <c r="B15" i="529" s="1"/>
  <c r="B14" i="528"/>
  <c r="B10" i="527"/>
  <c r="K10" i="527" s="1"/>
  <c r="B11" i="527" s="1"/>
  <c r="K11" i="527" l="1"/>
  <c r="B12" i="527" s="1"/>
  <c r="K12" i="527" s="1"/>
  <c r="B13" i="527" s="1"/>
  <c r="B21" i="534"/>
  <c r="K21" i="534" s="1"/>
  <c r="K19" i="533"/>
  <c r="B20" i="533" s="1"/>
  <c r="K20" i="533" s="1"/>
  <c r="B21" i="533" s="1"/>
  <c r="K21" i="533" s="1"/>
  <c r="K20" i="531"/>
  <c r="B21" i="531" s="1"/>
  <c r="K20" i="532"/>
  <c r="B21" i="532" s="1"/>
  <c r="B21" i="530"/>
  <c r="K21" i="530" s="1"/>
  <c r="K15" i="529"/>
  <c r="B16" i="529" s="1"/>
  <c r="K14" i="528"/>
  <c r="B15" i="528" s="1"/>
  <c r="K15" i="528" s="1"/>
  <c r="B16" i="528" s="1"/>
  <c r="K16" i="528" s="1"/>
  <c r="F11" i="526"/>
  <c r="F12" i="526" s="1"/>
  <c r="F13" i="526" s="1"/>
  <c r="F14" i="526" s="1"/>
  <c r="F15" i="526" s="1"/>
  <c r="F16" i="526" s="1"/>
  <c r="F17" i="526" s="1"/>
  <c r="F18" i="526" s="1"/>
  <c r="F19" i="526" s="1"/>
  <c r="F20" i="526" s="1"/>
  <c r="F21" i="526" s="1"/>
  <c r="F22" i="526" s="1"/>
  <c r="F23" i="526" s="1"/>
  <c r="F24" i="526" s="1"/>
  <c r="F25" i="526" s="1"/>
  <c r="F26" i="526" s="1"/>
  <c r="F27" i="526" s="1"/>
  <c r="F28" i="526" s="1"/>
  <c r="F29" i="526" s="1"/>
  <c r="F30" i="526" s="1"/>
  <c r="F31" i="526" s="1"/>
  <c r="F32" i="526" s="1"/>
  <c r="F33" i="526" s="1"/>
  <c r="F34" i="526" s="1"/>
  <c r="F35" i="526" s="1"/>
  <c r="F36" i="526" s="1"/>
  <c r="F37" i="526" s="1"/>
  <c r="F38" i="526" s="1"/>
  <c r="F39" i="526" s="1"/>
  <c r="F40" i="526" s="1"/>
  <c r="F41" i="526" s="1"/>
  <c r="F42" i="526" s="1"/>
  <c r="F43" i="526" s="1"/>
  <c r="F44" i="526" s="1"/>
  <c r="F45" i="526" s="1"/>
  <c r="F46" i="526" s="1"/>
  <c r="F47" i="526" s="1"/>
  <c r="F48" i="526" s="1"/>
  <c r="F49" i="526" s="1"/>
  <c r="F50" i="526" s="1"/>
  <c r="F51" i="526" s="1"/>
  <c r="F52" i="526" s="1"/>
  <c r="F53" i="526" s="1"/>
  <c r="F54" i="526" s="1"/>
  <c r="F55" i="526" s="1"/>
  <c r="F56" i="526" s="1"/>
  <c r="F57" i="526" s="1"/>
  <c r="F58" i="526" s="1"/>
  <c r="F59" i="526" s="1"/>
  <c r="F60" i="526" s="1"/>
  <c r="F61" i="526" s="1"/>
  <c r="F62" i="526" s="1"/>
  <c r="F63" i="526" s="1"/>
  <c r="F64" i="526" s="1"/>
  <c r="F65" i="526" s="1"/>
  <c r="F66" i="526" s="1"/>
  <c r="F67" i="526" s="1"/>
  <c r="F68" i="526" s="1"/>
  <c r="F69" i="526" s="1"/>
  <c r="F70" i="526" s="1"/>
  <c r="F71" i="526" s="1"/>
  <c r="F72" i="526" s="1"/>
  <c r="F73" i="526" s="1"/>
  <c r="F74" i="526" s="1"/>
  <c r="F75" i="526" s="1"/>
  <c r="F76" i="526" s="1"/>
  <c r="F77" i="526" s="1"/>
  <c r="F78" i="526" s="1"/>
  <c r="F79" i="526" s="1"/>
  <c r="F80" i="526" s="1"/>
  <c r="A11" i="526"/>
  <c r="A12" i="526" s="1"/>
  <c r="A13" i="526" s="1"/>
  <c r="A14" i="526" s="1"/>
  <c r="A15" i="526" s="1"/>
  <c r="A16" i="526" s="1"/>
  <c r="A17" i="526" s="1"/>
  <c r="A18" i="526" s="1"/>
  <c r="A19" i="526" s="1"/>
  <c r="A20" i="526" s="1"/>
  <c r="A21" i="526" s="1"/>
  <c r="A22" i="526" s="1"/>
  <c r="A23" i="526" s="1"/>
  <c r="A24" i="526" s="1"/>
  <c r="A25" i="526" s="1"/>
  <c r="A26" i="526" s="1"/>
  <c r="A27" i="526" s="1"/>
  <c r="A28" i="526" s="1"/>
  <c r="A29" i="526" s="1"/>
  <c r="A30" i="526" s="1"/>
  <c r="A31" i="526" s="1"/>
  <c r="A32" i="526" s="1"/>
  <c r="A33" i="526" s="1"/>
  <c r="A34" i="526" s="1"/>
  <c r="A35" i="526" s="1"/>
  <c r="A36" i="526" s="1"/>
  <c r="A37" i="526" s="1"/>
  <c r="A38" i="526" s="1"/>
  <c r="A39" i="526" s="1"/>
  <c r="A40" i="526" s="1"/>
  <c r="A41" i="526" s="1"/>
  <c r="A42" i="526" s="1"/>
  <c r="A43" i="526" s="1"/>
  <c r="A44" i="526" s="1"/>
  <c r="A45" i="526" s="1"/>
  <c r="A46" i="526" s="1"/>
  <c r="A47" i="526" s="1"/>
  <c r="A48" i="526" s="1"/>
  <c r="A49" i="526" s="1"/>
  <c r="A50" i="526" s="1"/>
  <c r="A51" i="526" s="1"/>
  <c r="A52" i="526" s="1"/>
  <c r="A53" i="526" s="1"/>
  <c r="A54" i="526" s="1"/>
  <c r="A55" i="526" s="1"/>
  <c r="A56" i="526" s="1"/>
  <c r="A57" i="526" s="1"/>
  <c r="A58" i="526" s="1"/>
  <c r="A59" i="526" s="1"/>
  <c r="A60" i="526" s="1"/>
  <c r="A61" i="526" s="1"/>
  <c r="A62" i="526" s="1"/>
  <c r="A63" i="526" s="1"/>
  <c r="A64" i="526" s="1"/>
  <c r="A65" i="526" s="1"/>
  <c r="A66" i="526" s="1"/>
  <c r="A67" i="526" s="1"/>
  <c r="A68" i="526" s="1"/>
  <c r="A69" i="526" s="1"/>
  <c r="A70" i="526" s="1"/>
  <c r="A71" i="526" s="1"/>
  <c r="A72" i="526" s="1"/>
  <c r="A73" i="526" s="1"/>
  <c r="A74" i="526" s="1"/>
  <c r="A75" i="526" s="1"/>
  <c r="A76" i="526" s="1"/>
  <c r="A77" i="526" s="1"/>
  <c r="A78" i="526" s="1"/>
  <c r="A79" i="526" s="1"/>
  <c r="A80" i="526" s="1"/>
  <c r="G10" i="526"/>
  <c r="G11" i="526" s="1"/>
  <c r="G12" i="526" s="1"/>
  <c r="G13" i="526" s="1"/>
  <c r="G14" i="526" s="1"/>
  <c r="G15" i="526" s="1"/>
  <c r="G16" i="526" s="1"/>
  <c r="G17" i="526" s="1"/>
  <c r="G18" i="526" s="1"/>
  <c r="G19" i="526" s="1"/>
  <c r="G20" i="526" s="1"/>
  <c r="G21" i="526" s="1"/>
  <c r="G22" i="526" s="1"/>
  <c r="G23" i="526" s="1"/>
  <c r="G24" i="526" s="1"/>
  <c r="G25" i="526" s="1"/>
  <c r="G26" i="526" s="1"/>
  <c r="G27" i="526" s="1"/>
  <c r="G28" i="526" s="1"/>
  <c r="G29" i="526" s="1"/>
  <c r="G30" i="526" s="1"/>
  <c r="G31" i="526" s="1"/>
  <c r="G32" i="526" s="1"/>
  <c r="G33" i="526" s="1"/>
  <c r="G34" i="526" s="1"/>
  <c r="G35" i="526" s="1"/>
  <c r="G36" i="526" s="1"/>
  <c r="G37" i="526" s="1"/>
  <c r="G38" i="526" s="1"/>
  <c r="G39" i="526" s="1"/>
  <c r="G40" i="526" s="1"/>
  <c r="G41" i="526" s="1"/>
  <c r="G42" i="526" s="1"/>
  <c r="G43" i="526" s="1"/>
  <c r="G44" i="526" s="1"/>
  <c r="G45" i="526" s="1"/>
  <c r="G46" i="526" s="1"/>
  <c r="G47" i="526" s="1"/>
  <c r="G48" i="526" s="1"/>
  <c r="G49" i="526" s="1"/>
  <c r="G50" i="526" s="1"/>
  <c r="G51" i="526" s="1"/>
  <c r="G52" i="526" s="1"/>
  <c r="G53" i="526" s="1"/>
  <c r="G54" i="526" s="1"/>
  <c r="G55" i="526" s="1"/>
  <c r="G56" i="526" s="1"/>
  <c r="G57" i="526" s="1"/>
  <c r="G58" i="526" s="1"/>
  <c r="G59" i="526" s="1"/>
  <c r="G60" i="526" s="1"/>
  <c r="G61" i="526" s="1"/>
  <c r="G62" i="526" s="1"/>
  <c r="G63" i="526" s="1"/>
  <c r="G64" i="526" s="1"/>
  <c r="G65" i="526" s="1"/>
  <c r="G66" i="526" s="1"/>
  <c r="G67" i="526" s="1"/>
  <c r="G68" i="526" s="1"/>
  <c r="G69" i="526" s="1"/>
  <c r="G70" i="526" s="1"/>
  <c r="G71" i="526" s="1"/>
  <c r="G72" i="526" s="1"/>
  <c r="G73" i="526" s="1"/>
  <c r="G74" i="526" s="1"/>
  <c r="G75" i="526" s="1"/>
  <c r="G76" i="526" s="1"/>
  <c r="G77" i="526" s="1"/>
  <c r="G78" i="526" s="1"/>
  <c r="G79" i="526" s="1"/>
  <c r="G80" i="526" s="1"/>
  <c r="E11" i="526"/>
  <c r="E12" i="526" s="1"/>
  <c r="E13" i="526" s="1"/>
  <c r="E14" i="526" s="1"/>
  <c r="E15" i="526" s="1"/>
  <c r="E16" i="526" s="1"/>
  <c r="E17" i="526" s="1"/>
  <c r="E18" i="526" s="1"/>
  <c r="E19" i="526" s="1"/>
  <c r="E20" i="526" s="1"/>
  <c r="E21" i="526" s="1"/>
  <c r="E22" i="526" s="1"/>
  <c r="E23" i="526" s="1"/>
  <c r="E24" i="526" s="1"/>
  <c r="E25" i="526" s="1"/>
  <c r="E26" i="526" s="1"/>
  <c r="E27" i="526" s="1"/>
  <c r="E28" i="526" s="1"/>
  <c r="E29" i="526" s="1"/>
  <c r="E30" i="526" s="1"/>
  <c r="E31" i="526" s="1"/>
  <c r="E32" i="526" s="1"/>
  <c r="E33" i="526" s="1"/>
  <c r="E34" i="526" s="1"/>
  <c r="E35" i="526" s="1"/>
  <c r="E36" i="526" s="1"/>
  <c r="E37" i="526" s="1"/>
  <c r="E38" i="526" s="1"/>
  <c r="E39" i="526" s="1"/>
  <c r="E40" i="526" s="1"/>
  <c r="E41" i="526" s="1"/>
  <c r="E42" i="526" s="1"/>
  <c r="E43" i="526" s="1"/>
  <c r="E44" i="526" s="1"/>
  <c r="E45" i="526" s="1"/>
  <c r="E46" i="526" s="1"/>
  <c r="E47" i="526" s="1"/>
  <c r="E48" i="526" s="1"/>
  <c r="E49" i="526" s="1"/>
  <c r="E50" i="526" s="1"/>
  <c r="E51" i="526" s="1"/>
  <c r="E52" i="526" s="1"/>
  <c r="E53" i="526" s="1"/>
  <c r="E54" i="526" s="1"/>
  <c r="E55" i="526" s="1"/>
  <c r="E56" i="526" s="1"/>
  <c r="E57" i="526" s="1"/>
  <c r="E58" i="526" s="1"/>
  <c r="E59" i="526" s="1"/>
  <c r="E60" i="526" s="1"/>
  <c r="E61" i="526" s="1"/>
  <c r="E62" i="526" s="1"/>
  <c r="E63" i="526" s="1"/>
  <c r="E64" i="526" s="1"/>
  <c r="E65" i="526" s="1"/>
  <c r="E66" i="526" s="1"/>
  <c r="E67" i="526" s="1"/>
  <c r="E68" i="526" s="1"/>
  <c r="E69" i="526" s="1"/>
  <c r="E70" i="526" s="1"/>
  <c r="E71" i="526" s="1"/>
  <c r="E72" i="526" s="1"/>
  <c r="E73" i="526" s="1"/>
  <c r="E74" i="526" s="1"/>
  <c r="E75" i="526" s="1"/>
  <c r="E76" i="526" s="1"/>
  <c r="E77" i="526" s="1"/>
  <c r="E78" i="526" s="1"/>
  <c r="E79" i="526" s="1"/>
  <c r="E80" i="526" s="1"/>
  <c r="B10" i="526"/>
  <c r="K10" i="526" s="1"/>
  <c r="B11" i="526" s="1"/>
  <c r="K11" i="526" s="1"/>
  <c r="F8" i="526"/>
  <c r="E10" i="525"/>
  <c r="E11" i="525" s="1"/>
  <c r="E12" i="525" s="1"/>
  <c r="E13" i="525" s="1"/>
  <c r="E14" i="525" s="1"/>
  <c r="E15" i="525" s="1"/>
  <c r="E16" i="525" s="1"/>
  <c r="E17" i="525" s="1"/>
  <c r="E18" i="525" s="1"/>
  <c r="E19" i="525" s="1"/>
  <c r="E20" i="525" s="1"/>
  <c r="E21" i="525" s="1"/>
  <c r="E22" i="525" s="1"/>
  <c r="E23" i="525" s="1"/>
  <c r="E24" i="525" s="1"/>
  <c r="E25" i="525" s="1"/>
  <c r="E26" i="525" s="1"/>
  <c r="E27" i="525" s="1"/>
  <c r="E28" i="525" s="1"/>
  <c r="E29" i="525" s="1"/>
  <c r="E30" i="525" s="1"/>
  <c r="E31" i="525" s="1"/>
  <c r="E32" i="525" s="1"/>
  <c r="E33" i="525" s="1"/>
  <c r="E34" i="525" s="1"/>
  <c r="E35" i="525" s="1"/>
  <c r="E36" i="525" s="1"/>
  <c r="E37" i="525" s="1"/>
  <c r="E38" i="525" s="1"/>
  <c r="E39" i="525" s="1"/>
  <c r="E40" i="525" s="1"/>
  <c r="E41" i="525" s="1"/>
  <c r="E42" i="525" s="1"/>
  <c r="E43" i="525" s="1"/>
  <c r="E44" i="525" s="1"/>
  <c r="E45" i="525" s="1"/>
  <c r="E46" i="525" s="1"/>
  <c r="E47" i="525" s="1"/>
  <c r="E48" i="525" s="1"/>
  <c r="E49" i="525" s="1"/>
  <c r="E50" i="525" s="1"/>
  <c r="E51" i="525" s="1"/>
  <c r="E52" i="525" s="1"/>
  <c r="E53" i="525" s="1"/>
  <c r="E54" i="525" s="1"/>
  <c r="E55" i="525" s="1"/>
  <c r="E56" i="525" s="1"/>
  <c r="E57" i="525" s="1"/>
  <c r="E58" i="525" s="1"/>
  <c r="E59" i="525" s="1"/>
  <c r="E60" i="525" s="1"/>
  <c r="E61" i="525" s="1"/>
  <c r="E62" i="525" s="1"/>
  <c r="E63" i="525" s="1"/>
  <c r="E64" i="525" s="1"/>
  <c r="E65" i="525" s="1"/>
  <c r="E66" i="525" s="1"/>
  <c r="E67" i="525" s="1"/>
  <c r="E68" i="525" s="1"/>
  <c r="E69" i="525" s="1"/>
  <c r="E70" i="525" s="1"/>
  <c r="E71" i="525" s="1"/>
  <c r="E72" i="525" s="1"/>
  <c r="E73" i="525" s="1"/>
  <c r="E74" i="525" s="1"/>
  <c r="E75" i="525" s="1"/>
  <c r="E76" i="525" s="1"/>
  <c r="E77" i="525" s="1"/>
  <c r="E78" i="525" s="1"/>
  <c r="E79" i="525" s="1"/>
  <c r="E80" i="525" s="1"/>
  <c r="F11" i="525"/>
  <c r="F12" i="525" s="1"/>
  <c r="F13" i="525" s="1"/>
  <c r="F14" i="525" s="1"/>
  <c r="F15" i="525" s="1"/>
  <c r="F16" i="525" s="1"/>
  <c r="F17" i="525" s="1"/>
  <c r="F18" i="525" s="1"/>
  <c r="F19" i="525" s="1"/>
  <c r="F20" i="525" s="1"/>
  <c r="F21" i="525" s="1"/>
  <c r="F22" i="525" s="1"/>
  <c r="F23" i="525" s="1"/>
  <c r="F24" i="525" s="1"/>
  <c r="F25" i="525" s="1"/>
  <c r="F26" i="525" s="1"/>
  <c r="F27" i="525" s="1"/>
  <c r="F28" i="525" s="1"/>
  <c r="F29" i="525" s="1"/>
  <c r="F30" i="525" s="1"/>
  <c r="F31" i="525" s="1"/>
  <c r="F32" i="525" s="1"/>
  <c r="F33" i="525" s="1"/>
  <c r="F34" i="525" s="1"/>
  <c r="F35" i="525" s="1"/>
  <c r="F36" i="525" s="1"/>
  <c r="F37" i="525" s="1"/>
  <c r="F38" i="525" s="1"/>
  <c r="F39" i="525" s="1"/>
  <c r="F40" i="525" s="1"/>
  <c r="F41" i="525" s="1"/>
  <c r="F42" i="525" s="1"/>
  <c r="F43" i="525" s="1"/>
  <c r="F44" i="525" s="1"/>
  <c r="F45" i="525" s="1"/>
  <c r="F46" i="525" s="1"/>
  <c r="F47" i="525" s="1"/>
  <c r="F48" i="525" s="1"/>
  <c r="F49" i="525" s="1"/>
  <c r="F50" i="525" s="1"/>
  <c r="F51" i="525" s="1"/>
  <c r="F52" i="525" s="1"/>
  <c r="F53" i="525" s="1"/>
  <c r="F54" i="525" s="1"/>
  <c r="F55" i="525" s="1"/>
  <c r="F56" i="525" s="1"/>
  <c r="F57" i="525" s="1"/>
  <c r="F58" i="525" s="1"/>
  <c r="F59" i="525" s="1"/>
  <c r="F60" i="525" s="1"/>
  <c r="F61" i="525" s="1"/>
  <c r="F62" i="525" s="1"/>
  <c r="F63" i="525" s="1"/>
  <c r="F64" i="525" s="1"/>
  <c r="F65" i="525" s="1"/>
  <c r="F66" i="525" s="1"/>
  <c r="F67" i="525" s="1"/>
  <c r="F68" i="525" s="1"/>
  <c r="F69" i="525" s="1"/>
  <c r="F70" i="525" s="1"/>
  <c r="F71" i="525" s="1"/>
  <c r="F72" i="525" s="1"/>
  <c r="F73" i="525" s="1"/>
  <c r="F74" i="525" s="1"/>
  <c r="F75" i="525" s="1"/>
  <c r="F76" i="525" s="1"/>
  <c r="F77" i="525" s="1"/>
  <c r="F78" i="525" s="1"/>
  <c r="F79" i="525" s="1"/>
  <c r="F80" i="525" s="1"/>
  <c r="A11" i="525"/>
  <c r="A12" i="525" s="1"/>
  <c r="A13" i="525" s="1"/>
  <c r="A14" i="525" s="1"/>
  <c r="A15" i="525" s="1"/>
  <c r="A16" i="525" s="1"/>
  <c r="A17" i="525" s="1"/>
  <c r="A18" i="525" s="1"/>
  <c r="A19" i="525" s="1"/>
  <c r="A20" i="525" s="1"/>
  <c r="A21" i="525" s="1"/>
  <c r="A22" i="525" s="1"/>
  <c r="A23" i="525" s="1"/>
  <c r="A24" i="525" s="1"/>
  <c r="A25" i="525" s="1"/>
  <c r="A26" i="525" s="1"/>
  <c r="A27" i="525" s="1"/>
  <c r="A28" i="525" s="1"/>
  <c r="A29" i="525" s="1"/>
  <c r="A30" i="525" s="1"/>
  <c r="A31" i="525" s="1"/>
  <c r="A32" i="525" s="1"/>
  <c r="A33" i="525" s="1"/>
  <c r="A34" i="525" s="1"/>
  <c r="A35" i="525" s="1"/>
  <c r="A36" i="525" s="1"/>
  <c r="A37" i="525" s="1"/>
  <c r="A38" i="525" s="1"/>
  <c r="A39" i="525" s="1"/>
  <c r="A40" i="525" s="1"/>
  <c r="A41" i="525" s="1"/>
  <c r="A42" i="525" s="1"/>
  <c r="A43" i="525" s="1"/>
  <c r="A44" i="525" s="1"/>
  <c r="A45" i="525" s="1"/>
  <c r="A46" i="525" s="1"/>
  <c r="A47" i="525" s="1"/>
  <c r="A48" i="525" s="1"/>
  <c r="A49" i="525" s="1"/>
  <c r="A50" i="525" s="1"/>
  <c r="A51" i="525" s="1"/>
  <c r="A52" i="525" s="1"/>
  <c r="A53" i="525" s="1"/>
  <c r="A54" i="525" s="1"/>
  <c r="A55" i="525" s="1"/>
  <c r="A56" i="525" s="1"/>
  <c r="A57" i="525" s="1"/>
  <c r="A58" i="525" s="1"/>
  <c r="A59" i="525" s="1"/>
  <c r="A60" i="525" s="1"/>
  <c r="A61" i="525" s="1"/>
  <c r="A62" i="525" s="1"/>
  <c r="A63" i="525" s="1"/>
  <c r="A64" i="525" s="1"/>
  <c r="A65" i="525" s="1"/>
  <c r="A66" i="525" s="1"/>
  <c r="A67" i="525" s="1"/>
  <c r="A68" i="525" s="1"/>
  <c r="A69" i="525" s="1"/>
  <c r="A70" i="525" s="1"/>
  <c r="A71" i="525" s="1"/>
  <c r="A72" i="525" s="1"/>
  <c r="A73" i="525" s="1"/>
  <c r="A74" i="525" s="1"/>
  <c r="A75" i="525" s="1"/>
  <c r="A76" i="525" s="1"/>
  <c r="A77" i="525" s="1"/>
  <c r="A78" i="525" s="1"/>
  <c r="A79" i="525" s="1"/>
  <c r="A80" i="525" s="1"/>
  <c r="G10" i="525"/>
  <c r="G11" i="525" s="1"/>
  <c r="G12" i="525" s="1"/>
  <c r="G13" i="525" s="1"/>
  <c r="G14" i="525" s="1"/>
  <c r="G15" i="525" s="1"/>
  <c r="G16" i="525" s="1"/>
  <c r="G17" i="525" s="1"/>
  <c r="G18" i="525" s="1"/>
  <c r="G19" i="525" s="1"/>
  <c r="G20" i="525" s="1"/>
  <c r="G21" i="525" s="1"/>
  <c r="G22" i="525" s="1"/>
  <c r="G23" i="525" s="1"/>
  <c r="G24" i="525" s="1"/>
  <c r="G25" i="525" s="1"/>
  <c r="G26" i="525" s="1"/>
  <c r="G27" i="525" s="1"/>
  <c r="G28" i="525" s="1"/>
  <c r="G29" i="525" s="1"/>
  <c r="G30" i="525" s="1"/>
  <c r="G31" i="525" s="1"/>
  <c r="G32" i="525" s="1"/>
  <c r="G33" i="525" s="1"/>
  <c r="G34" i="525" s="1"/>
  <c r="G35" i="525" s="1"/>
  <c r="G36" i="525" s="1"/>
  <c r="G37" i="525" s="1"/>
  <c r="G38" i="525" s="1"/>
  <c r="G39" i="525" s="1"/>
  <c r="G40" i="525" s="1"/>
  <c r="G41" i="525" s="1"/>
  <c r="G42" i="525" s="1"/>
  <c r="G43" i="525" s="1"/>
  <c r="G44" i="525" s="1"/>
  <c r="G45" i="525" s="1"/>
  <c r="G46" i="525" s="1"/>
  <c r="G47" i="525" s="1"/>
  <c r="G48" i="525" s="1"/>
  <c r="G49" i="525" s="1"/>
  <c r="G50" i="525" s="1"/>
  <c r="G51" i="525" s="1"/>
  <c r="G52" i="525" s="1"/>
  <c r="G53" i="525" s="1"/>
  <c r="G54" i="525" s="1"/>
  <c r="G55" i="525" s="1"/>
  <c r="G56" i="525" s="1"/>
  <c r="G57" i="525" s="1"/>
  <c r="G58" i="525" s="1"/>
  <c r="G59" i="525" s="1"/>
  <c r="G60" i="525" s="1"/>
  <c r="G61" i="525" s="1"/>
  <c r="G62" i="525" s="1"/>
  <c r="G63" i="525" s="1"/>
  <c r="G64" i="525" s="1"/>
  <c r="G65" i="525" s="1"/>
  <c r="G66" i="525" s="1"/>
  <c r="G67" i="525" s="1"/>
  <c r="G68" i="525" s="1"/>
  <c r="G69" i="525" s="1"/>
  <c r="G70" i="525" s="1"/>
  <c r="G71" i="525" s="1"/>
  <c r="G72" i="525" s="1"/>
  <c r="G73" i="525" s="1"/>
  <c r="G74" i="525" s="1"/>
  <c r="G75" i="525" s="1"/>
  <c r="G76" i="525" s="1"/>
  <c r="G77" i="525" s="1"/>
  <c r="G78" i="525" s="1"/>
  <c r="G79" i="525" s="1"/>
  <c r="G80" i="525" s="1"/>
  <c r="F8" i="525"/>
  <c r="I44" i="524"/>
  <c r="E10" i="524"/>
  <c r="E11" i="524" s="1"/>
  <c r="E12" i="524" s="1"/>
  <c r="E13" i="524" s="1"/>
  <c r="E14" i="524" s="1"/>
  <c r="E15" i="524" s="1"/>
  <c r="E16" i="524" s="1"/>
  <c r="E17" i="524" s="1"/>
  <c r="E18" i="524" s="1"/>
  <c r="E19" i="524" s="1"/>
  <c r="E20" i="524" s="1"/>
  <c r="E21" i="524" s="1"/>
  <c r="E22" i="524" s="1"/>
  <c r="E23" i="524" s="1"/>
  <c r="E24" i="524" s="1"/>
  <c r="E25" i="524" s="1"/>
  <c r="E26" i="524" s="1"/>
  <c r="E27" i="524" s="1"/>
  <c r="E28" i="524" s="1"/>
  <c r="E29" i="524" s="1"/>
  <c r="E30" i="524" s="1"/>
  <c r="E31" i="524" s="1"/>
  <c r="E32" i="524" s="1"/>
  <c r="E33" i="524" s="1"/>
  <c r="E34" i="524" s="1"/>
  <c r="E35" i="524" s="1"/>
  <c r="E36" i="524" s="1"/>
  <c r="E37" i="524" s="1"/>
  <c r="E38" i="524" s="1"/>
  <c r="E39" i="524" s="1"/>
  <c r="E40" i="524" s="1"/>
  <c r="E41" i="524" s="1"/>
  <c r="E42" i="524" s="1"/>
  <c r="E43" i="524" s="1"/>
  <c r="E44" i="524" s="1"/>
  <c r="E45" i="524" s="1"/>
  <c r="E46" i="524" s="1"/>
  <c r="E47" i="524" s="1"/>
  <c r="E48" i="524" s="1"/>
  <c r="E49" i="524" s="1"/>
  <c r="E50" i="524" s="1"/>
  <c r="E51" i="524" s="1"/>
  <c r="E52" i="524" s="1"/>
  <c r="E53" i="524" s="1"/>
  <c r="E54" i="524" s="1"/>
  <c r="E55" i="524" s="1"/>
  <c r="E56" i="524" s="1"/>
  <c r="E57" i="524" s="1"/>
  <c r="E58" i="524" s="1"/>
  <c r="E59" i="524" s="1"/>
  <c r="E60" i="524" s="1"/>
  <c r="E61" i="524" s="1"/>
  <c r="E62" i="524" s="1"/>
  <c r="E63" i="524" s="1"/>
  <c r="E64" i="524" s="1"/>
  <c r="E65" i="524" s="1"/>
  <c r="E66" i="524" s="1"/>
  <c r="E67" i="524" s="1"/>
  <c r="E68" i="524" s="1"/>
  <c r="E69" i="524" s="1"/>
  <c r="E70" i="524" s="1"/>
  <c r="E71" i="524" s="1"/>
  <c r="E72" i="524" s="1"/>
  <c r="E73" i="524" s="1"/>
  <c r="E74" i="524" s="1"/>
  <c r="E75" i="524" s="1"/>
  <c r="E76" i="524" s="1"/>
  <c r="E77" i="524" s="1"/>
  <c r="E78" i="524" s="1"/>
  <c r="E79" i="524" s="1"/>
  <c r="E80" i="524" s="1"/>
  <c r="C5" i="524"/>
  <c r="F11" i="524"/>
  <c r="F12" i="524" s="1"/>
  <c r="F13" i="524" s="1"/>
  <c r="F14" i="524" s="1"/>
  <c r="F15" i="524" s="1"/>
  <c r="F16" i="524" s="1"/>
  <c r="F17" i="524" s="1"/>
  <c r="F18" i="524" s="1"/>
  <c r="F19" i="524" s="1"/>
  <c r="F20" i="524" s="1"/>
  <c r="F21" i="524" s="1"/>
  <c r="F22" i="524" s="1"/>
  <c r="F23" i="524" s="1"/>
  <c r="F24" i="524" s="1"/>
  <c r="F25" i="524" s="1"/>
  <c r="F26" i="524" s="1"/>
  <c r="F27" i="524" s="1"/>
  <c r="F28" i="524" s="1"/>
  <c r="F29" i="524" s="1"/>
  <c r="F30" i="524" s="1"/>
  <c r="F31" i="524" s="1"/>
  <c r="F32" i="524" s="1"/>
  <c r="F33" i="524" s="1"/>
  <c r="F34" i="524" s="1"/>
  <c r="F35" i="524" s="1"/>
  <c r="F36" i="524" s="1"/>
  <c r="F37" i="524" s="1"/>
  <c r="F38" i="524" s="1"/>
  <c r="F39" i="524" s="1"/>
  <c r="F40" i="524" s="1"/>
  <c r="F41" i="524" s="1"/>
  <c r="F42" i="524" s="1"/>
  <c r="F43" i="524" s="1"/>
  <c r="F44" i="524" s="1"/>
  <c r="F45" i="524" s="1"/>
  <c r="F46" i="524" s="1"/>
  <c r="F47" i="524" s="1"/>
  <c r="F48" i="524" s="1"/>
  <c r="F49" i="524" s="1"/>
  <c r="F50" i="524" s="1"/>
  <c r="F51" i="524" s="1"/>
  <c r="F52" i="524" s="1"/>
  <c r="F53" i="524" s="1"/>
  <c r="F54" i="524" s="1"/>
  <c r="F55" i="524" s="1"/>
  <c r="F56" i="524" s="1"/>
  <c r="F57" i="524" s="1"/>
  <c r="F58" i="524" s="1"/>
  <c r="F59" i="524" s="1"/>
  <c r="F60" i="524" s="1"/>
  <c r="F61" i="524" s="1"/>
  <c r="F62" i="524" s="1"/>
  <c r="F63" i="524" s="1"/>
  <c r="F64" i="524" s="1"/>
  <c r="F65" i="524" s="1"/>
  <c r="F66" i="524" s="1"/>
  <c r="F67" i="524" s="1"/>
  <c r="F68" i="524" s="1"/>
  <c r="F69" i="524" s="1"/>
  <c r="F70" i="524" s="1"/>
  <c r="F71" i="524" s="1"/>
  <c r="F72" i="524" s="1"/>
  <c r="F73" i="524" s="1"/>
  <c r="F74" i="524" s="1"/>
  <c r="F75" i="524" s="1"/>
  <c r="F76" i="524" s="1"/>
  <c r="F77" i="524" s="1"/>
  <c r="F78" i="524" s="1"/>
  <c r="F79" i="524" s="1"/>
  <c r="F80" i="524" s="1"/>
  <c r="A11" i="524"/>
  <c r="A12" i="524" s="1"/>
  <c r="A13" i="524" s="1"/>
  <c r="A14" i="524" s="1"/>
  <c r="A15" i="524" s="1"/>
  <c r="A16" i="524" s="1"/>
  <c r="A17" i="524" s="1"/>
  <c r="A18" i="524" s="1"/>
  <c r="A19" i="524" s="1"/>
  <c r="A20" i="524" s="1"/>
  <c r="A21" i="524" s="1"/>
  <c r="A22" i="524" s="1"/>
  <c r="A23" i="524" s="1"/>
  <c r="A24" i="524" s="1"/>
  <c r="A25" i="524" s="1"/>
  <c r="A26" i="524" s="1"/>
  <c r="A27" i="524" s="1"/>
  <c r="A28" i="524" s="1"/>
  <c r="A29" i="524" s="1"/>
  <c r="A30" i="524" s="1"/>
  <c r="A31" i="524" s="1"/>
  <c r="A32" i="524" s="1"/>
  <c r="A33" i="524" s="1"/>
  <c r="A34" i="524" s="1"/>
  <c r="A35" i="524" s="1"/>
  <c r="A36" i="524" s="1"/>
  <c r="A37" i="524" s="1"/>
  <c r="A38" i="524" s="1"/>
  <c r="A39" i="524" s="1"/>
  <c r="A40" i="524" s="1"/>
  <c r="A41" i="524" s="1"/>
  <c r="A42" i="524" s="1"/>
  <c r="A43" i="524" s="1"/>
  <c r="A44" i="524" s="1"/>
  <c r="A45" i="524" s="1"/>
  <c r="A46" i="524" s="1"/>
  <c r="A47" i="524" s="1"/>
  <c r="A48" i="524" s="1"/>
  <c r="A49" i="524" s="1"/>
  <c r="A50" i="524" s="1"/>
  <c r="A51" i="524" s="1"/>
  <c r="A52" i="524" s="1"/>
  <c r="A53" i="524" s="1"/>
  <c r="A54" i="524" s="1"/>
  <c r="A55" i="524" s="1"/>
  <c r="A56" i="524" s="1"/>
  <c r="A57" i="524" s="1"/>
  <c r="A58" i="524" s="1"/>
  <c r="A59" i="524" s="1"/>
  <c r="A60" i="524" s="1"/>
  <c r="A61" i="524" s="1"/>
  <c r="A62" i="524" s="1"/>
  <c r="A63" i="524" s="1"/>
  <c r="A64" i="524" s="1"/>
  <c r="A65" i="524" s="1"/>
  <c r="A66" i="524" s="1"/>
  <c r="A67" i="524" s="1"/>
  <c r="A68" i="524" s="1"/>
  <c r="A69" i="524" s="1"/>
  <c r="A70" i="524" s="1"/>
  <c r="A71" i="524" s="1"/>
  <c r="A72" i="524" s="1"/>
  <c r="A73" i="524" s="1"/>
  <c r="A74" i="524" s="1"/>
  <c r="A75" i="524" s="1"/>
  <c r="A76" i="524" s="1"/>
  <c r="A77" i="524" s="1"/>
  <c r="A78" i="524" s="1"/>
  <c r="A79" i="524" s="1"/>
  <c r="A80" i="524" s="1"/>
  <c r="G10" i="524"/>
  <c r="G11" i="524" s="1"/>
  <c r="G12" i="524" s="1"/>
  <c r="G13" i="524" s="1"/>
  <c r="G14" i="524" s="1"/>
  <c r="G15" i="524" s="1"/>
  <c r="G16" i="524" s="1"/>
  <c r="G17" i="524" s="1"/>
  <c r="G18" i="524" s="1"/>
  <c r="G19" i="524" s="1"/>
  <c r="G20" i="524" s="1"/>
  <c r="G21" i="524" s="1"/>
  <c r="G22" i="524" s="1"/>
  <c r="G23" i="524" s="1"/>
  <c r="G24" i="524" s="1"/>
  <c r="G25" i="524" s="1"/>
  <c r="G26" i="524" s="1"/>
  <c r="G27" i="524" s="1"/>
  <c r="G28" i="524" s="1"/>
  <c r="G29" i="524" s="1"/>
  <c r="G30" i="524" s="1"/>
  <c r="G31" i="524" s="1"/>
  <c r="G32" i="524" s="1"/>
  <c r="G33" i="524" s="1"/>
  <c r="G34" i="524" s="1"/>
  <c r="G35" i="524" s="1"/>
  <c r="G36" i="524" s="1"/>
  <c r="G37" i="524" s="1"/>
  <c r="G38" i="524" s="1"/>
  <c r="G39" i="524" s="1"/>
  <c r="G40" i="524" s="1"/>
  <c r="G41" i="524" s="1"/>
  <c r="G42" i="524" s="1"/>
  <c r="G43" i="524" s="1"/>
  <c r="G44" i="524" s="1"/>
  <c r="G45" i="524" s="1"/>
  <c r="G46" i="524" s="1"/>
  <c r="G47" i="524" s="1"/>
  <c r="G48" i="524" s="1"/>
  <c r="G49" i="524" s="1"/>
  <c r="G50" i="524" s="1"/>
  <c r="G51" i="524" s="1"/>
  <c r="G52" i="524" s="1"/>
  <c r="G53" i="524" s="1"/>
  <c r="G54" i="524" s="1"/>
  <c r="G55" i="524" s="1"/>
  <c r="G56" i="524" s="1"/>
  <c r="G57" i="524" s="1"/>
  <c r="G58" i="524" s="1"/>
  <c r="G59" i="524" s="1"/>
  <c r="G60" i="524" s="1"/>
  <c r="G61" i="524" s="1"/>
  <c r="G62" i="524" s="1"/>
  <c r="G63" i="524" s="1"/>
  <c r="G64" i="524" s="1"/>
  <c r="G65" i="524" s="1"/>
  <c r="G66" i="524" s="1"/>
  <c r="G67" i="524" s="1"/>
  <c r="G68" i="524" s="1"/>
  <c r="G69" i="524" s="1"/>
  <c r="G70" i="524" s="1"/>
  <c r="G71" i="524" s="1"/>
  <c r="G72" i="524" s="1"/>
  <c r="G73" i="524" s="1"/>
  <c r="G74" i="524" s="1"/>
  <c r="G75" i="524" s="1"/>
  <c r="G76" i="524" s="1"/>
  <c r="G77" i="524" s="1"/>
  <c r="G78" i="524" s="1"/>
  <c r="G79" i="524" s="1"/>
  <c r="G80" i="524" s="1"/>
  <c r="B10" i="524"/>
  <c r="K10" i="524" s="1"/>
  <c r="B11" i="524" s="1"/>
  <c r="K11" i="524" s="1"/>
  <c r="E10" i="523"/>
  <c r="E11" i="523" s="1"/>
  <c r="E12" i="523" s="1"/>
  <c r="E13" i="523" s="1"/>
  <c r="E14" i="523" s="1"/>
  <c r="E15" i="523" s="1"/>
  <c r="E16" i="523" s="1"/>
  <c r="E17" i="523" s="1"/>
  <c r="E18" i="523" s="1"/>
  <c r="E19" i="523" s="1"/>
  <c r="E20" i="523" s="1"/>
  <c r="E21" i="523" s="1"/>
  <c r="E22" i="523" s="1"/>
  <c r="E23" i="523" s="1"/>
  <c r="E24" i="523" s="1"/>
  <c r="E25" i="523" s="1"/>
  <c r="E26" i="523" s="1"/>
  <c r="E27" i="523" s="1"/>
  <c r="E28" i="523" s="1"/>
  <c r="E29" i="523" s="1"/>
  <c r="E30" i="523" s="1"/>
  <c r="E31" i="523" s="1"/>
  <c r="E32" i="523" s="1"/>
  <c r="E33" i="523" s="1"/>
  <c r="E34" i="523" s="1"/>
  <c r="E35" i="523" s="1"/>
  <c r="E36" i="523" s="1"/>
  <c r="E37" i="523" s="1"/>
  <c r="E38" i="523" s="1"/>
  <c r="E39" i="523" s="1"/>
  <c r="E40" i="523" s="1"/>
  <c r="E41" i="523" s="1"/>
  <c r="E42" i="523" s="1"/>
  <c r="E43" i="523" s="1"/>
  <c r="E44" i="523" s="1"/>
  <c r="E45" i="523" s="1"/>
  <c r="E46" i="523" s="1"/>
  <c r="E47" i="523" s="1"/>
  <c r="E48" i="523" s="1"/>
  <c r="E49" i="523" s="1"/>
  <c r="E50" i="523" s="1"/>
  <c r="E51" i="523" s="1"/>
  <c r="E52" i="523" s="1"/>
  <c r="E53" i="523" s="1"/>
  <c r="E54" i="523" s="1"/>
  <c r="E55" i="523" s="1"/>
  <c r="E56" i="523" s="1"/>
  <c r="E57" i="523" s="1"/>
  <c r="E58" i="523" s="1"/>
  <c r="E59" i="523" s="1"/>
  <c r="E60" i="523" s="1"/>
  <c r="E61" i="523" s="1"/>
  <c r="E62" i="523" s="1"/>
  <c r="E63" i="523" s="1"/>
  <c r="E64" i="523" s="1"/>
  <c r="E65" i="523" s="1"/>
  <c r="E66" i="523" s="1"/>
  <c r="E67" i="523" s="1"/>
  <c r="E68" i="523" s="1"/>
  <c r="E69" i="523" s="1"/>
  <c r="E70" i="523" s="1"/>
  <c r="E71" i="523" s="1"/>
  <c r="E72" i="523" s="1"/>
  <c r="E73" i="523" s="1"/>
  <c r="E74" i="523" s="1"/>
  <c r="E75" i="523" s="1"/>
  <c r="E76" i="523" s="1"/>
  <c r="E77" i="523" s="1"/>
  <c r="E78" i="523" s="1"/>
  <c r="E79" i="523" s="1"/>
  <c r="E80" i="523" s="1"/>
  <c r="C5" i="523"/>
  <c r="F8" i="523" s="1"/>
  <c r="F11" i="523"/>
  <c r="F12" i="523" s="1"/>
  <c r="F13" i="523" s="1"/>
  <c r="F14" i="523" s="1"/>
  <c r="F15" i="523" s="1"/>
  <c r="F16" i="523" s="1"/>
  <c r="F17" i="523" s="1"/>
  <c r="F18" i="523" s="1"/>
  <c r="F19" i="523" s="1"/>
  <c r="F20" i="523" s="1"/>
  <c r="F21" i="523" s="1"/>
  <c r="F22" i="523" s="1"/>
  <c r="F23" i="523" s="1"/>
  <c r="F24" i="523" s="1"/>
  <c r="F25" i="523" s="1"/>
  <c r="F26" i="523" s="1"/>
  <c r="F27" i="523" s="1"/>
  <c r="F28" i="523" s="1"/>
  <c r="F29" i="523" s="1"/>
  <c r="F30" i="523" s="1"/>
  <c r="F31" i="523" s="1"/>
  <c r="F32" i="523" s="1"/>
  <c r="F33" i="523" s="1"/>
  <c r="F34" i="523" s="1"/>
  <c r="F35" i="523" s="1"/>
  <c r="F36" i="523" s="1"/>
  <c r="F37" i="523" s="1"/>
  <c r="F38" i="523" s="1"/>
  <c r="F39" i="523" s="1"/>
  <c r="F40" i="523" s="1"/>
  <c r="F41" i="523" s="1"/>
  <c r="F42" i="523" s="1"/>
  <c r="F43" i="523" s="1"/>
  <c r="F44" i="523" s="1"/>
  <c r="F45" i="523" s="1"/>
  <c r="F46" i="523" s="1"/>
  <c r="F47" i="523" s="1"/>
  <c r="F48" i="523" s="1"/>
  <c r="F49" i="523" s="1"/>
  <c r="F50" i="523" s="1"/>
  <c r="F51" i="523" s="1"/>
  <c r="F52" i="523" s="1"/>
  <c r="F53" i="523" s="1"/>
  <c r="F54" i="523" s="1"/>
  <c r="F55" i="523" s="1"/>
  <c r="F56" i="523" s="1"/>
  <c r="F57" i="523" s="1"/>
  <c r="F58" i="523" s="1"/>
  <c r="F59" i="523" s="1"/>
  <c r="F60" i="523" s="1"/>
  <c r="F61" i="523" s="1"/>
  <c r="F62" i="523" s="1"/>
  <c r="F63" i="523" s="1"/>
  <c r="F64" i="523" s="1"/>
  <c r="F65" i="523" s="1"/>
  <c r="F66" i="523" s="1"/>
  <c r="F67" i="523" s="1"/>
  <c r="F68" i="523" s="1"/>
  <c r="F69" i="523" s="1"/>
  <c r="F70" i="523" s="1"/>
  <c r="F71" i="523" s="1"/>
  <c r="F72" i="523" s="1"/>
  <c r="F73" i="523" s="1"/>
  <c r="F74" i="523" s="1"/>
  <c r="F75" i="523" s="1"/>
  <c r="F76" i="523" s="1"/>
  <c r="F77" i="523" s="1"/>
  <c r="F78" i="523" s="1"/>
  <c r="F79" i="523" s="1"/>
  <c r="F80" i="523" s="1"/>
  <c r="A11" i="523"/>
  <c r="A12" i="523" s="1"/>
  <c r="A13" i="523" s="1"/>
  <c r="A14" i="523" s="1"/>
  <c r="A15" i="523" s="1"/>
  <c r="A16" i="523" s="1"/>
  <c r="A17" i="523" s="1"/>
  <c r="A18" i="523" s="1"/>
  <c r="A19" i="523" s="1"/>
  <c r="A20" i="523" s="1"/>
  <c r="A21" i="523" s="1"/>
  <c r="A22" i="523" s="1"/>
  <c r="A23" i="523" s="1"/>
  <c r="A24" i="523" s="1"/>
  <c r="A25" i="523" s="1"/>
  <c r="A26" i="523" s="1"/>
  <c r="A27" i="523" s="1"/>
  <c r="A28" i="523" s="1"/>
  <c r="A29" i="523" s="1"/>
  <c r="A30" i="523" s="1"/>
  <c r="A31" i="523" s="1"/>
  <c r="A32" i="523" s="1"/>
  <c r="A33" i="523" s="1"/>
  <c r="A34" i="523" s="1"/>
  <c r="A35" i="523" s="1"/>
  <c r="A36" i="523" s="1"/>
  <c r="A37" i="523" s="1"/>
  <c r="A38" i="523" s="1"/>
  <c r="A39" i="523" s="1"/>
  <c r="A40" i="523" s="1"/>
  <c r="A41" i="523" s="1"/>
  <c r="A42" i="523" s="1"/>
  <c r="A43" i="523" s="1"/>
  <c r="A44" i="523" s="1"/>
  <c r="A45" i="523" s="1"/>
  <c r="A46" i="523" s="1"/>
  <c r="A47" i="523" s="1"/>
  <c r="A48" i="523" s="1"/>
  <c r="A49" i="523" s="1"/>
  <c r="A50" i="523" s="1"/>
  <c r="A51" i="523" s="1"/>
  <c r="A52" i="523" s="1"/>
  <c r="A53" i="523" s="1"/>
  <c r="A54" i="523" s="1"/>
  <c r="A55" i="523" s="1"/>
  <c r="A56" i="523" s="1"/>
  <c r="A57" i="523" s="1"/>
  <c r="A58" i="523" s="1"/>
  <c r="A59" i="523" s="1"/>
  <c r="A60" i="523" s="1"/>
  <c r="A61" i="523" s="1"/>
  <c r="A62" i="523" s="1"/>
  <c r="A63" i="523" s="1"/>
  <c r="A64" i="523" s="1"/>
  <c r="A65" i="523" s="1"/>
  <c r="A66" i="523" s="1"/>
  <c r="A67" i="523" s="1"/>
  <c r="A68" i="523" s="1"/>
  <c r="A69" i="523" s="1"/>
  <c r="A70" i="523" s="1"/>
  <c r="A71" i="523" s="1"/>
  <c r="A72" i="523" s="1"/>
  <c r="A73" i="523" s="1"/>
  <c r="A74" i="523" s="1"/>
  <c r="A75" i="523" s="1"/>
  <c r="A76" i="523" s="1"/>
  <c r="A77" i="523" s="1"/>
  <c r="A78" i="523" s="1"/>
  <c r="A79" i="523" s="1"/>
  <c r="A80" i="523" s="1"/>
  <c r="B10" i="523"/>
  <c r="K10" i="523" s="1"/>
  <c r="B11" i="523" s="1"/>
  <c r="H43" i="522"/>
  <c r="E10" i="522"/>
  <c r="F11" i="522"/>
  <c r="F12" i="522" s="1"/>
  <c r="F13" i="522" s="1"/>
  <c r="F14" i="522" s="1"/>
  <c r="F15" i="522" s="1"/>
  <c r="F16" i="522" s="1"/>
  <c r="F17" i="522" s="1"/>
  <c r="F18" i="522" s="1"/>
  <c r="F19" i="522" s="1"/>
  <c r="F20" i="522" s="1"/>
  <c r="F21" i="522" s="1"/>
  <c r="F22" i="522" s="1"/>
  <c r="F23" i="522" s="1"/>
  <c r="F24" i="522" s="1"/>
  <c r="F25" i="522" s="1"/>
  <c r="F26" i="522" s="1"/>
  <c r="F27" i="522" s="1"/>
  <c r="F28" i="522" s="1"/>
  <c r="F29" i="522" s="1"/>
  <c r="F30" i="522" s="1"/>
  <c r="F31" i="522" s="1"/>
  <c r="F32" i="522" s="1"/>
  <c r="F33" i="522" s="1"/>
  <c r="F34" i="522" s="1"/>
  <c r="F35" i="522" s="1"/>
  <c r="F36" i="522" s="1"/>
  <c r="F37" i="522" s="1"/>
  <c r="F38" i="522" s="1"/>
  <c r="F39" i="522" s="1"/>
  <c r="F40" i="522" s="1"/>
  <c r="F41" i="522" s="1"/>
  <c r="F42" i="522" s="1"/>
  <c r="F43" i="522" s="1"/>
  <c r="F44" i="522" s="1"/>
  <c r="F45" i="522" s="1"/>
  <c r="F46" i="522" s="1"/>
  <c r="F47" i="522" s="1"/>
  <c r="F48" i="522" s="1"/>
  <c r="F49" i="522" s="1"/>
  <c r="F50" i="522" s="1"/>
  <c r="F51" i="522" s="1"/>
  <c r="F52" i="522" s="1"/>
  <c r="F53" i="522" s="1"/>
  <c r="F54" i="522" s="1"/>
  <c r="F55" i="522" s="1"/>
  <c r="F56" i="522" s="1"/>
  <c r="F57" i="522" s="1"/>
  <c r="F58" i="522" s="1"/>
  <c r="F59" i="522" s="1"/>
  <c r="F60" i="522" s="1"/>
  <c r="F61" i="522" s="1"/>
  <c r="F62" i="522" s="1"/>
  <c r="F63" i="522" s="1"/>
  <c r="F64" i="522" s="1"/>
  <c r="F65" i="522" s="1"/>
  <c r="F66" i="522" s="1"/>
  <c r="F67" i="522" s="1"/>
  <c r="F68" i="522" s="1"/>
  <c r="F69" i="522" s="1"/>
  <c r="F70" i="522" s="1"/>
  <c r="F71" i="522" s="1"/>
  <c r="F72" i="522" s="1"/>
  <c r="F73" i="522" s="1"/>
  <c r="F74" i="522" s="1"/>
  <c r="F75" i="522" s="1"/>
  <c r="F76" i="522" s="1"/>
  <c r="F77" i="522" s="1"/>
  <c r="F78" i="522" s="1"/>
  <c r="F79" i="522" s="1"/>
  <c r="F80" i="522" s="1"/>
  <c r="A11" i="522"/>
  <c r="A12" i="522" s="1"/>
  <c r="A13" i="522" s="1"/>
  <c r="A14" i="522" s="1"/>
  <c r="A15" i="522" s="1"/>
  <c r="A16" i="522" s="1"/>
  <c r="A17" i="522" s="1"/>
  <c r="A18" i="522" s="1"/>
  <c r="A19" i="522" s="1"/>
  <c r="A20" i="522" s="1"/>
  <c r="A21" i="522" s="1"/>
  <c r="A22" i="522" s="1"/>
  <c r="A23" i="522" s="1"/>
  <c r="A24" i="522" s="1"/>
  <c r="A25" i="522" s="1"/>
  <c r="A26" i="522" s="1"/>
  <c r="A27" i="522" s="1"/>
  <c r="A28" i="522" s="1"/>
  <c r="A29" i="522" s="1"/>
  <c r="A30" i="522" s="1"/>
  <c r="A31" i="522" s="1"/>
  <c r="A32" i="522" s="1"/>
  <c r="A33" i="522" s="1"/>
  <c r="A34" i="522" s="1"/>
  <c r="A35" i="522" s="1"/>
  <c r="A36" i="522" s="1"/>
  <c r="A37" i="522" s="1"/>
  <c r="A38" i="522" s="1"/>
  <c r="A39" i="522" s="1"/>
  <c r="A40" i="522" s="1"/>
  <c r="A41" i="522" s="1"/>
  <c r="A42" i="522" s="1"/>
  <c r="A43" i="522" s="1"/>
  <c r="A44" i="522" s="1"/>
  <c r="A45" i="522" s="1"/>
  <c r="A46" i="522" s="1"/>
  <c r="A47" i="522" s="1"/>
  <c r="A48" i="522" s="1"/>
  <c r="A49" i="522" s="1"/>
  <c r="A50" i="522" s="1"/>
  <c r="A51" i="522" s="1"/>
  <c r="A52" i="522" s="1"/>
  <c r="A53" i="522" s="1"/>
  <c r="A54" i="522" s="1"/>
  <c r="A55" i="522" s="1"/>
  <c r="A56" i="522" s="1"/>
  <c r="A57" i="522" s="1"/>
  <c r="A58" i="522" s="1"/>
  <c r="A59" i="522" s="1"/>
  <c r="A60" i="522" s="1"/>
  <c r="A61" i="522" s="1"/>
  <c r="A62" i="522" s="1"/>
  <c r="A63" i="522" s="1"/>
  <c r="A64" i="522" s="1"/>
  <c r="A65" i="522" s="1"/>
  <c r="A66" i="522" s="1"/>
  <c r="A67" i="522" s="1"/>
  <c r="A68" i="522" s="1"/>
  <c r="A69" i="522" s="1"/>
  <c r="A70" i="522" s="1"/>
  <c r="A71" i="522" s="1"/>
  <c r="A72" i="522" s="1"/>
  <c r="A73" i="522" s="1"/>
  <c r="A74" i="522" s="1"/>
  <c r="A75" i="522" s="1"/>
  <c r="A76" i="522" s="1"/>
  <c r="A77" i="522" s="1"/>
  <c r="A78" i="522" s="1"/>
  <c r="A79" i="522" s="1"/>
  <c r="A80" i="522" s="1"/>
  <c r="B10" i="522"/>
  <c r="F8" i="522"/>
  <c r="K11" i="523" l="1"/>
  <c r="G10" i="523"/>
  <c r="G11" i="523" s="1"/>
  <c r="G12" i="523" s="1"/>
  <c r="G13" i="523" s="1"/>
  <c r="G14" i="523" s="1"/>
  <c r="G15" i="523" s="1"/>
  <c r="G16" i="523" s="1"/>
  <c r="G17" i="523" s="1"/>
  <c r="G18" i="523" s="1"/>
  <c r="G19" i="523" s="1"/>
  <c r="G20" i="523" s="1"/>
  <c r="G21" i="523" s="1"/>
  <c r="G22" i="523" s="1"/>
  <c r="G23" i="523" s="1"/>
  <c r="G24" i="523" s="1"/>
  <c r="G25" i="523" s="1"/>
  <c r="G26" i="523" s="1"/>
  <c r="G27" i="523" s="1"/>
  <c r="G28" i="523" s="1"/>
  <c r="G29" i="523" s="1"/>
  <c r="G30" i="523" s="1"/>
  <c r="G31" i="523" s="1"/>
  <c r="G32" i="523" s="1"/>
  <c r="G33" i="523" s="1"/>
  <c r="G34" i="523" s="1"/>
  <c r="G35" i="523" s="1"/>
  <c r="G36" i="523" s="1"/>
  <c r="G37" i="523" s="1"/>
  <c r="G38" i="523" s="1"/>
  <c r="G39" i="523" s="1"/>
  <c r="G40" i="523" s="1"/>
  <c r="G41" i="523" s="1"/>
  <c r="G42" i="523" s="1"/>
  <c r="G43" i="523" s="1"/>
  <c r="G44" i="523" s="1"/>
  <c r="G45" i="523" s="1"/>
  <c r="G46" i="523" s="1"/>
  <c r="G47" i="523" s="1"/>
  <c r="G48" i="523" s="1"/>
  <c r="G49" i="523" s="1"/>
  <c r="G50" i="523" s="1"/>
  <c r="G51" i="523" s="1"/>
  <c r="G52" i="523" s="1"/>
  <c r="G53" i="523" s="1"/>
  <c r="G54" i="523" s="1"/>
  <c r="G55" i="523" s="1"/>
  <c r="G56" i="523" s="1"/>
  <c r="G57" i="523" s="1"/>
  <c r="G58" i="523" s="1"/>
  <c r="G59" i="523" s="1"/>
  <c r="G60" i="523" s="1"/>
  <c r="G61" i="523" s="1"/>
  <c r="G62" i="523" s="1"/>
  <c r="G63" i="523" s="1"/>
  <c r="G64" i="523" s="1"/>
  <c r="G65" i="523" s="1"/>
  <c r="G66" i="523" s="1"/>
  <c r="G67" i="523" s="1"/>
  <c r="G68" i="523" s="1"/>
  <c r="G69" i="523" s="1"/>
  <c r="G70" i="523" s="1"/>
  <c r="G71" i="523" s="1"/>
  <c r="G72" i="523" s="1"/>
  <c r="G73" i="523" s="1"/>
  <c r="G74" i="523" s="1"/>
  <c r="G75" i="523" s="1"/>
  <c r="G76" i="523" s="1"/>
  <c r="G77" i="523" s="1"/>
  <c r="G78" i="523" s="1"/>
  <c r="G79" i="523" s="1"/>
  <c r="G80" i="523" s="1"/>
  <c r="B12" i="526"/>
  <c r="K12" i="526" s="1"/>
  <c r="B22" i="534"/>
  <c r="K22" i="534" s="1"/>
  <c r="B22" i="533"/>
  <c r="K22" i="533" s="1"/>
  <c r="K21" i="531"/>
  <c r="B22" i="531" s="1"/>
  <c r="K21" i="532"/>
  <c r="B22" i="532" s="1"/>
  <c r="B22" i="530"/>
  <c r="K22" i="530" s="1"/>
  <c r="K16" i="529"/>
  <c r="B17" i="529" s="1"/>
  <c r="B17" i="528"/>
  <c r="K17" i="528" s="1"/>
  <c r="K13" i="527"/>
  <c r="B14" i="527" s="1"/>
  <c r="B10" i="525"/>
  <c r="K10" i="525" s="1"/>
  <c r="B11" i="525" s="1"/>
  <c r="B12" i="524"/>
  <c r="K12" i="524" s="1"/>
  <c r="F8" i="524"/>
  <c r="B12" i="523"/>
  <c r="K12" i="523" s="1"/>
  <c r="E11" i="522"/>
  <c r="E12" i="522" s="1"/>
  <c r="E13" i="522" s="1"/>
  <c r="E14" i="522" s="1"/>
  <c r="E15" i="522" s="1"/>
  <c r="E16" i="522" s="1"/>
  <c r="E17" i="522" s="1"/>
  <c r="E18" i="522" s="1"/>
  <c r="E19" i="522" s="1"/>
  <c r="E20" i="522" s="1"/>
  <c r="E21" i="522" s="1"/>
  <c r="E22" i="522" s="1"/>
  <c r="E23" i="522" s="1"/>
  <c r="E24" i="522" s="1"/>
  <c r="E25" i="522" s="1"/>
  <c r="E26" i="522" s="1"/>
  <c r="E27" i="522" s="1"/>
  <c r="E28" i="522" s="1"/>
  <c r="E29" i="522" s="1"/>
  <c r="E30" i="522" s="1"/>
  <c r="E31" i="522" s="1"/>
  <c r="E32" i="522" s="1"/>
  <c r="E33" i="522" s="1"/>
  <c r="E34" i="522" s="1"/>
  <c r="E35" i="522" s="1"/>
  <c r="E36" i="522" s="1"/>
  <c r="E37" i="522" s="1"/>
  <c r="E38" i="522" s="1"/>
  <c r="E39" i="522" s="1"/>
  <c r="E40" i="522" s="1"/>
  <c r="E41" i="522" s="1"/>
  <c r="E42" i="522" s="1"/>
  <c r="E43" i="522" s="1"/>
  <c r="E44" i="522" s="1"/>
  <c r="E45" i="522" s="1"/>
  <c r="E46" i="522" s="1"/>
  <c r="E47" i="522" s="1"/>
  <c r="E48" i="522" s="1"/>
  <c r="E49" i="522" s="1"/>
  <c r="E50" i="522" s="1"/>
  <c r="E51" i="522" s="1"/>
  <c r="E52" i="522" s="1"/>
  <c r="E53" i="522" s="1"/>
  <c r="E54" i="522" s="1"/>
  <c r="E55" i="522" s="1"/>
  <c r="E56" i="522" s="1"/>
  <c r="E57" i="522" s="1"/>
  <c r="E58" i="522" s="1"/>
  <c r="E59" i="522" s="1"/>
  <c r="E60" i="522" s="1"/>
  <c r="E61" i="522" s="1"/>
  <c r="E62" i="522" s="1"/>
  <c r="E63" i="522" s="1"/>
  <c r="E64" i="522" s="1"/>
  <c r="E65" i="522" s="1"/>
  <c r="E66" i="522" s="1"/>
  <c r="E67" i="522" s="1"/>
  <c r="E68" i="522" s="1"/>
  <c r="E69" i="522" s="1"/>
  <c r="E70" i="522" s="1"/>
  <c r="E71" i="522" s="1"/>
  <c r="E72" i="522" s="1"/>
  <c r="E73" i="522" s="1"/>
  <c r="E74" i="522" s="1"/>
  <c r="E75" i="522" s="1"/>
  <c r="E76" i="522" s="1"/>
  <c r="E77" i="522" s="1"/>
  <c r="E78" i="522" s="1"/>
  <c r="E79" i="522" s="1"/>
  <c r="E80" i="522" s="1"/>
  <c r="G10" i="522"/>
  <c r="G11" i="522" s="1"/>
  <c r="G12" i="522" s="1"/>
  <c r="G13" i="522" s="1"/>
  <c r="G14" i="522" s="1"/>
  <c r="G15" i="522" s="1"/>
  <c r="G16" i="522" s="1"/>
  <c r="G17" i="522" s="1"/>
  <c r="G18" i="522" s="1"/>
  <c r="G19" i="522" s="1"/>
  <c r="G20" i="522" s="1"/>
  <c r="G21" i="522" s="1"/>
  <c r="G22" i="522" s="1"/>
  <c r="G23" i="522" s="1"/>
  <c r="G24" i="522" s="1"/>
  <c r="G25" i="522" s="1"/>
  <c r="G26" i="522" s="1"/>
  <c r="G27" i="522" s="1"/>
  <c r="G28" i="522" s="1"/>
  <c r="G29" i="522" s="1"/>
  <c r="G30" i="522" s="1"/>
  <c r="G31" i="522" s="1"/>
  <c r="G32" i="522" s="1"/>
  <c r="G33" i="522" s="1"/>
  <c r="G34" i="522" s="1"/>
  <c r="G35" i="522" s="1"/>
  <c r="G36" i="522" s="1"/>
  <c r="G37" i="522" s="1"/>
  <c r="G38" i="522" s="1"/>
  <c r="G39" i="522" s="1"/>
  <c r="G40" i="522" s="1"/>
  <c r="G41" i="522" s="1"/>
  <c r="G42" i="522" s="1"/>
  <c r="G43" i="522" s="1"/>
  <c r="G44" i="522" s="1"/>
  <c r="G45" i="522" s="1"/>
  <c r="G46" i="522" s="1"/>
  <c r="G47" i="522" s="1"/>
  <c r="G48" i="522" s="1"/>
  <c r="G49" i="522" s="1"/>
  <c r="G50" i="522" s="1"/>
  <c r="G51" i="522" s="1"/>
  <c r="G52" i="522" s="1"/>
  <c r="G53" i="522" s="1"/>
  <c r="G54" i="522" s="1"/>
  <c r="G55" i="522" s="1"/>
  <c r="G56" i="522" s="1"/>
  <c r="G57" i="522" s="1"/>
  <c r="G58" i="522" s="1"/>
  <c r="G59" i="522" s="1"/>
  <c r="G60" i="522" s="1"/>
  <c r="G61" i="522" s="1"/>
  <c r="G62" i="522" s="1"/>
  <c r="G63" i="522" s="1"/>
  <c r="G64" i="522" s="1"/>
  <c r="G65" i="522" s="1"/>
  <c r="G66" i="522" s="1"/>
  <c r="G67" i="522" s="1"/>
  <c r="G68" i="522" s="1"/>
  <c r="G69" i="522" s="1"/>
  <c r="G70" i="522" s="1"/>
  <c r="G71" i="522" s="1"/>
  <c r="G72" i="522" s="1"/>
  <c r="G73" i="522" s="1"/>
  <c r="G74" i="522" s="1"/>
  <c r="G75" i="522" s="1"/>
  <c r="G76" i="522" s="1"/>
  <c r="G77" i="522" s="1"/>
  <c r="G78" i="522" s="1"/>
  <c r="G79" i="522" s="1"/>
  <c r="G80" i="522" s="1"/>
  <c r="K10" i="522"/>
  <c r="B11" i="522" s="1"/>
  <c r="K11" i="522" s="1"/>
  <c r="B13" i="526" l="1"/>
  <c r="K11" i="525"/>
  <c r="B12" i="525" s="1"/>
  <c r="K12" i="525" s="1"/>
  <c r="B13" i="525" s="1"/>
  <c r="K13" i="525" s="1"/>
  <c r="B23" i="534"/>
  <c r="K23" i="534" s="1"/>
  <c r="B23" i="533"/>
  <c r="K23" i="533" s="1"/>
  <c r="K22" i="531"/>
  <c r="B23" i="531" s="1"/>
  <c r="B23" i="532"/>
  <c r="K22" i="532"/>
  <c r="B23" i="530"/>
  <c r="K23" i="530" s="1"/>
  <c r="K17" i="529"/>
  <c r="B18" i="529" s="1"/>
  <c r="B18" i="528"/>
  <c r="K18" i="528" s="1"/>
  <c r="K14" i="527"/>
  <c r="B15" i="527" s="1"/>
  <c r="B13" i="524"/>
  <c r="K13" i="524" s="1"/>
  <c r="B13" i="523"/>
  <c r="K13" i="523" s="1"/>
  <c r="B12" i="522"/>
  <c r="K12" i="522" s="1"/>
  <c r="B13" i="522" s="1"/>
  <c r="K13" i="522" s="1"/>
  <c r="B14" i="526" l="1"/>
  <c r="K14" i="526" s="1"/>
  <c r="B15" i="526" s="1"/>
  <c r="K15" i="526" s="1"/>
  <c r="K13" i="526"/>
  <c r="B24" i="534"/>
  <c r="K24" i="534" s="1"/>
  <c r="B24" i="533"/>
  <c r="K24" i="533" s="1"/>
  <c r="K23" i="531"/>
  <c r="B24" i="531" s="1"/>
  <c r="K23" i="532"/>
  <c r="B24" i="532" s="1"/>
  <c r="B24" i="530"/>
  <c r="K24" i="530" s="1"/>
  <c r="K18" i="529"/>
  <c r="B19" i="529" s="1"/>
  <c r="B19" i="528"/>
  <c r="K19" i="528" s="1"/>
  <c r="K15" i="527"/>
  <c r="B16" i="527" s="1"/>
  <c r="B14" i="525"/>
  <c r="K14" i="525" s="1"/>
  <c r="B14" i="524"/>
  <c r="K14" i="524" s="1"/>
  <c r="B14" i="523"/>
  <c r="B14" i="522"/>
  <c r="K14" i="522" s="1"/>
  <c r="K14" i="523" l="1"/>
  <c r="B15" i="523" s="1"/>
  <c r="K15" i="523" s="1"/>
  <c r="B16" i="523" s="1"/>
  <c r="K16" i="523" s="1"/>
  <c r="B25" i="534"/>
  <c r="K25" i="534" s="1"/>
  <c r="B25" i="533"/>
  <c r="K25" i="533" s="1"/>
  <c r="K24" i="531"/>
  <c r="B25" i="531" s="1"/>
  <c r="K24" i="532"/>
  <c r="B25" i="532" s="1"/>
  <c r="B25" i="530"/>
  <c r="K25" i="530" s="1"/>
  <c r="K19" i="529"/>
  <c r="B20" i="529" s="1"/>
  <c r="B20" i="528"/>
  <c r="K20" i="528" s="1"/>
  <c r="K16" i="527"/>
  <c r="B17" i="527" s="1"/>
  <c r="B16" i="526"/>
  <c r="K16" i="526" s="1"/>
  <c r="B15" i="525"/>
  <c r="K15" i="525" s="1"/>
  <c r="B15" i="524"/>
  <c r="K15" i="524" s="1"/>
  <c r="B15" i="522"/>
  <c r="K15" i="522" s="1"/>
  <c r="B26" i="534" l="1"/>
  <c r="K26" i="534" s="1"/>
  <c r="B26" i="533"/>
  <c r="K26" i="533" s="1"/>
  <c r="K25" i="531"/>
  <c r="B26" i="531" s="1"/>
  <c r="K25" i="532"/>
  <c r="B26" i="532" s="1"/>
  <c r="B26" i="530"/>
  <c r="K26" i="530" s="1"/>
  <c r="K20" i="529"/>
  <c r="B21" i="529" s="1"/>
  <c r="B21" i="528"/>
  <c r="K21" i="528" s="1"/>
  <c r="K17" i="527"/>
  <c r="B18" i="527" s="1"/>
  <c r="B17" i="526"/>
  <c r="K17" i="526" s="1"/>
  <c r="B16" i="525"/>
  <c r="K16" i="525" s="1"/>
  <c r="B16" i="524"/>
  <c r="K16" i="524" s="1"/>
  <c r="B17" i="523"/>
  <c r="K17" i="523" s="1"/>
  <c r="B16" i="522"/>
  <c r="K16" i="522" s="1"/>
  <c r="B27" i="534" l="1"/>
  <c r="K27" i="534" s="1"/>
  <c r="B27" i="533"/>
  <c r="K27" i="533" s="1"/>
  <c r="K26" i="531"/>
  <c r="B27" i="531" s="1"/>
  <c r="K26" i="532"/>
  <c r="B27" i="532" s="1"/>
  <c r="B27" i="530"/>
  <c r="K27" i="530" s="1"/>
  <c r="K21" i="529"/>
  <c r="B22" i="529" s="1"/>
  <c r="B22" i="528"/>
  <c r="K22" i="528" s="1"/>
  <c r="K18" i="527"/>
  <c r="B19" i="527" s="1"/>
  <c r="B18" i="526"/>
  <c r="K18" i="526" s="1"/>
  <c r="B17" i="525"/>
  <c r="K17" i="525" s="1"/>
  <c r="B17" i="524"/>
  <c r="K17" i="524" s="1"/>
  <c r="B18" i="523"/>
  <c r="K18" i="523" s="1"/>
  <c r="B17" i="522"/>
  <c r="K17" i="522" s="1"/>
  <c r="B28" i="534" l="1"/>
  <c r="K28" i="534" s="1"/>
  <c r="B28" i="533"/>
  <c r="K28" i="533" s="1"/>
  <c r="K27" i="531"/>
  <c r="B28" i="531" s="1"/>
  <c r="K27" i="532"/>
  <c r="B28" i="532" s="1"/>
  <c r="B28" i="530"/>
  <c r="K28" i="530" s="1"/>
  <c r="K22" i="529"/>
  <c r="B23" i="529" s="1"/>
  <c r="B23" i="528"/>
  <c r="K23" i="528" s="1"/>
  <c r="K19" i="527"/>
  <c r="B20" i="527" s="1"/>
  <c r="B19" i="526"/>
  <c r="K19" i="526" s="1"/>
  <c r="B18" i="525"/>
  <c r="K18" i="525" s="1"/>
  <c r="B18" i="524"/>
  <c r="K18" i="524" s="1"/>
  <c r="B19" i="523"/>
  <c r="K19" i="523" s="1"/>
  <c r="B18" i="522"/>
  <c r="K18" i="522" s="1"/>
  <c r="B29" i="534" l="1"/>
  <c r="K29" i="534" s="1"/>
  <c r="B29" i="533"/>
  <c r="K29" i="533" s="1"/>
  <c r="K28" i="531"/>
  <c r="B29" i="531" s="1"/>
  <c r="K28" i="532"/>
  <c r="B29" i="532" s="1"/>
  <c r="B29" i="530"/>
  <c r="K29" i="530" s="1"/>
  <c r="K23" i="529"/>
  <c r="B24" i="529" s="1"/>
  <c r="B24" i="528"/>
  <c r="K24" i="528" s="1"/>
  <c r="K20" i="527"/>
  <c r="B21" i="527" s="1"/>
  <c r="B20" i="526"/>
  <c r="K20" i="526" s="1"/>
  <c r="B19" i="525"/>
  <c r="K19" i="525" s="1"/>
  <c r="B19" i="524"/>
  <c r="K19" i="524" s="1"/>
  <c r="B20" i="523"/>
  <c r="K20" i="523" s="1"/>
  <c r="B19" i="522"/>
  <c r="K19" i="522" s="1"/>
  <c r="B30" i="534" l="1"/>
  <c r="K30" i="534" s="1"/>
  <c r="B30" i="533"/>
  <c r="K30" i="533" s="1"/>
  <c r="K29" i="531"/>
  <c r="B30" i="531" s="1"/>
  <c r="K29" i="532"/>
  <c r="B30" i="532" s="1"/>
  <c r="B30" i="530"/>
  <c r="K30" i="530" s="1"/>
  <c r="K24" i="529"/>
  <c r="B25" i="529" s="1"/>
  <c r="B25" i="528"/>
  <c r="K25" i="528" s="1"/>
  <c r="K21" i="527"/>
  <c r="B22" i="527" s="1"/>
  <c r="B21" i="526"/>
  <c r="K21" i="526" s="1"/>
  <c r="B20" i="525"/>
  <c r="K20" i="525" s="1"/>
  <c r="B20" i="524"/>
  <c r="K20" i="524" s="1"/>
  <c r="B21" i="523"/>
  <c r="K21" i="523" s="1"/>
  <c r="B20" i="522"/>
  <c r="K20" i="522" s="1"/>
  <c r="B31" i="534" l="1"/>
  <c r="K31" i="534" s="1"/>
  <c r="B31" i="533"/>
  <c r="K31" i="533" s="1"/>
  <c r="K30" i="531"/>
  <c r="B31" i="531" s="1"/>
  <c r="K30" i="532"/>
  <c r="B31" i="532" s="1"/>
  <c r="B31" i="530"/>
  <c r="K31" i="530" s="1"/>
  <c r="K25" i="529"/>
  <c r="B26" i="529" s="1"/>
  <c r="B26" i="528"/>
  <c r="K26" i="528" s="1"/>
  <c r="K22" i="527"/>
  <c r="B23" i="527" s="1"/>
  <c r="B22" i="526"/>
  <c r="K22" i="526" s="1"/>
  <c r="B21" i="525"/>
  <c r="K21" i="525" s="1"/>
  <c r="B21" i="524"/>
  <c r="K21" i="524" s="1"/>
  <c r="B22" i="523"/>
  <c r="K22" i="523" s="1"/>
  <c r="B21" i="522"/>
  <c r="K21" i="522" s="1"/>
  <c r="B32" i="534" l="1"/>
  <c r="K32" i="534" s="1"/>
  <c r="B32" i="533"/>
  <c r="K32" i="533" s="1"/>
  <c r="K31" i="531"/>
  <c r="B32" i="531" s="1"/>
  <c r="K31" i="532"/>
  <c r="B32" i="532" s="1"/>
  <c r="B32" i="530"/>
  <c r="K32" i="530" s="1"/>
  <c r="K26" i="529"/>
  <c r="B27" i="529" s="1"/>
  <c r="B27" i="528"/>
  <c r="K27" i="528" s="1"/>
  <c r="K23" i="527"/>
  <c r="B24" i="527" s="1"/>
  <c r="B23" i="526"/>
  <c r="K23" i="526" s="1"/>
  <c r="B22" i="525"/>
  <c r="K22" i="525" s="1"/>
  <c r="B22" i="524"/>
  <c r="K22" i="524" s="1"/>
  <c r="B23" i="523"/>
  <c r="K23" i="523" s="1"/>
  <c r="B22" i="522"/>
  <c r="K22" i="522" s="1"/>
  <c r="B33" i="534" l="1"/>
  <c r="K33" i="534" s="1"/>
  <c r="B33" i="533"/>
  <c r="K33" i="533" s="1"/>
  <c r="K32" i="531"/>
  <c r="B33" i="531" s="1"/>
  <c r="K32" i="532"/>
  <c r="B33" i="532" s="1"/>
  <c r="B33" i="530"/>
  <c r="K33" i="530" s="1"/>
  <c r="K27" i="529"/>
  <c r="B28" i="529" s="1"/>
  <c r="B28" i="528"/>
  <c r="K28" i="528" s="1"/>
  <c r="K24" i="527"/>
  <c r="B25" i="527" s="1"/>
  <c r="B24" i="526"/>
  <c r="K24" i="526" s="1"/>
  <c r="B23" i="525"/>
  <c r="K23" i="525" s="1"/>
  <c r="B23" i="524"/>
  <c r="K23" i="524" s="1"/>
  <c r="B24" i="523"/>
  <c r="K24" i="523" s="1"/>
  <c r="B23" i="522"/>
  <c r="K23" i="522" s="1"/>
  <c r="B34" i="534" l="1"/>
  <c r="K34" i="534" s="1"/>
  <c r="B34" i="533"/>
  <c r="K34" i="533" s="1"/>
  <c r="K33" i="531"/>
  <c r="B34" i="531" s="1"/>
  <c r="K33" i="532"/>
  <c r="B34" i="532" s="1"/>
  <c r="B34" i="530"/>
  <c r="K34" i="530" s="1"/>
  <c r="K28" i="529"/>
  <c r="B29" i="529" s="1"/>
  <c r="B29" i="528"/>
  <c r="K29" i="528" s="1"/>
  <c r="K25" i="527"/>
  <c r="B26" i="527" s="1"/>
  <c r="B25" i="526"/>
  <c r="K25" i="526" s="1"/>
  <c r="B24" i="525"/>
  <c r="K24" i="525" s="1"/>
  <c r="B24" i="524"/>
  <c r="K24" i="524" s="1"/>
  <c r="B25" i="523"/>
  <c r="K25" i="523" s="1"/>
  <c r="B24" i="522"/>
  <c r="K24" i="522" s="1"/>
  <c r="B35" i="534" l="1"/>
  <c r="K35" i="534" s="1"/>
  <c r="B35" i="533"/>
  <c r="K35" i="533" s="1"/>
  <c r="K34" i="531"/>
  <c r="B35" i="531" s="1"/>
  <c r="K34" i="532"/>
  <c r="B35" i="532" s="1"/>
  <c r="B35" i="530"/>
  <c r="K35" i="530" s="1"/>
  <c r="K29" i="529"/>
  <c r="B30" i="529" s="1"/>
  <c r="B30" i="528"/>
  <c r="K30" i="528" s="1"/>
  <c r="K26" i="527"/>
  <c r="B27" i="527" s="1"/>
  <c r="B26" i="526"/>
  <c r="K26" i="526" s="1"/>
  <c r="B25" i="525"/>
  <c r="K25" i="525" s="1"/>
  <c r="B25" i="524"/>
  <c r="K25" i="524" s="1"/>
  <c r="B26" i="523"/>
  <c r="K26" i="523" s="1"/>
  <c r="B25" i="522"/>
  <c r="K25" i="522" s="1"/>
  <c r="B36" i="534" l="1"/>
  <c r="K36" i="534" s="1"/>
  <c r="B36" i="533"/>
  <c r="K36" i="533" s="1"/>
  <c r="K35" i="531"/>
  <c r="B36" i="531" s="1"/>
  <c r="K35" i="532"/>
  <c r="B36" i="532" s="1"/>
  <c r="B36" i="530"/>
  <c r="K36" i="530" s="1"/>
  <c r="K30" i="529"/>
  <c r="B31" i="529" s="1"/>
  <c r="B31" i="528"/>
  <c r="K31" i="528" s="1"/>
  <c r="K27" i="527"/>
  <c r="B28" i="527" s="1"/>
  <c r="B27" i="526"/>
  <c r="K27" i="526" s="1"/>
  <c r="B26" i="525"/>
  <c r="K26" i="525" s="1"/>
  <c r="B26" i="524"/>
  <c r="K26" i="524" s="1"/>
  <c r="B27" i="523"/>
  <c r="K27" i="523" s="1"/>
  <c r="B26" i="522"/>
  <c r="K26" i="522" s="1"/>
  <c r="B37" i="534" l="1"/>
  <c r="K37" i="534" s="1"/>
  <c r="B37" i="533"/>
  <c r="K37" i="533" s="1"/>
  <c r="K36" i="531"/>
  <c r="B37" i="531" s="1"/>
  <c r="K36" i="532"/>
  <c r="B37" i="532" s="1"/>
  <c r="B37" i="530"/>
  <c r="K37" i="530" s="1"/>
  <c r="K31" i="529"/>
  <c r="B32" i="529" s="1"/>
  <c r="B32" i="528"/>
  <c r="K32" i="528" s="1"/>
  <c r="K28" i="527"/>
  <c r="B29" i="527" s="1"/>
  <c r="B28" i="526"/>
  <c r="K28" i="526" s="1"/>
  <c r="B27" i="525"/>
  <c r="K27" i="525" s="1"/>
  <c r="B27" i="524"/>
  <c r="K27" i="524" s="1"/>
  <c r="B28" i="523"/>
  <c r="K28" i="523" s="1"/>
  <c r="B27" i="522"/>
  <c r="K27" i="522" s="1"/>
  <c r="B38" i="534" l="1"/>
  <c r="K38" i="534" s="1"/>
  <c r="B38" i="533"/>
  <c r="K38" i="533" s="1"/>
  <c r="K37" i="531"/>
  <c r="B38" i="531" s="1"/>
  <c r="K37" i="532"/>
  <c r="B38" i="532" s="1"/>
  <c r="B38" i="530"/>
  <c r="K38" i="530" s="1"/>
  <c r="K32" i="529"/>
  <c r="B33" i="529" s="1"/>
  <c r="B33" i="528"/>
  <c r="K33" i="528" s="1"/>
  <c r="K29" i="527"/>
  <c r="B30" i="527" s="1"/>
  <c r="B29" i="526"/>
  <c r="K29" i="526" s="1"/>
  <c r="B28" i="525"/>
  <c r="K28" i="525" s="1"/>
  <c r="B28" i="524"/>
  <c r="K28" i="524" s="1"/>
  <c r="B29" i="523"/>
  <c r="K29" i="523" s="1"/>
  <c r="B28" i="522"/>
  <c r="K28" i="522" s="1"/>
  <c r="B39" i="534" l="1"/>
  <c r="K39" i="534" s="1"/>
  <c r="B39" i="533"/>
  <c r="K39" i="533" s="1"/>
  <c r="K38" i="531"/>
  <c r="B39" i="531" s="1"/>
  <c r="K38" i="532"/>
  <c r="B39" i="532" s="1"/>
  <c r="B39" i="530"/>
  <c r="K39" i="530" s="1"/>
  <c r="K33" i="529"/>
  <c r="B34" i="529" s="1"/>
  <c r="B34" i="528"/>
  <c r="K34" i="528" s="1"/>
  <c r="K30" i="527"/>
  <c r="B31" i="527" s="1"/>
  <c r="B30" i="526"/>
  <c r="K30" i="526" s="1"/>
  <c r="B29" i="525"/>
  <c r="K29" i="525" s="1"/>
  <c r="B29" i="524"/>
  <c r="K29" i="524" s="1"/>
  <c r="B30" i="523"/>
  <c r="K30" i="523" s="1"/>
  <c r="B29" i="522"/>
  <c r="K29" i="522" s="1"/>
  <c r="B40" i="534" l="1"/>
  <c r="K40" i="534" s="1"/>
  <c r="B40" i="533"/>
  <c r="K40" i="533" s="1"/>
  <c r="K39" i="531"/>
  <c r="B40" i="531" s="1"/>
  <c r="K39" i="532"/>
  <c r="B40" i="532" s="1"/>
  <c r="B40" i="530"/>
  <c r="K40" i="530" s="1"/>
  <c r="K34" i="529"/>
  <c r="B35" i="529" s="1"/>
  <c r="B35" i="528"/>
  <c r="K35" i="528" s="1"/>
  <c r="K31" i="527"/>
  <c r="B32" i="527" s="1"/>
  <c r="B31" i="526"/>
  <c r="K31" i="526" s="1"/>
  <c r="B30" i="525"/>
  <c r="K30" i="525" s="1"/>
  <c r="B30" i="524"/>
  <c r="K30" i="524" s="1"/>
  <c r="B31" i="523"/>
  <c r="K31" i="523" s="1"/>
  <c r="B30" i="522"/>
  <c r="K30" i="522" s="1"/>
  <c r="B41" i="534" l="1"/>
  <c r="K41" i="534" s="1"/>
  <c r="B41" i="533"/>
  <c r="K41" i="533" s="1"/>
  <c r="K40" i="531"/>
  <c r="B41" i="531" s="1"/>
  <c r="K40" i="532"/>
  <c r="B41" i="532" s="1"/>
  <c r="B41" i="530"/>
  <c r="K41" i="530" s="1"/>
  <c r="K35" i="529"/>
  <c r="B36" i="529" s="1"/>
  <c r="B36" i="528"/>
  <c r="K36" i="528" s="1"/>
  <c r="K32" i="527"/>
  <c r="B33" i="527" s="1"/>
  <c r="B32" i="526"/>
  <c r="K32" i="526" s="1"/>
  <c r="B31" i="525"/>
  <c r="K31" i="525" s="1"/>
  <c r="B31" i="524"/>
  <c r="K31" i="524" s="1"/>
  <c r="B32" i="523"/>
  <c r="K32" i="523" s="1"/>
  <c r="B31" i="522"/>
  <c r="K31" i="522" s="1"/>
  <c r="B42" i="534" l="1"/>
  <c r="K42" i="534" s="1"/>
  <c r="B42" i="533"/>
  <c r="K42" i="533" s="1"/>
  <c r="K41" i="531"/>
  <c r="B42" i="531" s="1"/>
  <c r="K41" i="532"/>
  <c r="B42" i="532" s="1"/>
  <c r="B42" i="530"/>
  <c r="K42" i="530" s="1"/>
  <c r="K36" i="529"/>
  <c r="B37" i="529" s="1"/>
  <c r="B37" i="528"/>
  <c r="K37" i="528" s="1"/>
  <c r="K33" i="527"/>
  <c r="B34" i="527" s="1"/>
  <c r="B33" i="526"/>
  <c r="K33" i="526" s="1"/>
  <c r="B32" i="525"/>
  <c r="K32" i="525" s="1"/>
  <c r="B32" i="524"/>
  <c r="K32" i="524" s="1"/>
  <c r="B33" i="523"/>
  <c r="K33" i="523" s="1"/>
  <c r="B32" i="522"/>
  <c r="K32" i="522" s="1"/>
  <c r="B43" i="534" l="1"/>
  <c r="K43" i="534" s="1"/>
  <c r="B43" i="533"/>
  <c r="K43" i="533" s="1"/>
  <c r="K42" i="531"/>
  <c r="B43" i="531" s="1"/>
  <c r="K42" i="532"/>
  <c r="B43" i="532" s="1"/>
  <c r="B43" i="530"/>
  <c r="K43" i="530" s="1"/>
  <c r="K37" i="529"/>
  <c r="B38" i="529" s="1"/>
  <c r="B38" i="528"/>
  <c r="K38" i="528" s="1"/>
  <c r="K34" i="527"/>
  <c r="B35" i="527" s="1"/>
  <c r="B34" i="526"/>
  <c r="K34" i="526" s="1"/>
  <c r="B33" i="525"/>
  <c r="K33" i="525" s="1"/>
  <c r="B33" i="524"/>
  <c r="K33" i="524" s="1"/>
  <c r="B34" i="523"/>
  <c r="K34" i="523" s="1"/>
  <c r="B33" i="522"/>
  <c r="K33" i="522" s="1"/>
  <c r="B44" i="534" l="1"/>
  <c r="K44" i="534" s="1"/>
  <c r="B44" i="533"/>
  <c r="K44" i="533" s="1"/>
  <c r="K43" i="531"/>
  <c r="B44" i="531" s="1"/>
  <c r="K43" i="532"/>
  <c r="B44" i="532" s="1"/>
  <c r="B44" i="530"/>
  <c r="K44" i="530" s="1"/>
  <c r="K38" i="529"/>
  <c r="B39" i="529" s="1"/>
  <c r="B39" i="528"/>
  <c r="K39" i="528" s="1"/>
  <c r="K35" i="527"/>
  <c r="B36" i="527" s="1"/>
  <c r="B35" i="526"/>
  <c r="K35" i="526" s="1"/>
  <c r="B34" i="525"/>
  <c r="K34" i="525" s="1"/>
  <c r="B34" i="524"/>
  <c r="K34" i="524" s="1"/>
  <c r="B35" i="523"/>
  <c r="K35" i="523" s="1"/>
  <c r="B34" i="522"/>
  <c r="K34" i="522" s="1"/>
  <c r="B45" i="534" l="1"/>
  <c r="K45" i="534" s="1"/>
  <c r="B45" i="533"/>
  <c r="K45" i="533" s="1"/>
  <c r="K44" i="531"/>
  <c r="B45" i="531" s="1"/>
  <c r="K44" i="532"/>
  <c r="B45" i="532" s="1"/>
  <c r="B45" i="530"/>
  <c r="K45" i="530" s="1"/>
  <c r="K39" i="529"/>
  <c r="B40" i="529" s="1"/>
  <c r="B40" i="528"/>
  <c r="K40" i="528" s="1"/>
  <c r="K36" i="527"/>
  <c r="B37" i="527" s="1"/>
  <c r="B36" i="526"/>
  <c r="K36" i="526" s="1"/>
  <c r="B35" i="525"/>
  <c r="K35" i="525" s="1"/>
  <c r="B35" i="524"/>
  <c r="K35" i="524" s="1"/>
  <c r="B36" i="523"/>
  <c r="K36" i="523" s="1"/>
  <c r="B35" i="522"/>
  <c r="K35" i="522" s="1"/>
  <c r="B46" i="534" l="1"/>
  <c r="K46" i="534" s="1"/>
  <c r="B46" i="533"/>
  <c r="K46" i="533" s="1"/>
  <c r="K45" i="531"/>
  <c r="B46" i="531" s="1"/>
  <c r="K45" i="532"/>
  <c r="B46" i="532" s="1"/>
  <c r="B46" i="530"/>
  <c r="K46" i="530" s="1"/>
  <c r="K40" i="529"/>
  <c r="B41" i="529" s="1"/>
  <c r="B41" i="528"/>
  <c r="K41" i="528" s="1"/>
  <c r="K37" i="527"/>
  <c r="B38" i="527" s="1"/>
  <c r="B37" i="526"/>
  <c r="K37" i="526" s="1"/>
  <c r="B36" i="525"/>
  <c r="K36" i="525" s="1"/>
  <c r="B36" i="524"/>
  <c r="K36" i="524" s="1"/>
  <c r="B37" i="523"/>
  <c r="K37" i="523" s="1"/>
  <c r="B36" i="522"/>
  <c r="K36" i="522" s="1"/>
  <c r="B47" i="534" l="1"/>
  <c r="K47" i="534" s="1"/>
  <c r="B47" i="533"/>
  <c r="K47" i="533" s="1"/>
  <c r="K46" i="531"/>
  <c r="B47" i="531" s="1"/>
  <c r="K46" i="532"/>
  <c r="B47" i="532" s="1"/>
  <c r="B47" i="530"/>
  <c r="K47" i="530" s="1"/>
  <c r="K41" i="529"/>
  <c r="B42" i="529" s="1"/>
  <c r="B42" i="528"/>
  <c r="K42" i="528" s="1"/>
  <c r="K38" i="527"/>
  <c r="B39" i="527" s="1"/>
  <c r="B38" i="526"/>
  <c r="K38" i="526" s="1"/>
  <c r="B37" i="525"/>
  <c r="K37" i="525" s="1"/>
  <c r="B37" i="524"/>
  <c r="K37" i="524" s="1"/>
  <c r="B38" i="523"/>
  <c r="K38" i="523" s="1"/>
  <c r="B37" i="522"/>
  <c r="K37" i="522" s="1"/>
  <c r="B48" i="534" l="1"/>
  <c r="K48" i="534" s="1"/>
  <c r="B48" i="533"/>
  <c r="K48" i="533" s="1"/>
  <c r="K47" i="531"/>
  <c r="B48" i="531" s="1"/>
  <c r="K47" i="532"/>
  <c r="B48" i="532" s="1"/>
  <c r="B48" i="530"/>
  <c r="K48" i="530" s="1"/>
  <c r="K42" i="529"/>
  <c r="B43" i="529" s="1"/>
  <c r="B43" i="528"/>
  <c r="K43" i="528" s="1"/>
  <c r="K39" i="527"/>
  <c r="B40" i="527" s="1"/>
  <c r="B39" i="526"/>
  <c r="K39" i="526" s="1"/>
  <c r="B38" i="525"/>
  <c r="K38" i="525" s="1"/>
  <c r="B38" i="524"/>
  <c r="K38" i="524" s="1"/>
  <c r="B39" i="523"/>
  <c r="K39" i="523" s="1"/>
  <c r="B38" i="522"/>
  <c r="K38" i="522" s="1"/>
  <c r="B49" i="534" l="1"/>
  <c r="K49" i="534" s="1"/>
  <c r="B49" i="533"/>
  <c r="K49" i="533" s="1"/>
  <c r="K48" i="531"/>
  <c r="B49" i="531" s="1"/>
  <c r="K48" i="532"/>
  <c r="B49" i="532" s="1"/>
  <c r="B49" i="530"/>
  <c r="K49" i="530" s="1"/>
  <c r="K43" i="529"/>
  <c r="B44" i="529" s="1"/>
  <c r="B44" i="528"/>
  <c r="K44" i="528" s="1"/>
  <c r="K40" i="527"/>
  <c r="B41" i="527" s="1"/>
  <c r="B40" i="526"/>
  <c r="K40" i="526" s="1"/>
  <c r="B39" i="525"/>
  <c r="K39" i="525" s="1"/>
  <c r="B39" i="524"/>
  <c r="K39" i="524" s="1"/>
  <c r="B40" i="523"/>
  <c r="K40" i="523" s="1"/>
  <c r="B39" i="522"/>
  <c r="K39" i="522" s="1"/>
  <c r="B50" i="534" l="1"/>
  <c r="K50" i="534" s="1"/>
  <c r="B50" i="533"/>
  <c r="K50" i="533" s="1"/>
  <c r="K49" i="531"/>
  <c r="B50" i="531" s="1"/>
  <c r="K49" i="532"/>
  <c r="B50" i="532" s="1"/>
  <c r="B50" i="530"/>
  <c r="K50" i="530" s="1"/>
  <c r="K44" i="529"/>
  <c r="B45" i="529" s="1"/>
  <c r="B45" i="528"/>
  <c r="K45" i="528" s="1"/>
  <c r="K41" i="527"/>
  <c r="B42" i="527" s="1"/>
  <c r="B41" i="526"/>
  <c r="K41" i="526" s="1"/>
  <c r="B40" i="525"/>
  <c r="K40" i="525" s="1"/>
  <c r="B40" i="524"/>
  <c r="K40" i="524" s="1"/>
  <c r="B41" i="523"/>
  <c r="K41" i="523" s="1"/>
  <c r="B40" i="522"/>
  <c r="K40" i="522" s="1"/>
  <c r="B51" i="534" l="1"/>
  <c r="K51" i="534" s="1"/>
  <c r="B51" i="533"/>
  <c r="K51" i="533" s="1"/>
  <c r="K50" i="531"/>
  <c r="B51" i="531" s="1"/>
  <c r="K50" i="532"/>
  <c r="B51" i="532" s="1"/>
  <c r="B51" i="530"/>
  <c r="K51" i="530" s="1"/>
  <c r="K45" i="529"/>
  <c r="B46" i="529" s="1"/>
  <c r="B46" i="528"/>
  <c r="K46" i="528" s="1"/>
  <c r="K42" i="527"/>
  <c r="B43" i="527" s="1"/>
  <c r="B42" i="526"/>
  <c r="K42" i="526" s="1"/>
  <c r="B41" i="525"/>
  <c r="K41" i="525" s="1"/>
  <c r="B41" i="524"/>
  <c r="K41" i="524" s="1"/>
  <c r="B42" i="523"/>
  <c r="K42" i="523" s="1"/>
  <c r="B41" i="522"/>
  <c r="K41" i="522" s="1"/>
  <c r="B52" i="534" l="1"/>
  <c r="K52" i="534" s="1"/>
  <c r="B52" i="533"/>
  <c r="K52" i="533" s="1"/>
  <c r="K51" i="531"/>
  <c r="B52" i="531" s="1"/>
  <c r="K51" i="532"/>
  <c r="B52" i="532" s="1"/>
  <c r="B52" i="530"/>
  <c r="K52" i="530" s="1"/>
  <c r="K46" i="529"/>
  <c r="B47" i="529" s="1"/>
  <c r="B47" i="528"/>
  <c r="K47" i="528" s="1"/>
  <c r="K43" i="527"/>
  <c r="B44" i="527" s="1"/>
  <c r="B43" i="526"/>
  <c r="K43" i="526" s="1"/>
  <c r="B42" i="525"/>
  <c r="K42" i="525" s="1"/>
  <c r="B42" i="524"/>
  <c r="K42" i="524" s="1"/>
  <c r="B43" i="523"/>
  <c r="K43" i="523" s="1"/>
  <c r="B42" i="522"/>
  <c r="K42" i="522" s="1"/>
  <c r="B53" i="534" l="1"/>
  <c r="K53" i="534" s="1"/>
  <c r="B53" i="533"/>
  <c r="K53" i="533" s="1"/>
  <c r="K52" i="531"/>
  <c r="B53" i="531" s="1"/>
  <c r="K52" i="532"/>
  <c r="B53" i="532" s="1"/>
  <c r="B53" i="530"/>
  <c r="K53" i="530" s="1"/>
  <c r="K47" i="529"/>
  <c r="B48" i="529" s="1"/>
  <c r="B48" i="528"/>
  <c r="K48" i="528" s="1"/>
  <c r="K44" i="527"/>
  <c r="B45" i="527" s="1"/>
  <c r="B44" i="526"/>
  <c r="K44" i="526" s="1"/>
  <c r="B43" i="525"/>
  <c r="K43" i="525" s="1"/>
  <c r="B43" i="524"/>
  <c r="K43" i="524" s="1"/>
  <c r="B44" i="523"/>
  <c r="K44" i="523" s="1"/>
  <c r="B43" i="522"/>
  <c r="K43" i="522" s="1"/>
  <c r="B54" i="534" l="1"/>
  <c r="K54" i="534" s="1"/>
  <c r="B54" i="533"/>
  <c r="K54" i="533" s="1"/>
  <c r="K53" i="531"/>
  <c r="B54" i="531" s="1"/>
  <c r="K53" i="532"/>
  <c r="B54" i="532" s="1"/>
  <c r="B54" i="530"/>
  <c r="K54" i="530" s="1"/>
  <c r="K48" i="529"/>
  <c r="B49" i="529" s="1"/>
  <c r="B49" i="528"/>
  <c r="K49" i="528" s="1"/>
  <c r="K45" i="527"/>
  <c r="B46" i="527" s="1"/>
  <c r="B45" i="526"/>
  <c r="K45" i="526" s="1"/>
  <c r="B44" i="525"/>
  <c r="K44" i="525" s="1"/>
  <c r="B44" i="524"/>
  <c r="K44" i="524" s="1"/>
  <c r="B45" i="523"/>
  <c r="K45" i="523" s="1"/>
  <c r="B44" i="522"/>
  <c r="K44" i="522" s="1"/>
  <c r="B55" i="534" l="1"/>
  <c r="K55" i="534" s="1"/>
  <c r="B55" i="533"/>
  <c r="K55" i="533" s="1"/>
  <c r="K54" i="531"/>
  <c r="B55" i="531" s="1"/>
  <c r="K54" i="532"/>
  <c r="B55" i="532" s="1"/>
  <c r="B55" i="530"/>
  <c r="K55" i="530" s="1"/>
  <c r="K49" i="529"/>
  <c r="B50" i="529" s="1"/>
  <c r="B50" i="528"/>
  <c r="K50" i="528" s="1"/>
  <c r="K46" i="527"/>
  <c r="B47" i="527" s="1"/>
  <c r="B46" i="526"/>
  <c r="K46" i="526" s="1"/>
  <c r="B45" i="525"/>
  <c r="K45" i="525" s="1"/>
  <c r="B45" i="524"/>
  <c r="K45" i="524" s="1"/>
  <c r="B46" i="523"/>
  <c r="K46" i="523" s="1"/>
  <c r="B45" i="522"/>
  <c r="K45" i="522" s="1"/>
  <c r="B56" i="534" l="1"/>
  <c r="K56" i="534" s="1"/>
  <c r="B56" i="533"/>
  <c r="K56" i="533" s="1"/>
  <c r="K55" i="531"/>
  <c r="B56" i="531" s="1"/>
  <c r="K55" i="532"/>
  <c r="B56" i="532" s="1"/>
  <c r="B56" i="530"/>
  <c r="K56" i="530" s="1"/>
  <c r="K50" i="529"/>
  <c r="B51" i="529" s="1"/>
  <c r="B51" i="528"/>
  <c r="K51" i="528" s="1"/>
  <c r="K47" i="527"/>
  <c r="B48" i="527" s="1"/>
  <c r="B47" i="526"/>
  <c r="K47" i="526" s="1"/>
  <c r="B46" i="525"/>
  <c r="K46" i="525" s="1"/>
  <c r="B46" i="524"/>
  <c r="K46" i="524" s="1"/>
  <c r="B47" i="523"/>
  <c r="K47" i="523" s="1"/>
  <c r="B46" i="522"/>
  <c r="K46" i="522" s="1"/>
  <c r="B57" i="534" l="1"/>
  <c r="K57" i="534" s="1"/>
  <c r="B57" i="533"/>
  <c r="K57" i="533" s="1"/>
  <c r="K56" i="531"/>
  <c r="B57" i="531" s="1"/>
  <c r="K56" i="532"/>
  <c r="B57" i="532" s="1"/>
  <c r="B57" i="530"/>
  <c r="K57" i="530" s="1"/>
  <c r="K51" i="529"/>
  <c r="B52" i="529" s="1"/>
  <c r="B52" i="528"/>
  <c r="K52" i="528" s="1"/>
  <c r="K48" i="527"/>
  <c r="B49" i="527" s="1"/>
  <c r="B48" i="526"/>
  <c r="K48" i="526" s="1"/>
  <c r="B47" i="525"/>
  <c r="K47" i="525" s="1"/>
  <c r="B47" i="524"/>
  <c r="K47" i="524" s="1"/>
  <c r="B48" i="523"/>
  <c r="K48" i="523" s="1"/>
  <c r="B47" i="522"/>
  <c r="K47" i="522" s="1"/>
  <c r="B58" i="534" l="1"/>
  <c r="K58" i="534" s="1"/>
  <c r="B58" i="533"/>
  <c r="K58" i="533" s="1"/>
  <c r="K57" i="531"/>
  <c r="B58" i="531" s="1"/>
  <c r="K57" i="532"/>
  <c r="B58" i="532" s="1"/>
  <c r="B58" i="530"/>
  <c r="K58" i="530" s="1"/>
  <c r="K52" i="529"/>
  <c r="B53" i="529" s="1"/>
  <c r="B53" i="528"/>
  <c r="K53" i="528" s="1"/>
  <c r="K49" i="527"/>
  <c r="B50" i="527" s="1"/>
  <c r="B49" i="526"/>
  <c r="K49" i="526" s="1"/>
  <c r="B48" i="525"/>
  <c r="K48" i="525" s="1"/>
  <c r="B48" i="524"/>
  <c r="K48" i="524" s="1"/>
  <c r="B49" i="523"/>
  <c r="K49" i="523" s="1"/>
  <c r="B48" i="522"/>
  <c r="K48" i="522" s="1"/>
  <c r="B59" i="534" l="1"/>
  <c r="K59" i="534" s="1"/>
  <c r="B59" i="533"/>
  <c r="K59" i="533" s="1"/>
  <c r="K58" i="531"/>
  <c r="B59" i="531" s="1"/>
  <c r="K58" i="532"/>
  <c r="B59" i="532" s="1"/>
  <c r="B59" i="530"/>
  <c r="K59" i="530" s="1"/>
  <c r="K53" i="529"/>
  <c r="B54" i="529" s="1"/>
  <c r="B54" i="528"/>
  <c r="K54" i="528" s="1"/>
  <c r="K50" i="527"/>
  <c r="B51" i="527" s="1"/>
  <c r="B50" i="526"/>
  <c r="K50" i="526" s="1"/>
  <c r="B49" i="525"/>
  <c r="K49" i="525" s="1"/>
  <c r="B49" i="524"/>
  <c r="K49" i="524" s="1"/>
  <c r="B50" i="523"/>
  <c r="K50" i="523" s="1"/>
  <c r="B49" i="522"/>
  <c r="K49" i="522" s="1"/>
  <c r="B60" i="534" l="1"/>
  <c r="K60" i="534" s="1"/>
  <c r="B60" i="533"/>
  <c r="K60" i="533" s="1"/>
  <c r="K59" i="531"/>
  <c r="B60" i="531" s="1"/>
  <c r="K59" i="532"/>
  <c r="B60" i="532" s="1"/>
  <c r="B60" i="530"/>
  <c r="K60" i="530" s="1"/>
  <c r="K54" i="529"/>
  <c r="B55" i="529" s="1"/>
  <c r="B55" i="528"/>
  <c r="K55" i="528" s="1"/>
  <c r="K51" i="527"/>
  <c r="B52" i="527" s="1"/>
  <c r="B51" i="526"/>
  <c r="K51" i="526" s="1"/>
  <c r="B50" i="525"/>
  <c r="K50" i="525" s="1"/>
  <c r="B50" i="524"/>
  <c r="K50" i="524" s="1"/>
  <c r="B51" i="523"/>
  <c r="K51" i="523" s="1"/>
  <c r="B50" i="522"/>
  <c r="K50" i="522" s="1"/>
  <c r="B61" i="534" l="1"/>
  <c r="K61" i="534" s="1"/>
  <c r="B61" i="533"/>
  <c r="K61" i="533" s="1"/>
  <c r="K60" i="531"/>
  <c r="B61" i="531" s="1"/>
  <c r="K60" i="532"/>
  <c r="B61" i="532" s="1"/>
  <c r="B61" i="530"/>
  <c r="K61" i="530" s="1"/>
  <c r="K55" i="529"/>
  <c r="B56" i="529" s="1"/>
  <c r="B56" i="528"/>
  <c r="K56" i="528" s="1"/>
  <c r="K52" i="527"/>
  <c r="B53" i="527" s="1"/>
  <c r="B52" i="526"/>
  <c r="K52" i="526" s="1"/>
  <c r="B51" i="525"/>
  <c r="K51" i="525" s="1"/>
  <c r="B51" i="524"/>
  <c r="K51" i="524" s="1"/>
  <c r="B52" i="523"/>
  <c r="K52" i="523" s="1"/>
  <c r="B51" i="522"/>
  <c r="K51" i="522" s="1"/>
  <c r="B62" i="534" l="1"/>
  <c r="K62" i="534" s="1"/>
  <c r="B62" i="533"/>
  <c r="K62" i="533" s="1"/>
  <c r="K61" i="531"/>
  <c r="B62" i="531" s="1"/>
  <c r="K61" i="532"/>
  <c r="B62" i="532" s="1"/>
  <c r="B62" i="530"/>
  <c r="K62" i="530" s="1"/>
  <c r="K56" i="529"/>
  <c r="B57" i="529" s="1"/>
  <c r="B57" i="528"/>
  <c r="K57" i="528" s="1"/>
  <c r="K53" i="527"/>
  <c r="B54" i="527" s="1"/>
  <c r="B53" i="526"/>
  <c r="K53" i="526" s="1"/>
  <c r="B52" i="525"/>
  <c r="K52" i="525" s="1"/>
  <c r="B52" i="524"/>
  <c r="K52" i="524" s="1"/>
  <c r="B53" i="523"/>
  <c r="K53" i="523" s="1"/>
  <c r="B52" i="522"/>
  <c r="K52" i="522" s="1"/>
  <c r="B63" i="533" l="1"/>
  <c r="K63" i="533" s="1"/>
  <c r="K62" i="531"/>
  <c r="B63" i="531" s="1"/>
  <c r="K62" i="532"/>
  <c r="B63" i="532" s="1"/>
  <c r="B63" i="530"/>
  <c r="K63" i="530" s="1"/>
  <c r="K57" i="529"/>
  <c r="B58" i="529" s="1"/>
  <c r="B58" i="528"/>
  <c r="K58" i="528" s="1"/>
  <c r="K54" i="527"/>
  <c r="B55" i="527" s="1"/>
  <c r="B54" i="526"/>
  <c r="K54" i="526" s="1"/>
  <c r="B53" i="525"/>
  <c r="K53" i="525" s="1"/>
  <c r="B53" i="524"/>
  <c r="K53" i="524" s="1"/>
  <c r="B54" i="523"/>
  <c r="K54" i="523" s="1"/>
  <c r="B53" i="522"/>
  <c r="K53" i="522" s="1"/>
  <c r="B64" i="533" l="1"/>
  <c r="K64" i="533" s="1"/>
  <c r="K63" i="531"/>
  <c r="B64" i="531" s="1"/>
  <c r="K63" i="532"/>
  <c r="B64" i="532" s="1"/>
  <c r="B64" i="530"/>
  <c r="K64" i="530" s="1"/>
  <c r="K58" i="529"/>
  <c r="B59" i="529" s="1"/>
  <c r="B59" i="528"/>
  <c r="K59" i="528" s="1"/>
  <c r="K55" i="527"/>
  <c r="B56" i="527" s="1"/>
  <c r="B55" i="526"/>
  <c r="K55" i="526" s="1"/>
  <c r="B54" i="525"/>
  <c r="K54" i="525" s="1"/>
  <c r="B54" i="524"/>
  <c r="K54" i="524" s="1"/>
  <c r="B55" i="523"/>
  <c r="K55" i="523" s="1"/>
  <c r="B54" i="522"/>
  <c r="K54" i="522" s="1"/>
  <c r="B65" i="533" l="1"/>
  <c r="K65" i="533" s="1"/>
  <c r="K64" i="531"/>
  <c r="B65" i="531" s="1"/>
  <c r="K64" i="532"/>
  <c r="B65" i="532" s="1"/>
  <c r="B65" i="530"/>
  <c r="K65" i="530" s="1"/>
  <c r="K59" i="529"/>
  <c r="B60" i="529" s="1"/>
  <c r="B60" i="528"/>
  <c r="K60" i="528" s="1"/>
  <c r="K56" i="527"/>
  <c r="B57" i="527" s="1"/>
  <c r="B56" i="526"/>
  <c r="K56" i="526" s="1"/>
  <c r="B55" i="525"/>
  <c r="K55" i="525" s="1"/>
  <c r="B55" i="524"/>
  <c r="K55" i="524" s="1"/>
  <c r="B56" i="523"/>
  <c r="K56" i="523" s="1"/>
  <c r="B55" i="522"/>
  <c r="K55" i="522" s="1"/>
  <c r="B66" i="533" l="1"/>
  <c r="K66" i="533" s="1"/>
  <c r="K65" i="531"/>
  <c r="B66" i="531" s="1"/>
  <c r="K65" i="532"/>
  <c r="B66" i="532" s="1"/>
  <c r="B66" i="530"/>
  <c r="K66" i="530" s="1"/>
  <c r="K60" i="529"/>
  <c r="B61" i="529" s="1"/>
  <c r="B61" i="528"/>
  <c r="K61" i="528" s="1"/>
  <c r="K57" i="527"/>
  <c r="B58" i="527" s="1"/>
  <c r="B57" i="526"/>
  <c r="K57" i="526" s="1"/>
  <c r="B56" i="525"/>
  <c r="K56" i="525" s="1"/>
  <c r="B56" i="524"/>
  <c r="K56" i="524" s="1"/>
  <c r="B57" i="523"/>
  <c r="K57" i="523" s="1"/>
  <c r="B56" i="522"/>
  <c r="K56" i="522" s="1"/>
  <c r="B67" i="533" l="1"/>
  <c r="K67" i="533" s="1"/>
  <c r="K66" i="531"/>
  <c r="B67" i="531" s="1"/>
  <c r="K66" i="532"/>
  <c r="B67" i="532" s="1"/>
  <c r="B67" i="530"/>
  <c r="K67" i="530" s="1"/>
  <c r="K61" i="529"/>
  <c r="B62" i="529" s="1"/>
  <c r="B62" i="528"/>
  <c r="K62" i="528" s="1"/>
  <c r="K58" i="527"/>
  <c r="B59" i="527" s="1"/>
  <c r="B58" i="526"/>
  <c r="K58" i="526" s="1"/>
  <c r="B57" i="525"/>
  <c r="K57" i="525" s="1"/>
  <c r="B57" i="524"/>
  <c r="K57" i="524" s="1"/>
  <c r="B58" i="523"/>
  <c r="K58" i="523" s="1"/>
  <c r="B57" i="522"/>
  <c r="K57" i="522" s="1"/>
  <c r="B68" i="533" l="1"/>
  <c r="K68" i="533" s="1"/>
  <c r="K67" i="531"/>
  <c r="B68" i="531" s="1"/>
  <c r="K67" i="532"/>
  <c r="B68" i="532" s="1"/>
  <c r="B68" i="530"/>
  <c r="K68" i="530" s="1"/>
  <c r="K62" i="529"/>
  <c r="B63" i="529" s="1"/>
  <c r="B63" i="528"/>
  <c r="K63" i="528" s="1"/>
  <c r="K59" i="527"/>
  <c r="B60" i="527" s="1"/>
  <c r="B59" i="526"/>
  <c r="K59" i="526" s="1"/>
  <c r="B58" i="525"/>
  <c r="K58" i="525" s="1"/>
  <c r="B58" i="524"/>
  <c r="K58" i="524" s="1"/>
  <c r="B59" i="523"/>
  <c r="K59" i="523" s="1"/>
  <c r="B58" i="522"/>
  <c r="K58" i="522" s="1"/>
  <c r="B69" i="533" l="1"/>
  <c r="K69" i="533" s="1"/>
  <c r="K68" i="531"/>
  <c r="B69" i="531" s="1"/>
  <c r="K68" i="532"/>
  <c r="B69" i="532" s="1"/>
  <c r="B69" i="530"/>
  <c r="K69" i="530" s="1"/>
  <c r="K63" i="529"/>
  <c r="B64" i="529" s="1"/>
  <c r="B64" i="528"/>
  <c r="K64" i="528" s="1"/>
  <c r="K60" i="527"/>
  <c r="B61" i="527" s="1"/>
  <c r="B60" i="526"/>
  <c r="K60" i="526" s="1"/>
  <c r="B59" i="525"/>
  <c r="K59" i="525" s="1"/>
  <c r="B59" i="524"/>
  <c r="K59" i="524" s="1"/>
  <c r="B60" i="523"/>
  <c r="K60" i="523" s="1"/>
  <c r="B59" i="522"/>
  <c r="K59" i="522" s="1"/>
  <c r="B70" i="533" l="1"/>
  <c r="K70" i="533" s="1"/>
  <c r="K69" i="531"/>
  <c r="B70" i="531" s="1"/>
  <c r="K69" i="532"/>
  <c r="B70" i="532" s="1"/>
  <c r="B70" i="530"/>
  <c r="K70" i="530" s="1"/>
  <c r="K64" i="529"/>
  <c r="B65" i="529" s="1"/>
  <c r="B65" i="528"/>
  <c r="K65" i="528" s="1"/>
  <c r="K61" i="527"/>
  <c r="B62" i="527" s="1"/>
  <c r="B61" i="526"/>
  <c r="K61" i="526" s="1"/>
  <c r="B60" i="525"/>
  <c r="K60" i="525" s="1"/>
  <c r="B60" i="524"/>
  <c r="K60" i="524" s="1"/>
  <c r="B61" i="523"/>
  <c r="K61" i="523" s="1"/>
  <c r="B60" i="522"/>
  <c r="K60" i="522" s="1"/>
  <c r="B71" i="533" l="1"/>
  <c r="K71" i="533" s="1"/>
  <c r="K70" i="531"/>
  <c r="B71" i="531" s="1"/>
  <c r="K70" i="532"/>
  <c r="B71" i="532" s="1"/>
  <c r="B71" i="530"/>
  <c r="K71" i="530" s="1"/>
  <c r="K65" i="529"/>
  <c r="B66" i="529" s="1"/>
  <c r="B66" i="528"/>
  <c r="K66" i="528" s="1"/>
  <c r="K62" i="527"/>
  <c r="B63" i="527" s="1"/>
  <c r="B62" i="526"/>
  <c r="K62" i="526" s="1"/>
  <c r="B61" i="525"/>
  <c r="K61" i="525" s="1"/>
  <c r="B61" i="524"/>
  <c r="K61" i="524" s="1"/>
  <c r="B62" i="523"/>
  <c r="K62" i="523" s="1"/>
  <c r="B61" i="522"/>
  <c r="K61" i="522" s="1"/>
  <c r="B72" i="533" l="1"/>
  <c r="K72" i="533" s="1"/>
  <c r="K71" i="531"/>
  <c r="B72" i="531" s="1"/>
  <c r="K71" i="532"/>
  <c r="B72" i="532" s="1"/>
  <c r="B72" i="530"/>
  <c r="K72" i="530" s="1"/>
  <c r="K66" i="529"/>
  <c r="B67" i="529" s="1"/>
  <c r="B67" i="528"/>
  <c r="K67" i="528" s="1"/>
  <c r="K63" i="527"/>
  <c r="B64" i="527" s="1"/>
  <c r="B63" i="526"/>
  <c r="K63" i="526" s="1"/>
  <c r="B62" i="525"/>
  <c r="K62" i="525" s="1"/>
  <c r="B62" i="524"/>
  <c r="K62" i="524" s="1"/>
  <c r="B63" i="523"/>
  <c r="K63" i="523" s="1"/>
  <c r="B62" i="522"/>
  <c r="K62" i="522" s="1"/>
  <c r="B73" i="533" l="1"/>
  <c r="K73" i="533" s="1"/>
  <c r="K72" i="531"/>
  <c r="B73" i="531" s="1"/>
  <c r="K72" i="532"/>
  <c r="B73" i="532" s="1"/>
  <c r="B73" i="530"/>
  <c r="K73" i="530" s="1"/>
  <c r="K67" i="529"/>
  <c r="B68" i="529" s="1"/>
  <c r="B68" i="528"/>
  <c r="K68" i="528" s="1"/>
  <c r="K64" i="527"/>
  <c r="B65" i="527" s="1"/>
  <c r="B64" i="526"/>
  <c r="K64" i="526" s="1"/>
  <c r="B63" i="525"/>
  <c r="K63" i="525" s="1"/>
  <c r="B63" i="524"/>
  <c r="K63" i="524" s="1"/>
  <c r="B64" i="523"/>
  <c r="K64" i="523" s="1"/>
  <c r="B63" i="522"/>
  <c r="K63" i="522" s="1"/>
  <c r="B74" i="533" l="1"/>
  <c r="K74" i="533" s="1"/>
  <c r="K73" i="531"/>
  <c r="B74" i="531" s="1"/>
  <c r="K73" i="532"/>
  <c r="B74" i="532" s="1"/>
  <c r="B74" i="530"/>
  <c r="K74" i="530" s="1"/>
  <c r="K68" i="529"/>
  <c r="B69" i="529" s="1"/>
  <c r="B69" i="528"/>
  <c r="K69" i="528" s="1"/>
  <c r="K65" i="527"/>
  <c r="B66" i="527" s="1"/>
  <c r="B65" i="526"/>
  <c r="K65" i="526" s="1"/>
  <c r="B64" i="525"/>
  <c r="K64" i="525" s="1"/>
  <c r="B64" i="524"/>
  <c r="K64" i="524" s="1"/>
  <c r="B65" i="523"/>
  <c r="K65" i="523" s="1"/>
  <c r="B64" i="522"/>
  <c r="K64" i="522" s="1"/>
  <c r="B75" i="533" l="1"/>
  <c r="K75" i="533" s="1"/>
  <c r="K74" i="531"/>
  <c r="B75" i="531" s="1"/>
  <c r="K74" i="532"/>
  <c r="B75" i="532" s="1"/>
  <c r="B75" i="530"/>
  <c r="K75" i="530" s="1"/>
  <c r="K69" i="529"/>
  <c r="B70" i="529" s="1"/>
  <c r="B70" i="528"/>
  <c r="K70" i="528" s="1"/>
  <c r="K66" i="527"/>
  <c r="B67" i="527" s="1"/>
  <c r="B66" i="526"/>
  <c r="K66" i="526" s="1"/>
  <c r="B65" i="525"/>
  <c r="K65" i="525" s="1"/>
  <c r="B65" i="524"/>
  <c r="K65" i="524" s="1"/>
  <c r="B66" i="523"/>
  <c r="K66" i="523" s="1"/>
  <c r="B65" i="522"/>
  <c r="K65" i="522" s="1"/>
  <c r="B76" i="533" l="1"/>
  <c r="K76" i="533" s="1"/>
  <c r="K75" i="531"/>
  <c r="B76" i="531" s="1"/>
  <c r="K75" i="532"/>
  <c r="B76" i="532" s="1"/>
  <c r="B76" i="530"/>
  <c r="K76" i="530" s="1"/>
  <c r="K70" i="529"/>
  <c r="B71" i="529" s="1"/>
  <c r="B71" i="528"/>
  <c r="K71" i="528" s="1"/>
  <c r="K67" i="527"/>
  <c r="B68" i="527" s="1"/>
  <c r="B67" i="526"/>
  <c r="K67" i="526" s="1"/>
  <c r="B66" i="525"/>
  <c r="K66" i="525" s="1"/>
  <c r="B66" i="524"/>
  <c r="K66" i="524" s="1"/>
  <c r="B67" i="523"/>
  <c r="K67" i="523" s="1"/>
  <c r="B66" i="522"/>
  <c r="K66" i="522" s="1"/>
  <c r="B77" i="533" l="1"/>
  <c r="K77" i="533" s="1"/>
  <c r="K76" i="531"/>
  <c r="B77" i="531" s="1"/>
  <c r="K76" i="532"/>
  <c r="B77" i="532" s="1"/>
  <c r="B77" i="530"/>
  <c r="K77" i="530" s="1"/>
  <c r="K71" i="529"/>
  <c r="B72" i="529" s="1"/>
  <c r="B72" i="528"/>
  <c r="K72" i="528" s="1"/>
  <c r="K68" i="527"/>
  <c r="B69" i="527" s="1"/>
  <c r="B68" i="526"/>
  <c r="K68" i="526" s="1"/>
  <c r="B67" i="525"/>
  <c r="K67" i="525" s="1"/>
  <c r="B67" i="524"/>
  <c r="K67" i="524" s="1"/>
  <c r="B68" i="523"/>
  <c r="K68" i="523" s="1"/>
  <c r="B67" i="522"/>
  <c r="K67" i="522" s="1"/>
  <c r="B78" i="533" l="1"/>
  <c r="K78" i="533" s="1"/>
  <c r="K77" i="531"/>
  <c r="B78" i="531" s="1"/>
  <c r="K77" i="532"/>
  <c r="B78" i="532" s="1"/>
  <c r="B78" i="530"/>
  <c r="K78" i="530" s="1"/>
  <c r="K72" i="529"/>
  <c r="B73" i="529" s="1"/>
  <c r="B73" i="528"/>
  <c r="K73" i="528" s="1"/>
  <c r="K69" i="527"/>
  <c r="B70" i="527" s="1"/>
  <c r="B69" i="526"/>
  <c r="K69" i="526" s="1"/>
  <c r="B68" i="525"/>
  <c r="K68" i="525" s="1"/>
  <c r="B68" i="524"/>
  <c r="K68" i="524" s="1"/>
  <c r="B69" i="523"/>
  <c r="K69" i="523" s="1"/>
  <c r="B68" i="522"/>
  <c r="K68" i="522" s="1"/>
  <c r="B79" i="533" l="1"/>
  <c r="K79" i="533" s="1"/>
  <c r="K78" i="531"/>
  <c r="B79" i="531" s="1"/>
  <c r="B79" i="532"/>
  <c r="K78" i="532"/>
  <c r="B79" i="530"/>
  <c r="K79" i="530" s="1"/>
  <c r="K73" i="529"/>
  <c r="B74" i="529" s="1"/>
  <c r="B74" i="528"/>
  <c r="K74" i="528" s="1"/>
  <c r="K70" i="527"/>
  <c r="B71" i="527" s="1"/>
  <c r="B70" i="526"/>
  <c r="K70" i="526" s="1"/>
  <c r="B69" i="525"/>
  <c r="K69" i="525" s="1"/>
  <c r="B69" i="524"/>
  <c r="K69" i="524" s="1"/>
  <c r="B70" i="523"/>
  <c r="K70" i="523" s="1"/>
  <c r="B69" i="522"/>
  <c r="K69" i="522" s="1"/>
  <c r="B80" i="533" l="1"/>
  <c r="K80" i="533" s="1"/>
  <c r="K79" i="531"/>
  <c r="B80" i="531" s="1"/>
  <c r="K80" i="531" s="1"/>
  <c r="K79" i="532"/>
  <c r="B80" i="532" s="1"/>
  <c r="K80" i="532" s="1"/>
  <c r="B80" i="530"/>
  <c r="K80" i="530" s="1"/>
  <c r="K74" i="529"/>
  <c r="B75" i="529" s="1"/>
  <c r="B75" i="528"/>
  <c r="K75" i="528" s="1"/>
  <c r="K71" i="527"/>
  <c r="B72" i="527" s="1"/>
  <c r="B71" i="526"/>
  <c r="K71" i="526" s="1"/>
  <c r="B70" i="525"/>
  <c r="K70" i="525" s="1"/>
  <c r="B70" i="524"/>
  <c r="K70" i="524" s="1"/>
  <c r="B71" i="523"/>
  <c r="K71" i="523" s="1"/>
  <c r="B70" i="522"/>
  <c r="K70" i="522" s="1"/>
  <c r="H43" i="521"/>
  <c r="E10" i="521"/>
  <c r="G10" i="521" s="1"/>
  <c r="G11" i="521" s="1"/>
  <c r="G12" i="521" s="1"/>
  <c r="G13" i="521" s="1"/>
  <c r="G14" i="521" s="1"/>
  <c r="G15" i="521" s="1"/>
  <c r="G16" i="521" s="1"/>
  <c r="G17" i="521" s="1"/>
  <c r="G18" i="521" s="1"/>
  <c r="G19" i="521" s="1"/>
  <c r="G20" i="521" s="1"/>
  <c r="G21" i="521" s="1"/>
  <c r="G22" i="521" s="1"/>
  <c r="G23" i="521" s="1"/>
  <c r="G24" i="521" s="1"/>
  <c r="G25" i="521" s="1"/>
  <c r="G26" i="521" s="1"/>
  <c r="G27" i="521" s="1"/>
  <c r="G28" i="521" s="1"/>
  <c r="G29" i="521" s="1"/>
  <c r="G30" i="521" s="1"/>
  <c r="G31" i="521" s="1"/>
  <c r="G32" i="521" s="1"/>
  <c r="G33" i="521" s="1"/>
  <c r="G34" i="521" s="1"/>
  <c r="G35" i="521" s="1"/>
  <c r="G36" i="521" s="1"/>
  <c r="G37" i="521" s="1"/>
  <c r="G38" i="521" s="1"/>
  <c r="G39" i="521" s="1"/>
  <c r="G40" i="521" s="1"/>
  <c r="G41" i="521" s="1"/>
  <c r="G42" i="521" s="1"/>
  <c r="G43" i="521" s="1"/>
  <c r="G44" i="521" s="1"/>
  <c r="G45" i="521" s="1"/>
  <c r="G46" i="521" s="1"/>
  <c r="G47" i="521" s="1"/>
  <c r="G48" i="521" s="1"/>
  <c r="G49" i="521" s="1"/>
  <c r="G50" i="521" s="1"/>
  <c r="G51" i="521" s="1"/>
  <c r="G52" i="521" s="1"/>
  <c r="G53" i="521" s="1"/>
  <c r="G54" i="521" s="1"/>
  <c r="G55" i="521" s="1"/>
  <c r="G56" i="521" s="1"/>
  <c r="G57" i="521" s="1"/>
  <c r="G58" i="521" s="1"/>
  <c r="G59" i="521" s="1"/>
  <c r="G60" i="521" s="1"/>
  <c r="G61" i="521" s="1"/>
  <c r="G62" i="521" s="1"/>
  <c r="G63" i="521" s="1"/>
  <c r="G64" i="521" s="1"/>
  <c r="G65" i="521" s="1"/>
  <c r="G66" i="521" s="1"/>
  <c r="G67" i="521" s="1"/>
  <c r="G68" i="521" s="1"/>
  <c r="G69" i="521" s="1"/>
  <c r="G70" i="521" s="1"/>
  <c r="G71" i="521" s="1"/>
  <c r="G72" i="521" s="1"/>
  <c r="G73" i="521" s="1"/>
  <c r="G74" i="521" s="1"/>
  <c r="G75" i="521" s="1"/>
  <c r="G76" i="521" s="1"/>
  <c r="G77" i="521" s="1"/>
  <c r="G78" i="521" s="1"/>
  <c r="G79" i="521" s="1"/>
  <c r="G80" i="521" s="1"/>
  <c r="F8" i="521"/>
  <c r="B10" i="521"/>
  <c r="A11" i="521"/>
  <c r="F11" i="521"/>
  <c r="F12" i="521" s="1"/>
  <c r="F13" i="521" s="1"/>
  <c r="F14" i="521" s="1"/>
  <c r="F15" i="521" s="1"/>
  <c r="F16" i="521" s="1"/>
  <c r="F17" i="521" s="1"/>
  <c r="F18" i="521" s="1"/>
  <c r="F19" i="521" s="1"/>
  <c r="F20" i="521" s="1"/>
  <c r="F21" i="521" s="1"/>
  <c r="F22" i="521" s="1"/>
  <c r="F23" i="521" s="1"/>
  <c r="F24" i="521" s="1"/>
  <c r="F25" i="521" s="1"/>
  <c r="F26" i="521" s="1"/>
  <c r="F27" i="521" s="1"/>
  <c r="F28" i="521" s="1"/>
  <c r="F29" i="521" s="1"/>
  <c r="F30" i="521" s="1"/>
  <c r="F31" i="521" s="1"/>
  <c r="F32" i="521" s="1"/>
  <c r="F33" i="521" s="1"/>
  <c r="F34" i="521" s="1"/>
  <c r="F35" i="521" s="1"/>
  <c r="F36" i="521" s="1"/>
  <c r="F37" i="521" s="1"/>
  <c r="F38" i="521" s="1"/>
  <c r="F39" i="521" s="1"/>
  <c r="F40" i="521" s="1"/>
  <c r="F41" i="521" s="1"/>
  <c r="F42" i="521" s="1"/>
  <c r="F43" i="521" s="1"/>
  <c r="F44" i="521" s="1"/>
  <c r="F45" i="521" s="1"/>
  <c r="F46" i="521" s="1"/>
  <c r="F47" i="521" s="1"/>
  <c r="F48" i="521" s="1"/>
  <c r="F49" i="521" s="1"/>
  <c r="F50" i="521" s="1"/>
  <c r="F51" i="521" s="1"/>
  <c r="F52" i="521" s="1"/>
  <c r="F53" i="521" s="1"/>
  <c r="F54" i="521" s="1"/>
  <c r="F55" i="521" s="1"/>
  <c r="F56" i="521" s="1"/>
  <c r="F57" i="521" s="1"/>
  <c r="F58" i="521" s="1"/>
  <c r="F59" i="521" s="1"/>
  <c r="F60" i="521" s="1"/>
  <c r="F61" i="521" s="1"/>
  <c r="F62" i="521" s="1"/>
  <c r="F63" i="521" s="1"/>
  <c r="F64" i="521" s="1"/>
  <c r="F65" i="521" s="1"/>
  <c r="F66" i="521" s="1"/>
  <c r="F67" i="521" s="1"/>
  <c r="F68" i="521" s="1"/>
  <c r="F69" i="521" s="1"/>
  <c r="F70" i="521" s="1"/>
  <c r="F71" i="521" s="1"/>
  <c r="F72" i="521" s="1"/>
  <c r="F73" i="521" s="1"/>
  <c r="F74" i="521" s="1"/>
  <c r="F75" i="521" s="1"/>
  <c r="F76" i="521" s="1"/>
  <c r="F77" i="521" s="1"/>
  <c r="F78" i="521" s="1"/>
  <c r="F79" i="521" s="1"/>
  <c r="F80" i="521" s="1"/>
  <c r="A12" i="521"/>
  <c r="A13" i="521"/>
  <c r="A14" i="521"/>
  <c r="A15" i="521"/>
  <c r="A16" i="521"/>
  <c r="A17" i="521"/>
  <c r="A18" i="521"/>
  <c r="A19" i="521"/>
  <c r="A20" i="521"/>
  <c r="A21" i="521"/>
  <c r="A22" i="521"/>
  <c r="A23" i="521"/>
  <c r="A24" i="521"/>
  <c r="A25" i="521" s="1"/>
  <c r="A26" i="521" s="1"/>
  <c r="A27" i="521" s="1"/>
  <c r="A28" i="521" s="1"/>
  <c r="A29" i="521" s="1"/>
  <c r="A30" i="521" s="1"/>
  <c r="A31" i="521" s="1"/>
  <c r="A32" i="521" s="1"/>
  <c r="A33" i="521" s="1"/>
  <c r="A34" i="521" s="1"/>
  <c r="A35" i="521" s="1"/>
  <c r="A36" i="521" s="1"/>
  <c r="A37" i="521" s="1"/>
  <c r="A38" i="521" s="1"/>
  <c r="A39" i="521" s="1"/>
  <c r="A40" i="521" s="1"/>
  <c r="A41" i="521" s="1"/>
  <c r="A42" i="521" s="1"/>
  <c r="A43" i="521" s="1"/>
  <c r="A44" i="521" s="1"/>
  <c r="A45" i="521" s="1"/>
  <c r="A46" i="521" s="1"/>
  <c r="A47" i="521" s="1"/>
  <c r="A48" i="521" s="1"/>
  <c r="A49" i="521" s="1"/>
  <c r="A50" i="521" s="1"/>
  <c r="A51" i="521" s="1"/>
  <c r="A52" i="521" s="1"/>
  <c r="A53" i="521" s="1"/>
  <c r="A54" i="521" s="1"/>
  <c r="A55" i="521" s="1"/>
  <c r="A56" i="521" s="1"/>
  <c r="A57" i="521" s="1"/>
  <c r="A58" i="521" s="1"/>
  <c r="A59" i="521" s="1"/>
  <c r="A60" i="521" s="1"/>
  <c r="A61" i="521" s="1"/>
  <c r="A62" i="521" s="1"/>
  <c r="A63" i="521" s="1"/>
  <c r="A64" i="521" s="1"/>
  <c r="A65" i="521" s="1"/>
  <c r="A66" i="521" s="1"/>
  <c r="A67" i="521" s="1"/>
  <c r="A68" i="521" s="1"/>
  <c r="A69" i="521" s="1"/>
  <c r="A70" i="521" s="1"/>
  <c r="A71" i="521" s="1"/>
  <c r="A72" i="521" s="1"/>
  <c r="A73" i="521" s="1"/>
  <c r="A74" i="521" s="1"/>
  <c r="A75" i="521" s="1"/>
  <c r="A76" i="521" s="1"/>
  <c r="A77" i="521" s="1"/>
  <c r="A78" i="521" s="1"/>
  <c r="A79" i="521" s="1"/>
  <c r="A80" i="521" s="1"/>
  <c r="K75" i="529" l="1"/>
  <c r="B76" i="529" s="1"/>
  <c r="B76" i="528"/>
  <c r="K76" i="528" s="1"/>
  <c r="K72" i="527"/>
  <c r="B73" i="527" s="1"/>
  <c r="B72" i="526"/>
  <c r="K72" i="526" s="1"/>
  <c r="B71" i="525"/>
  <c r="K71" i="525" s="1"/>
  <c r="B71" i="524"/>
  <c r="K71" i="524" s="1"/>
  <c r="B72" i="523"/>
  <c r="K72" i="523" s="1"/>
  <c r="B71" i="522"/>
  <c r="K71" i="522" s="1"/>
  <c r="K10" i="521"/>
  <c r="B11" i="521" s="1"/>
  <c r="K11" i="521" s="1"/>
  <c r="E11" i="521"/>
  <c r="K76" i="529" l="1"/>
  <c r="B77" i="529" s="1"/>
  <c r="B77" i="528"/>
  <c r="K77" i="528" s="1"/>
  <c r="K73" i="527"/>
  <c r="B74" i="527" s="1"/>
  <c r="B73" i="526"/>
  <c r="K73" i="526" s="1"/>
  <c r="B72" i="525"/>
  <c r="K72" i="525" s="1"/>
  <c r="B72" i="524"/>
  <c r="K72" i="524" s="1"/>
  <c r="B73" i="523"/>
  <c r="K73" i="523" s="1"/>
  <c r="B72" i="522"/>
  <c r="K72" i="522" s="1"/>
  <c r="B12" i="521"/>
  <c r="E12" i="521"/>
  <c r="E13" i="521" s="1"/>
  <c r="E14" i="521" s="1"/>
  <c r="E15" i="521" s="1"/>
  <c r="E16" i="521" s="1"/>
  <c r="E17" i="521" s="1"/>
  <c r="E18" i="521" s="1"/>
  <c r="E19" i="521" s="1"/>
  <c r="E20" i="521" s="1"/>
  <c r="E21" i="521" s="1"/>
  <c r="E22" i="521" s="1"/>
  <c r="E23" i="521" s="1"/>
  <c r="E24" i="521" s="1"/>
  <c r="E25" i="521" s="1"/>
  <c r="E26" i="521" s="1"/>
  <c r="E27" i="521" s="1"/>
  <c r="E28" i="521" s="1"/>
  <c r="E29" i="521" s="1"/>
  <c r="E30" i="521" s="1"/>
  <c r="E31" i="521" s="1"/>
  <c r="E32" i="521" s="1"/>
  <c r="E33" i="521" s="1"/>
  <c r="E34" i="521" s="1"/>
  <c r="E35" i="521" s="1"/>
  <c r="E36" i="521" s="1"/>
  <c r="E37" i="521" s="1"/>
  <c r="E38" i="521" s="1"/>
  <c r="E39" i="521" s="1"/>
  <c r="E40" i="521" s="1"/>
  <c r="E41" i="521" s="1"/>
  <c r="E42" i="521" s="1"/>
  <c r="E43" i="521" s="1"/>
  <c r="E44" i="521" s="1"/>
  <c r="E45" i="521" s="1"/>
  <c r="E46" i="521" s="1"/>
  <c r="E47" i="521" s="1"/>
  <c r="E48" i="521" s="1"/>
  <c r="E49" i="521" s="1"/>
  <c r="E50" i="521" s="1"/>
  <c r="E51" i="521" s="1"/>
  <c r="E52" i="521" s="1"/>
  <c r="E53" i="521" s="1"/>
  <c r="E54" i="521" s="1"/>
  <c r="E55" i="521" s="1"/>
  <c r="E56" i="521" s="1"/>
  <c r="E57" i="521" s="1"/>
  <c r="E58" i="521" s="1"/>
  <c r="E59" i="521" s="1"/>
  <c r="E60" i="521" s="1"/>
  <c r="E61" i="521" s="1"/>
  <c r="E62" i="521" s="1"/>
  <c r="E63" i="521" s="1"/>
  <c r="E64" i="521" s="1"/>
  <c r="E65" i="521" s="1"/>
  <c r="E66" i="521" s="1"/>
  <c r="E67" i="521" s="1"/>
  <c r="E68" i="521" s="1"/>
  <c r="E69" i="521" s="1"/>
  <c r="E70" i="521" s="1"/>
  <c r="E71" i="521" s="1"/>
  <c r="E72" i="521" s="1"/>
  <c r="E73" i="521" s="1"/>
  <c r="E74" i="521" s="1"/>
  <c r="E75" i="521" s="1"/>
  <c r="E76" i="521" s="1"/>
  <c r="E77" i="521" s="1"/>
  <c r="E78" i="521" s="1"/>
  <c r="E79" i="521" s="1"/>
  <c r="E80" i="521" s="1"/>
  <c r="K12" i="521" l="1"/>
  <c r="K77" i="529"/>
  <c r="B78" i="529" s="1"/>
  <c r="B78" i="528"/>
  <c r="K78" i="528" s="1"/>
  <c r="K74" i="527"/>
  <c r="B75" i="527" s="1"/>
  <c r="B74" i="526"/>
  <c r="K74" i="526" s="1"/>
  <c r="B73" i="525"/>
  <c r="K73" i="525" s="1"/>
  <c r="B73" i="524"/>
  <c r="K73" i="524" s="1"/>
  <c r="B74" i="523"/>
  <c r="K74" i="523" s="1"/>
  <c r="B73" i="522"/>
  <c r="K73" i="522" s="1"/>
  <c r="B13" i="521"/>
  <c r="K13" i="521" s="1"/>
  <c r="K78" i="529" l="1"/>
  <c r="B79" i="529" s="1"/>
  <c r="B79" i="528"/>
  <c r="K79" i="528" s="1"/>
  <c r="K75" i="527"/>
  <c r="B76" i="527" s="1"/>
  <c r="B75" i="526"/>
  <c r="K75" i="526" s="1"/>
  <c r="B74" i="525"/>
  <c r="K74" i="525" s="1"/>
  <c r="B74" i="524"/>
  <c r="K74" i="524" s="1"/>
  <c r="B75" i="523"/>
  <c r="K75" i="523" s="1"/>
  <c r="B74" i="522"/>
  <c r="K74" i="522" s="1"/>
  <c r="B14" i="521"/>
  <c r="K14" i="521" s="1"/>
  <c r="K79" i="529" l="1"/>
  <c r="B80" i="529" s="1"/>
  <c r="K80" i="529" s="1"/>
  <c r="B80" i="528"/>
  <c r="K80" i="528" s="1"/>
  <c r="K76" i="527"/>
  <c r="B77" i="527" s="1"/>
  <c r="B76" i="526"/>
  <c r="K76" i="526" s="1"/>
  <c r="B75" i="525"/>
  <c r="K75" i="525" s="1"/>
  <c r="B75" i="524"/>
  <c r="K75" i="524" s="1"/>
  <c r="B76" i="523"/>
  <c r="K76" i="523" s="1"/>
  <c r="B75" i="522"/>
  <c r="K75" i="522" s="1"/>
  <c r="B15" i="521"/>
  <c r="K15" i="521" s="1"/>
  <c r="K77" i="527" l="1"/>
  <c r="B78" i="527" s="1"/>
  <c r="B77" i="526"/>
  <c r="K77" i="526" s="1"/>
  <c r="B76" i="525"/>
  <c r="K76" i="525" s="1"/>
  <c r="B76" i="524"/>
  <c r="K76" i="524" s="1"/>
  <c r="B77" i="523"/>
  <c r="K77" i="523" s="1"/>
  <c r="B76" i="522"/>
  <c r="K76" i="522" s="1"/>
  <c r="B16" i="521"/>
  <c r="K16" i="521" s="1"/>
  <c r="K78" i="527" l="1"/>
  <c r="B79" i="527" s="1"/>
  <c r="B78" i="526"/>
  <c r="K78" i="526" s="1"/>
  <c r="B77" i="525"/>
  <c r="K77" i="525" s="1"/>
  <c r="B77" i="524"/>
  <c r="K77" i="524" s="1"/>
  <c r="B78" i="523"/>
  <c r="K78" i="523" s="1"/>
  <c r="B77" i="522"/>
  <c r="K77" i="522" s="1"/>
  <c r="B17" i="521"/>
  <c r="K17" i="521" s="1"/>
  <c r="K79" i="527" l="1"/>
  <c r="B80" i="527" s="1"/>
  <c r="K80" i="527" s="1"/>
  <c r="B79" i="526"/>
  <c r="K79" i="526" s="1"/>
  <c r="B78" i="525"/>
  <c r="K78" i="525" s="1"/>
  <c r="B78" i="524"/>
  <c r="K78" i="524" s="1"/>
  <c r="B79" i="523"/>
  <c r="K79" i="523" s="1"/>
  <c r="B78" i="522"/>
  <c r="K78" i="522" s="1"/>
  <c r="B18" i="521"/>
  <c r="K18" i="521" s="1"/>
  <c r="B80" i="526" l="1"/>
  <c r="K80" i="526" s="1"/>
  <c r="B79" i="525"/>
  <c r="K79" i="525" s="1"/>
  <c r="B79" i="524"/>
  <c r="K79" i="524" s="1"/>
  <c r="B80" i="523"/>
  <c r="K80" i="523" s="1"/>
  <c r="B79" i="522"/>
  <c r="K79" i="522" s="1"/>
  <c r="B19" i="521"/>
  <c r="K19" i="521" s="1"/>
  <c r="B80" i="525" l="1"/>
  <c r="K80" i="525" s="1"/>
  <c r="B80" i="524"/>
  <c r="K80" i="524" s="1"/>
  <c r="B80" i="522"/>
  <c r="K80" i="522" s="1"/>
  <c r="B20" i="521"/>
  <c r="K20" i="521" s="1"/>
  <c r="B21" i="521" l="1"/>
  <c r="K21" i="521" s="1"/>
  <c r="B22" i="521" l="1"/>
  <c r="K22" i="521" s="1"/>
  <c r="B23" i="521" l="1"/>
  <c r="K23" i="521" s="1"/>
  <c r="B24" i="521" l="1"/>
  <c r="K24" i="521" s="1"/>
  <c r="B25" i="521" l="1"/>
  <c r="K25" i="521" s="1"/>
  <c r="B26" i="521" l="1"/>
  <c r="K26" i="521" s="1"/>
  <c r="B27" i="521" l="1"/>
  <c r="K27" i="521" s="1"/>
  <c r="B28" i="521" l="1"/>
  <c r="K28" i="521" s="1"/>
  <c r="B29" i="521" l="1"/>
  <c r="K29" i="521" s="1"/>
  <c r="B30" i="521" l="1"/>
  <c r="K30" i="521" s="1"/>
  <c r="B31" i="521" l="1"/>
  <c r="K31" i="521" s="1"/>
  <c r="B32" i="521" l="1"/>
  <c r="K32" i="521" s="1"/>
  <c r="B33" i="521" l="1"/>
  <c r="K33" i="521" s="1"/>
  <c r="B34" i="521" l="1"/>
  <c r="K34" i="521" s="1"/>
  <c r="B35" i="521" l="1"/>
  <c r="K35" i="521" s="1"/>
  <c r="B36" i="521" l="1"/>
  <c r="K36" i="521" s="1"/>
  <c r="B37" i="521" l="1"/>
  <c r="K37" i="521" s="1"/>
  <c r="B38" i="521" l="1"/>
  <c r="K38" i="521" s="1"/>
  <c r="B39" i="521" l="1"/>
  <c r="K39" i="521" s="1"/>
  <c r="B40" i="521" l="1"/>
  <c r="K40" i="521" s="1"/>
  <c r="B41" i="521" l="1"/>
  <c r="K41" i="521" s="1"/>
  <c r="B42" i="521" l="1"/>
  <c r="K42" i="521" s="1"/>
  <c r="B43" i="521" l="1"/>
  <c r="K43" i="521" s="1"/>
  <c r="B44" i="521" l="1"/>
  <c r="K44" i="521" s="1"/>
  <c r="B45" i="521" l="1"/>
  <c r="K45" i="521" s="1"/>
  <c r="B46" i="521" l="1"/>
  <c r="K46" i="521" s="1"/>
  <c r="B47" i="521" l="1"/>
  <c r="K47" i="521" s="1"/>
  <c r="B48" i="521" l="1"/>
  <c r="K48" i="521" s="1"/>
  <c r="B49" i="521" l="1"/>
  <c r="K49" i="521" s="1"/>
  <c r="B50" i="521" l="1"/>
  <c r="K50" i="521" s="1"/>
  <c r="B51" i="521" l="1"/>
  <c r="K51" i="521" s="1"/>
  <c r="B52" i="521" l="1"/>
  <c r="K52" i="521" s="1"/>
  <c r="B53" i="521" l="1"/>
  <c r="K53" i="521" s="1"/>
  <c r="B54" i="521" l="1"/>
  <c r="K54" i="521" s="1"/>
  <c r="B55" i="521" l="1"/>
  <c r="K55" i="521" s="1"/>
  <c r="B56" i="521" l="1"/>
  <c r="K56" i="521" s="1"/>
  <c r="B57" i="521" l="1"/>
  <c r="K57" i="521" s="1"/>
  <c r="B58" i="521" l="1"/>
  <c r="K58" i="521" s="1"/>
  <c r="B59" i="521" l="1"/>
  <c r="K59" i="521" s="1"/>
  <c r="B60" i="521" l="1"/>
  <c r="K60" i="521" s="1"/>
  <c r="B61" i="521" l="1"/>
  <c r="K61" i="521" s="1"/>
  <c r="B62" i="521" l="1"/>
  <c r="K62" i="521" s="1"/>
  <c r="B63" i="521" l="1"/>
  <c r="K63" i="521" s="1"/>
  <c r="B64" i="521" l="1"/>
  <c r="K64" i="521" s="1"/>
  <c r="B65" i="521" l="1"/>
  <c r="K65" i="521" s="1"/>
  <c r="B66" i="521" l="1"/>
  <c r="K66" i="521" s="1"/>
  <c r="B67" i="521" l="1"/>
  <c r="K67" i="521" s="1"/>
  <c r="B68" i="521" l="1"/>
  <c r="K68" i="521" s="1"/>
  <c r="B69" i="521" l="1"/>
  <c r="K69" i="521" s="1"/>
  <c r="B70" i="521" l="1"/>
  <c r="K70" i="521" s="1"/>
  <c r="B71" i="521" l="1"/>
  <c r="K71" i="521" s="1"/>
  <c r="B72" i="521" l="1"/>
  <c r="K72" i="521" s="1"/>
  <c r="B73" i="521" l="1"/>
  <c r="K73" i="521" s="1"/>
  <c r="B74" i="521" l="1"/>
  <c r="K74" i="521" s="1"/>
  <c r="B75" i="521" l="1"/>
  <c r="K75" i="521" s="1"/>
  <c r="B76" i="521" l="1"/>
  <c r="K76" i="521" s="1"/>
  <c r="B77" i="521" l="1"/>
  <c r="K77" i="521" s="1"/>
  <c r="B78" i="521" l="1"/>
  <c r="K78" i="521" s="1"/>
  <c r="B79" i="521" l="1"/>
  <c r="K79" i="521" s="1"/>
  <c r="B80" i="521" l="1"/>
  <c r="K80" i="521" s="1"/>
  <c r="E10" i="510" l="1"/>
  <c r="G10" i="520"/>
  <c r="G11" i="520" s="1"/>
  <c r="G12" i="520" s="1"/>
  <c r="G13" i="520" s="1"/>
  <c r="G14" i="520" s="1"/>
  <c r="G15" i="520" s="1"/>
  <c r="G16" i="520" s="1"/>
  <c r="G17" i="520" s="1"/>
  <c r="G18" i="520" s="1"/>
  <c r="G19" i="520" s="1"/>
  <c r="G20" i="520" s="1"/>
  <c r="G21" i="520" s="1"/>
  <c r="G22" i="520" s="1"/>
  <c r="G23" i="520" s="1"/>
  <c r="G24" i="520" s="1"/>
  <c r="G25" i="520" s="1"/>
  <c r="G26" i="520" s="1"/>
  <c r="G27" i="520" s="1"/>
  <c r="G28" i="520" s="1"/>
  <c r="G29" i="520" s="1"/>
  <c r="G30" i="520" s="1"/>
  <c r="G31" i="520" s="1"/>
  <c r="G32" i="520" s="1"/>
  <c r="G33" i="520" s="1"/>
  <c r="G34" i="520" s="1"/>
  <c r="G35" i="520" s="1"/>
  <c r="G36" i="520" s="1"/>
  <c r="G37" i="520" s="1"/>
  <c r="G38" i="520" s="1"/>
  <c r="G39" i="520" s="1"/>
  <c r="G40" i="520" s="1"/>
  <c r="G41" i="520" s="1"/>
  <c r="G42" i="520" s="1"/>
  <c r="G43" i="520" s="1"/>
  <c r="G44" i="520" s="1"/>
  <c r="G45" i="520" s="1"/>
  <c r="G46" i="520" s="1"/>
  <c r="G47" i="520" s="1"/>
  <c r="G48" i="520" s="1"/>
  <c r="G49" i="520" s="1"/>
  <c r="G50" i="520" s="1"/>
  <c r="G51" i="520" s="1"/>
  <c r="G52" i="520" s="1"/>
  <c r="G53" i="520" s="1"/>
  <c r="G54" i="520" s="1"/>
  <c r="G55" i="520" s="1"/>
  <c r="G56" i="520" s="1"/>
  <c r="G57" i="520" s="1"/>
  <c r="F8" i="520"/>
  <c r="B10" i="520"/>
  <c r="A11" i="520"/>
  <c r="F11" i="520"/>
  <c r="F12" i="520" s="1"/>
  <c r="F13" i="520" s="1"/>
  <c r="F14" i="520" s="1"/>
  <c r="F15" i="520" s="1"/>
  <c r="F16" i="520" s="1"/>
  <c r="F17" i="520" s="1"/>
  <c r="F18" i="520" s="1"/>
  <c r="F19" i="520" s="1"/>
  <c r="F20" i="520" s="1"/>
  <c r="F21" i="520" s="1"/>
  <c r="F22" i="520" s="1"/>
  <c r="F23" i="520" s="1"/>
  <c r="F24" i="520" s="1"/>
  <c r="F25" i="520" s="1"/>
  <c r="F26" i="520" s="1"/>
  <c r="F27" i="520" s="1"/>
  <c r="F28" i="520" s="1"/>
  <c r="F29" i="520" s="1"/>
  <c r="F30" i="520" s="1"/>
  <c r="F31" i="520" s="1"/>
  <c r="F32" i="520" s="1"/>
  <c r="F33" i="520" s="1"/>
  <c r="F34" i="520" s="1"/>
  <c r="F35" i="520" s="1"/>
  <c r="F36" i="520" s="1"/>
  <c r="F37" i="520" s="1"/>
  <c r="F38" i="520" s="1"/>
  <c r="F39" i="520" s="1"/>
  <c r="F40" i="520" s="1"/>
  <c r="F41" i="520" s="1"/>
  <c r="F42" i="520" s="1"/>
  <c r="F43" i="520" s="1"/>
  <c r="F44" i="520" s="1"/>
  <c r="F45" i="520" s="1"/>
  <c r="F46" i="520" s="1"/>
  <c r="F47" i="520" s="1"/>
  <c r="F48" i="520" s="1"/>
  <c r="F49" i="520" s="1"/>
  <c r="F50" i="520" s="1"/>
  <c r="F51" i="520" s="1"/>
  <c r="F52" i="520" s="1"/>
  <c r="F53" i="520" s="1"/>
  <c r="F54" i="520" s="1"/>
  <c r="F55" i="520" s="1"/>
  <c r="F56" i="520" s="1"/>
  <c r="F57" i="520" s="1"/>
  <c r="A12" i="520"/>
  <c r="A13" i="520" s="1"/>
  <c r="A14" i="520" s="1"/>
  <c r="A15" i="520" s="1"/>
  <c r="A16" i="520" s="1"/>
  <c r="A17" i="520" s="1"/>
  <c r="A18" i="520" s="1"/>
  <c r="A19" i="520" s="1"/>
  <c r="A20" i="520" s="1"/>
  <c r="A21" i="520" s="1"/>
  <c r="A22" i="520" s="1"/>
  <c r="A23" i="520" s="1"/>
  <c r="A24" i="520" s="1"/>
  <c r="A25" i="520" s="1"/>
  <c r="A26" i="520" s="1"/>
  <c r="A27" i="520" s="1"/>
  <c r="A28" i="520" s="1"/>
  <c r="A29" i="520" s="1"/>
  <c r="A30" i="520" s="1"/>
  <c r="A31" i="520" s="1"/>
  <c r="A32" i="520" s="1"/>
  <c r="A33" i="520" s="1"/>
  <c r="A34" i="520" s="1"/>
  <c r="A35" i="520" s="1"/>
  <c r="A36" i="520" s="1"/>
  <c r="A37" i="520" s="1"/>
  <c r="A38" i="520" s="1"/>
  <c r="A39" i="520" s="1"/>
  <c r="A40" i="520" s="1"/>
  <c r="A41" i="520" s="1"/>
  <c r="A42" i="520" s="1"/>
  <c r="A43" i="520" s="1"/>
  <c r="A44" i="520" s="1"/>
  <c r="A45" i="520" s="1"/>
  <c r="A46" i="520" s="1"/>
  <c r="A47" i="520" s="1"/>
  <c r="A48" i="520" s="1"/>
  <c r="A49" i="520" s="1"/>
  <c r="A50" i="520" s="1"/>
  <c r="A51" i="520" s="1"/>
  <c r="A52" i="520" s="1"/>
  <c r="A53" i="520" s="1"/>
  <c r="A54" i="520" s="1"/>
  <c r="A55" i="520" s="1"/>
  <c r="A56" i="520" s="1"/>
  <c r="A57" i="520" s="1"/>
  <c r="E11" i="520" l="1"/>
  <c r="E12" i="520" s="1"/>
  <c r="E13" i="520" s="1"/>
  <c r="E14" i="520" s="1"/>
  <c r="E15" i="520" s="1"/>
  <c r="E16" i="520" s="1"/>
  <c r="E17" i="520" s="1"/>
  <c r="E18" i="520" s="1"/>
  <c r="E19" i="520" s="1"/>
  <c r="E20" i="520" s="1"/>
  <c r="E21" i="520" s="1"/>
  <c r="E22" i="520" s="1"/>
  <c r="E23" i="520" s="1"/>
  <c r="E24" i="520" s="1"/>
  <c r="E25" i="520" s="1"/>
  <c r="E26" i="520" s="1"/>
  <c r="E27" i="520" s="1"/>
  <c r="E28" i="520" s="1"/>
  <c r="E29" i="520" s="1"/>
  <c r="E30" i="520" s="1"/>
  <c r="E31" i="520" s="1"/>
  <c r="E32" i="520" s="1"/>
  <c r="E33" i="520" s="1"/>
  <c r="E34" i="520" s="1"/>
  <c r="E35" i="520" s="1"/>
  <c r="E36" i="520" s="1"/>
  <c r="E37" i="520" s="1"/>
  <c r="E38" i="520" s="1"/>
  <c r="E39" i="520" s="1"/>
  <c r="E40" i="520" s="1"/>
  <c r="E41" i="520" s="1"/>
  <c r="E42" i="520" s="1"/>
  <c r="E43" i="520" s="1"/>
  <c r="E44" i="520" s="1"/>
  <c r="E45" i="520" s="1"/>
  <c r="E46" i="520" s="1"/>
  <c r="E47" i="520" s="1"/>
  <c r="E48" i="520" s="1"/>
  <c r="E49" i="520" s="1"/>
  <c r="E50" i="520" s="1"/>
  <c r="E51" i="520" s="1"/>
  <c r="E52" i="520" s="1"/>
  <c r="E53" i="520" s="1"/>
  <c r="E54" i="520" s="1"/>
  <c r="E55" i="520" s="1"/>
  <c r="E56" i="520" s="1"/>
  <c r="E57" i="520" s="1"/>
  <c r="K10" i="520"/>
  <c r="B11" i="520" s="1"/>
  <c r="K11" i="520" l="1"/>
  <c r="B12" i="520" s="1"/>
  <c r="K12" i="520" s="1"/>
  <c r="E10" i="519"/>
  <c r="E11" i="519" s="1"/>
  <c r="E12" i="519" s="1"/>
  <c r="E13" i="519" s="1"/>
  <c r="E14" i="519" s="1"/>
  <c r="E15" i="519" s="1"/>
  <c r="E16" i="519" s="1"/>
  <c r="E17" i="519" s="1"/>
  <c r="E18" i="519" s="1"/>
  <c r="E19" i="519" s="1"/>
  <c r="E20" i="519" s="1"/>
  <c r="E21" i="519" s="1"/>
  <c r="E22" i="519" s="1"/>
  <c r="E23" i="519" s="1"/>
  <c r="E24" i="519" s="1"/>
  <c r="E25" i="519" s="1"/>
  <c r="E26" i="519" s="1"/>
  <c r="E27" i="519" s="1"/>
  <c r="E28" i="519" s="1"/>
  <c r="E29" i="519" s="1"/>
  <c r="E30" i="519" s="1"/>
  <c r="E31" i="519" s="1"/>
  <c r="E32" i="519" s="1"/>
  <c r="E33" i="519" s="1"/>
  <c r="E34" i="519" s="1"/>
  <c r="E35" i="519" s="1"/>
  <c r="E36" i="519" s="1"/>
  <c r="E37" i="519" s="1"/>
  <c r="E38" i="519" s="1"/>
  <c r="E39" i="519" s="1"/>
  <c r="E40" i="519" s="1"/>
  <c r="E41" i="519" s="1"/>
  <c r="E42" i="519" s="1"/>
  <c r="E43" i="519" s="1"/>
  <c r="E44" i="519" s="1"/>
  <c r="E45" i="519" s="1"/>
  <c r="E46" i="519" s="1"/>
  <c r="E47" i="519" s="1"/>
  <c r="E48" i="519" s="1"/>
  <c r="E49" i="519" s="1"/>
  <c r="E50" i="519" s="1"/>
  <c r="E51" i="519" s="1"/>
  <c r="E52" i="519" s="1"/>
  <c r="E53" i="519" s="1"/>
  <c r="E54" i="519" s="1"/>
  <c r="E55" i="519" s="1"/>
  <c r="E56" i="519" s="1"/>
  <c r="E57" i="519" s="1"/>
  <c r="E58" i="519" s="1"/>
  <c r="H43" i="519"/>
  <c r="F11" i="519"/>
  <c r="F12" i="519" s="1"/>
  <c r="F13" i="519" s="1"/>
  <c r="F14" i="519" s="1"/>
  <c r="F15" i="519" s="1"/>
  <c r="F16" i="519" s="1"/>
  <c r="F17" i="519" s="1"/>
  <c r="F18" i="519" s="1"/>
  <c r="F19" i="519" s="1"/>
  <c r="F20" i="519" s="1"/>
  <c r="F21" i="519" s="1"/>
  <c r="F22" i="519" s="1"/>
  <c r="F23" i="519" s="1"/>
  <c r="F24" i="519" s="1"/>
  <c r="F25" i="519" s="1"/>
  <c r="F26" i="519" s="1"/>
  <c r="F27" i="519" s="1"/>
  <c r="F28" i="519" s="1"/>
  <c r="F29" i="519" s="1"/>
  <c r="F30" i="519" s="1"/>
  <c r="F31" i="519" s="1"/>
  <c r="F32" i="519" s="1"/>
  <c r="F33" i="519" s="1"/>
  <c r="F34" i="519" s="1"/>
  <c r="F35" i="519" s="1"/>
  <c r="F36" i="519" s="1"/>
  <c r="F37" i="519" s="1"/>
  <c r="F38" i="519" s="1"/>
  <c r="F39" i="519" s="1"/>
  <c r="F40" i="519" s="1"/>
  <c r="F41" i="519" s="1"/>
  <c r="F42" i="519" s="1"/>
  <c r="F43" i="519" s="1"/>
  <c r="F44" i="519" s="1"/>
  <c r="F45" i="519" s="1"/>
  <c r="F46" i="519" s="1"/>
  <c r="F47" i="519" s="1"/>
  <c r="F48" i="519" s="1"/>
  <c r="F49" i="519" s="1"/>
  <c r="F50" i="519" s="1"/>
  <c r="F51" i="519" s="1"/>
  <c r="F52" i="519" s="1"/>
  <c r="F53" i="519" s="1"/>
  <c r="F54" i="519" s="1"/>
  <c r="F55" i="519" s="1"/>
  <c r="F56" i="519" s="1"/>
  <c r="F57" i="519" s="1"/>
  <c r="F58" i="519" s="1"/>
  <c r="A11" i="519"/>
  <c r="A12" i="519" s="1"/>
  <c r="A13" i="519" s="1"/>
  <c r="A14" i="519" s="1"/>
  <c r="A15" i="519" s="1"/>
  <c r="A16" i="519" s="1"/>
  <c r="A17" i="519" s="1"/>
  <c r="A18" i="519" s="1"/>
  <c r="A19" i="519" s="1"/>
  <c r="A20" i="519" s="1"/>
  <c r="A21" i="519" s="1"/>
  <c r="A22" i="519" s="1"/>
  <c r="A23" i="519" s="1"/>
  <c r="A24" i="519" s="1"/>
  <c r="A25" i="519" s="1"/>
  <c r="A26" i="519" s="1"/>
  <c r="A27" i="519" s="1"/>
  <c r="A28" i="519" s="1"/>
  <c r="A29" i="519" s="1"/>
  <c r="A30" i="519" s="1"/>
  <c r="A31" i="519" s="1"/>
  <c r="A32" i="519" s="1"/>
  <c r="A33" i="519" s="1"/>
  <c r="A34" i="519" s="1"/>
  <c r="A35" i="519" s="1"/>
  <c r="A36" i="519" s="1"/>
  <c r="A37" i="519" s="1"/>
  <c r="A38" i="519" s="1"/>
  <c r="A39" i="519" s="1"/>
  <c r="A40" i="519" s="1"/>
  <c r="A41" i="519" s="1"/>
  <c r="A42" i="519" s="1"/>
  <c r="A43" i="519" s="1"/>
  <c r="A44" i="519" s="1"/>
  <c r="A45" i="519" s="1"/>
  <c r="A46" i="519" s="1"/>
  <c r="A47" i="519" s="1"/>
  <c r="A48" i="519" s="1"/>
  <c r="A49" i="519" s="1"/>
  <c r="A50" i="519" s="1"/>
  <c r="A51" i="519" s="1"/>
  <c r="A52" i="519" s="1"/>
  <c r="A53" i="519" s="1"/>
  <c r="A54" i="519" s="1"/>
  <c r="A55" i="519" s="1"/>
  <c r="A56" i="519" s="1"/>
  <c r="A57" i="519" s="1"/>
  <c r="G10" i="519"/>
  <c r="G11" i="519" s="1"/>
  <c r="G12" i="519" s="1"/>
  <c r="G13" i="519" s="1"/>
  <c r="G14" i="519" s="1"/>
  <c r="G15" i="519" s="1"/>
  <c r="G16" i="519" s="1"/>
  <c r="G17" i="519" s="1"/>
  <c r="G18" i="519" s="1"/>
  <c r="G19" i="519" s="1"/>
  <c r="G20" i="519" s="1"/>
  <c r="G21" i="519" s="1"/>
  <c r="G22" i="519" s="1"/>
  <c r="G23" i="519" s="1"/>
  <c r="G24" i="519" s="1"/>
  <c r="G25" i="519" s="1"/>
  <c r="G26" i="519" s="1"/>
  <c r="G27" i="519" s="1"/>
  <c r="G28" i="519" s="1"/>
  <c r="G29" i="519" s="1"/>
  <c r="G30" i="519" s="1"/>
  <c r="G31" i="519" s="1"/>
  <c r="G32" i="519" s="1"/>
  <c r="G33" i="519" s="1"/>
  <c r="G34" i="519" s="1"/>
  <c r="G35" i="519" s="1"/>
  <c r="G36" i="519" s="1"/>
  <c r="G37" i="519" s="1"/>
  <c r="G38" i="519" s="1"/>
  <c r="G39" i="519" s="1"/>
  <c r="G40" i="519" s="1"/>
  <c r="G41" i="519" s="1"/>
  <c r="G42" i="519" s="1"/>
  <c r="G43" i="519" s="1"/>
  <c r="G44" i="519" s="1"/>
  <c r="G45" i="519" s="1"/>
  <c r="G46" i="519" s="1"/>
  <c r="G47" i="519" s="1"/>
  <c r="G48" i="519" s="1"/>
  <c r="G49" i="519" s="1"/>
  <c r="G50" i="519" s="1"/>
  <c r="G51" i="519" s="1"/>
  <c r="G52" i="519" s="1"/>
  <c r="G53" i="519" s="1"/>
  <c r="G54" i="519" s="1"/>
  <c r="G55" i="519" s="1"/>
  <c r="G56" i="519" s="1"/>
  <c r="G57" i="519" s="1"/>
  <c r="G58" i="519" s="1"/>
  <c r="C5" i="519"/>
  <c r="F8" i="519" s="1"/>
  <c r="H43" i="518"/>
  <c r="E10" i="518"/>
  <c r="G10" i="518" s="1"/>
  <c r="G11" i="518" s="1"/>
  <c r="G12" i="518" s="1"/>
  <c r="G13" i="518" s="1"/>
  <c r="G14" i="518" s="1"/>
  <c r="G15" i="518" s="1"/>
  <c r="G16" i="518" s="1"/>
  <c r="G17" i="518" s="1"/>
  <c r="G18" i="518" s="1"/>
  <c r="G19" i="518" s="1"/>
  <c r="G20" i="518" s="1"/>
  <c r="G21" i="518" s="1"/>
  <c r="G22" i="518" s="1"/>
  <c r="G23" i="518" s="1"/>
  <c r="G24" i="518" s="1"/>
  <c r="G25" i="518" s="1"/>
  <c r="G26" i="518" s="1"/>
  <c r="G27" i="518" s="1"/>
  <c r="G28" i="518" s="1"/>
  <c r="G29" i="518" s="1"/>
  <c r="G30" i="518" s="1"/>
  <c r="G31" i="518" s="1"/>
  <c r="G32" i="518" s="1"/>
  <c r="G33" i="518" s="1"/>
  <c r="G34" i="518" s="1"/>
  <c r="G35" i="518" s="1"/>
  <c r="G36" i="518" s="1"/>
  <c r="G37" i="518" s="1"/>
  <c r="G38" i="518" s="1"/>
  <c r="G39" i="518" s="1"/>
  <c r="G40" i="518" s="1"/>
  <c r="G41" i="518" s="1"/>
  <c r="G42" i="518" s="1"/>
  <c r="G43" i="518" s="1"/>
  <c r="G44" i="518" s="1"/>
  <c r="G45" i="518" s="1"/>
  <c r="G46" i="518" s="1"/>
  <c r="G47" i="518" s="1"/>
  <c r="G48" i="518" s="1"/>
  <c r="G49" i="518" s="1"/>
  <c r="G50" i="518" s="1"/>
  <c r="G51" i="518" s="1"/>
  <c r="G52" i="518" s="1"/>
  <c r="G53" i="518" s="1"/>
  <c r="G54" i="518" s="1"/>
  <c r="G55" i="518" s="1"/>
  <c r="G56" i="518" s="1"/>
  <c r="G57" i="518" s="1"/>
  <c r="G58" i="518" s="1"/>
  <c r="C5" i="518"/>
  <c r="F11" i="518"/>
  <c r="F12" i="518" s="1"/>
  <c r="F13" i="518" s="1"/>
  <c r="F14" i="518" s="1"/>
  <c r="F15" i="518" s="1"/>
  <c r="F16" i="518" s="1"/>
  <c r="F17" i="518" s="1"/>
  <c r="F18" i="518" s="1"/>
  <c r="F19" i="518" s="1"/>
  <c r="F20" i="518" s="1"/>
  <c r="F21" i="518" s="1"/>
  <c r="F22" i="518" s="1"/>
  <c r="F23" i="518" s="1"/>
  <c r="F24" i="518" s="1"/>
  <c r="F25" i="518" s="1"/>
  <c r="F26" i="518" s="1"/>
  <c r="F27" i="518" s="1"/>
  <c r="F28" i="518" s="1"/>
  <c r="F29" i="518" s="1"/>
  <c r="F30" i="518" s="1"/>
  <c r="F31" i="518" s="1"/>
  <c r="F32" i="518" s="1"/>
  <c r="F33" i="518" s="1"/>
  <c r="F34" i="518" s="1"/>
  <c r="F35" i="518" s="1"/>
  <c r="F36" i="518" s="1"/>
  <c r="F37" i="518" s="1"/>
  <c r="F38" i="518" s="1"/>
  <c r="F39" i="518" s="1"/>
  <c r="F40" i="518" s="1"/>
  <c r="F41" i="518" s="1"/>
  <c r="F42" i="518" s="1"/>
  <c r="F43" i="518" s="1"/>
  <c r="F44" i="518" s="1"/>
  <c r="F45" i="518" s="1"/>
  <c r="F46" i="518" s="1"/>
  <c r="F47" i="518" s="1"/>
  <c r="F48" i="518" s="1"/>
  <c r="F49" i="518" s="1"/>
  <c r="F50" i="518" s="1"/>
  <c r="F51" i="518" s="1"/>
  <c r="F52" i="518" s="1"/>
  <c r="F53" i="518" s="1"/>
  <c r="F54" i="518" s="1"/>
  <c r="F55" i="518" s="1"/>
  <c r="F56" i="518" s="1"/>
  <c r="F57" i="518" s="1"/>
  <c r="F58" i="518" s="1"/>
  <c r="A11" i="518"/>
  <c r="A12" i="518" s="1"/>
  <c r="A13" i="518" s="1"/>
  <c r="A14" i="518" s="1"/>
  <c r="A15" i="518" s="1"/>
  <c r="A16" i="518" s="1"/>
  <c r="A17" i="518" s="1"/>
  <c r="A18" i="518" s="1"/>
  <c r="A19" i="518" s="1"/>
  <c r="A20" i="518" s="1"/>
  <c r="A21" i="518" s="1"/>
  <c r="A22" i="518" s="1"/>
  <c r="A23" i="518" s="1"/>
  <c r="A24" i="518" s="1"/>
  <c r="A25" i="518" s="1"/>
  <c r="A26" i="518" s="1"/>
  <c r="A27" i="518" s="1"/>
  <c r="A28" i="518" s="1"/>
  <c r="A29" i="518" s="1"/>
  <c r="A30" i="518" s="1"/>
  <c r="A31" i="518" s="1"/>
  <c r="A32" i="518" s="1"/>
  <c r="A33" i="518" s="1"/>
  <c r="A34" i="518" s="1"/>
  <c r="A35" i="518" s="1"/>
  <c r="A36" i="518" s="1"/>
  <c r="A37" i="518" s="1"/>
  <c r="A38" i="518" s="1"/>
  <c r="A39" i="518" s="1"/>
  <c r="A40" i="518" s="1"/>
  <c r="A41" i="518" s="1"/>
  <c r="A42" i="518" s="1"/>
  <c r="A43" i="518" s="1"/>
  <c r="A44" i="518" s="1"/>
  <c r="A45" i="518" s="1"/>
  <c r="A46" i="518" s="1"/>
  <c r="A47" i="518" s="1"/>
  <c r="A48" i="518" s="1"/>
  <c r="A49" i="518" s="1"/>
  <c r="A50" i="518" s="1"/>
  <c r="A51" i="518" s="1"/>
  <c r="A52" i="518" s="1"/>
  <c r="A53" i="518" s="1"/>
  <c r="A54" i="518" s="1"/>
  <c r="A55" i="518" s="1"/>
  <c r="A56" i="518" s="1"/>
  <c r="A57" i="518" s="1"/>
  <c r="E11" i="518"/>
  <c r="E12" i="518" s="1"/>
  <c r="E13" i="518" s="1"/>
  <c r="E14" i="518" s="1"/>
  <c r="E15" i="518" s="1"/>
  <c r="E16" i="518" s="1"/>
  <c r="E17" i="518" s="1"/>
  <c r="E18" i="518" s="1"/>
  <c r="E19" i="518" s="1"/>
  <c r="E20" i="518" s="1"/>
  <c r="E21" i="518" s="1"/>
  <c r="E22" i="518" s="1"/>
  <c r="E23" i="518" s="1"/>
  <c r="E24" i="518" s="1"/>
  <c r="E25" i="518" s="1"/>
  <c r="E26" i="518" s="1"/>
  <c r="E27" i="518" s="1"/>
  <c r="E28" i="518" s="1"/>
  <c r="E29" i="518" s="1"/>
  <c r="E30" i="518" s="1"/>
  <c r="E31" i="518" s="1"/>
  <c r="E32" i="518" s="1"/>
  <c r="E33" i="518" s="1"/>
  <c r="E34" i="518" s="1"/>
  <c r="E35" i="518" s="1"/>
  <c r="E36" i="518" s="1"/>
  <c r="E37" i="518" s="1"/>
  <c r="E38" i="518" s="1"/>
  <c r="E39" i="518" s="1"/>
  <c r="E40" i="518" s="1"/>
  <c r="E41" i="518" s="1"/>
  <c r="E42" i="518" s="1"/>
  <c r="E43" i="518" s="1"/>
  <c r="E44" i="518" s="1"/>
  <c r="E45" i="518" s="1"/>
  <c r="E46" i="518" s="1"/>
  <c r="E47" i="518" s="1"/>
  <c r="E48" i="518" s="1"/>
  <c r="E49" i="518" s="1"/>
  <c r="E50" i="518" s="1"/>
  <c r="E51" i="518" s="1"/>
  <c r="E52" i="518" s="1"/>
  <c r="E53" i="518" s="1"/>
  <c r="E54" i="518" s="1"/>
  <c r="E55" i="518" s="1"/>
  <c r="E56" i="518" s="1"/>
  <c r="E57" i="518" s="1"/>
  <c r="E58" i="518" s="1"/>
  <c r="F8" i="518"/>
  <c r="B13" i="520" l="1"/>
  <c r="K13" i="520" s="1"/>
  <c r="B10" i="519"/>
  <c r="K10" i="519" s="1"/>
  <c r="B11" i="519" s="1"/>
  <c r="B10" i="518"/>
  <c r="K10" i="518" s="1"/>
  <c r="B11" i="518" s="1"/>
  <c r="E10" i="517"/>
  <c r="E11" i="517" s="1"/>
  <c r="E12" i="517" s="1"/>
  <c r="E13" i="517" s="1"/>
  <c r="E14" i="517" s="1"/>
  <c r="E15" i="517" s="1"/>
  <c r="E16" i="517" s="1"/>
  <c r="E17" i="517" s="1"/>
  <c r="E18" i="517" s="1"/>
  <c r="E19" i="517" s="1"/>
  <c r="E20" i="517" s="1"/>
  <c r="E21" i="517" s="1"/>
  <c r="E22" i="517" s="1"/>
  <c r="E23" i="517" s="1"/>
  <c r="E24" i="517" s="1"/>
  <c r="E25" i="517" s="1"/>
  <c r="E26" i="517" s="1"/>
  <c r="E27" i="517" s="1"/>
  <c r="E28" i="517" s="1"/>
  <c r="E29" i="517" s="1"/>
  <c r="E30" i="517" s="1"/>
  <c r="E31" i="517" s="1"/>
  <c r="E32" i="517" s="1"/>
  <c r="E33" i="517" s="1"/>
  <c r="E34" i="517" s="1"/>
  <c r="E35" i="517" s="1"/>
  <c r="E36" i="517" s="1"/>
  <c r="E37" i="517" s="1"/>
  <c r="E38" i="517" s="1"/>
  <c r="E39" i="517" s="1"/>
  <c r="E40" i="517" s="1"/>
  <c r="E41" i="517" s="1"/>
  <c r="E42" i="517" s="1"/>
  <c r="E43" i="517" s="1"/>
  <c r="E44" i="517" s="1"/>
  <c r="E45" i="517" s="1"/>
  <c r="E46" i="517" s="1"/>
  <c r="E47" i="517" s="1"/>
  <c r="E48" i="517" s="1"/>
  <c r="E49" i="517" s="1"/>
  <c r="E50" i="517" s="1"/>
  <c r="E51" i="517" s="1"/>
  <c r="E52" i="517" s="1"/>
  <c r="E53" i="517" s="1"/>
  <c r="E54" i="517" s="1"/>
  <c r="E55" i="517" s="1"/>
  <c r="E56" i="517" s="1"/>
  <c r="E57" i="517" s="1"/>
  <c r="E58" i="517" s="1"/>
  <c r="C5" i="517"/>
  <c r="F8" i="517" s="1"/>
  <c r="F11" i="517"/>
  <c r="F12" i="517" s="1"/>
  <c r="F13" i="517" s="1"/>
  <c r="F14" i="517" s="1"/>
  <c r="F15" i="517" s="1"/>
  <c r="F16" i="517" s="1"/>
  <c r="F17" i="517" s="1"/>
  <c r="F18" i="517" s="1"/>
  <c r="F19" i="517" s="1"/>
  <c r="F20" i="517" s="1"/>
  <c r="F21" i="517" s="1"/>
  <c r="F22" i="517" s="1"/>
  <c r="F23" i="517" s="1"/>
  <c r="F24" i="517" s="1"/>
  <c r="F25" i="517" s="1"/>
  <c r="F26" i="517" s="1"/>
  <c r="F27" i="517" s="1"/>
  <c r="F28" i="517" s="1"/>
  <c r="F29" i="517" s="1"/>
  <c r="F30" i="517" s="1"/>
  <c r="F31" i="517" s="1"/>
  <c r="F32" i="517" s="1"/>
  <c r="F33" i="517" s="1"/>
  <c r="F34" i="517" s="1"/>
  <c r="F35" i="517" s="1"/>
  <c r="F36" i="517" s="1"/>
  <c r="F37" i="517" s="1"/>
  <c r="F38" i="517" s="1"/>
  <c r="F39" i="517" s="1"/>
  <c r="F40" i="517" s="1"/>
  <c r="F41" i="517" s="1"/>
  <c r="F42" i="517" s="1"/>
  <c r="F43" i="517" s="1"/>
  <c r="F44" i="517" s="1"/>
  <c r="F45" i="517" s="1"/>
  <c r="F46" i="517" s="1"/>
  <c r="F47" i="517" s="1"/>
  <c r="F48" i="517" s="1"/>
  <c r="F49" i="517" s="1"/>
  <c r="F50" i="517" s="1"/>
  <c r="F51" i="517" s="1"/>
  <c r="F52" i="517" s="1"/>
  <c r="F53" i="517" s="1"/>
  <c r="F54" i="517" s="1"/>
  <c r="F55" i="517" s="1"/>
  <c r="F56" i="517" s="1"/>
  <c r="F57" i="517" s="1"/>
  <c r="F58" i="517" s="1"/>
  <c r="A11" i="517"/>
  <c r="A12" i="517" s="1"/>
  <c r="A13" i="517" s="1"/>
  <c r="A14" i="517" s="1"/>
  <c r="A15" i="517" s="1"/>
  <c r="A16" i="517" s="1"/>
  <c r="A17" i="517" s="1"/>
  <c r="A18" i="517" s="1"/>
  <c r="A19" i="517" s="1"/>
  <c r="A20" i="517" s="1"/>
  <c r="A21" i="517" s="1"/>
  <c r="A22" i="517" s="1"/>
  <c r="A23" i="517" s="1"/>
  <c r="A24" i="517" s="1"/>
  <c r="A25" i="517" s="1"/>
  <c r="A26" i="517" s="1"/>
  <c r="A27" i="517" s="1"/>
  <c r="A28" i="517" s="1"/>
  <c r="A29" i="517" s="1"/>
  <c r="A30" i="517" s="1"/>
  <c r="A31" i="517" s="1"/>
  <c r="A32" i="517" s="1"/>
  <c r="A33" i="517" s="1"/>
  <c r="A34" i="517" s="1"/>
  <c r="A35" i="517" s="1"/>
  <c r="A36" i="517" s="1"/>
  <c r="A37" i="517" s="1"/>
  <c r="A38" i="517" s="1"/>
  <c r="A39" i="517" s="1"/>
  <c r="A40" i="517" s="1"/>
  <c r="A41" i="517" s="1"/>
  <c r="A42" i="517" s="1"/>
  <c r="A43" i="517" s="1"/>
  <c r="A44" i="517" s="1"/>
  <c r="A45" i="517" s="1"/>
  <c r="A46" i="517" s="1"/>
  <c r="A47" i="517" s="1"/>
  <c r="A48" i="517" s="1"/>
  <c r="A49" i="517" s="1"/>
  <c r="A50" i="517" s="1"/>
  <c r="A51" i="517" s="1"/>
  <c r="A52" i="517" s="1"/>
  <c r="A53" i="517" s="1"/>
  <c r="A54" i="517" s="1"/>
  <c r="A55" i="517" s="1"/>
  <c r="A56" i="517" s="1"/>
  <c r="A57" i="517" s="1"/>
  <c r="G10" i="517"/>
  <c r="G11" i="517" s="1"/>
  <c r="G12" i="517" s="1"/>
  <c r="G13" i="517" s="1"/>
  <c r="G14" i="517" s="1"/>
  <c r="G15" i="517" s="1"/>
  <c r="G16" i="517" s="1"/>
  <c r="G17" i="517" s="1"/>
  <c r="G18" i="517" s="1"/>
  <c r="G19" i="517" s="1"/>
  <c r="G20" i="517" s="1"/>
  <c r="G21" i="517" s="1"/>
  <c r="G22" i="517" s="1"/>
  <c r="G23" i="517" s="1"/>
  <c r="G24" i="517" s="1"/>
  <c r="G25" i="517" s="1"/>
  <c r="G26" i="517" s="1"/>
  <c r="G27" i="517" s="1"/>
  <c r="G28" i="517" s="1"/>
  <c r="G29" i="517" s="1"/>
  <c r="G30" i="517" s="1"/>
  <c r="G31" i="517" s="1"/>
  <c r="G32" i="517" s="1"/>
  <c r="G33" i="517" s="1"/>
  <c r="G34" i="517" s="1"/>
  <c r="G35" i="517" s="1"/>
  <c r="G36" i="517" s="1"/>
  <c r="G37" i="517" s="1"/>
  <c r="G38" i="517" s="1"/>
  <c r="G39" i="517" s="1"/>
  <c r="G40" i="517" s="1"/>
  <c r="G41" i="517" s="1"/>
  <c r="G42" i="517" s="1"/>
  <c r="G43" i="517" s="1"/>
  <c r="G44" i="517" s="1"/>
  <c r="G45" i="517" s="1"/>
  <c r="G46" i="517" s="1"/>
  <c r="G47" i="517" s="1"/>
  <c r="G48" i="517" s="1"/>
  <c r="G49" i="517" s="1"/>
  <c r="G50" i="517" s="1"/>
  <c r="G51" i="517" s="1"/>
  <c r="G52" i="517" s="1"/>
  <c r="G53" i="517" s="1"/>
  <c r="G54" i="517" s="1"/>
  <c r="G55" i="517" s="1"/>
  <c r="G56" i="517" s="1"/>
  <c r="G57" i="517" s="1"/>
  <c r="G58" i="517" s="1"/>
  <c r="B10" i="517"/>
  <c r="K10" i="517" s="1"/>
  <c r="B11" i="517" s="1"/>
  <c r="K11" i="517" s="1"/>
  <c r="F11" i="516"/>
  <c r="F12" i="516" s="1"/>
  <c r="F13" i="516" s="1"/>
  <c r="F14" i="516" s="1"/>
  <c r="F15" i="516" s="1"/>
  <c r="F16" i="516" s="1"/>
  <c r="F17" i="516" s="1"/>
  <c r="F18" i="516" s="1"/>
  <c r="F19" i="516" s="1"/>
  <c r="F20" i="516" s="1"/>
  <c r="F21" i="516" s="1"/>
  <c r="F22" i="516" s="1"/>
  <c r="F23" i="516" s="1"/>
  <c r="F24" i="516" s="1"/>
  <c r="F25" i="516" s="1"/>
  <c r="F26" i="516" s="1"/>
  <c r="F27" i="516" s="1"/>
  <c r="F28" i="516" s="1"/>
  <c r="F29" i="516" s="1"/>
  <c r="F30" i="516" s="1"/>
  <c r="F31" i="516" s="1"/>
  <c r="F32" i="516" s="1"/>
  <c r="F33" i="516" s="1"/>
  <c r="F34" i="516" s="1"/>
  <c r="F35" i="516" s="1"/>
  <c r="F36" i="516" s="1"/>
  <c r="F37" i="516" s="1"/>
  <c r="F38" i="516" s="1"/>
  <c r="F39" i="516" s="1"/>
  <c r="F40" i="516" s="1"/>
  <c r="F41" i="516" s="1"/>
  <c r="F42" i="516" s="1"/>
  <c r="F43" i="516" s="1"/>
  <c r="F44" i="516" s="1"/>
  <c r="F45" i="516" s="1"/>
  <c r="F46" i="516" s="1"/>
  <c r="F47" i="516" s="1"/>
  <c r="F48" i="516" s="1"/>
  <c r="F49" i="516" s="1"/>
  <c r="F50" i="516" s="1"/>
  <c r="F51" i="516" s="1"/>
  <c r="F52" i="516" s="1"/>
  <c r="F53" i="516" s="1"/>
  <c r="F54" i="516" s="1"/>
  <c r="F55" i="516" s="1"/>
  <c r="F56" i="516" s="1"/>
  <c r="F57" i="516" s="1"/>
  <c r="F58" i="516" s="1"/>
  <c r="A11" i="516"/>
  <c r="A12" i="516" s="1"/>
  <c r="A13" i="516" s="1"/>
  <c r="A14" i="516" s="1"/>
  <c r="A15" i="516" s="1"/>
  <c r="A16" i="516" s="1"/>
  <c r="A17" i="516" s="1"/>
  <c r="A18" i="516" s="1"/>
  <c r="A19" i="516" s="1"/>
  <c r="A20" i="516" s="1"/>
  <c r="A21" i="516" s="1"/>
  <c r="A22" i="516" s="1"/>
  <c r="A23" i="516" s="1"/>
  <c r="A24" i="516" s="1"/>
  <c r="A25" i="516" s="1"/>
  <c r="A26" i="516" s="1"/>
  <c r="A27" i="516" s="1"/>
  <c r="A28" i="516" s="1"/>
  <c r="A29" i="516" s="1"/>
  <c r="A30" i="516" s="1"/>
  <c r="A31" i="516" s="1"/>
  <c r="A32" i="516" s="1"/>
  <c r="A33" i="516" s="1"/>
  <c r="A34" i="516" s="1"/>
  <c r="A35" i="516" s="1"/>
  <c r="A36" i="516" s="1"/>
  <c r="A37" i="516" s="1"/>
  <c r="A38" i="516" s="1"/>
  <c r="A39" i="516" s="1"/>
  <c r="A40" i="516" s="1"/>
  <c r="A41" i="516" s="1"/>
  <c r="A42" i="516" s="1"/>
  <c r="A43" i="516" s="1"/>
  <c r="A44" i="516" s="1"/>
  <c r="A45" i="516" s="1"/>
  <c r="A46" i="516" s="1"/>
  <c r="A47" i="516" s="1"/>
  <c r="A48" i="516" s="1"/>
  <c r="A49" i="516" s="1"/>
  <c r="A50" i="516" s="1"/>
  <c r="A51" i="516" s="1"/>
  <c r="A52" i="516" s="1"/>
  <c r="A53" i="516" s="1"/>
  <c r="A54" i="516" s="1"/>
  <c r="A55" i="516" s="1"/>
  <c r="A56" i="516" s="1"/>
  <c r="A57" i="516" s="1"/>
  <c r="B10" i="516"/>
  <c r="F8" i="516"/>
  <c r="G10" i="515"/>
  <c r="G11" i="515" s="1"/>
  <c r="G12" i="515" s="1"/>
  <c r="G13" i="515" s="1"/>
  <c r="G14" i="515" s="1"/>
  <c r="G15" i="515" s="1"/>
  <c r="G16" i="515" s="1"/>
  <c r="G17" i="515" s="1"/>
  <c r="G18" i="515" s="1"/>
  <c r="G19" i="515" s="1"/>
  <c r="G20" i="515" s="1"/>
  <c r="G21" i="515" s="1"/>
  <c r="G22" i="515" s="1"/>
  <c r="G23" i="515" s="1"/>
  <c r="G24" i="515" s="1"/>
  <c r="G25" i="515" s="1"/>
  <c r="G26" i="515" s="1"/>
  <c r="G27" i="515" s="1"/>
  <c r="G28" i="515" s="1"/>
  <c r="G29" i="515" s="1"/>
  <c r="G30" i="515" s="1"/>
  <c r="G31" i="515" s="1"/>
  <c r="G32" i="515" s="1"/>
  <c r="G33" i="515" s="1"/>
  <c r="G34" i="515" s="1"/>
  <c r="G35" i="515" s="1"/>
  <c r="G36" i="515" s="1"/>
  <c r="G37" i="515" s="1"/>
  <c r="G38" i="515" s="1"/>
  <c r="G39" i="515" s="1"/>
  <c r="G40" i="515" s="1"/>
  <c r="G41" i="515" s="1"/>
  <c r="G42" i="515" s="1"/>
  <c r="G43" i="515" s="1"/>
  <c r="G44" i="515" s="1"/>
  <c r="G45" i="515" s="1"/>
  <c r="G46" i="515" s="1"/>
  <c r="G47" i="515" s="1"/>
  <c r="G48" i="515" s="1"/>
  <c r="G49" i="515" s="1"/>
  <c r="G50" i="515" s="1"/>
  <c r="G51" i="515" s="1"/>
  <c r="G52" i="515" s="1"/>
  <c r="G53" i="515" s="1"/>
  <c r="G54" i="515" s="1"/>
  <c r="G55" i="515" s="1"/>
  <c r="G56" i="515" s="1"/>
  <c r="G57" i="515" s="1"/>
  <c r="F11" i="515"/>
  <c r="F12" i="515" s="1"/>
  <c r="F13" i="515" s="1"/>
  <c r="F14" i="515" s="1"/>
  <c r="F15" i="515" s="1"/>
  <c r="F16" i="515" s="1"/>
  <c r="F17" i="515" s="1"/>
  <c r="F18" i="515" s="1"/>
  <c r="F19" i="515" s="1"/>
  <c r="F20" i="515" s="1"/>
  <c r="F21" i="515" s="1"/>
  <c r="F22" i="515" s="1"/>
  <c r="F23" i="515" s="1"/>
  <c r="F24" i="515" s="1"/>
  <c r="F25" i="515" s="1"/>
  <c r="F26" i="515" s="1"/>
  <c r="F27" i="515" s="1"/>
  <c r="F28" i="515" s="1"/>
  <c r="F29" i="515" s="1"/>
  <c r="F30" i="515" s="1"/>
  <c r="F31" i="515" s="1"/>
  <c r="F32" i="515" s="1"/>
  <c r="F33" i="515" s="1"/>
  <c r="F34" i="515" s="1"/>
  <c r="F35" i="515" s="1"/>
  <c r="F36" i="515" s="1"/>
  <c r="F37" i="515" s="1"/>
  <c r="F38" i="515" s="1"/>
  <c r="F39" i="515" s="1"/>
  <c r="F40" i="515" s="1"/>
  <c r="F41" i="515" s="1"/>
  <c r="F42" i="515" s="1"/>
  <c r="F43" i="515" s="1"/>
  <c r="F44" i="515" s="1"/>
  <c r="F45" i="515" s="1"/>
  <c r="F46" i="515" s="1"/>
  <c r="F47" i="515" s="1"/>
  <c r="F48" i="515" s="1"/>
  <c r="F49" i="515" s="1"/>
  <c r="F50" i="515" s="1"/>
  <c r="F51" i="515" s="1"/>
  <c r="F52" i="515" s="1"/>
  <c r="F53" i="515" s="1"/>
  <c r="F54" i="515" s="1"/>
  <c r="F55" i="515" s="1"/>
  <c r="F56" i="515" s="1"/>
  <c r="F57" i="515" s="1"/>
  <c r="A11" i="515"/>
  <c r="A12" i="515" s="1"/>
  <c r="A13" i="515" s="1"/>
  <c r="A14" i="515" s="1"/>
  <c r="A15" i="515" s="1"/>
  <c r="A16" i="515" s="1"/>
  <c r="A17" i="515" s="1"/>
  <c r="A18" i="515" s="1"/>
  <c r="A19" i="515" s="1"/>
  <c r="A20" i="515" s="1"/>
  <c r="A21" i="515" s="1"/>
  <c r="A22" i="515" s="1"/>
  <c r="A23" i="515" s="1"/>
  <c r="A24" i="515" s="1"/>
  <c r="A25" i="515" s="1"/>
  <c r="A26" i="515" s="1"/>
  <c r="A27" i="515" s="1"/>
  <c r="A28" i="515" s="1"/>
  <c r="A29" i="515" s="1"/>
  <c r="A30" i="515" s="1"/>
  <c r="A31" i="515" s="1"/>
  <c r="A32" i="515" s="1"/>
  <c r="A33" i="515" s="1"/>
  <c r="A34" i="515" s="1"/>
  <c r="A35" i="515" s="1"/>
  <c r="A36" i="515" s="1"/>
  <c r="A37" i="515" s="1"/>
  <c r="A38" i="515" s="1"/>
  <c r="A39" i="515" s="1"/>
  <c r="A40" i="515" s="1"/>
  <c r="A41" i="515" s="1"/>
  <c r="A42" i="515" s="1"/>
  <c r="A43" i="515" s="1"/>
  <c r="A44" i="515" s="1"/>
  <c r="A45" i="515" s="1"/>
  <c r="A46" i="515" s="1"/>
  <c r="A47" i="515" s="1"/>
  <c r="A48" i="515" s="1"/>
  <c r="A49" i="515" s="1"/>
  <c r="A50" i="515" s="1"/>
  <c r="A51" i="515" s="1"/>
  <c r="A52" i="515" s="1"/>
  <c r="A53" i="515" s="1"/>
  <c r="A54" i="515" s="1"/>
  <c r="A55" i="515" s="1"/>
  <c r="A56" i="515" s="1"/>
  <c r="A57" i="515" s="1"/>
  <c r="E11" i="515"/>
  <c r="E12" i="515" s="1"/>
  <c r="E13" i="515" s="1"/>
  <c r="E14" i="515" s="1"/>
  <c r="E15" i="515" s="1"/>
  <c r="E16" i="515" s="1"/>
  <c r="E17" i="515" s="1"/>
  <c r="E18" i="515" s="1"/>
  <c r="E19" i="515" s="1"/>
  <c r="E20" i="515" s="1"/>
  <c r="E21" i="515" s="1"/>
  <c r="E22" i="515" s="1"/>
  <c r="E23" i="515" s="1"/>
  <c r="E24" i="515" s="1"/>
  <c r="E25" i="515" s="1"/>
  <c r="E26" i="515" s="1"/>
  <c r="E27" i="515" s="1"/>
  <c r="E28" i="515" s="1"/>
  <c r="E29" i="515" s="1"/>
  <c r="E30" i="515" s="1"/>
  <c r="E31" i="515" s="1"/>
  <c r="E32" i="515" s="1"/>
  <c r="E33" i="515" s="1"/>
  <c r="E34" i="515" s="1"/>
  <c r="E35" i="515" s="1"/>
  <c r="E36" i="515" s="1"/>
  <c r="E37" i="515" s="1"/>
  <c r="E38" i="515" s="1"/>
  <c r="E39" i="515" s="1"/>
  <c r="E40" i="515" s="1"/>
  <c r="E41" i="515" s="1"/>
  <c r="E42" i="515" s="1"/>
  <c r="E43" i="515" s="1"/>
  <c r="E44" i="515" s="1"/>
  <c r="E45" i="515" s="1"/>
  <c r="E46" i="515" s="1"/>
  <c r="E47" i="515" s="1"/>
  <c r="E48" i="515" s="1"/>
  <c r="E49" i="515" s="1"/>
  <c r="E50" i="515" s="1"/>
  <c r="E51" i="515" s="1"/>
  <c r="E52" i="515" s="1"/>
  <c r="E53" i="515" s="1"/>
  <c r="E54" i="515" s="1"/>
  <c r="E55" i="515" s="1"/>
  <c r="E56" i="515" s="1"/>
  <c r="E57" i="515" s="1"/>
  <c r="B10" i="515"/>
  <c r="B14" i="520" l="1"/>
  <c r="K14" i="520" s="1"/>
  <c r="K11" i="519"/>
  <c r="B12" i="519" s="1"/>
  <c r="K12" i="519" s="1"/>
  <c r="B13" i="519" s="1"/>
  <c r="K11" i="518"/>
  <c r="B12" i="518" s="1"/>
  <c r="K12" i="518" s="1"/>
  <c r="B13" i="518" s="1"/>
  <c r="K13" i="518" s="1"/>
  <c r="B12" i="517"/>
  <c r="K12" i="517" s="1"/>
  <c r="E11" i="516"/>
  <c r="E12" i="516" s="1"/>
  <c r="E13" i="516" s="1"/>
  <c r="E14" i="516" s="1"/>
  <c r="E15" i="516" s="1"/>
  <c r="E16" i="516" s="1"/>
  <c r="E17" i="516" s="1"/>
  <c r="E18" i="516" s="1"/>
  <c r="E19" i="516" s="1"/>
  <c r="E20" i="516" s="1"/>
  <c r="E21" i="516" s="1"/>
  <c r="E22" i="516" s="1"/>
  <c r="E23" i="516" s="1"/>
  <c r="E24" i="516" s="1"/>
  <c r="E25" i="516" s="1"/>
  <c r="E26" i="516" s="1"/>
  <c r="E27" i="516" s="1"/>
  <c r="E28" i="516" s="1"/>
  <c r="E29" i="516" s="1"/>
  <c r="E30" i="516" s="1"/>
  <c r="E31" i="516" s="1"/>
  <c r="E32" i="516" s="1"/>
  <c r="E33" i="516" s="1"/>
  <c r="E34" i="516" s="1"/>
  <c r="E35" i="516" s="1"/>
  <c r="E36" i="516" s="1"/>
  <c r="E37" i="516" s="1"/>
  <c r="E38" i="516" s="1"/>
  <c r="E39" i="516" s="1"/>
  <c r="E40" i="516" s="1"/>
  <c r="E41" i="516" s="1"/>
  <c r="E42" i="516" s="1"/>
  <c r="E43" i="516" s="1"/>
  <c r="E44" i="516" s="1"/>
  <c r="E45" i="516" s="1"/>
  <c r="E46" i="516" s="1"/>
  <c r="E47" i="516" s="1"/>
  <c r="E48" i="516" s="1"/>
  <c r="E49" i="516" s="1"/>
  <c r="E50" i="516" s="1"/>
  <c r="E51" i="516" s="1"/>
  <c r="E52" i="516" s="1"/>
  <c r="E53" i="516" s="1"/>
  <c r="E54" i="516" s="1"/>
  <c r="E55" i="516" s="1"/>
  <c r="E56" i="516" s="1"/>
  <c r="E57" i="516" s="1"/>
  <c r="E58" i="516" s="1"/>
  <c r="G10" i="516"/>
  <c r="G11" i="516" s="1"/>
  <c r="G12" i="516" s="1"/>
  <c r="G13" i="516" s="1"/>
  <c r="G14" i="516" s="1"/>
  <c r="G15" i="516" s="1"/>
  <c r="G16" i="516" s="1"/>
  <c r="G17" i="516" s="1"/>
  <c r="G18" i="516" s="1"/>
  <c r="G19" i="516" s="1"/>
  <c r="G20" i="516" s="1"/>
  <c r="G21" i="516" s="1"/>
  <c r="G22" i="516" s="1"/>
  <c r="G23" i="516" s="1"/>
  <c r="G24" i="516" s="1"/>
  <c r="G25" i="516" s="1"/>
  <c r="G26" i="516" s="1"/>
  <c r="G27" i="516" s="1"/>
  <c r="G28" i="516" s="1"/>
  <c r="G29" i="516" s="1"/>
  <c r="G30" i="516" s="1"/>
  <c r="G31" i="516" s="1"/>
  <c r="G32" i="516" s="1"/>
  <c r="G33" i="516" s="1"/>
  <c r="G34" i="516" s="1"/>
  <c r="G35" i="516" s="1"/>
  <c r="G36" i="516" s="1"/>
  <c r="G37" i="516" s="1"/>
  <c r="G38" i="516" s="1"/>
  <c r="G39" i="516" s="1"/>
  <c r="G40" i="516" s="1"/>
  <c r="G41" i="516" s="1"/>
  <c r="G42" i="516" s="1"/>
  <c r="G43" i="516" s="1"/>
  <c r="G44" i="516" s="1"/>
  <c r="G45" i="516" s="1"/>
  <c r="G46" i="516" s="1"/>
  <c r="G47" i="516" s="1"/>
  <c r="G48" i="516" s="1"/>
  <c r="G49" i="516" s="1"/>
  <c r="G50" i="516" s="1"/>
  <c r="G51" i="516" s="1"/>
  <c r="G52" i="516" s="1"/>
  <c r="G53" i="516" s="1"/>
  <c r="G54" i="516" s="1"/>
  <c r="G55" i="516" s="1"/>
  <c r="G56" i="516" s="1"/>
  <c r="G57" i="516" s="1"/>
  <c r="G58" i="516" s="1"/>
  <c r="K10" i="516"/>
  <c r="B11" i="516" s="1"/>
  <c r="K11" i="516" s="1"/>
  <c r="K10" i="515"/>
  <c r="B11" i="515" s="1"/>
  <c r="K11" i="515" s="1"/>
  <c r="F8" i="515"/>
  <c r="B15" i="520" l="1"/>
  <c r="K15" i="520" s="1"/>
  <c r="B12" i="516"/>
  <c r="K12" i="516" s="1"/>
  <c r="B12" i="515"/>
  <c r="K12" i="515" s="1"/>
  <c r="K13" i="519"/>
  <c r="B14" i="519" s="1"/>
  <c r="B14" i="518"/>
  <c r="K14" i="518" s="1"/>
  <c r="B13" i="517"/>
  <c r="K13" i="517" s="1"/>
  <c r="B16" i="520" l="1"/>
  <c r="K16" i="520" s="1"/>
  <c r="B13" i="516"/>
  <c r="K13" i="516" s="1"/>
  <c r="B13" i="515"/>
  <c r="K13" i="515" s="1"/>
  <c r="K14" i="519"/>
  <c r="B15" i="519" s="1"/>
  <c r="B15" i="518"/>
  <c r="K15" i="518" s="1"/>
  <c r="B14" i="517"/>
  <c r="K14" i="517" s="1"/>
  <c r="B17" i="520" l="1"/>
  <c r="B14" i="516"/>
  <c r="K14" i="516" s="1"/>
  <c r="B14" i="515"/>
  <c r="K14" i="515" s="1"/>
  <c r="K15" i="519"/>
  <c r="B16" i="519" s="1"/>
  <c r="B16" i="518"/>
  <c r="K16" i="518" s="1"/>
  <c r="B15" i="517"/>
  <c r="K15" i="517" s="1"/>
  <c r="E10" i="514"/>
  <c r="E11" i="514" s="1"/>
  <c r="E12" i="514" s="1"/>
  <c r="E13" i="514" s="1"/>
  <c r="E14" i="514" s="1"/>
  <c r="E15" i="514" s="1"/>
  <c r="E16" i="514" s="1"/>
  <c r="E17" i="514" s="1"/>
  <c r="E18" i="514" s="1"/>
  <c r="E19" i="514" s="1"/>
  <c r="E20" i="514" s="1"/>
  <c r="E21" i="514" s="1"/>
  <c r="E22" i="514" s="1"/>
  <c r="E23" i="514" s="1"/>
  <c r="E24" i="514" s="1"/>
  <c r="E25" i="514" s="1"/>
  <c r="E26" i="514" s="1"/>
  <c r="E27" i="514" s="1"/>
  <c r="E28" i="514" s="1"/>
  <c r="E29" i="514" s="1"/>
  <c r="E30" i="514" s="1"/>
  <c r="E31" i="514" s="1"/>
  <c r="E32" i="514" s="1"/>
  <c r="E33" i="514" s="1"/>
  <c r="E34" i="514" s="1"/>
  <c r="E35" i="514" s="1"/>
  <c r="E36" i="514" s="1"/>
  <c r="E37" i="514" s="1"/>
  <c r="E38" i="514" s="1"/>
  <c r="E39" i="514" s="1"/>
  <c r="E40" i="514" s="1"/>
  <c r="E41" i="514" s="1"/>
  <c r="E42" i="514" s="1"/>
  <c r="E43" i="514" s="1"/>
  <c r="E44" i="514" s="1"/>
  <c r="E45" i="514" s="1"/>
  <c r="E46" i="514" s="1"/>
  <c r="E47" i="514" s="1"/>
  <c r="E48" i="514" s="1"/>
  <c r="E49" i="514" s="1"/>
  <c r="E50" i="514" s="1"/>
  <c r="E51" i="514" s="1"/>
  <c r="E52" i="514" s="1"/>
  <c r="E53" i="514" s="1"/>
  <c r="E54" i="514" s="1"/>
  <c r="E55" i="514" s="1"/>
  <c r="E56" i="514" s="1"/>
  <c r="E57" i="514" s="1"/>
  <c r="C5" i="514"/>
  <c r="F11" i="514"/>
  <c r="F12" i="514" s="1"/>
  <c r="F13" i="514" s="1"/>
  <c r="F14" i="514" s="1"/>
  <c r="F15" i="514" s="1"/>
  <c r="F16" i="514" s="1"/>
  <c r="F17" i="514" s="1"/>
  <c r="F18" i="514" s="1"/>
  <c r="F19" i="514" s="1"/>
  <c r="F20" i="514" s="1"/>
  <c r="F21" i="514" s="1"/>
  <c r="F22" i="514" s="1"/>
  <c r="F23" i="514" s="1"/>
  <c r="F24" i="514" s="1"/>
  <c r="F25" i="514" s="1"/>
  <c r="F26" i="514" s="1"/>
  <c r="F27" i="514" s="1"/>
  <c r="F28" i="514" s="1"/>
  <c r="F29" i="514" s="1"/>
  <c r="F30" i="514" s="1"/>
  <c r="F31" i="514" s="1"/>
  <c r="F32" i="514" s="1"/>
  <c r="F33" i="514" s="1"/>
  <c r="F34" i="514" s="1"/>
  <c r="F35" i="514" s="1"/>
  <c r="F36" i="514" s="1"/>
  <c r="F37" i="514" s="1"/>
  <c r="F38" i="514" s="1"/>
  <c r="F39" i="514" s="1"/>
  <c r="F40" i="514" s="1"/>
  <c r="F41" i="514" s="1"/>
  <c r="F42" i="514" s="1"/>
  <c r="F43" i="514" s="1"/>
  <c r="F44" i="514" s="1"/>
  <c r="F45" i="514" s="1"/>
  <c r="F46" i="514" s="1"/>
  <c r="F47" i="514" s="1"/>
  <c r="F48" i="514" s="1"/>
  <c r="F49" i="514" s="1"/>
  <c r="F50" i="514" s="1"/>
  <c r="F51" i="514" s="1"/>
  <c r="F52" i="514" s="1"/>
  <c r="F53" i="514" s="1"/>
  <c r="F54" i="514" s="1"/>
  <c r="F55" i="514" s="1"/>
  <c r="F56" i="514" s="1"/>
  <c r="F57" i="514" s="1"/>
  <c r="A11" i="514"/>
  <c r="A12" i="514" s="1"/>
  <c r="A13" i="514" s="1"/>
  <c r="A14" i="514" s="1"/>
  <c r="A15" i="514" s="1"/>
  <c r="A16" i="514" s="1"/>
  <c r="A17" i="514" s="1"/>
  <c r="A18" i="514" s="1"/>
  <c r="A19" i="514" s="1"/>
  <c r="A20" i="514" s="1"/>
  <c r="A21" i="514" s="1"/>
  <c r="A22" i="514" s="1"/>
  <c r="A23" i="514" s="1"/>
  <c r="A24" i="514" s="1"/>
  <c r="A25" i="514" s="1"/>
  <c r="A26" i="514" s="1"/>
  <c r="A27" i="514" s="1"/>
  <c r="A28" i="514" s="1"/>
  <c r="A29" i="514" s="1"/>
  <c r="A30" i="514" s="1"/>
  <c r="A31" i="514" s="1"/>
  <c r="A32" i="514" s="1"/>
  <c r="A33" i="514" s="1"/>
  <c r="A34" i="514" s="1"/>
  <c r="A35" i="514" s="1"/>
  <c r="A36" i="514" s="1"/>
  <c r="A37" i="514" s="1"/>
  <c r="A38" i="514" s="1"/>
  <c r="A39" i="514" s="1"/>
  <c r="A40" i="514" s="1"/>
  <c r="A41" i="514" s="1"/>
  <c r="A42" i="514" s="1"/>
  <c r="A43" i="514" s="1"/>
  <c r="A44" i="514" s="1"/>
  <c r="A45" i="514" s="1"/>
  <c r="A46" i="514" s="1"/>
  <c r="A47" i="514" s="1"/>
  <c r="A48" i="514" s="1"/>
  <c r="A49" i="514" s="1"/>
  <c r="A50" i="514" s="1"/>
  <c r="A51" i="514" s="1"/>
  <c r="A52" i="514" s="1"/>
  <c r="A53" i="514" s="1"/>
  <c r="A54" i="514" s="1"/>
  <c r="A55" i="514" s="1"/>
  <c r="A56" i="514" s="1"/>
  <c r="A57" i="514" s="1"/>
  <c r="G10" i="514"/>
  <c r="G11" i="514" s="1"/>
  <c r="G12" i="514" s="1"/>
  <c r="G13" i="514" s="1"/>
  <c r="G14" i="514" s="1"/>
  <c r="G15" i="514" s="1"/>
  <c r="G16" i="514" s="1"/>
  <c r="G17" i="514" s="1"/>
  <c r="G18" i="514" s="1"/>
  <c r="G19" i="514" s="1"/>
  <c r="G20" i="514" s="1"/>
  <c r="G21" i="514" s="1"/>
  <c r="G22" i="514" s="1"/>
  <c r="G23" i="514" s="1"/>
  <c r="G24" i="514" s="1"/>
  <c r="G25" i="514" s="1"/>
  <c r="G26" i="514" s="1"/>
  <c r="G27" i="514" s="1"/>
  <c r="G28" i="514" s="1"/>
  <c r="G29" i="514" s="1"/>
  <c r="G30" i="514" s="1"/>
  <c r="G31" i="514" s="1"/>
  <c r="G32" i="514" s="1"/>
  <c r="G33" i="514" s="1"/>
  <c r="G34" i="514" s="1"/>
  <c r="G35" i="514" s="1"/>
  <c r="G36" i="514" s="1"/>
  <c r="G37" i="514" s="1"/>
  <c r="G38" i="514" s="1"/>
  <c r="G39" i="514" s="1"/>
  <c r="G40" i="514" s="1"/>
  <c r="G41" i="514" s="1"/>
  <c r="G42" i="514" s="1"/>
  <c r="G43" i="514" s="1"/>
  <c r="G44" i="514" s="1"/>
  <c r="G45" i="514" s="1"/>
  <c r="G46" i="514" s="1"/>
  <c r="G47" i="514" s="1"/>
  <c r="G48" i="514" s="1"/>
  <c r="G49" i="514" s="1"/>
  <c r="G50" i="514" s="1"/>
  <c r="G51" i="514" s="1"/>
  <c r="G52" i="514" s="1"/>
  <c r="G53" i="514" s="1"/>
  <c r="G54" i="514" s="1"/>
  <c r="G55" i="514" s="1"/>
  <c r="G56" i="514" s="1"/>
  <c r="G57" i="514" s="1"/>
  <c r="B10" i="514"/>
  <c r="E10" i="513"/>
  <c r="C5" i="513"/>
  <c r="B10" i="513" s="1"/>
  <c r="F11" i="513"/>
  <c r="F12" i="513" s="1"/>
  <c r="F13" i="513" s="1"/>
  <c r="F14" i="513" s="1"/>
  <c r="F15" i="513" s="1"/>
  <c r="F16" i="513" s="1"/>
  <c r="F17" i="513" s="1"/>
  <c r="F18" i="513" s="1"/>
  <c r="F19" i="513" s="1"/>
  <c r="F20" i="513" s="1"/>
  <c r="F21" i="513" s="1"/>
  <c r="F22" i="513" s="1"/>
  <c r="F23" i="513" s="1"/>
  <c r="F24" i="513" s="1"/>
  <c r="F25" i="513" s="1"/>
  <c r="F26" i="513" s="1"/>
  <c r="F27" i="513" s="1"/>
  <c r="F28" i="513" s="1"/>
  <c r="F29" i="513" s="1"/>
  <c r="F30" i="513" s="1"/>
  <c r="F31" i="513" s="1"/>
  <c r="F32" i="513" s="1"/>
  <c r="F33" i="513" s="1"/>
  <c r="F34" i="513" s="1"/>
  <c r="F35" i="513" s="1"/>
  <c r="F36" i="513" s="1"/>
  <c r="F37" i="513" s="1"/>
  <c r="F38" i="513" s="1"/>
  <c r="F39" i="513" s="1"/>
  <c r="F40" i="513" s="1"/>
  <c r="F41" i="513" s="1"/>
  <c r="F42" i="513" s="1"/>
  <c r="F43" i="513" s="1"/>
  <c r="F44" i="513" s="1"/>
  <c r="F45" i="513" s="1"/>
  <c r="F46" i="513" s="1"/>
  <c r="F47" i="513" s="1"/>
  <c r="F48" i="513" s="1"/>
  <c r="F49" i="513" s="1"/>
  <c r="F50" i="513" s="1"/>
  <c r="F51" i="513" s="1"/>
  <c r="F52" i="513" s="1"/>
  <c r="F53" i="513" s="1"/>
  <c r="F54" i="513" s="1"/>
  <c r="F55" i="513" s="1"/>
  <c r="F56" i="513" s="1"/>
  <c r="F57" i="513" s="1"/>
  <c r="A11" i="513"/>
  <c r="A12" i="513" s="1"/>
  <c r="A13" i="513" s="1"/>
  <c r="A14" i="513" s="1"/>
  <c r="A15" i="513" s="1"/>
  <c r="A16" i="513" s="1"/>
  <c r="A17" i="513" s="1"/>
  <c r="A18" i="513" s="1"/>
  <c r="A19" i="513" s="1"/>
  <c r="A20" i="513" s="1"/>
  <c r="A21" i="513" s="1"/>
  <c r="A22" i="513" s="1"/>
  <c r="A23" i="513" s="1"/>
  <c r="A24" i="513" s="1"/>
  <c r="A25" i="513" s="1"/>
  <c r="A26" i="513" s="1"/>
  <c r="A27" i="513" s="1"/>
  <c r="A28" i="513" s="1"/>
  <c r="A29" i="513" s="1"/>
  <c r="A30" i="513" s="1"/>
  <c r="A31" i="513" s="1"/>
  <c r="A32" i="513" s="1"/>
  <c r="A33" i="513" s="1"/>
  <c r="A34" i="513" s="1"/>
  <c r="A35" i="513" s="1"/>
  <c r="A36" i="513" s="1"/>
  <c r="A37" i="513" s="1"/>
  <c r="A38" i="513" s="1"/>
  <c r="A39" i="513" s="1"/>
  <c r="A40" i="513" s="1"/>
  <c r="A41" i="513" s="1"/>
  <c r="A42" i="513" s="1"/>
  <c r="A43" i="513" s="1"/>
  <c r="A44" i="513" s="1"/>
  <c r="A45" i="513" s="1"/>
  <c r="A46" i="513" s="1"/>
  <c r="A47" i="513" s="1"/>
  <c r="A48" i="513" s="1"/>
  <c r="A49" i="513" s="1"/>
  <c r="A50" i="513" s="1"/>
  <c r="A51" i="513" s="1"/>
  <c r="A52" i="513" s="1"/>
  <c r="A53" i="513" s="1"/>
  <c r="A54" i="513" s="1"/>
  <c r="A55" i="513" s="1"/>
  <c r="A56" i="513" s="1"/>
  <c r="A57" i="513" s="1"/>
  <c r="F8" i="513"/>
  <c r="K10" i="514" l="1"/>
  <c r="B11" i="514" s="1"/>
  <c r="K11" i="514" s="1"/>
  <c r="K17" i="520"/>
  <c r="B18" i="520" s="1"/>
  <c r="K18" i="520" s="1"/>
  <c r="B19" i="520" s="1"/>
  <c r="K19" i="520" s="1"/>
  <c r="B15" i="516"/>
  <c r="K15" i="516" s="1"/>
  <c r="B15" i="515"/>
  <c r="K16" i="519"/>
  <c r="B17" i="519" s="1"/>
  <c r="B17" i="518"/>
  <c r="K17" i="518" s="1"/>
  <c r="B16" i="517"/>
  <c r="K16" i="517" s="1"/>
  <c r="B12" i="514"/>
  <c r="K12" i="514" s="1"/>
  <c r="F8" i="514"/>
  <c r="E11" i="513"/>
  <c r="E12" i="513" s="1"/>
  <c r="E13" i="513" s="1"/>
  <c r="E14" i="513" s="1"/>
  <c r="E15" i="513" s="1"/>
  <c r="E16" i="513" s="1"/>
  <c r="E17" i="513" s="1"/>
  <c r="E18" i="513" s="1"/>
  <c r="E19" i="513" s="1"/>
  <c r="E20" i="513" s="1"/>
  <c r="E21" i="513" s="1"/>
  <c r="E22" i="513" s="1"/>
  <c r="E23" i="513" s="1"/>
  <c r="E24" i="513" s="1"/>
  <c r="E25" i="513" s="1"/>
  <c r="E26" i="513" s="1"/>
  <c r="E27" i="513" s="1"/>
  <c r="E28" i="513" s="1"/>
  <c r="E29" i="513" s="1"/>
  <c r="E30" i="513" s="1"/>
  <c r="E31" i="513" s="1"/>
  <c r="E32" i="513" s="1"/>
  <c r="E33" i="513" s="1"/>
  <c r="E34" i="513" s="1"/>
  <c r="E35" i="513" s="1"/>
  <c r="E36" i="513" s="1"/>
  <c r="E37" i="513" s="1"/>
  <c r="E38" i="513" s="1"/>
  <c r="E39" i="513" s="1"/>
  <c r="E40" i="513" s="1"/>
  <c r="E41" i="513" s="1"/>
  <c r="E42" i="513" s="1"/>
  <c r="E43" i="513" s="1"/>
  <c r="E44" i="513" s="1"/>
  <c r="E45" i="513" s="1"/>
  <c r="E46" i="513" s="1"/>
  <c r="E47" i="513" s="1"/>
  <c r="E48" i="513" s="1"/>
  <c r="E49" i="513" s="1"/>
  <c r="E50" i="513" s="1"/>
  <c r="E51" i="513" s="1"/>
  <c r="E52" i="513" s="1"/>
  <c r="E53" i="513" s="1"/>
  <c r="E54" i="513" s="1"/>
  <c r="E55" i="513" s="1"/>
  <c r="E56" i="513" s="1"/>
  <c r="E57" i="513" s="1"/>
  <c r="G10" i="513"/>
  <c r="G11" i="513" s="1"/>
  <c r="G12" i="513" s="1"/>
  <c r="G13" i="513" s="1"/>
  <c r="G14" i="513" s="1"/>
  <c r="G15" i="513" s="1"/>
  <c r="G16" i="513" s="1"/>
  <c r="G17" i="513" s="1"/>
  <c r="G18" i="513" s="1"/>
  <c r="G19" i="513" s="1"/>
  <c r="G20" i="513" s="1"/>
  <c r="G21" i="513" s="1"/>
  <c r="G22" i="513" s="1"/>
  <c r="G23" i="513" s="1"/>
  <c r="G24" i="513" s="1"/>
  <c r="G25" i="513" s="1"/>
  <c r="G26" i="513" s="1"/>
  <c r="G27" i="513" s="1"/>
  <c r="G28" i="513" s="1"/>
  <c r="G29" i="513" s="1"/>
  <c r="G30" i="513" s="1"/>
  <c r="G31" i="513" s="1"/>
  <c r="G32" i="513" s="1"/>
  <c r="G33" i="513" s="1"/>
  <c r="G34" i="513" s="1"/>
  <c r="G35" i="513" s="1"/>
  <c r="G36" i="513" s="1"/>
  <c r="G37" i="513" s="1"/>
  <c r="G38" i="513" s="1"/>
  <c r="G39" i="513" s="1"/>
  <c r="G40" i="513" s="1"/>
  <c r="G41" i="513" s="1"/>
  <c r="G42" i="513" s="1"/>
  <c r="G43" i="513" s="1"/>
  <c r="G44" i="513" s="1"/>
  <c r="G45" i="513" s="1"/>
  <c r="G46" i="513" s="1"/>
  <c r="G47" i="513" s="1"/>
  <c r="G48" i="513" s="1"/>
  <c r="G49" i="513" s="1"/>
  <c r="G50" i="513" s="1"/>
  <c r="G51" i="513" s="1"/>
  <c r="G52" i="513" s="1"/>
  <c r="G53" i="513" s="1"/>
  <c r="G54" i="513" s="1"/>
  <c r="G55" i="513" s="1"/>
  <c r="G56" i="513" s="1"/>
  <c r="G57" i="513" s="1"/>
  <c r="K10" i="513"/>
  <c r="B11" i="513" s="1"/>
  <c r="K11" i="513" s="1"/>
  <c r="B16" i="516" l="1"/>
  <c r="K16" i="516" s="1"/>
  <c r="B12" i="513"/>
  <c r="K15" i="515"/>
  <c r="B16" i="515" s="1"/>
  <c r="K16" i="515" s="1"/>
  <c r="B17" i="515" s="1"/>
  <c r="K17" i="515" s="1"/>
  <c r="B20" i="520"/>
  <c r="K20" i="520" s="1"/>
  <c r="K17" i="519"/>
  <c r="B18" i="519" s="1"/>
  <c r="B18" i="518"/>
  <c r="K18" i="518" s="1"/>
  <c r="B17" i="517"/>
  <c r="K17" i="517" s="1"/>
  <c r="B13" i="514"/>
  <c r="K13" i="514" s="1"/>
  <c r="B17" i="516" l="1"/>
  <c r="K17" i="516" s="1"/>
  <c r="K12" i="513"/>
  <c r="B13" i="513" s="1"/>
  <c r="K13" i="513" s="1"/>
  <c r="B14" i="513" s="1"/>
  <c r="K14" i="513" s="1"/>
  <c r="B21" i="520"/>
  <c r="K21" i="520" s="1"/>
  <c r="K18" i="519"/>
  <c r="B19" i="519" s="1"/>
  <c r="B19" i="518"/>
  <c r="K19" i="518" s="1"/>
  <c r="B18" i="517"/>
  <c r="K18" i="517" s="1"/>
  <c r="B18" i="515"/>
  <c r="K18" i="515" s="1"/>
  <c r="B14" i="514"/>
  <c r="K14" i="514" s="1"/>
  <c r="B18" i="516" l="1"/>
  <c r="K18" i="516" s="1"/>
  <c r="B19" i="516" s="1"/>
  <c r="K19" i="516" s="1"/>
  <c r="B22" i="520"/>
  <c r="K22" i="520" s="1"/>
  <c r="K19" i="519"/>
  <c r="B20" i="519" s="1"/>
  <c r="B20" i="518"/>
  <c r="K20" i="518" s="1"/>
  <c r="B19" i="517"/>
  <c r="K19" i="517" s="1"/>
  <c r="B19" i="515"/>
  <c r="K19" i="515" s="1"/>
  <c r="B15" i="514"/>
  <c r="K15" i="514" s="1"/>
  <c r="B15" i="513"/>
  <c r="K15" i="513" s="1"/>
  <c r="B23" i="520" l="1"/>
  <c r="K23" i="520" s="1"/>
  <c r="K20" i="519"/>
  <c r="B21" i="519" s="1"/>
  <c r="B21" i="518"/>
  <c r="K21" i="518" s="1"/>
  <c r="B20" i="517"/>
  <c r="K20" i="517" s="1"/>
  <c r="B20" i="516"/>
  <c r="K20" i="516" s="1"/>
  <c r="B20" i="515"/>
  <c r="K20" i="515" s="1"/>
  <c r="B16" i="514"/>
  <c r="K16" i="514" s="1"/>
  <c r="B16" i="513"/>
  <c r="K16" i="513" s="1"/>
  <c r="B24" i="520" l="1"/>
  <c r="K24" i="520" s="1"/>
  <c r="K21" i="519"/>
  <c r="B22" i="519" s="1"/>
  <c r="B22" i="518"/>
  <c r="K22" i="518" s="1"/>
  <c r="B21" i="517"/>
  <c r="K21" i="517" s="1"/>
  <c r="B21" i="516"/>
  <c r="K21" i="516" s="1"/>
  <c r="B21" i="515"/>
  <c r="K21" i="515" s="1"/>
  <c r="B17" i="514"/>
  <c r="K17" i="514" s="1"/>
  <c r="B17" i="513"/>
  <c r="K17" i="513" s="1"/>
  <c r="B25" i="520" l="1"/>
  <c r="K25" i="520" s="1"/>
  <c r="K22" i="519"/>
  <c r="B23" i="519" s="1"/>
  <c r="B23" i="518"/>
  <c r="K23" i="518" s="1"/>
  <c r="B22" i="517"/>
  <c r="K22" i="517" s="1"/>
  <c r="B22" i="516"/>
  <c r="K22" i="516" s="1"/>
  <c r="B22" i="515"/>
  <c r="K22" i="515" s="1"/>
  <c r="B18" i="514"/>
  <c r="K18" i="514" s="1"/>
  <c r="B18" i="513"/>
  <c r="K18" i="513" s="1"/>
  <c r="B26" i="520" l="1"/>
  <c r="K26" i="520" s="1"/>
  <c r="K23" i="519"/>
  <c r="B24" i="519" s="1"/>
  <c r="B24" i="518"/>
  <c r="K24" i="518" s="1"/>
  <c r="B23" i="517"/>
  <c r="K23" i="517" s="1"/>
  <c r="B23" i="516"/>
  <c r="K23" i="516" s="1"/>
  <c r="B23" i="515"/>
  <c r="K23" i="515" s="1"/>
  <c r="B19" i="514"/>
  <c r="K19" i="514" s="1"/>
  <c r="B19" i="513"/>
  <c r="K19" i="513" s="1"/>
  <c r="B27" i="520" l="1"/>
  <c r="K27" i="520" s="1"/>
  <c r="K24" i="519"/>
  <c r="B25" i="519" s="1"/>
  <c r="B25" i="518"/>
  <c r="K25" i="518" s="1"/>
  <c r="B24" i="517"/>
  <c r="K24" i="517" s="1"/>
  <c r="B24" i="516"/>
  <c r="K24" i="516" s="1"/>
  <c r="B24" i="515"/>
  <c r="K24" i="515" s="1"/>
  <c r="B20" i="514"/>
  <c r="K20" i="514" s="1"/>
  <c r="B20" i="513"/>
  <c r="K20" i="513" s="1"/>
  <c r="B28" i="520" l="1"/>
  <c r="K28" i="520" s="1"/>
  <c r="K25" i="519"/>
  <c r="B26" i="519" s="1"/>
  <c r="B26" i="518"/>
  <c r="K26" i="518" s="1"/>
  <c r="B25" i="517"/>
  <c r="K25" i="517" s="1"/>
  <c r="B25" i="516"/>
  <c r="K25" i="516" s="1"/>
  <c r="B25" i="515"/>
  <c r="K25" i="515" s="1"/>
  <c r="B21" i="514"/>
  <c r="K21" i="514" s="1"/>
  <c r="B21" i="513"/>
  <c r="K21" i="513" s="1"/>
  <c r="B29" i="520" l="1"/>
  <c r="K29" i="520" s="1"/>
  <c r="K26" i="519"/>
  <c r="B27" i="519" s="1"/>
  <c r="B27" i="518"/>
  <c r="K27" i="518" s="1"/>
  <c r="B26" i="517"/>
  <c r="K26" i="517" s="1"/>
  <c r="B26" i="516"/>
  <c r="K26" i="516" s="1"/>
  <c r="B26" i="515"/>
  <c r="K26" i="515" s="1"/>
  <c r="B22" i="514"/>
  <c r="K22" i="514" s="1"/>
  <c r="B22" i="513"/>
  <c r="K22" i="513" s="1"/>
  <c r="B30" i="520" l="1"/>
  <c r="K30" i="520" s="1"/>
  <c r="K27" i="519"/>
  <c r="B28" i="519" s="1"/>
  <c r="B28" i="518"/>
  <c r="K28" i="518" s="1"/>
  <c r="B27" i="517"/>
  <c r="K27" i="517" s="1"/>
  <c r="B27" i="516"/>
  <c r="K27" i="516" s="1"/>
  <c r="B27" i="515"/>
  <c r="K27" i="515" s="1"/>
  <c r="B23" i="514"/>
  <c r="K23" i="514" s="1"/>
  <c r="B23" i="513"/>
  <c r="K23" i="513" s="1"/>
  <c r="B31" i="520" l="1"/>
  <c r="K31" i="520" s="1"/>
  <c r="K28" i="519"/>
  <c r="B29" i="519" s="1"/>
  <c r="B29" i="518"/>
  <c r="K29" i="518" s="1"/>
  <c r="B28" i="517"/>
  <c r="K28" i="517" s="1"/>
  <c r="B28" i="516"/>
  <c r="K28" i="516" s="1"/>
  <c r="B28" i="515"/>
  <c r="K28" i="515" s="1"/>
  <c r="B24" i="514"/>
  <c r="K24" i="514" s="1"/>
  <c r="B24" i="513"/>
  <c r="K24" i="513" s="1"/>
  <c r="B32" i="520" l="1"/>
  <c r="K32" i="520" s="1"/>
  <c r="K29" i="519"/>
  <c r="B30" i="519" s="1"/>
  <c r="B30" i="518"/>
  <c r="K30" i="518" s="1"/>
  <c r="B29" i="517"/>
  <c r="K29" i="517" s="1"/>
  <c r="B29" i="516"/>
  <c r="K29" i="516" s="1"/>
  <c r="B29" i="515"/>
  <c r="K29" i="515" s="1"/>
  <c r="B25" i="514"/>
  <c r="K25" i="514" s="1"/>
  <c r="B25" i="513"/>
  <c r="K25" i="513" s="1"/>
  <c r="B33" i="520" l="1"/>
  <c r="K33" i="520" s="1"/>
  <c r="K30" i="519"/>
  <c r="B31" i="519" s="1"/>
  <c r="B31" i="518"/>
  <c r="K31" i="518" s="1"/>
  <c r="B30" i="517"/>
  <c r="K30" i="517" s="1"/>
  <c r="B30" i="516"/>
  <c r="K30" i="516" s="1"/>
  <c r="B30" i="515"/>
  <c r="K30" i="515" s="1"/>
  <c r="B26" i="514"/>
  <c r="K26" i="514" s="1"/>
  <c r="B26" i="513"/>
  <c r="K26" i="513" s="1"/>
  <c r="B34" i="520" l="1"/>
  <c r="K34" i="520" s="1"/>
  <c r="K31" i="519"/>
  <c r="B32" i="519" s="1"/>
  <c r="B32" i="518"/>
  <c r="K32" i="518" s="1"/>
  <c r="B31" i="517"/>
  <c r="K31" i="517" s="1"/>
  <c r="B31" i="516"/>
  <c r="K31" i="516" s="1"/>
  <c r="B31" i="515"/>
  <c r="K31" i="515" s="1"/>
  <c r="B27" i="514"/>
  <c r="K27" i="514" s="1"/>
  <c r="B27" i="513"/>
  <c r="K27" i="513" s="1"/>
  <c r="B35" i="520" l="1"/>
  <c r="K35" i="520" s="1"/>
  <c r="K32" i="519"/>
  <c r="B33" i="519" s="1"/>
  <c r="K33" i="519" s="1"/>
  <c r="B33" i="518"/>
  <c r="K33" i="518" s="1"/>
  <c r="B32" i="517"/>
  <c r="K32" i="517" s="1"/>
  <c r="B32" i="516"/>
  <c r="K32" i="516" s="1"/>
  <c r="B32" i="515"/>
  <c r="K32" i="515" s="1"/>
  <c r="B28" i="514"/>
  <c r="K28" i="514" s="1"/>
  <c r="B28" i="513"/>
  <c r="K28" i="513" s="1"/>
  <c r="B36" i="520" l="1"/>
  <c r="K36" i="520" s="1"/>
  <c r="B34" i="519"/>
  <c r="B34" i="518"/>
  <c r="K34" i="518" s="1"/>
  <c r="B33" i="517"/>
  <c r="K33" i="517" s="1"/>
  <c r="B33" i="516"/>
  <c r="K33" i="516" s="1"/>
  <c r="B33" i="515"/>
  <c r="K33" i="515" s="1"/>
  <c r="B29" i="514"/>
  <c r="K29" i="514" s="1"/>
  <c r="B29" i="513"/>
  <c r="K29" i="513" s="1"/>
  <c r="B37" i="520" l="1"/>
  <c r="K37" i="520" s="1"/>
  <c r="K34" i="519"/>
  <c r="B35" i="519" s="1"/>
  <c r="B35" i="518"/>
  <c r="K35" i="518" s="1"/>
  <c r="B34" i="517"/>
  <c r="K34" i="517" s="1"/>
  <c r="B34" i="516"/>
  <c r="K34" i="516" s="1"/>
  <c r="B34" i="515"/>
  <c r="K34" i="515" s="1"/>
  <c r="B30" i="514"/>
  <c r="K30" i="514" s="1"/>
  <c r="B30" i="513"/>
  <c r="K30" i="513" s="1"/>
  <c r="B38" i="520" l="1"/>
  <c r="K38" i="520" s="1"/>
  <c r="K35" i="519"/>
  <c r="B36" i="519" s="1"/>
  <c r="B36" i="518"/>
  <c r="K36" i="518" s="1"/>
  <c r="B35" i="517"/>
  <c r="K35" i="517" s="1"/>
  <c r="B35" i="516"/>
  <c r="K35" i="516" s="1"/>
  <c r="B35" i="515"/>
  <c r="K35" i="515" s="1"/>
  <c r="B31" i="514"/>
  <c r="K31" i="514" s="1"/>
  <c r="B31" i="513"/>
  <c r="K31" i="513" s="1"/>
  <c r="B39" i="520" l="1"/>
  <c r="K39" i="520" s="1"/>
  <c r="K36" i="519"/>
  <c r="B37" i="519" s="1"/>
  <c r="B37" i="518"/>
  <c r="K37" i="518" s="1"/>
  <c r="B36" i="517"/>
  <c r="K36" i="517" s="1"/>
  <c r="B36" i="516"/>
  <c r="K36" i="516" s="1"/>
  <c r="B36" i="515"/>
  <c r="K36" i="515" s="1"/>
  <c r="B32" i="514"/>
  <c r="K32" i="514" s="1"/>
  <c r="B32" i="513"/>
  <c r="K32" i="513" s="1"/>
  <c r="B40" i="520" l="1"/>
  <c r="K40" i="520" s="1"/>
  <c r="K37" i="519"/>
  <c r="B38" i="519" s="1"/>
  <c r="B38" i="518"/>
  <c r="K38" i="518" s="1"/>
  <c r="B37" i="517"/>
  <c r="K37" i="517" s="1"/>
  <c r="B37" i="516"/>
  <c r="K37" i="516" s="1"/>
  <c r="B37" i="515"/>
  <c r="K37" i="515" s="1"/>
  <c r="B33" i="514"/>
  <c r="K33" i="514" s="1"/>
  <c r="B33" i="513"/>
  <c r="K33" i="513" s="1"/>
  <c r="B41" i="520" l="1"/>
  <c r="K41" i="520" s="1"/>
  <c r="K38" i="519"/>
  <c r="B39" i="519" s="1"/>
  <c r="B39" i="518"/>
  <c r="K39" i="518" s="1"/>
  <c r="B38" i="517"/>
  <c r="K38" i="517" s="1"/>
  <c r="B38" i="516"/>
  <c r="K38" i="516" s="1"/>
  <c r="B38" i="515"/>
  <c r="K38" i="515" s="1"/>
  <c r="B34" i="514"/>
  <c r="K34" i="514" s="1"/>
  <c r="B34" i="513"/>
  <c r="K34" i="513" s="1"/>
  <c r="B42" i="520" l="1"/>
  <c r="K42" i="520" s="1"/>
  <c r="K39" i="519"/>
  <c r="B40" i="519" s="1"/>
  <c r="B40" i="518"/>
  <c r="K40" i="518" s="1"/>
  <c r="B39" i="517"/>
  <c r="K39" i="517" s="1"/>
  <c r="B39" i="516"/>
  <c r="K39" i="516" s="1"/>
  <c r="B39" i="515"/>
  <c r="K39" i="515" s="1"/>
  <c r="B35" i="514"/>
  <c r="K35" i="514" s="1"/>
  <c r="B35" i="513"/>
  <c r="K35" i="513" s="1"/>
  <c r="B43" i="520" l="1"/>
  <c r="K43" i="520" s="1"/>
  <c r="K40" i="519"/>
  <c r="B41" i="519" s="1"/>
  <c r="B41" i="518"/>
  <c r="K41" i="518" s="1"/>
  <c r="B40" i="517"/>
  <c r="K40" i="517" s="1"/>
  <c r="B40" i="516"/>
  <c r="K40" i="516" s="1"/>
  <c r="B40" i="515"/>
  <c r="K40" i="515" s="1"/>
  <c r="B36" i="514"/>
  <c r="K36" i="514" s="1"/>
  <c r="B36" i="513"/>
  <c r="K36" i="513" s="1"/>
  <c r="B44" i="520" l="1"/>
  <c r="K44" i="520" s="1"/>
  <c r="K41" i="519"/>
  <c r="B42" i="519" s="1"/>
  <c r="B42" i="518"/>
  <c r="K42" i="518" s="1"/>
  <c r="B41" i="517"/>
  <c r="K41" i="517" s="1"/>
  <c r="B41" i="516"/>
  <c r="K41" i="516" s="1"/>
  <c r="B41" i="515"/>
  <c r="K41" i="515" s="1"/>
  <c r="B37" i="514"/>
  <c r="K37" i="514" s="1"/>
  <c r="B37" i="513"/>
  <c r="K37" i="513" s="1"/>
  <c r="B45" i="520" l="1"/>
  <c r="K45" i="520" s="1"/>
  <c r="K42" i="519"/>
  <c r="B43" i="519" s="1"/>
  <c r="B43" i="518"/>
  <c r="K43" i="518" s="1"/>
  <c r="B42" i="517"/>
  <c r="K42" i="517" s="1"/>
  <c r="B42" i="516"/>
  <c r="K42" i="516" s="1"/>
  <c r="B42" i="515"/>
  <c r="K42" i="515" s="1"/>
  <c r="B38" i="514"/>
  <c r="K38" i="514" s="1"/>
  <c r="B38" i="513"/>
  <c r="K38" i="513" s="1"/>
  <c r="B46" i="520" l="1"/>
  <c r="K46" i="520" s="1"/>
  <c r="K43" i="519"/>
  <c r="B44" i="519" s="1"/>
  <c r="B44" i="518"/>
  <c r="K44" i="518" s="1"/>
  <c r="B43" i="517"/>
  <c r="K43" i="517" s="1"/>
  <c r="B43" i="516"/>
  <c r="K43" i="516" s="1"/>
  <c r="B43" i="515"/>
  <c r="K43" i="515" s="1"/>
  <c r="B39" i="514"/>
  <c r="K39" i="514" s="1"/>
  <c r="B39" i="513"/>
  <c r="K39" i="513" s="1"/>
  <c r="B47" i="520" l="1"/>
  <c r="K47" i="520" s="1"/>
  <c r="K44" i="519"/>
  <c r="B45" i="519" s="1"/>
  <c r="B45" i="518"/>
  <c r="K45" i="518" s="1"/>
  <c r="B44" i="517"/>
  <c r="K44" i="517" s="1"/>
  <c r="B44" i="516"/>
  <c r="K44" i="516" s="1"/>
  <c r="B44" i="515"/>
  <c r="K44" i="515" s="1"/>
  <c r="B40" i="514"/>
  <c r="K40" i="514" s="1"/>
  <c r="B40" i="513"/>
  <c r="K40" i="513" s="1"/>
  <c r="B48" i="520" l="1"/>
  <c r="K48" i="520" s="1"/>
  <c r="K45" i="519"/>
  <c r="B46" i="519" s="1"/>
  <c r="B46" i="518"/>
  <c r="K46" i="518" s="1"/>
  <c r="B45" i="517"/>
  <c r="K45" i="517" s="1"/>
  <c r="B45" i="516"/>
  <c r="K45" i="516" s="1"/>
  <c r="B45" i="515"/>
  <c r="K45" i="515" s="1"/>
  <c r="B41" i="514"/>
  <c r="K41" i="514" s="1"/>
  <c r="B41" i="513"/>
  <c r="K41" i="513" s="1"/>
  <c r="B49" i="520" l="1"/>
  <c r="K49" i="520" s="1"/>
  <c r="K46" i="519"/>
  <c r="B47" i="519" s="1"/>
  <c r="B47" i="518"/>
  <c r="K47" i="518" s="1"/>
  <c r="B46" i="517"/>
  <c r="K46" i="517" s="1"/>
  <c r="B46" i="516"/>
  <c r="K46" i="516" s="1"/>
  <c r="B46" i="515"/>
  <c r="K46" i="515" s="1"/>
  <c r="B42" i="514"/>
  <c r="K42" i="514" s="1"/>
  <c r="B42" i="513"/>
  <c r="K42" i="513" s="1"/>
  <c r="B50" i="520" l="1"/>
  <c r="K50" i="520" s="1"/>
  <c r="K47" i="519"/>
  <c r="B48" i="519" s="1"/>
  <c r="B48" i="518"/>
  <c r="K48" i="518" s="1"/>
  <c r="B47" i="517"/>
  <c r="K47" i="517" s="1"/>
  <c r="B47" i="516"/>
  <c r="K47" i="516" s="1"/>
  <c r="B47" i="515"/>
  <c r="K47" i="515" s="1"/>
  <c r="B43" i="514"/>
  <c r="K43" i="514" s="1"/>
  <c r="B43" i="513"/>
  <c r="K43" i="513" s="1"/>
  <c r="B51" i="520" l="1"/>
  <c r="K51" i="520" s="1"/>
  <c r="K48" i="519"/>
  <c r="B49" i="519" s="1"/>
  <c r="B49" i="518"/>
  <c r="K49" i="518" s="1"/>
  <c r="B48" i="517"/>
  <c r="K48" i="517" s="1"/>
  <c r="B48" i="516"/>
  <c r="K48" i="516" s="1"/>
  <c r="B48" i="515"/>
  <c r="K48" i="515" s="1"/>
  <c r="B44" i="514"/>
  <c r="K44" i="514" s="1"/>
  <c r="B44" i="513"/>
  <c r="K44" i="513" s="1"/>
  <c r="B52" i="520" l="1"/>
  <c r="K52" i="520" s="1"/>
  <c r="K49" i="519"/>
  <c r="B50" i="519" s="1"/>
  <c r="B50" i="518"/>
  <c r="K50" i="518" s="1"/>
  <c r="B49" i="517"/>
  <c r="K49" i="517" s="1"/>
  <c r="B49" i="516"/>
  <c r="K49" i="516" s="1"/>
  <c r="B49" i="515"/>
  <c r="K49" i="515" s="1"/>
  <c r="B45" i="514"/>
  <c r="K45" i="514" s="1"/>
  <c r="B45" i="513"/>
  <c r="K45" i="513" s="1"/>
  <c r="B53" i="520" l="1"/>
  <c r="K53" i="520" s="1"/>
  <c r="K50" i="519"/>
  <c r="B51" i="519" s="1"/>
  <c r="B51" i="518"/>
  <c r="K51" i="518" s="1"/>
  <c r="B50" i="517"/>
  <c r="K50" i="517" s="1"/>
  <c r="B50" i="516"/>
  <c r="K50" i="516" s="1"/>
  <c r="B50" i="515"/>
  <c r="K50" i="515" s="1"/>
  <c r="B46" i="514"/>
  <c r="K46" i="514" s="1"/>
  <c r="B46" i="513"/>
  <c r="K46" i="513" s="1"/>
  <c r="B54" i="520" l="1"/>
  <c r="K54" i="520" s="1"/>
  <c r="K51" i="519"/>
  <c r="B52" i="519" s="1"/>
  <c r="B52" i="518"/>
  <c r="K52" i="518" s="1"/>
  <c r="B51" i="517"/>
  <c r="K51" i="517" s="1"/>
  <c r="B51" i="516"/>
  <c r="K51" i="516" s="1"/>
  <c r="B51" i="515"/>
  <c r="K51" i="515" s="1"/>
  <c r="B47" i="514"/>
  <c r="K47" i="514" s="1"/>
  <c r="B47" i="513"/>
  <c r="K47" i="513" s="1"/>
  <c r="B55" i="520" l="1"/>
  <c r="K55" i="520" s="1"/>
  <c r="K52" i="519"/>
  <c r="B53" i="519" s="1"/>
  <c r="B53" i="518"/>
  <c r="K53" i="518" s="1"/>
  <c r="B52" i="517"/>
  <c r="K52" i="517" s="1"/>
  <c r="B52" i="516"/>
  <c r="K52" i="516" s="1"/>
  <c r="B52" i="515"/>
  <c r="K52" i="515" s="1"/>
  <c r="B48" i="514"/>
  <c r="K48" i="514" s="1"/>
  <c r="B48" i="513"/>
  <c r="K48" i="513" s="1"/>
  <c r="B56" i="520" l="1"/>
  <c r="K56" i="520" s="1"/>
  <c r="K53" i="519"/>
  <c r="B54" i="519" s="1"/>
  <c r="B54" i="518"/>
  <c r="K54" i="518" s="1"/>
  <c r="B53" i="517"/>
  <c r="K53" i="517" s="1"/>
  <c r="B53" i="516"/>
  <c r="K53" i="516" s="1"/>
  <c r="B53" i="515"/>
  <c r="K53" i="515" s="1"/>
  <c r="B49" i="514"/>
  <c r="K49" i="514" s="1"/>
  <c r="B49" i="513"/>
  <c r="K49" i="513" s="1"/>
  <c r="B57" i="520" l="1"/>
  <c r="K57" i="520" s="1"/>
  <c r="K54" i="519"/>
  <c r="B55" i="519" s="1"/>
  <c r="B55" i="518"/>
  <c r="K55" i="518" s="1"/>
  <c r="B54" i="517"/>
  <c r="K54" i="517" s="1"/>
  <c r="B54" i="516"/>
  <c r="K54" i="516" s="1"/>
  <c r="B54" i="515"/>
  <c r="K54" i="515" s="1"/>
  <c r="B50" i="514"/>
  <c r="K50" i="514" s="1"/>
  <c r="B50" i="513"/>
  <c r="K50" i="513" s="1"/>
  <c r="K55" i="519" l="1"/>
  <c r="B56" i="519" s="1"/>
  <c r="B56" i="518"/>
  <c r="K56" i="518" s="1"/>
  <c r="B55" i="517"/>
  <c r="K55" i="517" s="1"/>
  <c r="B55" i="516"/>
  <c r="K55" i="516" s="1"/>
  <c r="B55" i="515"/>
  <c r="K55" i="515" s="1"/>
  <c r="B51" i="514"/>
  <c r="K51" i="514" s="1"/>
  <c r="B51" i="513"/>
  <c r="K51" i="513" s="1"/>
  <c r="K56" i="519" l="1"/>
  <c r="B57" i="519" s="1"/>
  <c r="B57" i="518"/>
  <c r="K57" i="518" s="1"/>
  <c r="B56" i="517"/>
  <c r="K56" i="517" s="1"/>
  <c r="B56" i="516"/>
  <c r="K56" i="516" s="1"/>
  <c r="B56" i="515"/>
  <c r="K56" i="515" s="1"/>
  <c r="B52" i="514"/>
  <c r="K52" i="514" s="1"/>
  <c r="B52" i="513"/>
  <c r="K52" i="513" s="1"/>
  <c r="K57" i="519" l="1"/>
  <c r="B58" i="519" s="1"/>
  <c r="K58" i="519" s="1"/>
  <c r="B58" i="518"/>
  <c r="K58" i="518" s="1"/>
  <c r="B57" i="517"/>
  <c r="K57" i="517" s="1"/>
  <c r="B57" i="516"/>
  <c r="K57" i="516" s="1"/>
  <c r="B57" i="515"/>
  <c r="K57" i="515" s="1"/>
  <c r="B53" i="514"/>
  <c r="K53" i="514" s="1"/>
  <c r="B53" i="513"/>
  <c r="K53" i="513" s="1"/>
  <c r="B58" i="516" l="1"/>
  <c r="K58" i="516" s="1"/>
  <c r="B58" i="517"/>
  <c r="K58" i="517" s="1"/>
  <c r="B54" i="514"/>
  <c r="K54" i="514" s="1"/>
  <c r="B54" i="513"/>
  <c r="K54" i="513" s="1"/>
  <c r="B55" i="514" l="1"/>
  <c r="K55" i="514" s="1"/>
  <c r="B55" i="513"/>
  <c r="K55" i="513" s="1"/>
  <c r="B56" i="514" l="1"/>
  <c r="K56" i="514" s="1"/>
  <c r="B56" i="513"/>
  <c r="K56" i="513" s="1"/>
  <c r="B57" i="514" l="1"/>
  <c r="K57" i="514" s="1"/>
  <c r="B57" i="513"/>
  <c r="K57" i="513" s="1"/>
  <c r="E10" i="512" l="1"/>
  <c r="F11" i="512"/>
  <c r="F12" i="512" s="1"/>
  <c r="F13" i="512" s="1"/>
  <c r="F14" i="512" s="1"/>
  <c r="F15" i="512" s="1"/>
  <c r="F16" i="512" s="1"/>
  <c r="F17" i="512" s="1"/>
  <c r="F18" i="512" s="1"/>
  <c r="F19" i="512" s="1"/>
  <c r="F20" i="512" s="1"/>
  <c r="F21" i="512" s="1"/>
  <c r="F22" i="512" s="1"/>
  <c r="F23" i="512" s="1"/>
  <c r="F24" i="512" s="1"/>
  <c r="F25" i="512" s="1"/>
  <c r="F26" i="512" s="1"/>
  <c r="F27" i="512" s="1"/>
  <c r="F28" i="512" s="1"/>
  <c r="F29" i="512" s="1"/>
  <c r="F30" i="512" s="1"/>
  <c r="F31" i="512" s="1"/>
  <c r="F32" i="512" s="1"/>
  <c r="F33" i="512" s="1"/>
  <c r="F34" i="512" s="1"/>
  <c r="F35" i="512" s="1"/>
  <c r="F36" i="512" s="1"/>
  <c r="F37" i="512" s="1"/>
  <c r="F38" i="512" s="1"/>
  <c r="F39" i="512" s="1"/>
  <c r="F40" i="512" s="1"/>
  <c r="F41" i="512" s="1"/>
  <c r="F42" i="512" s="1"/>
  <c r="F43" i="512" s="1"/>
  <c r="F44" i="512" s="1"/>
  <c r="F45" i="512" s="1"/>
  <c r="F46" i="512" s="1"/>
  <c r="F47" i="512" s="1"/>
  <c r="F48" i="512" s="1"/>
  <c r="F49" i="512" s="1"/>
  <c r="F50" i="512" s="1"/>
  <c r="F51" i="512" s="1"/>
  <c r="F52" i="512" s="1"/>
  <c r="F53" i="512" s="1"/>
  <c r="F54" i="512" s="1"/>
  <c r="F55" i="512" s="1"/>
  <c r="F56" i="512" s="1"/>
  <c r="F57" i="512" s="1"/>
  <c r="A11" i="512"/>
  <c r="A12" i="512" s="1"/>
  <c r="A13" i="512" s="1"/>
  <c r="A14" i="512" s="1"/>
  <c r="A15" i="512" s="1"/>
  <c r="A16" i="512" s="1"/>
  <c r="A17" i="512" s="1"/>
  <c r="A18" i="512" s="1"/>
  <c r="A19" i="512" s="1"/>
  <c r="A20" i="512" s="1"/>
  <c r="A21" i="512" s="1"/>
  <c r="A22" i="512" s="1"/>
  <c r="A23" i="512" s="1"/>
  <c r="A24" i="512" s="1"/>
  <c r="A25" i="512" s="1"/>
  <c r="A26" i="512" s="1"/>
  <c r="A27" i="512" s="1"/>
  <c r="A28" i="512" s="1"/>
  <c r="A29" i="512" s="1"/>
  <c r="A30" i="512" s="1"/>
  <c r="A31" i="512" s="1"/>
  <c r="A32" i="512" s="1"/>
  <c r="A33" i="512" s="1"/>
  <c r="A34" i="512" s="1"/>
  <c r="A35" i="512" s="1"/>
  <c r="A36" i="512" s="1"/>
  <c r="A37" i="512" s="1"/>
  <c r="A38" i="512" s="1"/>
  <c r="A39" i="512" s="1"/>
  <c r="A40" i="512" s="1"/>
  <c r="A41" i="512" s="1"/>
  <c r="A42" i="512" s="1"/>
  <c r="A43" i="512" s="1"/>
  <c r="A44" i="512" s="1"/>
  <c r="A45" i="512" s="1"/>
  <c r="A46" i="512" s="1"/>
  <c r="A47" i="512" s="1"/>
  <c r="A48" i="512" s="1"/>
  <c r="A49" i="512" s="1"/>
  <c r="A50" i="512" s="1"/>
  <c r="A51" i="512" s="1"/>
  <c r="A52" i="512" s="1"/>
  <c r="A53" i="512" s="1"/>
  <c r="A54" i="512" s="1"/>
  <c r="A55" i="512" s="1"/>
  <c r="A56" i="512" s="1"/>
  <c r="A57" i="512" s="1"/>
  <c r="B10" i="512"/>
  <c r="F8" i="512"/>
  <c r="G10" i="511"/>
  <c r="G11" i="511" s="1"/>
  <c r="G12" i="511" s="1"/>
  <c r="G13" i="511" s="1"/>
  <c r="G14" i="511" s="1"/>
  <c r="G15" i="511" s="1"/>
  <c r="G16" i="511" s="1"/>
  <c r="G17" i="511" s="1"/>
  <c r="G18" i="511" s="1"/>
  <c r="G19" i="511" s="1"/>
  <c r="G20" i="511" s="1"/>
  <c r="G21" i="511" s="1"/>
  <c r="G22" i="511" s="1"/>
  <c r="G23" i="511" s="1"/>
  <c r="G24" i="511" s="1"/>
  <c r="G25" i="511" s="1"/>
  <c r="G26" i="511" s="1"/>
  <c r="G27" i="511" s="1"/>
  <c r="G28" i="511" s="1"/>
  <c r="G29" i="511" s="1"/>
  <c r="G30" i="511" s="1"/>
  <c r="G31" i="511" s="1"/>
  <c r="G32" i="511" s="1"/>
  <c r="G33" i="511" s="1"/>
  <c r="G34" i="511" s="1"/>
  <c r="G35" i="511" s="1"/>
  <c r="G36" i="511" s="1"/>
  <c r="G37" i="511" s="1"/>
  <c r="G38" i="511" s="1"/>
  <c r="G39" i="511" s="1"/>
  <c r="G40" i="511" s="1"/>
  <c r="G41" i="511" s="1"/>
  <c r="G42" i="511" s="1"/>
  <c r="G43" i="511" s="1"/>
  <c r="G44" i="511" s="1"/>
  <c r="G45" i="511" s="1"/>
  <c r="F8" i="511"/>
  <c r="B10" i="511"/>
  <c r="A11" i="511"/>
  <c r="F11" i="511"/>
  <c r="A12" i="511"/>
  <c r="F12" i="511"/>
  <c r="F13" i="511" s="1"/>
  <c r="F14" i="511" s="1"/>
  <c r="F15" i="511" s="1"/>
  <c r="F16" i="511" s="1"/>
  <c r="F17" i="511" s="1"/>
  <c r="F18" i="511" s="1"/>
  <c r="F19" i="511" s="1"/>
  <c r="F20" i="511" s="1"/>
  <c r="F21" i="511" s="1"/>
  <c r="F22" i="511" s="1"/>
  <c r="F23" i="511" s="1"/>
  <c r="F24" i="511" s="1"/>
  <c r="F25" i="511" s="1"/>
  <c r="F26" i="511" s="1"/>
  <c r="F27" i="511" s="1"/>
  <c r="F28" i="511" s="1"/>
  <c r="F29" i="511" s="1"/>
  <c r="F30" i="511" s="1"/>
  <c r="F31" i="511" s="1"/>
  <c r="F32" i="511" s="1"/>
  <c r="F33" i="511" s="1"/>
  <c r="F34" i="511" s="1"/>
  <c r="F35" i="511" s="1"/>
  <c r="F36" i="511" s="1"/>
  <c r="F37" i="511" s="1"/>
  <c r="F38" i="511" s="1"/>
  <c r="F39" i="511" s="1"/>
  <c r="F40" i="511" s="1"/>
  <c r="F41" i="511" s="1"/>
  <c r="F42" i="511" s="1"/>
  <c r="F43" i="511" s="1"/>
  <c r="F44" i="511" s="1"/>
  <c r="F45" i="511" s="1"/>
  <c r="A13" i="511"/>
  <c r="A14" i="511" s="1"/>
  <c r="A15" i="511" s="1"/>
  <c r="A16" i="511" s="1"/>
  <c r="A17" i="511" s="1"/>
  <c r="A18" i="511" s="1"/>
  <c r="A19" i="511" s="1"/>
  <c r="A20" i="511" s="1"/>
  <c r="A21" i="511" s="1"/>
  <c r="A22" i="511" s="1"/>
  <c r="A23" i="511" s="1"/>
  <c r="A24" i="511" s="1"/>
  <c r="A25" i="511" s="1"/>
  <c r="A26" i="511" s="1"/>
  <c r="A27" i="511" s="1"/>
  <c r="A28" i="511" s="1"/>
  <c r="A29" i="511" s="1"/>
  <c r="A30" i="511" s="1"/>
  <c r="A31" i="511" s="1"/>
  <c r="A32" i="511" s="1"/>
  <c r="A33" i="511" s="1"/>
  <c r="A34" i="511" s="1"/>
  <c r="A35" i="511" s="1"/>
  <c r="A36" i="511" s="1"/>
  <c r="A37" i="511" s="1"/>
  <c r="A38" i="511" s="1"/>
  <c r="A39" i="511" s="1"/>
  <c r="A40" i="511" s="1"/>
  <c r="A41" i="511" s="1"/>
  <c r="A42" i="511" s="1"/>
  <c r="A43" i="511" s="1"/>
  <c r="A44" i="511" s="1"/>
  <c r="A45" i="511" s="1"/>
  <c r="E11" i="512" l="1"/>
  <c r="E12" i="512" s="1"/>
  <c r="E13" i="512" s="1"/>
  <c r="E14" i="512" s="1"/>
  <c r="E15" i="512" s="1"/>
  <c r="E16" i="512" s="1"/>
  <c r="E17" i="512" s="1"/>
  <c r="E18" i="512" s="1"/>
  <c r="E19" i="512" s="1"/>
  <c r="E20" i="512" s="1"/>
  <c r="E21" i="512" s="1"/>
  <c r="E22" i="512" s="1"/>
  <c r="E23" i="512" s="1"/>
  <c r="E24" i="512" s="1"/>
  <c r="E25" i="512" s="1"/>
  <c r="E26" i="512" s="1"/>
  <c r="E27" i="512" s="1"/>
  <c r="E28" i="512" s="1"/>
  <c r="E29" i="512" s="1"/>
  <c r="E30" i="512" s="1"/>
  <c r="E31" i="512" s="1"/>
  <c r="E32" i="512" s="1"/>
  <c r="E33" i="512" s="1"/>
  <c r="E34" i="512" s="1"/>
  <c r="E35" i="512" s="1"/>
  <c r="E36" i="512" s="1"/>
  <c r="E37" i="512" s="1"/>
  <c r="E38" i="512" s="1"/>
  <c r="E39" i="512" s="1"/>
  <c r="E40" i="512" s="1"/>
  <c r="E41" i="512" s="1"/>
  <c r="E42" i="512" s="1"/>
  <c r="E43" i="512" s="1"/>
  <c r="E44" i="512" s="1"/>
  <c r="E45" i="512" s="1"/>
  <c r="E46" i="512" s="1"/>
  <c r="E47" i="512" s="1"/>
  <c r="E48" i="512" s="1"/>
  <c r="E49" i="512" s="1"/>
  <c r="E50" i="512" s="1"/>
  <c r="E51" i="512" s="1"/>
  <c r="E52" i="512" s="1"/>
  <c r="E53" i="512" s="1"/>
  <c r="E54" i="512" s="1"/>
  <c r="E55" i="512" s="1"/>
  <c r="E56" i="512" s="1"/>
  <c r="E57" i="512" s="1"/>
  <c r="G10" i="512"/>
  <c r="G11" i="512" s="1"/>
  <c r="G12" i="512" s="1"/>
  <c r="G13" i="512" s="1"/>
  <c r="G14" i="512" s="1"/>
  <c r="G15" i="512" s="1"/>
  <c r="G16" i="512" s="1"/>
  <c r="G17" i="512" s="1"/>
  <c r="G18" i="512" s="1"/>
  <c r="G19" i="512" s="1"/>
  <c r="G20" i="512" s="1"/>
  <c r="G21" i="512" s="1"/>
  <c r="G22" i="512" s="1"/>
  <c r="G23" i="512" s="1"/>
  <c r="G24" i="512" s="1"/>
  <c r="G25" i="512" s="1"/>
  <c r="G26" i="512" s="1"/>
  <c r="G27" i="512" s="1"/>
  <c r="G28" i="512" s="1"/>
  <c r="G29" i="512" s="1"/>
  <c r="G30" i="512" s="1"/>
  <c r="G31" i="512" s="1"/>
  <c r="G32" i="512" s="1"/>
  <c r="G33" i="512" s="1"/>
  <c r="G34" i="512" s="1"/>
  <c r="G35" i="512" s="1"/>
  <c r="G36" i="512" s="1"/>
  <c r="G37" i="512" s="1"/>
  <c r="G38" i="512" s="1"/>
  <c r="G39" i="512" s="1"/>
  <c r="G40" i="512" s="1"/>
  <c r="G41" i="512" s="1"/>
  <c r="G42" i="512" s="1"/>
  <c r="G43" i="512" s="1"/>
  <c r="G44" i="512" s="1"/>
  <c r="G45" i="512" s="1"/>
  <c r="G46" i="512" s="1"/>
  <c r="G47" i="512" s="1"/>
  <c r="G48" i="512" s="1"/>
  <c r="G49" i="512" s="1"/>
  <c r="G50" i="512" s="1"/>
  <c r="G51" i="512" s="1"/>
  <c r="G52" i="512" s="1"/>
  <c r="G53" i="512" s="1"/>
  <c r="G54" i="512" s="1"/>
  <c r="G55" i="512" s="1"/>
  <c r="G56" i="512" s="1"/>
  <c r="G57" i="512" s="1"/>
  <c r="K10" i="512"/>
  <c r="B11" i="512" s="1"/>
  <c r="K11" i="512" s="1"/>
  <c r="E11" i="511"/>
  <c r="E12" i="511" s="1"/>
  <c r="E13" i="511" s="1"/>
  <c r="E14" i="511" s="1"/>
  <c r="E15" i="511" s="1"/>
  <c r="E16" i="511" s="1"/>
  <c r="E17" i="511" s="1"/>
  <c r="E18" i="511" s="1"/>
  <c r="E19" i="511" s="1"/>
  <c r="E20" i="511" s="1"/>
  <c r="E21" i="511" s="1"/>
  <c r="E22" i="511" s="1"/>
  <c r="E23" i="511" s="1"/>
  <c r="E24" i="511" s="1"/>
  <c r="E25" i="511" s="1"/>
  <c r="E26" i="511" s="1"/>
  <c r="E27" i="511" s="1"/>
  <c r="E28" i="511" s="1"/>
  <c r="E29" i="511" s="1"/>
  <c r="E30" i="511" s="1"/>
  <c r="E31" i="511" s="1"/>
  <c r="E32" i="511" s="1"/>
  <c r="E33" i="511" s="1"/>
  <c r="E34" i="511" s="1"/>
  <c r="E35" i="511" s="1"/>
  <c r="E36" i="511" s="1"/>
  <c r="E37" i="511" s="1"/>
  <c r="E38" i="511" s="1"/>
  <c r="E39" i="511" s="1"/>
  <c r="E40" i="511" s="1"/>
  <c r="E41" i="511" s="1"/>
  <c r="E42" i="511" s="1"/>
  <c r="E43" i="511" s="1"/>
  <c r="E44" i="511" s="1"/>
  <c r="E45" i="511" s="1"/>
  <c r="K10" i="511"/>
  <c r="B11" i="511" s="1"/>
  <c r="K11" i="511" s="1"/>
  <c r="B12" i="511" l="1"/>
  <c r="K12" i="511" s="1"/>
  <c r="B12" i="512"/>
  <c r="K12" i="512" s="1"/>
  <c r="B13" i="512" l="1"/>
  <c r="B13" i="511"/>
  <c r="K13" i="511" s="1"/>
  <c r="K13" i="512" l="1"/>
  <c r="B14" i="512" s="1"/>
  <c r="K14" i="512" s="1"/>
  <c r="B15" i="512" s="1"/>
  <c r="K15" i="512" s="1"/>
  <c r="B14" i="511"/>
  <c r="K14" i="511" s="1"/>
  <c r="B16" i="512" l="1"/>
  <c r="K16" i="512" s="1"/>
  <c r="B15" i="511"/>
  <c r="K15" i="511" s="1"/>
  <c r="B17" i="512" l="1"/>
  <c r="K17" i="512" s="1"/>
  <c r="B16" i="511"/>
  <c r="K16" i="511" s="1"/>
  <c r="B18" i="512" l="1"/>
  <c r="K18" i="512" s="1"/>
  <c r="B17" i="511"/>
  <c r="K17" i="511" s="1"/>
  <c r="B19" i="512" l="1"/>
  <c r="K19" i="512" s="1"/>
  <c r="B18" i="511"/>
  <c r="K18" i="511" s="1"/>
  <c r="B20" i="512" l="1"/>
  <c r="K20" i="512" s="1"/>
  <c r="B19" i="511"/>
  <c r="K19" i="511" s="1"/>
  <c r="B21" i="512" l="1"/>
  <c r="K21" i="512" s="1"/>
  <c r="B20" i="511"/>
  <c r="K20" i="511" s="1"/>
  <c r="B21" i="511" l="1"/>
  <c r="K21" i="511" s="1"/>
  <c r="B22" i="512"/>
  <c r="K22" i="512" s="1"/>
  <c r="B22" i="511" l="1"/>
  <c r="K22" i="511" s="1"/>
  <c r="B23" i="512"/>
  <c r="K23" i="512" s="1"/>
  <c r="B23" i="511" l="1"/>
  <c r="K23" i="511" s="1"/>
  <c r="B24" i="512"/>
  <c r="K24" i="512" s="1"/>
  <c r="B24" i="511" l="1"/>
  <c r="K24" i="511" s="1"/>
  <c r="B25" i="512"/>
  <c r="K25" i="512" s="1"/>
  <c r="B25" i="511" l="1"/>
  <c r="K25" i="511" s="1"/>
  <c r="B26" i="512"/>
  <c r="K26" i="512" s="1"/>
  <c r="B26" i="511" l="1"/>
  <c r="K26" i="511" s="1"/>
  <c r="B27" i="512"/>
  <c r="K27" i="512" s="1"/>
  <c r="E11" i="510"/>
  <c r="E12" i="510" s="1"/>
  <c r="E13" i="510" s="1"/>
  <c r="E14" i="510" s="1"/>
  <c r="E15" i="510" s="1"/>
  <c r="E16" i="510" s="1"/>
  <c r="E17" i="510" s="1"/>
  <c r="E18" i="510" s="1"/>
  <c r="E19" i="510" s="1"/>
  <c r="E20" i="510" s="1"/>
  <c r="E21" i="510" s="1"/>
  <c r="E22" i="510" s="1"/>
  <c r="E23" i="510" s="1"/>
  <c r="E24" i="510" s="1"/>
  <c r="E25" i="510" s="1"/>
  <c r="E26" i="510" s="1"/>
  <c r="E27" i="510" s="1"/>
  <c r="E28" i="510" s="1"/>
  <c r="E29" i="510" s="1"/>
  <c r="E30" i="510" s="1"/>
  <c r="E31" i="510" s="1"/>
  <c r="E32" i="510" s="1"/>
  <c r="E33" i="510" s="1"/>
  <c r="E34" i="510" s="1"/>
  <c r="E35" i="510" s="1"/>
  <c r="E36" i="510" s="1"/>
  <c r="E37" i="510" s="1"/>
  <c r="E38" i="510" s="1"/>
  <c r="E39" i="510" s="1"/>
  <c r="E40" i="510" s="1"/>
  <c r="E41" i="510" s="1"/>
  <c r="E42" i="510" s="1"/>
  <c r="E43" i="510" s="1"/>
  <c r="E44" i="510" s="1"/>
  <c r="E45" i="510" s="1"/>
  <c r="E46" i="510" s="1"/>
  <c r="E47" i="510" s="1"/>
  <c r="E48" i="510" s="1"/>
  <c r="E49" i="510" s="1"/>
  <c r="E50" i="510" s="1"/>
  <c r="E51" i="510" s="1"/>
  <c r="E52" i="510" s="1"/>
  <c r="E53" i="510" s="1"/>
  <c r="E54" i="510" s="1"/>
  <c r="E55" i="510" s="1"/>
  <c r="E56" i="510" s="1"/>
  <c r="E57" i="510" s="1"/>
  <c r="C5" i="510"/>
  <c r="F11" i="510"/>
  <c r="F12" i="510" s="1"/>
  <c r="F13" i="510" s="1"/>
  <c r="F14" i="510" s="1"/>
  <c r="F15" i="510" s="1"/>
  <c r="F16" i="510" s="1"/>
  <c r="F17" i="510" s="1"/>
  <c r="F18" i="510" s="1"/>
  <c r="F19" i="510" s="1"/>
  <c r="F20" i="510" s="1"/>
  <c r="F21" i="510" s="1"/>
  <c r="F22" i="510" s="1"/>
  <c r="F23" i="510" s="1"/>
  <c r="F24" i="510" s="1"/>
  <c r="F25" i="510" s="1"/>
  <c r="F26" i="510" s="1"/>
  <c r="F27" i="510" s="1"/>
  <c r="F28" i="510" s="1"/>
  <c r="F29" i="510" s="1"/>
  <c r="F30" i="510" s="1"/>
  <c r="F31" i="510" s="1"/>
  <c r="F32" i="510" s="1"/>
  <c r="F33" i="510" s="1"/>
  <c r="F34" i="510" s="1"/>
  <c r="F35" i="510" s="1"/>
  <c r="F36" i="510" s="1"/>
  <c r="F37" i="510" s="1"/>
  <c r="F38" i="510" s="1"/>
  <c r="F39" i="510" s="1"/>
  <c r="F40" i="510" s="1"/>
  <c r="F41" i="510" s="1"/>
  <c r="F42" i="510" s="1"/>
  <c r="F43" i="510" s="1"/>
  <c r="F44" i="510" s="1"/>
  <c r="F45" i="510" s="1"/>
  <c r="F46" i="510" s="1"/>
  <c r="F47" i="510" s="1"/>
  <c r="F48" i="510" s="1"/>
  <c r="F49" i="510" s="1"/>
  <c r="F50" i="510" s="1"/>
  <c r="F51" i="510" s="1"/>
  <c r="F52" i="510" s="1"/>
  <c r="F53" i="510" s="1"/>
  <c r="F54" i="510" s="1"/>
  <c r="F55" i="510" s="1"/>
  <c r="F56" i="510" s="1"/>
  <c r="F57" i="510" s="1"/>
  <c r="A11" i="510"/>
  <c r="A12" i="510" s="1"/>
  <c r="A13" i="510" s="1"/>
  <c r="A14" i="510" s="1"/>
  <c r="A15" i="510" s="1"/>
  <c r="A16" i="510" s="1"/>
  <c r="A17" i="510" s="1"/>
  <c r="A18" i="510" s="1"/>
  <c r="A19" i="510" s="1"/>
  <c r="A20" i="510" s="1"/>
  <c r="A21" i="510" s="1"/>
  <c r="A22" i="510" s="1"/>
  <c r="A23" i="510" s="1"/>
  <c r="A24" i="510" s="1"/>
  <c r="A25" i="510" s="1"/>
  <c r="A26" i="510" s="1"/>
  <c r="A27" i="510" s="1"/>
  <c r="A28" i="510" s="1"/>
  <c r="A29" i="510" s="1"/>
  <c r="A30" i="510" s="1"/>
  <c r="A31" i="510" s="1"/>
  <c r="A32" i="510" s="1"/>
  <c r="A33" i="510" s="1"/>
  <c r="A34" i="510" s="1"/>
  <c r="A35" i="510" s="1"/>
  <c r="A36" i="510" s="1"/>
  <c r="A37" i="510" s="1"/>
  <c r="A38" i="510" s="1"/>
  <c r="A39" i="510" s="1"/>
  <c r="A40" i="510" s="1"/>
  <c r="A41" i="510" s="1"/>
  <c r="A42" i="510" s="1"/>
  <c r="A43" i="510" s="1"/>
  <c r="A44" i="510" s="1"/>
  <c r="A45" i="510" s="1"/>
  <c r="A46" i="510" s="1"/>
  <c r="A47" i="510" s="1"/>
  <c r="A48" i="510" s="1"/>
  <c r="A49" i="510" s="1"/>
  <c r="A50" i="510" s="1"/>
  <c r="A51" i="510" s="1"/>
  <c r="A52" i="510" s="1"/>
  <c r="A53" i="510" s="1"/>
  <c r="A54" i="510" s="1"/>
  <c r="A55" i="510" s="1"/>
  <c r="A56" i="510" s="1"/>
  <c r="A57" i="510" s="1"/>
  <c r="G10" i="510"/>
  <c r="G11" i="510" s="1"/>
  <c r="G12" i="510" s="1"/>
  <c r="G13" i="510" s="1"/>
  <c r="G14" i="510" s="1"/>
  <c r="G15" i="510" s="1"/>
  <c r="G16" i="510" s="1"/>
  <c r="G17" i="510" s="1"/>
  <c r="G18" i="510" s="1"/>
  <c r="G19" i="510" s="1"/>
  <c r="G20" i="510" s="1"/>
  <c r="G21" i="510" s="1"/>
  <c r="G22" i="510" s="1"/>
  <c r="G23" i="510" s="1"/>
  <c r="G24" i="510" s="1"/>
  <c r="G25" i="510" s="1"/>
  <c r="G26" i="510" s="1"/>
  <c r="G27" i="510" s="1"/>
  <c r="G28" i="510" s="1"/>
  <c r="G29" i="510" s="1"/>
  <c r="G30" i="510" s="1"/>
  <c r="G31" i="510" s="1"/>
  <c r="G32" i="510" s="1"/>
  <c r="G33" i="510" s="1"/>
  <c r="G34" i="510" s="1"/>
  <c r="G35" i="510" s="1"/>
  <c r="G36" i="510" s="1"/>
  <c r="G37" i="510" s="1"/>
  <c r="G38" i="510" s="1"/>
  <c r="G39" i="510" s="1"/>
  <c r="G40" i="510" s="1"/>
  <c r="G41" i="510" s="1"/>
  <c r="G42" i="510" s="1"/>
  <c r="G43" i="510" s="1"/>
  <c r="G44" i="510" s="1"/>
  <c r="G45" i="510" s="1"/>
  <c r="G46" i="510" s="1"/>
  <c r="G47" i="510" s="1"/>
  <c r="G48" i="510" s="1"/>
  <c r="G49" i="510" s="1"/>
  <c r="G50" i="510" s="1"/>
  <c r="G51" i="510" s="1"/>
  <c r="G52" i="510" s="1"/>
  <c r="G53" i="510" s="1"/>
  <c r="G54" i="510" s="1"/>
  <c r="G55" i="510" s="1"/>
  <c r="G56" i="510" s="1"/>
  <c r="G57" i="510" s="1"/>
  <c r="B10" i="510"/>
  <c r="K10" i="510" s="1"/>
  <c r="B11" i="510" s="1"/>
  <c r="F8" i="510"/>
  <c r="K11" i="510" l="1"/>
  <c r="B12" i="510" s="1"/>
  <c r="K12" i="510" s="1"/>
  <c r="B27" i="511"/>
  <c r="K27" i="511" s="1"/>
  <c r="B28" i="512"/>
  <c r="K28" i="512" s="1"/>
  <c r="B28" i="511" l="1"/>
  <c r="K28" i="511" s="1"/>
  <c r="B29" i="512"/>
  <c r="K29" i="512" s="1"/>
  <c r="B13" i="510"/>
  <c r="K13" i="510" s="1"/>
  <c r="B29" i="511" l="1"/>
  <c r="K29" i="511" s="1"/>
  <c r="B30" i="512"/>
  <c r="K30" i="512" s="1"/>
  <c r="B14" i="510"/>
  <c r="K14" i="510" s="1"/>
  <c r="B30" i="511" l="1"/>
  <c r="K30" i="511" s="1"/>
  <c r="B31" i="512"/>
  <c r="K31" i="512" s="1"/>
  <c r="B15" i="510"/>
  <c r="K15" i="510" s="1"/>
  <c r="B31" i="511" l="1"/>
  <c r="K31" i="511" s="1"/>
  <c r="B32" i="512"/>
  <c r="K32" i="512" s="1"/>
  <c r="B16" i="510"/>
  <c r="K16" i="510" s="1"/>
  <c r="B32" i="511" l="1"/>
  <c r="K32" i="511" s="1"/>
  <c r="B33" i="512"/>
  <c r="K33" i="512" s="1"/>
  <c r="B17" i="510"/>
  <c r="K17" i="510" s="1"/>
  <c r="B33" i="511" l="1"/>
  <c r="K33" i="511" s="1"/>
  <c r="B34" i="512"/>
  <c r="K34" i="512" s="1"/>
  <c r="B18" i="510"/>
  <c r="K18" i="510" s="1"/>
  <c r="B34" i="511" l="1"/>
  <c r="K34" i="511" s="1"/>
  <c r="B35" i="512"/>
  <c r="K35" i="512" s="1"/>
  <c r="B19" i="510"/>
  <c r="B35" i="511" l="1"/>
  <c r="K19" i="510"/>
  <c r="B20" i="510" s="1"/>
  <c r="K20" i="510" s="1"/>
  <c r="B21" i="510" s="1"/>
  <c r="K21" i="510" s="1"/>
  <c r="B36" i="512"/>
  <c r="K36" i="512" s="1"/>
  <c r="K35" i="511" l="1"/>
  <c r="B36" i="511" s="1"/>
  <c r="K36" i="511" s="1"/>
  <c r="B37" i="511" s="1"/>
  <c r="K37" i="511" s="1"/>
  <c r="B37" i="512"/>
  <c r="K37" i="512" s="1"/>
  <c r="B22" i="510"/>
  <c r="K22" i="510" s="1"/>
  <c r="B38" i="512" l="1"/>
  <c r="K38" i="512" s="1"/>
  <c r="B38" i="511"/>
  <c r="K38" i="511" s="1"/>
  <c r="B23" i="510"/>
  <c r="K23" i="510" s="1"/>
  <c r="B39" i="512" l="1"/>
  <c r="K39" i="512" s="1"/>
  <c r="B39" i="511"/>
  <c r="K39" i="511" s="1"/>
  <c r="B24" i="510"/>
  <c r="K24" i="510" s="1"/>
  <c r="B40" i="512" l="1"/>
  <c r="K40" i="512" s="1"/>
  <c r="B40" i="511"/>
  <c r="K40" i="511" s="1"/>
  <c r="B25" i="510"/>
  <c r="K25" i="510" s="1"/>
  <c r="B41" i="512" l="1"/>
  <c r="K41" i="512" s="1"/>
  <c r="B41" i="511"/>
  <c r="K41" i="511" s="1"/>
  <c r="B26" i="510"/>
  <c r="K26" i="510" s="1"/>
  <c r="B42" i="512" l="1"/>
  <c r="K42" i="512" s="1"/>
  <c r="B42" i="511"/>
  <c r="K42" i="511" s="1"/>
  <c r="B27" i="510"/>
  <c r="K27" i="510" s="1"/>
  <c r="B43" i="512" l="1"/>
  <c r="K43" i="512" s="1"/>
  <c r="B43" i="511"/>
  <c r="K43" i="511" s="1"/>
  <c r="B28" i="510"/>
  <c r="K28" i="510" s="1"/>
  <c r="B44" i="512" l="1"/>
  <c r="K44" i="512" s="1"/>
  <c r="B44" i="511"/>
  <c r="K44" i="511" s="1"/>
  <c r="B29" i="510"/>
  <c r="K29" i="510" s="1"/>
  <c r="B45" i="512" l="1"/>
  <c r="K45" i="512" s="1"/>
  <c r="B45" i="511"/>
  <c r="K45" i="511" s="1"/>
  <c r="B30" i="510"/>
  <c r="K30" i="510" s="1"/>
  <c r="B46" i="512" l="1"/>
  <c r="K46" i="512" s="1"/>
  <c r="B31" i="510"/>
  <c r="K31" i="510" s="1"/>
  <c r="B47" i="512" l="1"/>
  <c r="K47" i="512" s="1"/>
  <c r="B32" i="510"/>
  <c r="K32" i="510" s="1"/>
  <c r="B48" i="512" l="1"/>
  <c r="K48" i="512" s="1"/>
  <c r="B33" i="510"/>
  <c r="K33" i="510" s="1"/>
  <c r="B49" i="512" l="1"/>
  <c r="K49" i="512" s="1"/>
  <c r="B34" i="510"/>
  <c r="K34" i="510" s="1"/>
  <c r="B50" i="512" l="1"/>
  <c r="K50" i="512" s="1"/>
  <c r="B35" i="510"/>
  <c r="K35" i="510" s="1"/>
  <c r="B51" i="512" l="1"/>
  <c r="K51" i="512" s="1"/>
  <c r="B36" i="510"/>
  <c r="K36" i="510" s="1"/>
  <c r="B52" i="512" l="1"/>
  <c r="K52" i="512" s="1"/>
  <c r="B37" i="510"/>
  <c r="K37" i="510" s="1"/>
  <c r="B53" i="512" l="1"/>
  <c r="K53" i="512" s="1"/>
  <c r="B38" i="510"/>
  <c r="K38" i="510" s="1"/>
  <c r="B54" i="512" l="1"/>
  <c r="K54" i="512" s="1"/>
  <c r="B39" i="510"/>
  <c r="K39" i="510" s="1"/>
  <c r="B55" i="512" l="1"/>
  <c r="K55" i="512" s="1"/>
  <c r="B40" i="510"/>
  <c r="K40" i="510" s="1"/>
  <c r="B56" i="512" l="1"/>
  <c r="K56" i="512" s="1"/>
  <c r="B41" i="510"/>
  <c r="K41" i="510" s="1"/>
  <c r="B57" i="512" l="1"/>
  <c r="K57" i="512" s="1"/>
  <c r="B42" i="510"/>
  <c r="K42" i="510" s="1"/>
  <c r="B43" i="510" l="1"/>
  <c r="K43" i="510" s="1"/>
  <c r="B44" i="510" l="1"/>
  <c r="K44" i="510" s="1"/>
  <c r="B45" i="510" l="1"/>
  <c r="K45" i="510" s="1"/>
  <c r="B46" i="510" l="1"/>
  <c r="K46" i="510" s="1"/>
  <c r="B47" i="510" l="1"/>
  <c r="K47" i="510" s="1"/>
  <c r="B48" i="510" l="1"/>
  <c r="K48" i="510" s="1"/>
  <c r="B49" i="510" l="1"/>
  <c r="K49" i="510" s="1"/>
  <c r="B50" i="510" l="1"/>
  <c r="K50" i="510" s="1"/>
  <c r="B51" i="510" l="1"/>
  <c r="K51" i="510" s="1"/>
  <c r="B52" i="510" l="1"/>
  <c r="K52" i="510" s="1"/>
  <c r="B53" i="510" l="1"/>
  <c r="K53" i="510" s="1"/>
  <c r="B54" i="510" l="1"/>
  <c r="K54" i="510" s="1"/>
  <c r="B55" i="510" l="1"/>
  <c r="K55" i="510" s="1"/>
  <c r="B56" i="510" l="1"/>
  <c r="K56" i="510" s="1"/>
  <c r="B57" i="510" l="1"/>
  <c r="K57" i="510" s="1"/>
</calcChain>
</file>

<file path=xl/sharedStrings.xml><?xml version="1.0" encoding="utf-8"?>
<sst xmlns="http://schemas.openxmlformats.org/spreadsheetml/2006/main" count="8196" uniqueCount="170">
  <si>
    <t>KOPERASI KARYAWAN BCA MITRA SEJAHTERA</t>
  </si>
  <si>
    <t>Unit Simpan Pinjam</t>
  </si>
  <si>
    <t xml:space="preserve">Pokok Pinjaman : Rp. </t>
  </si>
  <si>
    <t>Suku Bunga          : 1,2%/Bulan</t>
  </si>
  <si>
    <t>Angs Ke</t>
  </si>
  <si>
    <t>Pokok Pinjaman</t>
  </si>
  <si>
    <t>Bulan</t>
  </si>
  <si>
    <t>Tahun</t>
  </si>
  <si>
    <t>POKOK</t>
  </si>
  <si>
    <t>BUNGA</t>
  </si>
  <si>
    <t>Angsuran/Bulan</t>
  </si>
  <si>
    <t>APRIL</t>
  </si>
  <si>
    <t>THR</t>
  </si>
  <si>
    <t>TAT</t>
  </si>
  <si>
    <t>SALDO</t>
  </si>
  <si>
    <t>1</t>
  </si>
  <si>
    <t>Des</t>
  </si>
  <si>
    <t>Jan</t>
  </si>
  <si>
    <t>Peb</t>
  </si>
  <si>
    <t>Aprl</t>
  </si>
  <si>
    <t>Mei</t>
  </si>
  <si>
    <t>Juni</t>
  </si>
  <si>
    <t>Juli</t>
  </si>
  <si>
    <t>Agts</t>
  </si>
  <si>
    <t>Sep</t>
  </si>
  <si>
    <t>Okt</t>
  </si>
  <si>
    <t>Nop</t>
  </si>
  <si>
    <t>Mrt</t>
  </si>
  <si>
    <t>2018</t>
  </si>
  <si>
    <t>2019</t>
  </si>
  <si>
    <t>2020</t>
  </si>
  <si>
    <t>2021</t>
  </si>
  <si>
    <t>TABEL ANGSURAN PINJAMAN DILUAR NORMATIF</t>
  </si>
  <si>
    <t xml:space="preserve">Tgl Realisasi        :  </t>
  </si>
  <si>
    <t xml:space="preserve">                            </t>
  </si>
  <si>
    <t>Jangka Waktu     : 36</t>
  </si>
  <si>
    <t>2022</t>
  </si>
  <si>
    <t>Nama                     : MUJIANA</t>
  </si>
  <si>
    <t>NIP                          : 921870</t>
  </si>
  <si>
    <t>Jangka Waktu     : 30</t>
  </si>
  <si>
    <t>Jangka Waktu     : 34</t>
  </si>
  <si>
    <t>Nama                     : WELYANTI</t>
  </si>
  <si>
    <t>NIP                          : 976909</t>
  </si>
  <si>
    <t>Nama                     : WINARTO</t>
  </si>
  <si>
    <t>NIP                          : 970675</t>
  </si>
  <si>
    <t>Nama                     : EMY SRI HASTUTI</t>
  </si>
  <si>
    <t>NIP                          : 902254</t>
  </si>
  <si>
    <t>Nama                     : NASDJIJANTO</t>
  </si>
  <si>
    <t>NIP                          : 885752</t>
  </si>
  <si>
    <t>Jangka Waktu     : 24</t>
  </si>
  <si>
    <t>Nama                     : FITRIANA M</t>
  </si>
  <si>
    <t>NIP                          : 990555</t>
  </si>
  <si>
    <t>Nama                     : DAVID LAMONGI</t>
  </si>
  <si>
    <t>NIP                          : 975130</t>
  </si>
  <si>
    <t>Nama                     : AGUNG SULAKSONO</t>
  </si>
  <si>
    <t>NIP                          : 914242</t>
  </si>
  <si>
    <t>Nama                     : Herlina Safitri</t>
  </si>
  <si>
    <t>NIP                          : 921602</t>
  </si>
  <si>
    <t>NIP                          : 885399</t>
  </si>
  <si>
    <t>Nama                     : NOERLITA SWANDAYANI</t>
  </si>
  <si>
    <t>2024</t>
  </si>
  <si>
    <t>2023</t>
  </si>
  <si>
    <t>NIP                          : 975772</t>
  </si>
  <si>
    <t>Nama                     : NANIEK MARLIAN DEWI</t>
  </si>
  <si>
    <t>Nama                     : ONNY SURYANI</t>
  </si>
  <si>
    <t>NIP                          : 911095</t>
  </si>
  <si>
    <t>Nama                     : ISTI SURYANDINI</t>
  </si>
  <si>
    <t>NIP                          : 950149</t>
  </si>
  <si>
    <t xml:space="preserve">Nama                     : ELISABETH L </t>
  </si>
  <si>
    <t>NIP                          : 055426</t>
  </si>
  <si>
    <t>Jangka Waktu     : 35</t>
  </si>
  <si>
    <t>Nama                     : SOETRISNO</t>
  </si>
  <si>
    <t>NIP                          : 885560</t>
  </si>
  <si>
    <t>Nama                     : SANDY DEBORAH</t>
  </si>
  <si>
    <t>NIP                          : 962795</t>
  </si>
  <si>
    <t>Nama                     : MARDJUKI</t>
  </si>
  <si>
    <t>NIP                          : 962069</t>
  </si>
  <si>
    <t>Nama                     : SALAMET</t>
  </si>
  <si>
    <t>NIP                          : 896735</t>
  </si>
  <si>
    <t>Jangka Waktu     : 17</t>
  </si>
  <si>
    <t>Nama                     : ERI ERLANGGA</t>
  </si>
  <si>
    <t>NIP                          : 970109</t>
  </si>
  <si>
    <t>Nama                     : TUNAS BASUKI</t>
  </si>
  <si>
    <t>NIP                          : 899514</t>
  </si>
  <si>
    <t>Nama                     : DEWI MILASARI</t>
  </si>
  <si>
    <t>NIP                          : 970671</t>
  </si>
  <si>
    <t>Nama                     : SUNDORO</t>
  </si>
  <si>
    <t>NIP                          : 972951</t>
  </si>
  <si>
    <t>Jangka Waktu     : 47</t>
  </si>
  <si>
    <t>Nama                     : NUNUNG AMBIKA</t>
  </si>
  <si>
    <t>NIP                          : 972154</t>
  </si>
  <si>
    <t>Nama                     : DIAN LUGRAHENY</t>
  </si>
  <si>
    <t>NIP                          : 962823</t>
  </si>
  <si>
    <t>2017</t>
  </si>
  <si>
    <t>Tgl Realisasi        : 26 JULI 2017</t>
  </si>
  <si>
    <t>Nama                     : HIRAWATI K</t>
  </si>
  <si>
    <t>NIP                          : 003739</t>
  </si>
  <si>
    <t>Jangka Waktu     : 46</t>
  </si>
  <si>
    <t>Nama                     : MENG SENG</t>
  </si>
  <si>
    <t>NIP                          : 973683</t>
  </si>
  <si>
    <t>Jangka Waktu     : 48</t>
  </si>
  <si>
    <t>Nama                     : ENDRIA WAHJUDI</t>
  </si>
  <si>
    <t>NIP                          : 920409</t>
  </si>
  <si>
    <t>Nama                     : KEN FITRI NILUH</t>
  </si>
  <si>
    <t>NIP                          : 913364</t>
  </si>
  <si>
    <t>Nama                     : JO KUI PU</t>
  </si>
  <si>
    <t>NIP                          : 973875</t>
  </si>
  <si>
    <t>Nama                     : INA SUGIARTI</t>
  </si>
  <si>
    <t>NIP                          : 972948</t>
  </si>
  <si>
    <t>Jangka Waktu     : 40</t>
  </si>
  <si>
    <t xml:space="preserve">Nama                     : </t>
  </si>
  <si>
    <t xml:space="preserve">NIP                          : </t>
  </si>
  <si>
    <t>Nama                     : APRILLIA PUSPITO A</t>
  </si>
  <si>
    <t>NIP                          : 055147</t>
  </si>
  <si>
    <t>Nama                     : INDAH RATNA W</t>
  </si>
  <si>
    <t>NIP                          : 007689</t>
  </si>
  <si>
    <t>Tgl Realisasi        :  10 JULI 2017</t>
  </si>
  <si>
    <t>Nama                     : ELLYDA YULIAWATI</t>
  </si>
  <si>
    <t>NIP                          : 009682</t>
  </si>
  <si>
    <t>Nama                     : IWAN SANTOSO</t>
  </si>
  <si>
    <t>NIP                          : 011659</t>
  </si>
  <si>
    <t>Nama                     : MUNDI WIRA</t>
  </si>
  <si>
    <t>NIP                          : 975043</t>
  </si>
  <si>
    <t>Nama                     : NUR CHAYATI</t>
  </si>
  <si>
    <t>NIP                          : 912209</t>
  </si>
  <si>
    <t>Nama                     : MAMIK TJITRARASMI</t>
  </si>
  <si>
    <t>NIP                          : 920032</t>
  </si>
  <si>
    <t>Jangka Waktu     : 15</t>
  </si>
  <si>
    <t>Nama                     : TEGUH PRIHANTO</t>
  </si>
  <si>
    <t>NIP                          : 904370</t>
  </si>
  <si>
    <t>Nama                     : LILIK SETYAWATI</t>
  </si>
  <si>
    <t>NIP                          : 962690</t>
  </si>
  <si>
    <t>Jangka Waktu     : 33</t>
  </si>
  <si>
    <t>Nama                     : FIDHI SYAMSUL</t>
  </si>
  <si>
    <t>NIP                          : 005817</t>
  </si>
  <si>
    <t>Nama                     : SETYO BUDI W</t>
  </si>
  <si>
    <t>NIP                          : 973099</t>
  </si>
  <si>
    <t>Jangka Waktu     : 12</t>
  </si>
  <si>
    <t>Nama                     : KOMARI</t>
  </si>
  <si>
    <t>NIP                          : 976956</t>
  </si>
  <si>
    <t>Jangka Waktu     : 45</t>
  </si>
  <si>
    <t>Nama                     : ENDANG POERWANTINI</t>
  </si>
  <si>
    <t>NIP                          : 930113</t>
  </si>
  <si>
    <t>Jangka Waktu     : 41</t>
  </si>
  <si>
    <t>Nama                     : WAHYU UTOMO</t>
  </si>
  <si>
    <t>NIP                          : 973267</t>
  </si>
  <si>
    <t>Nama                     : SRI RAHAYU</t>
  </si>
  <si>
    <t>NIP                          : 910056</t>
  </si>
  <si>
    <t>Jangka Waktu     : 42</t>
  </si>
  <si>
    <t>Nama                     : ERMYN SOESY</t>
  </si>
  <si>
    <t>NIP                          : 900265</t>
  </si>
  <si>
    <t>Nama                     : RR NUSYE DIAN</t>
  </si>
  <si>
    <t>NIP                          : 912222</t>
  </si>
  <si>
    <t>Nama                     : ANNA MEILIANA</t>
  </si>
  <si>
    <t>NIP                          : 911091</t>
  </si>
  <si>
    <t>Jangka Waktu     : 22</t>
  </si>
  <si>
    <t>Nama                     : ANA REKASARI</t>
  </si>
  <si>
    <t>NIP                          : 970337</t>
  </si>
  <si>
    <t>Nama                     : CICILIA WIDIARTI</t>
  </si>
  <si>
    <t>NIP                          : 885571</t>
  </si>
  <si>
    <t>Nama                     : TITIN HERNANIK</t>
  </si>
  <si>
    <t>NIP                          : 973145</t>
  </si>
  <si>
    <t>Jangka Waktu     : 38</t>
  </si>
  <si>
    <t>Nama                     : JULI SULISTIAWATI</t>
  </si>
  <si>
    <t>NIP                          : 950242</t>
  </si>
  <si>
    <t>Nama                     : AGUS SUWANDI</t>
  </si>
  <si>
    <t>NIP                          : 951123</t>
  </si>
  <si>
    <t>Jangka Waktu     : 32</t>
  </si>
  <si>
    <t>Nama                     : FERRY YOHANES</t>
  </si>
  <si>
    <t>NIP                          : 932120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</si>
</sst>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[$Rp-421]* #,##0_);_([$Rp-421]* \(#,##0\);_([$Rp-421]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43" fontId="2" fillId="0" borderId="0" xfId="1" applyFont="1" applyFill="1"/>
    <xf numFmtId="43" fontId="0" fillId="0" borderId="0" xfId="0" applyNumberFormat="1" applyFill="1"/>
    <xf numFmtId="43" fontId="0" fillId="0" borderId="0" xfId="1" applyFont="1" applyFill="1"/>
    <xf numFmtId="0" fontId="0" fillId="2" borderId="1" xfId="0" applyFill="1" applyBorder="1" applyAlignment="1">
      <alignment horizontal="center"/>
    </xf>
    <xf numFmtId="43" fontId="0" fillId="0" borderId="1" xfId="1" quotePrefix="1" applyFont="1" applyBorder="1" applyAlignment="1">
      <alignment horizontal="right"/>
    </xf>
    <xf numFmtId="39" fontId="0" fillId="0" borderId="1" xfId="1" quotePrefix="1" applyNumberFormat="1" applyFont="1" applyBorder="1" applyAlignment="1">
      <alignment horizontal="right"/>
    </xf>
    <xf numFmtId="164" fontId="0" fillId="0" borderId="1" xfId="1" applyNumberFormat="1" applyFont="1" applyBorder="1"/>
    <xf numFmtId="164" fontId="0" fillId="0" borderId="1" xfId="1" quotePrefix="1" applyNumberFormat="1" applyFont="1" applyBorder="1"/>
    <xf numFmtId="43" fontId="6" fillId="0" borderId="1" xfId="1" applyFont="1" applyFill="1" applyBorder="1"/>
    <xf numFmtId="43" fontId="0" fillId="0" borderId="1" xfId="1" applyFont="1" applyBorder="1"/>
    <xf numFmtId="164" fontId="0" fillId="0" borderId="1" xfId="1" applyNumberFormat="1" applyFont="1" applyBorder="1" applyAlignment="1"/>
    <xf numFmtId="43" fontId="0" fillId="0" borderId="1" xfId="1" applyNumberFormat="1" applyFont="1" applyBorder="1" applyAlignment="1"/>
    <xf numFmtId="43" fontId="7" fillId="0" borderId="1" xfId="1" applyFont="1" applyFill="1" applyBorder="1" applyAlignment="1">
      <alignment horizontal="right"/>
    </xf>
    <xf numFmtId="0" fontId="8" fillId="0" borderId="0" xfId="0" applyFont="1" applyFill="1"/>
    <xf numFmtId="10" fontId="8" fillId="0" borderId="0" xfId="0" applyNumberFormat="1" applyFont="1" applyFill="1"/>
    <xf numFmtId="165" fontId="7" fillId="0" borderId="0" xfId="0" applyNumberFormat="1" applyFont="1" applyFill="1"/>
    <xf numFmtId="164" fontId="0" fillId="0" borderId="2" xfId="1" applyNumberFormat="1" applyFont="1" applyBorder="1" applyAlignment="1"/>
    <xf numFmtId="43" fontId="0" fillId="0" borderId="2" xfId="1" applyNumberFormat="1" applyFont="1" applyBorder="1" applyAlignment="1"/>
    <xf numFmtId="164" fontId="0" fillId="0" borderId="2" xfId="1" applyNumberFormat="1" applyFont="1" applyBorder="1"/>
    <xf numFmtId="164" fontId="0" fillId="0" borderId="2" xfId="1" quotePrefix="1" applyNumberFormat="1" applyFont="1" applyBorder="1"/>
    <xf numFmtId="43" fontId="6" fillId="0" borderId="2" xfId="1" applyFont="1" applyFill="1" applyBorder="1"/>
    <xf numFmtId="43" fontId="0" fillId="0" borderId="2" xfId="1" applyFont="1" applyBorder="1"/>
    <xf numFmtId="0" fontId="0" fillId="0" borderId="0" xfId="0" applyBorder="1"/>
    <xf numFmtId="43" fontId="0" fillId="0" borderId="0" xfId="1" applyFont="1" applyBorder="1"/>
    <xf numFmtId="164" fontId="0" fillId="0" borderId="1" xfId="1" applyNumberFormat="1" applyFont="1" applyFill="1" applyBorder="1"/>
    <xf numFmtId="43" fontId="7" fillId="0" borderId="1" xfId="1" applyFont="1" applyBorder="1"/>
    <xf numFmtId="43" fontId="0" fillId="0" borderId="1" xfId="1" applyFont="1" applyFill="1" applyBorder="1"/>
    <xf numFmtId="164" fontId="7" fillId="0" borderId="1" xfId="1" applyNumberFormat="1" applyFont="1" applyFill="1" applyBorder="1" applyAlignment="1"/>
    <xf numFmtId="43" fontId="7" fillId="0" borderId="1" xfId="1" applyNumberFormat="1" applyFont="1" applyFill="1" applyBorder="1" applyAlignment="1"/>
    <xf numFmtId="164" fontId="7" fillId="0" borderId="1" xfId="1" applyNumberFormat="1" applyFont="1" applyFill="1" applyBorder="1"/>
    <xf numFmtId="164" fontId="7" fillId="0" borderId="1" xfId="1" quotePrefix="1" applyNumberFormat="1" applyFont="1" applyFill="1" applyBorder="1"/>
    <xf numFmtId="43" fontId="7" fillId="0" borderId="1" xfId="1" applyFont="1" applyFill="1" applyBorder="1"/>
    <xf numFmtId="0" fontId="7" fillId="0" borderId="0" xfId="0" applyFont="1" applyFill="1"/>
    <xf numFmtId="164" fontId="0" fillId="0" borderId="1" xfId="1" applyNumberFormat="1" applyFont="1" applyFill="1" applyBorder="1" applyAlignment="1"/>
    <xf numFmtId="43" fontId="0" fillId="0" borderId="1" xfId="1" applyNumberFormat="1" applyFont="1" applyFill="1" applyBorder="1" applyAlignment="1"/>
    <xf numFmtId="164" fontId="0" fillId="0" borderId="1" xfId="1" quotePrefix="1" applyNumberFormat="1" applyFont="1" applyFill="1" applyBorder="1"/>
    <xf numFmtId="0" fontId="8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165" fontId="7" fillId="3" borderId="0" xfId="0" applyNumberFormat="1" applyFont="1" applyFill="1"/>
    <xf numFmtId="43" fontId="2" fillId="3" borderId="0" xfId="1" applyFont="1" applyFill="1"/>
    <xf numFmtId="10" fontId="8" fillId="3" borderId="0" xfId="0" applyNumberFormat="1" applyFont="1" applyFill="1"/>
    <xf numFmtId="0" fontId="2" fillId="3" borderId="0" xfId="0" applyFont="1" applyFill="1"/>
    <xf numFmtId="43" fontId="0" fillId="3" borderId="0" xfId="0" applyNumberFormat="1" applyFill="1"/>
    <xf numFmtId="43" fontId="0" fillId="3" borderId="0" xfId="1" applyFont="1" applyFill="1"/>
    <xf numFmtId="0" fontId="0" fillId="3" borderId="1" xfId="0" applyFill="1" applyBorder="1" applyAlignment="1">
      <alignment horizontal="center"/>
    </xf>
    <xf numFmtId="43" fontId="0" fillId="3" borderId="1" xfId="1" quotePrefix="1" applyFont="1" applyFill="1" applyBorder="1" applyAlignment="1">
      <alignment horizontal="right"/>
    </xf>
    <xf numFmtId="39" fontId="0" fillId="3" borderId="1" xfId="1" quotePrefix="1" applyNumberFormat="1" applyFont="1" applyFill="1" applyBorder="1" applyAlignment="1">
      <alignment horizontal="right"/>
    </xf>
    <xf numFmtId="164" fontId="0" fillId="3" borderId="1" xfId="1" applyNumberFormat="1" applyFont="1" applyFill="1" applyBorder="1"/>
    <xf numFmtId="164" fontId="0" fillId="3" borderId="1" xfId="1" quotePrefix="1" applyNumberFormat="1" applyFont="1" applyFill="1" applyBorder="1"/>
    <xf numFmtId="43" fontId="6" fillId="3" borderId="1" xfId="1" applyFont="1" applyFill="1" applyBorder="1"/>
    <xf numFmtId="43" fontId="7" fillId="3" borderId="1" xfId="1" applyFont="1" applyFill="1" applyBorder="1" applyAlignment="1">
      <alignment horizontal="right"/>
    </xf>
    <xf numFmtId="43" fontId="0" fillId="3" borderId="1" xfId="1" applyFont="1" applyFill="1" applyBorder="1"/>
    <xf numFmtId="164" fontId="0" fillId="3" borderId="1" xfId="1" applyNumberFormat="1" applyFont="1" applyFill="1" applyBorder="1" applyAlignment="1"/>
    <xf numFmtId="43" fontId="0" fillId="3" borderId="1" xfId="1" applyNumberFormat="1" applyFont="1" applyFill="1" applyBorder="1" applyAlignment="1"/>
    <xf numFmtId="43" fontId="7" fillId="3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activeCell="F4" sqref="F4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41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42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50000000</f>
        <v>50000000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35</v>
      </c>
      <c r="B8" s="1"/>
      <c r="C8" s="1"/>
      <c r="D8" s="2">
        <v>36</v>
      </c>
      <c r="E8" s="7"/>
      <c r="F8" s="8">
        <f>+C5*C6</f>
        <v>600000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50000000</v>
      </c>
      <c r="C10" s="12" t="s">
        <v>22</v>
      </c>
      <c r="D10" s="13" t="s">
        <v>28</v>
      </c>
      <c r="E10" s="14">
        <f>1155600-F10</f>
        <v>555600</v>
      </c>
      <c r="F10" s="18">
        <v>600000</v>
      </c>
      <c r="G10" s="15">
        <f>+E10+F10</f>
        <v>1155600</v>
      </c>
      <c r="H10" s="15"/>
      <c r="I10" s="15"/>
      <c r="J10" s="15"/>
      <c r="K10" s="15">
        <f>B10-E10-H10-I10-J10</f>
        <v>49444400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49444400</v>
      </c>
      <c r="C11" s="12" t="s">
        <v>23</v>
      </c>
      <c r="D11" s="13" t="s">
        <v>28</v>
      </c>
      <c r="E11" s="14">
        <f t="shared" ref="E11:G26" si="2">+E10</f>
        <v>555600</v>
      </c>
      <c r="F11" s="15">
        <f t="shared" si="2"/>
        <v>600000</v>
      </c>
      <c r="G11" s="15">
        <f t="shared" si="2"/>
        <v>1155600</v>
      </c>
      <c r="H11" s="15"/>
      <c r="I11" s="15"/>
      <c r="J11" s="15"/>
      <c r="K11" s="15">
        <f t="shared" ref="K11:K57" si="3">B11-E11-H11-I11-J11</f>
        <v>48888800</v>
      </c>
    </row>
    <row r="12" spans="1:11" ht="15.75" customHeight="1" x14ac:dyDescent="0.25">
      <c r="A12" s="16">
        <f t="shared" si="0"/>
        <v>3</v>
      </c>
      <c r="B12" s="17">
        <f t="shared" si="1"/>
        <v>48888800</v>
      </c>
      <c r="C12" s="12" t="s">
        <v>24</v>
      </c>
      <c r="D12" s="13" t="s">
        <v>28</v>
      </c>
      <c r="E12" s="14">
        <f t="shared" si="2"/>
        <v>555600</v>
      </c>
      <c r="F12" s="15">
        <f t="shared" si="2"/>
        <v>600000</v>
      </c>
      <c r="G12" s="15">
        <f t="shared" si="2"/>
        <v>1155600</v>
      </c>
      <c r="H12" s="15"/>
      <c r="I12" s="15"/>
      <c r="J12" s="15"/>
      <c r="K12" s="15">
        <f t="shared" si="3"/>
        <v>48333200</v>
      </c>
    </row>
    <row r="13" spans="1:11" ht="15.75" customHeight="1" x14ac:dyDescent="0.25">
      <c r="A13" s="16">
        <f t="shared" si="0"/>
        <v>4</v>
      </c>
      <c r="B13" s="17">
        <f t="shared" si="1"/>
        <v>48333200</v>
      </c>
      <c r="C13" s="12" t="s">
        <v>25</v>
      </c>
      <c r="D13" s="13" t="s">
        <v>28</v>
      </c>
      <c r="E13" s="14">
        <f t="shared" si="2"/>
        <v>555600</v>
      </c>
      <c r="F13" s="15">
        <f t="shared" si="2"/>
        <v>600000</v>
      </c>
      <c r="G13" s="15">
        <f t="shared" si="2"/>
        <v>1155600</v>
      </c>
      <c r="H13" s="15"/>
      <c r="I13" s="15"/>
      <c r="J13" s="15"/>
      <c r="K13" s="15">
        <f t="shared" si="3"/>
        <v>47777600</v>
      </c>
    </row>
    <row r="14" spans="1:11" ht="15.75" customHeight="1" x14ac:dyDescent="0.25">
      <c r="A14" s="16">
        <f t="shared" si="0"/>
        <v>5</v>
      </c>
      <c r="B14" s="17">
        <f t="shared" si="1"/>
        <v>47777600</v>
      </c>
      <c r="C14" s="12" t="s">
        <v>26</v>
      </c>
      <c r="D14" s="13" t="s">
        <v>28</v>
      </c>
      <c r="E14" s="14">
        <f t="shared" si="2"/>
        <v>555600</v>
      </c>
      <c r="F14" s="15">
        <f t="shared" si="2"/>
        <v>600000</v>
      </c>
      <c r="G14" s="15">
        <f t="shared" si="2"/>
        <v>1155600</v>
      </c>
      <c r="H14" s="15"/>
      <c r="I14" s="15"/>
      <c r="J14" s="15"/>
      <c r="K14" s="15">
        <f t="shared" si="3"/>
        <v>47222000</v>
      </c>
    </row>
    <row r="15" spans="1:11" ht="15.75" customHeight="1" x14ac:dyDescent="0.25">
      <c r="A15" s="16">
        <f t="shared" si="0"/>
        <v>6</v>
      </c>
      <c r="B15" s="17">
        <f t="shared" si="1"/>
        <v>47222000</v>
      </c>
      <c r="C15" s="12" t="s">
        <v>16</v>
      </c>
      <c r="D15" s="13" t="s">
        <v>28</v>
      </c>
      <c r="E15" s="14">
        <f t="shared" si="2"/>
        <v>555600</v>
      </c>
      <c r="F15" s="15">
        <f t="shared" si="2"/>
        <v>600000</v>
      </c>
      <c r="G15" s="15">
        <f t="shared" si="2"/>
        <v>1155600</v>
      </c>
      <c r="H15" s="15"/>
      <c r="I15" s="15"/>
      <c r="J15" s="15"/>
      <c r="K15" s="15">
        <f t="shared" si="3"/>
        <v>46666400</v>
      </c>
    </row>
    <row r="16" spans="1:11" ht="15.75" customHeight="1" x14ac:dyDescent="0.25">
      <c r="A16" s="16">
        <f t="shared" si="0"/>
        <v>7</v>
      </c>
      <c r="B16" s="17">
        <f t="shared" si="1"/>
        <v>46666400</v>
      </c>
      <c r="C16" s="12" t="s">
        <v>17</v>
      </c>
      <c r="D16" s="13" t="s">
        <v>29</v>
      </c>
      <c r="E16" s="14">
        <f t="shared" si="2"/>
        <v>555600</v>
      </c>
      <c r="F16" s="15">
        <f t="shared" si="2"/>
        <v>600000</v>
      </c>
      <c r="G16" s="15">
        <f t="shared" si="2"/>
        <v>1155600</v>
      </c>
      <c r="H16" s="15"/>
      <c r="I16" s="15"/>
      <c r="J16" s="15"/>
      <c r="K16" s="15">
        <f t="shared" si="3"/>
        <v>46110800</v>
      </c>
    </row>
    <row r="17" spans="1:11" ht="15.75" customHeight="1" x14ac:dyDescent="0.25">
      <c r="A17" s="16">
        <f t="shared" si="0"/>
        <v>8</v>
      </c>
      <c r="B17" s="17">
        <f t="shared" si="1"/>
        <v>46110800</v>
      </c>
      <c r="C17" s="12" t="s">
        <v>18</v>
      </c>
      <c r="D17" s="13" t="s">
        <v>29</v>
      </c>
      <c r="E17" s="14">
        <f t="shared" si="2"/>
        <v>555600</v>
      </c>
      <c r="F17" s="15">
        <f t="shared" si="2"/>
        <v>600000</v>
      </c>
      <c r="G17" s="15">
        <f t="shared" si="2"/>
        <v>1155600</v>
      </c>
      <c r="H17" s="15"/>
      <c r="I17" s="15"/>
      <c r="J17" s="15"/>
      <c r="K17" s="15">
        <f t="shared" si="3"/>
        <v>45555200</v>
      </c>
    </row>
    <row r="18" spans="1:11" ht="15.75" customHeight="1" x14ac:dyDescent="0.25">
      <c r="A18" s="16">
        <f t="shared" si="0"/>
        <v>9</v>
      </c>
      <c r="B18" s="17">
        <f t="shared" si="1"/>
        <v>45555200</v>
      </c>
      <c r="C18" s="12" t="s">
        <v>27</v>
      </c>
      <c r="D18" s="13" t="s">
        <v>29</v>
      </c>
      <c r="E18" s="14">
        <f t="shared" si="2"/>
        <v>555600</v>
      </c>
      <c r="F18" s="15">
        <f t="shared" si="2"/>
        <v>600000</v>
      </c>
      <c r="G18" s="15">
        <f t="shared" si="2"/>
        <v>1155600</v>
      </c>
      <c r="H18" s="15"/>
      <c r="I18" s="15"/>
      <c r="J18" s="15"/>
      <c r="K18" s="15">
        <f t="shared" si="3"/>
        <v>44999600</v>
      </c>
    </row>
    <row r="19" spans="1:11" ht="15.75" customHeight="1" x14ac:dyDescent="0.25">
      <c r="A19" s="16">
        <f t="shared" si="0"/>
        <v>10</v>
      </c>
      <c r="B19" s="17">
        <f t="shared" si="1"/>
        <v>44999600</v>
      </c>
      <c r="C19" s="12" t="s">
        <v>19</v>
      </c>
      <c r="D19" s="13" t="s">
        <v>29</v>
      </c>
      <c r="E19" s="14">
        <f t="shared" si="2"/>
        <v>555600</v>
      </c>
      <c r="F19" s="15">
        <f t="shared" si="2"/>
        <v>600000</v>
      </c>
      <c r="G19" s="15">
        <f>+G18</f>
        <v>1155600</v>
      </c>
      <c r="H19" s="15">
        <v>10000000</v>
      </c>
      <c r="I19" s="15"/>
      <c r="J19" s="15"/>
      <c r="K19" s="15">
        <f t="shared" si="3"/>
        <v>34444000</v>
      </c>
    </row>
    <row r="20" spans="1:11" ht="15.75" customHeight="1" x14ac:dyDescent="0.25">
      <c r="A20" s="16">
        <f t="shared" si="0"/>
        <v>11</v>
      </c>
      <c r="B20" s="17">
        <f t="shared" si="1"/>
        <v>34444000</v>
      </c>
      <c r="C20" s="12" t="s">
        <v>20</v>
      </c>
      <c r="D20" s="13" t="s">
        <v>29</v>
      </c>
      <c r="E20" s="14">
        <f t="shared" si="2"/>
        <v>555600</v>
      </c>
      <c r="F20" s="15">
        <f t="shared" si="2"/>
        <v>600000</v>
      </c>
      <c r="G20" s="15">
        <f t="shared" si="2"/>
        <v>1155600</v>
      </c>
      <c r="H20" s="15"/>
      <c r="I20" s="15"/>
      <c r="J20" s="15"/>
      <c r="K20" s="15">
        <f t="shared" si="3"/>
        <v>33888400</v>
      </c>
    </row>
    <row r="21" spans="1:11" ht="15.75" customHeight="1" x14ac:dyDescent="0.25">
      <c r="A21" s="16">
        <f t="shared" si="0"/>
        <v>12</v>
      </c>
      <c r="B21" s="17">
        <f t="shared" si="1"/>
        <v>33888400</v>
      </c>
      <c r="C21" s="12" t="s">
        <v>21</v>
      </c>
      <c r="D21" s="13" t="s">
        <v>29</v>
      </c>
      <c r="E21" s="14">
        <f t="shared" si="2"/>
        <v>555600</v>
      </c>
      <c r="F21" s="15">
        <f t="shared" si="2"/>
        <v>600000</v>
      </c>
      <c r="G21" s="15">
        <f t="shared" si="2"/>
        <v>1155600</v>
      </c>
      <c r="H21" s="15"/>
      <c r="I21" s="15"/>
      <c r="J21" s="15"/>
      <c r="K21" s="15">
        <f t="shared" si="3"/>
        <v>33332800</v>
      </c>
    </row>
    <row r="22" spans="1:11" ht="15.75" customHeight="1" x14ac:dyDescent="0.25">
      <c r="A22" s="16">
        <f t="shared" si="0"/>
        <v>13</v>
      </c>
      <c r="B22" s="17">
        <f t="shared" si="1"/>
        <v>33332800</v>
      </c>
      <c r="C22" s="12" t="s">
        <v>22</v>
      </c>
      <c r="D22" s="13" t="s">
        <v>29</v>
      </c>
      <c r="E22" s="14">
        <f t="shared" si="2"/>
        <v>555600</v>
      </c>
      <c r="F22" s="15">
        <f t="shared" si="2"/>
        <v>600000</v>
      </c>
      <c r="G22" s="15">
        <f t="shared" si="2"/>
        <v>1155600</v>
      </c>
      <c r="H22" s="15"/>
      <c r="I22" s="15"/>
      <c r="J22" s="15"/>
      <c r="K22" s="15">
        <f t="shared" si="3"/>
        <v>32777200</v>
      </c>
    </row>
    <row r="23" spans="1:11" ht="15.75" customHeight="1" x14ac:dyDescent="0.25">
      <c r="A23" s="16">
        <f t="shared" si="0"/>
        <v>14</v>
      </c>
      <c r="B23" s="17">
        <f t="shared" si="1"/>
        <v>32777200</v>
      </c>
      <c r="C23" s="12" t="s">
        <v>23</v>
      </c>
      <c r="D23" s="13" t="s">
        <v>29</v>
      </c>
      <c r="E23" s="14">
        <f t="shared" si="2"/>
        <v>555600</v>
      </c>
      <c r="F23" s="15">
        <f t="shared" si="2"/>
        <v>600000</v>
      </c>
      <c r="G23" s="15">
        <f t="shared" si="2"/>
        <v>1155600</v>
      </c>
      <c r="H23" s="15"/>
      <c r="I23" s="15"/>
      <c r="J23" s="15"/>
      <c r="K23" s="15">
        <f t="shared" si="3"/>
        <v>32221600</v>
      </c>
    </row>
    <row r="24" spans="1:11" ht="15.75" customHeight="1" x14ac:dyDescent="0.25">
      <c r="A24" s="16">
        <f t="shared" si="0"/>
        <v>15</v>
      </c>
      <c r="B24" s="17">
        <f t="shared" si="1"/>
        <v>32221600</v>
      </c>
      <c r="C24" s="12" t="s">
        <v>24</v>
      </c>
      <c r="D24" s="13" t="s">
        <v>29</v>
      </c>
      <c r="E24" s="14">
        <f t="shared" si="2"/>
        <v>555600</v>
      </c>
      <c r="F24" s="15">
        <f t="shared" si="2"/>
        <v>600000</v>
      </c>
      <c r="G24" s="15">
        <f t="shared" si="2"/>
        <v>1155600</v>
      </c>
      <c r="H24" s="15"/>
      <c r="I24" s="15"/>
      <c r="J24" s="15"/>
      <c r="K24" s="15">
        <f t="shared" si="3"/>
        <v>31666000</v>
      </c>
    </row>
    <row r="25" spans="1:11" ht="15.75" customHeight="1" x14ac:dyDescent="0.25">
      <c r="A25" s="16">
        <f t="shared" si="0"/>
        <v>16</v>
      </c>
      <c r="B25" s="17">
        <f t="shared" si="1"/>
        <v>31666000</v>
      </c>
      <c r="C25" s="12" t="s">
        <v>25</v>
      </c>
      <c r="D25" s="13" t="s">
        <v>29</v>
      </c>
      <c r="E25" s="14">
        <f t="shared" si="2"/>
        <v>555600</v>
      </c>
      <c r="F25" s="15">
        <f t="shared" si="2"/>
        <v>600000</v>
      </c>
      <c r="G25" s="15">
        <f t="shared" si="2"/>
        <v>1155600</v>
      </c>
      <c r="H25" s="15"/>
      <c r="I25" s="15"/>
      <c r="J25" s="15"/>
      <c r="K25" s="15">
        <f t="shared" si="3"/>
        <v>31110400</v>
      </c>
    </row>
    <row r="26" spans="1:11" ht="15.75" customHeight="1" x14ac:dyDescent="0.25">
      <c r="A26" s="16">
        <f t="shared" si="0"/>
        <v>17</v>
      </c>
      <c r="B26" s="17">
        <f t="shared" si="1"/>
        <v>31110400</v>
      </c>
      <c r="C26" s="12" t="s">
        <v>26</v>
      </c>
      <c r="D26" s="13" t="s">
        <v>29</v>
      </c>
      <c r="E26" s="14">
        <f t="shared" si="2"/>
        <v>555600</v>
      </c>
      <c r="F26" s="15">
        <f t="shared" si="2"/>
        <v>600000</v>
      </c>
      <c r="G26" s="15">
        <f t="shared" si="2"/>
        <v>1155600</v>
      </c>
      <c r="H26" s="15"/>
      <c r="I26" s="15"/>
      <c r="J26" s="15"/>
      <c r="K26" s="15">
        <f t="shared" si="3"/>
        <v>30554800</v>
      </c>
    </row>
    <row r="27" spans="1:11" ht="15.75" customHeight="1" x14ac:dyDescent="0.25">
      <c r="A27" s="16">
        <f t="shared" si="0"/>
        <v>18</v>
      </c>
      <c r="B27" s="17">
        <f t="shared" si="1"/>
        <v>30554800</v>
      </c>
      <c r="C27" s="12" t="s">
        <v>16</v>
      </c>
      <c r="D27" s="13" t="s">
        <v>29</v>
      </c>
      <c r="E27" s="14">
        <f t="shared" ref="E27:G42" si="4">+E26</f>
        <v>555600</v>
      </c>
      <c r="F27" s="15">
        <f t="shared" si="4"/>
        <v>600000</v>
      </c>
      <c r="G27" s="15">
        <f t="shared" si="4"/>
        <v>1155600</v>
      </c>
      <c r="H27" s="15"/>
      <c r="I27" s="15"/>
      <c r="J27" s="15"/>
      <c r="K27" s="15">
        <f t="shared" si="3"/>
        <v>29999200</v>
      </c>
    </row>
    <row r="28" spans="1:11" ht="15.75" customHeight="1" x14ac:dyDescent="0.25">
      <c r="A28" s="16">
        <f t="shared" si="0"/>
        <v>19</v>
      </c>
      <c r="B28" s="17">
        <f t="shared" si="1"/>
        <v>29999200</v>
      </c>
      <c r="C28" s="12" t="s">
        <v>17</v>
      </c>
      <c r="D28" s="13" t="s">
        <v>30</v>
      </c>
      <c r="E28" s="14">
        <f t="shared" si="4"/>
        <v>555600</v>
      </c>
      <c r="F28" s="15">
        <f t="shared" si="4"/>
        <v>600000</v>
      </c>
      <c r="G28" s="15">
        <f t="shared" si="4"/>
        <v>1155600</v>
      </c>
      <c r="H28" s="15"/>
      <c r="I28" s="15"/>
      <c r="J28" s="15"/>
      <c r="K28" s="15">
        <f t="shared" si="3"/>
        <v>29443600</v>
      </c>
    </row>
    <row r="29" spans="1:11" ht="15.75" customHeight="1" x14ac:dyDescent="0.25">
      <c r="A29" s="16">
        <f t="shared" si="0"/>
        <v>20</v>
      </c>
      <c r="B29" s="17">
        <f t="shared" si="1"/>
        <v>29443600</v>
      </c>
      <c r="C29" s="12" t="s">
        <v>18</v>
      </c>
      <c r="D29" s="13" t="s">
        <v>30</v>
      </c>
      <c r="E29" s="14">
        <f t="shared" si="4"/>
        <v>555600</v>
      </c>
      <c r="F29" s="15">
        <f t="shared" si="4"/>
        <v>600000</v>
      </c>
      <c r="G29" s="15">
        <f t="shared" si="4"/>
        <v>1155600</v>
      </c>
      <c r="H29" s="15"/>
      <c r="I29" s="15"/>
      <c r="J29" s="15"/>
      <c r="K29" s="15">
        <f t="shared" si="3"/>
        <v>28888000</v>
      </c>
    </row>
    <row r="30" spans="1:11" ht="15.75" customHeight="1" x14ac:dyDescent="0.25">
      <c r="A30" s="16">
        <f t="shared" si="0"/>
        <v>21</v>
      </c>
      <c r="B30" s="17">
        <f t="shared" si="1"/>
        <v>28888000</v>
      </c>
      <c r="C30" s="12" t="s">
        <v>27</v>
      </c>
      <c r="D30" s="13" t="s">
        <v>30</v>
      </c>
      <c r="E30" s="14">
        <f t="shared" si="4"/>
        <v>555600</v>
      </c>
      <c r="F30" s="15">
        <f t="shared" si="4"/>
        <v>600000</v>
      </c>
      <c r="G30" s="15">
        <f t="shared" si="4"/>
        <v>1155600</v>
      </c>
      <c r="H30" s="15"/>
      <c r="I30" s="15"/>
      <c r="J30" s="15"/>
      <c r="K30" s="15">
        <f t="shared" si="3"/>
        <v>28332400</v>
      </c>
    </row>
    <row r="31" spans="1:11" ht="15.75" customHeight="1" x14ac:dyDescent="0.25">
      <c r="A31" s="16">
        <f t="shared" si="0"/>
        <v>22</v>
      </c>
      <c r="B31" s="17">
        <f t="shared" si="1"/>
        <v>28332400</v>
      </c>
      <c r="C31" s="12" t="s">
        <v>19</v>
      </c>
      <c r="D31" s="13" t="s">
        <v>30</v>
      </c>
      <c r="E31" s="14">
        <f t="shared" si="4"/>
        <v>555600</v>
      </c>
      <c r="F31" s="15">
        <f t="shared" si="4"/>
        <v>600000</v>
      </c>
      <c r="G31" s="15">
        <f t="shared" si="4"/>
        <v>1155600</v>
      </c>
      <c r="H31" s="15">
        <v>10000000</v>
      </c>
      <c r="I31" s="15"/>
      <c r="J31" s="15"/>
      <c r="K31" s="15">
        <f t="shared" si="3"/>
        <v>17776800</v>
      </c>
    </row>
    <row r="32" spans="1:11" ht="15.75" customHeight="1" x14ac:dyDescent="0.25">
      <c r="A32" s="16">
        <f t="shared" si="0"/>
        <v>23</v>
      </c>
      <c r="B32" s="17">
        <f t="shared" si="1"/>
        <v>17776800</v>
      </c>
      <c r="C32" s="12" t="s">
        <v>20</v>
      </c>
      <c r="D32" s="13" t="s">
        <v>30</v>
      </c>
      <c r="E32" s="14">
        <f t="shared" si="4"/>
        <v>555600</v>
      </c>
      <c r="F32" s="15">
        <f t="shared" si="4"/>
        <v>600000</v>
      </c>
      <c r="G32" s="15">
        <f t="shared" si="4"/>
        <v>1155600</v>
      </c>
      <c r="H32" s="15"/>
      <c r="I32" s="15"/>
      <c r="J32" s="15"/>
      <c r="K32" s="15">
        <f t="shared" si="3"/>
        <v>17221200</v>
      </c>
    </row>
    <row r="33" spans="1:11" ht="15.75" customHeight="1" x14ac:dyDescent="0.25">
      <c r="A33" s="16">
        <f t="shared" si="0"/>
        <v>24</v>
      </c>
      <c r="B33" s="17">
        <f t="shared" si="1"/>
        <v>17221200</v>
      </c>
      <c r="C33" s="12" t="s">
        <v>21</v>
      </c>
      <c r="D33" s="13" t="s">
        <v>30</v>
      </c>
      <c r="E33" s="14">
        <f t="shared" si="4"/>
        <v>555600</v>
      </c>
      <c r="F33" s="15">
        <f t="shared" si="4"/>
        <v>600000</v>
      </c>
      <c r="G33" s="15">
        <f t="shared" si="4"/>
        <v>1155600</v>
      </c>
      <c r="H33" s="15"/>
      <c r="I33" s="15"/>
      <c r="J33" s="15"/>
      <c r="K33" s="15">
        <f t="shared" si="3"/>
        <v>16665600</v>
      </c>
    </row>
    <row r="34" spans="1:11" ht="15.75" customHeight="1" x14ac:dyDescent="0.25">
      <c r="A34" s="16">
        <f t="shared" si="0"/>
        <v>25</v>
      </c>
      <c r="B34" s="17">
        <f t="shared" si="1"/>
        <v>16665600</v>
      </c>
      <c r="C34" s="12" t="s">
        <v>22</v>
      </c>
      <c r="D34" s="13" t="s">
        <v>30</v>
      </c>
      <c r="E34" s="14">
        <f t="shared" si="4"/>
        <v>555600</v>
      </c>
      <c r="F34" s="15">
        <f t="shared" si="4"/>
        <v>600000</v>
      </c>
      <c r="G34" s="15">
        <f t="shared" si="4"/>
        <v>1155600</v>
      </c>
      <c r="H34" s="15"/>
      <c r="I34" s="15"/>
      <c r="J34" s="15"/>
      <c r="K34" s="15">
        <f t="shared" si="3"/>
        <v>16110000</v>
      </c>
    </row>
    <row r="35" spans="1:11" ht="15.75" customHeight="1" x14ac:dyDescent="0.25">
      <c r="A35" s="16">
        <f t="shared" si="0"/>
        <v>26</v>
      </c>
      <c r="B35" s="17">
        <f t="shared" si="1"/>
        <v>16110000</v>
      </c>
      <c r="C35" s="12" t="s">
        <v>23</v>
      </c>
      <c r="D35" s="13" t="s">
        <v>30</v>
      </c>
      <c r="E35" s="14">
        <f t="shared" si="4"/>
        <v>555600</v>
      </c>
      <c r="F35" s="15">
        <f t="shared" si="4"/>
        <v>600000</v>
      </c>
      <c r="G35" s="15">
        <f t="shared" si="4"/>
        <v>1155600</v>
      </c>
      <c r="H35" s="15"/>
      <c r="I35" s="15"/>
      <c r="J35" s="15"/>
      <c r="K35" s="15">
        <f t="shared" si="3"/>
        <v>15554400</v>
      </c>
    </row>
    <row r="36" spans="1:11" ht="15.75" customHeight="1" x14ac:dyDescent="0.25">
      <c r="A36" s="16">
        <f t="shared" si="0"/>
        <v>27</v>
      </c>
      <c r="B36" s="17">
        <f t="shared" si="1"/>
        <v>15554400</v>
      </c>
      <c r="C36" s="12" t="s">
        <v>24</v>
      </c>
      <c r="D36" s="13" t="s">
        <v>30</v>
      </c>
      <c r="E36" s="14">
        <f t="shared" si="4"/>
        <v>555600</v>
      </c>
      <c r="F36" s="15">
        <f t="shared" si="4"/>
        <v>600000</v>
      </c>
      <c r="G36" s="15">
        <f t="shared" si="4"/>
        <v>1155600</v>
      </c>
      <c r="H36" s="15"/>
      <c r="I36" s="15"/>
      <c r="J36" s="15"/>
      <c r="K36" s="15">
        <f t="shared" si="3"/>
        <v>14998800</v>
      </c>
    </row>
    <row r="37" spans="1:11" ht="15.75" customHeight="1" x14ac:dyDescent="0.25">
      <c r="A37" s="16">
        <f t="shared" si="0"/>
        <v>28</v>
      </c>
      <c r="B37" s="17">
        <f t="shared" si="1"/>
        <v>14998800</v>
      </c>
      <c r="C37" s="12" t="s">
        <v>25</v>
      </c>
      <c r="D37" s="13" t="s">
        <v>30</v>
      </c>
      <c r="E37" s="14">
        <f t="shared" si="4"/>
        <v>555600</v>
      </c>
      <c r="F37" s="15">
        <f t="shared" si="4"/>
        <v>600000</v>
      </c>
      <c r="G37" s="15">
        <f t="shared" si="4"/>
        <v>1155600</v>
      </c>
      <c r="H37" s="15"/>
      <c r="I37" s="15"/>
      <c r="J37" s="15"/>
      <c r="K37" s="15">
        <f t="shared" si="3"/>
        <v>14443200</v>
      </c>
    </row>
    <row r="38" spans="1:11" ht="15.75" customHeight="1" x14ac:dyDescent="0.25">
      <c r="A38" s="16">
        <f t="shared" si="0"/>
        <v>29</v>
      </c>
      <c r="B38" s="17">
        <f t="shared" si="1"/>
        <v>14443200</v>
      </c>
      <c r="C38" s="12" t="s">
        <v>26</v>
      </c>
      <c r="D38" s="13" t="s">
        <v>30</v>
      </c>
      <c r="E38" s="14">
        <f t="shared" si="4"/>
        <v>555600</v>
      </c>
      <c r="F38" s="15">
        <f t="shared" si="4"/>
        <v>600000</v>
      </c>
      <c r="G38" s="15">
        <f t="shared" si="4"/>
        <v>1155600</v>
      </c>
      <c r="H38" s="15"/>
      <c r="I38" s="15"/>
      <c r="J38" s="15"/>
      <c r="K38" s="15">
        <f t="shared" si="3"/>
        <v>13887600</v>
      </c>
    </row>
    <row r="39" spans="1:11" ht="15.75" customHeight="1" x14ac:dyDescent="0.25">
      <c r="A39" s="16">
        <f t="shared" si="0"/>
        <v>30</v>
      </c>
      <c r="B39" s="17">
        <f t="shared" si="1"/>
        <v>13887600</v>
      </c>
      <c r="C39" s="12" t="s">
        <v>16</v>
      </c>
      <c r="D39" s="13" t="s">
        <v>30</v>
      </c>
      <c r="E39" s="14">
        <f t="shared" si="4"/>
        <v>555600</v>
      </c>
      <c r="F39" s="15">
        <f t="shared" si="4"/>
        <v>600000</v>
      </c>
      <c r="G39" s="15">
        <f t="shared" si="4"/>
        <v>1155600</v>
      </c>
      <c r="H39" s="15"/>
      <c r="I39" s="15"/>
      <c r="J39" s="15"/>
      <c r="K39" s="15">
        <f t="shared" si="3"/>
        <v>13332000</v>
      </c>
    </row>
    <row r="40" spans="1:11" ht="15.75" customHeight="1" x14ac:dyDescent="0.25">
      <c r="A40" s="16">
        <f t="shared" si="0"/>
        <v>31</v>
      </c>
      <c r="B40" s="17">
        <f t="shared" si="1"/>
        <v>13332000</v>
      </c>
      <c r="C40" s="12" t="s">
        <v>17</v>
      </c>
      <c r="D40" s="13" t="s">
        <v>31</v>
      </c>
      <c r="E40" s="14">
        <f t="shared" si="4"/>
        <v>555600</v>
      </c>
      <c r="F40" s="15">
        <f t="shared" si="4"/>
        <v>600000</v>
      </c>
      <c r="G40" s="15">
        <f t="shared" si="4"/>
        <v>1155600</v>
      </c>
      <c r="H40" s="15"/>
      <c r="I40" s="15"/>
      <c r="J40" s="15"/>
      <c r="K40" s="15">
        <f t="shared" si="3"/>
        <v>12776400</v>
      </c>
    </row>
    <row r="41" spans="1:11" ht="15.75" customHeight="1" x14ac:dyDescent="0.25">
      <c r="A41" s="16">
        <f t="shared" si="0"/>
        <v>32</v>
      </c>
      <c r="B41" s="17">
        <f t="shared" si="1"/>
        <v>12776400</v>
      </c>
      <c r="C41" s="12" t="s">
        <v>18</v>
      </c>
      <c r="D41" s="13" t="s">
        <v>31</v>
      </c>
      <c r="E41" s="14">
        <f t="shared" si="4"/>
        <v>555600</v>
      </c>
      <c r="F41" s="15">
        <f t="shared" si="4"/>
        <v>600000</v>
      </c>
      <c r="G41" s="15">
        <f t="shared" si="4"/>
        <v>1155600</v>
      </c>
      <c r="H41" s="15"/>
      <c r="I41" s="15"/>
      <c r="J41" s="15"/>
      <c r="K41" s="15">
        <f t="shared" si="3"/>
        <v>12220800</v>
      </c>
    </row>
    <row r="42" spans="1:11" ht="15.75" customHeight="1" x14ac:dyDescent="0.25">
      <c r="A42" s="16">
        <f t="shared" si="0"/>
        <v>33</v>
      </c>
      <c r="B42" s="17">
        <f t="shared" si="1"/>
        <v>12220800</v>
      </c>
      <c r="C42" s="12" t="s">
        <v>27</v>
      </c>
      <c r="D42" s="13" t="s">
        <v>31</v>
      </c>
      <c r="E42" s="14">
        <f t="shared" si="4"/>
        <v>555600</v>
      </c>
      <c r="F42" s="15">
        <f t="shared" si="4"/>
        <v>600000</v>
      </c>
      <c r="G42" s="15">
        <f t="shared" si="4"/>
        <v>1155600</v>
      </c>
      <c r="H42" s="15"/>
      <c r="I42" s="15"/>
      <c r="J42" s="15"/>
      <c r="K42" s="15">
        <f t="shared" si="3"/>
        <v>11665200</v>
      </c>
    </row>
    <row r="43" spans="1:11" ht="15.75" customHeight="1" x14ac:dyDescent="0.25">
      <c r="A43" s="16">
        <f t="shared" si="0"/>
        <v>34</v>
      </c>
      <c r="B43" s="17">
        <f t="shared" si="1"/>
        <v>11665200</v>
      </c>
      <c r="C43" s="12" t="s">
        <v>19</v>
      </c>
      <c r="D43" s="13" t="s">
        <v>31</v>
      </c>
      <c r="E43" s="14">
        <f t="shared" ref="E43:G57" si="5">+E42</f>
        <v>555600</v>
      </c>
      <c r="F43" s="15">
        <f t="shared" si="5"/>
        <v>600000</v>
      </c>
      <c r="G43" s="15">
        <f t="shared" si="5"/>
        <v>1155600</v>
      </c>
      <c r="H43" s="15">
        <v>10000000</v>
      </c>
      <c r="I43" s="15"/>
      <c r="J43" s="15"/>
      <c r="K43" s="15">
        <f t="shared" si="3"/>
        <v>1109600</v>
      </c>
    </row>
    <row r="44" spans="1:11" ht="15.75" customHeight="1" x14ac:dyDescent="0.25">
      <c r="A44" s="16">
        <f t="shared" si="0"/>
        <v>35</v>
      </c>
      <c r="B44" s="17">
        <f t="shared" si="1"/>
        <v>1109600</v>
      </c>
      <c r="C44" s="12" t="s">
        <v>20</v>
      </c>
      <c r="D44" s="13" t="s">
        <v>31</v>
      </c>
      <c r="E44" s="14">
        <f t="shared" si="5"/>
        <v>555600</v>
      </c>
      <c r="F44" s="15">
        <f t="shared" si="5"/>
        <v>600000</v>
      </c>
      <c r="G44" s="15">
        <f t="shared" si="5"/>
        <v>1155600</v>
      </c>
      <c r="H44" s="15"/>
      <c r="I44" s="15"/>
      <c r="J44" s="15"/>
      <c r="K44" s="15">
        <f t="shared" si="3"/>
        <v>554000</v>
      </c>
    </row>
    <row r="45" spans="1:11" ht="15.75" customHeight="1" x14ac:dyDescent="0.25">
      <c r="A45" s="16">
        <f t="shared" si="0"/>
        <v>36</v>
      </c>
      <c r="B45" s="17">
        <f t="shared" si="1"/>
        <v>554000</v>
      </c>
      <c r="C45" s="30" t="s">
        <v>21</v>
      </c>
      <c r="D45" s="13" t="s">
        <v>31</v>
      </c>
      <c r="E45" s="14">
        <f t="shared" si="5"/>
        <v>555600</v>
      </c>
      <c r="F45" s="15">
        <f t="shared" si="5"/>
        <v>600000</v>
      </c>
      <c r="G45" s="15">
        <f t="shared" si="5"/>
        <v>1155600</v>
      </c>
      <c r="H45" s="15"/>
      <c r="I45" s="15"/>
      <c r="J45" s="15"/>
      <c r="K45" s="15">
        <f t="shared" si="3"/>
        <v>-1600</v>
      </c>
    </row>
    <row r="46" spans="1:11" ht="15.75" x14ac:dyDescent="0.25">
      <c r="A46" s="16">
        <f t="shared" si="0"/>
        <v>37</v>
      </c>
      <c r="B46" s="17">
        <f t="shared" si="1"/>
        <v>-1600</v>
      </c>
      <c r="C46" s="12" t="s">
        <v>22</v>
      </c>
      <c r="D46" s="13" t="s">
        <v>31</v>
      </c>
      <c r="E46" s="14">
        <f t="shared" si="5"/>
        <v>555600</v>
      </c>
      <c r="F46" s="15">
        <f t="shared" si="5"/>
        <v>600000</v>
      </c>
      <c r="G46" s="15">
        <f t="shared" si="5"/>
        <v>1155600</v>
      </c>
      <c r="H46" s="15"/>
      <c r="I46" s="15"/>
      <c r="J46" s="15"/>
      <c r="K46" s="15">
        <f t="shared" si="3"/>
        <v>-557200</v>
      </c>
    </row>
    <row r="47" spans="1:11" ht="15.75" x14ac:dyDescent="0.25">
      <c r="A47" s="16">
        <f t="shared" si="0"/>
        <v>38</v>
      </c>
      <c r="B47" s="17">
        <f t="shared" si="1"/>
        <v>-557200</v>
      </c>
      <c r="C47" s="12" t="s">
        <v>23</v>
      </c>
      <c r="D47" s="13" t="s">
        <v>31</v>
      </c>
      <c r="E47" s="14">
        <f t="shared" si="5"/>
        <v>555600</v>
      </c>
      <c r="F47" s="15">
        <f t="shared" si="5"/>
        <v>600000</v>
      </c>
      <c r="G47" s="15">
        <f t="shared" si="5"/>
        <v>1155600</v>
      </c>
      <c r="H47" s="15"/>
      <c r="I47" s="15"/>
      <c r="J47" s="15"/>
      <c r="K47" s="15">
        <f t="shared" si="3"/>
        <v>-1112800</v>
      </c>
    </row>
    <row r="48" spans="1:11" ht="15.75" x14ac:dyDescent="0.25">
      <c r="A48" s="16">
        <f t="shared" si="0"/>
        <v>39</v>
      </c>
      <c r="B48" s="17">
        <f t="shared" si="1"/>
        <v>-1112800</v>
      </c>
      <c r="C48" s="12" t="s">
        <v>24</v>
      </c>
      <c r="D48" s="13" t="s">
        <v>31</v>
      </c>
      <c r="E48" s="14">
        <f t="shared" si="5"/>
        <v>555600</v>
      </c>
      <c r="F48" s="15">
        <f t="shared" si="5"/>
        <v>600000</v>
      </c>
      <c r="G48" s="15">
        <f t="shared" si="5"/>
        <v>1155600</v>
      </c>
      <c r="H48" s="15"/>
      <c r="I48" s="15"/>
      <c r="J48" s="15"/>
      <c r="K48" s="15">
        <f t="shared" si="3"/>
        <v>-1668400</v>
      </c>
    </row>
    <row r="49" spans="1:11" ht="15.75" x14ac:dyDescent="0.25">
      <c r="A49" s="16">
        <f t="shared" si="0"/>
        <v>40</v>
      </c>
      <c r="B49" s="17">
        <f t="shared" si="1"/>
        <v>-1668400</v>
      </c>
      <c r="C49" s="12" t="s">
        <v>25</v>
      </c>
      <c r="D49" s="13" t="s">
        <v>31</v>
      </c>
      <c r="E49" s="14">
        <f t="shared" si="5"/>
        <v>555600</v>
      </c>
      <c r="F49" s="15">
        <f t="shared" si="5"/>
        <v>600000</v>
      </c>
      <c r="G49" s="15">
        <f t="shared" si="5"/>
        <v>1155600</v>
      </c>
      <c r="H49" s="15"/>
      <c r="I49" s="15"/>
      <c r="J49" s="15"/>
      <c r="K49" s="15">
        <f t="shared" si="3"/>
        <v>-2224000</v>
      </c>
    </row>
    <row r="50" spans="1:11" ht="15.75" x14ac:dyDescent="0.25">
      <c r="A50" s="16">
        <f t="shared" si="0"/>
        <v>41</v>
      </c>
      <c r="B50" s="17">
        <f t="shared" si="1"/>
        <v>-2224000</v>
      </c>
      <c r="C50" s="12" t="s">
        <v>26</v>
      </c>
      <c r="D50" s="13" t="s">
        <v>31</v>
      </c>
      <c r="E50" s="14">
        <f t="shared" si="5"/>
        <v>555600</v>
      </c>
      <c r="F50" s="15">
        <f t="shared" si="5"/>
        <v>600000</v>
      </c>
      <c r="G50" s="15">
        <f t="shared" si="5"/>
        <v>1155600</v>
      </c>
      <c r="H50" s="15"/>
      <c r="I50" s="15"/>
      <c r="J50" s="15"/>
      <c r="K50" s="15">
        <f t="shared" si="3"/>
        <v>-2779600</v>
      </c>
    </row>
    <row r="51" spans="1:11" ht="15.75" x14ac:dyDescent="0.25">
      <c r="A51" s="16">
        <f t="shared" si="0"/>
        <v>42</v>
      </c>
      <c r="B51" s="17">
        <f t="shared" si="1"/>
        <v>-2779600</v>
      </c>
      <c r="C51" s="12" t="s">
        <v>16</v>
      </c>
      <c r="D51" s="13" t="s">
        <v>31</v>
      </c>
      <c r="E51" s="14">
        <f t="shared" si="5"/>
        <v>555600</v>
      </c>
      <c r="F51" s="15">
        <f t="shared" si="5"/>
        <v>600000</v>
      </c>
      <c r="G51" s="15">
        <f t="shared" si="5"/>
        <v>1155600</v>
      </c>
      <c r="H51" s="15"/>
      <c r="I51" s="15"/>
      <c r="J51" s="15"/>
      <c r="K51" s="15">
        <f t="shared" si="3"/>
        <v>-3335200</v>
      </c>
    </row>
    <row r="52" spans="1:11" ht="15.75" x14ac:dyDescent="0.25">
      <c r="A52" s="16">
        <f t="shared" si="0"/>
        <v>43</v>
      </c>
      <c r="B52" s="17">
        <f t="shared" si="1"/>
        <v>-3335200</v>
      </c>
      <c r="C52" s="12" t="s">
        <v>17</v>
      </c>
      <c r="D52" s="13" t="s">
        <v>36</v>
      </c>
      <c r="E52" s="14">
        <f t="shared" si="5"/>
        <v>555600</v>
      </c>
      <c r="F52" s="15">
        <f t="shared" si="5"/>
        <v>600000</v>
      </c>
      <c r="G52" s="15">
        <f t="shared" si="5"/>
        <v>1155600</v>
      </c>
      <c r="H52" s="15"/>
      <c r="I52" s="15"/>
      <c r="J52" s="15"/>
      <c r="K52" s="15">
        <f t="shared" si="3"/>
        <v>-3890800</v>
      </c>
    </row>
    <row r="53" spans="1:11" ht="15.75" x14ac:dyDescent="0.25">
      <c r="A53" s="16">
        <f t="shared" si="0"/>
        <v>44</v>
      </c>
      <c r="B53" s="17">
        <f t="shared" si="1"/>
        <v>-3890800</v>
      </c>
      <c r="C53" s="12" t="s">
        <v>18</v>
      </c>
      <c r="D53" s="13" t="s">
        <v>36</v>
      </c>
      <c r="E53" s="14">
        <f t="shared" si="5"/>
        <v>555600</v>
      </c>
      <c r="F53" s="15">
        <f t="shared" si="5"/>
        <v>600000</v>
      </c>
      <c r="G53" s="15">
        <f t="shared" si="5"/>
        <v>1155600</v>
      </c>
      <c r="H53" s="15"/>
      <c r="I53" s="15"/>
      <c r="J53" s="15"/>
      <c r="K53" s="15">
        <f t="shared" si="3"/>
        <v>-4446400</v>
      </c>
    </row>
    <row r="54" spans="1:11" ht="15.75" x14ac:dyDescent="0.25">
      <c r="A54" s="16">
        <f t="shared" si="0"/>
        <v>45</v>
      </c>
      <c r="B54" s="17">
        <f t="shared" si="1"/>
        <v>-4446400</v>
      </c>
      <c r="C54" s="12" t="s">
        <v>27</v>
      </c>
      <c r="D54" s="13" t="s">
        <v>36</v>
      </c>
      <c r="E54" s="14">
        <f t="shared" si="5"/>
        <v>555600</v>
      </c>
      <c r="F54" s="15">
        <f t="shared" si="5"/>
        <v>600000</v>
      </c>
      <c r="G54" s="15">
        <f t="shared" si="5"/>
        <v>1155600</v>
      </c>
      <c r="H54" s="15"/>
      <c r="I54" s="15"/>
      <c r="J54" s="15"/>
      <c r="K54" s="15">
        <f t="shared" si="3"/>
        <v>-5002000</v>
      </c>
    </row>
    <row r="55" spans="1:11" ht="15.75" x14ac:dyDescent="0.25">
      <c r="A55" s="16">
        <f t="shared" si="0"/>
        <v>46</v>
      </c>
      <c r="B55" s="17">
        <f t="shared" si="1"/>
        <v>-5002000</v>
      </c>
      <c r="C55" s="12" t="s">
        <v>19</v>
      </c>
      <c r="D55" s="13" t="s">
        <v>36</v>
      </c>
      <c r="E55" s="14">
        <f t="shared" si="5"/>
        <v>555600</v>
      </c>
      <c r="F55" s="15">
        <f t="shared" si="5"/>
        <v>600000</v>
      </c>
      <c r="G55" s="15">
        <f t="shared" si="5"/>
        <v>1155600</v>
      </c>
      <c r="H55" s="15">
        <v>10000000</v>
      </c>
      <c r="I55" s="15"/>
      <c r="J55" s="15"/>
      <c r="K55" s="15">
        <f t="shared" si="3"/>
        <v>-15557600</v>
      </c>
    </row>
    <row r="56" spans="1:11" ht="15.75" x14ac:dyDescent="0.25">
      <c r="A56" s="16">
        <f t="shared" si="0"/>
        <v>47</v>
      </c>
      <c r="B56" s="17">
        <f t="shared" si="1"/>
        <v>-15557600</v>
      </c>
      <c r="C56" s="12" t="s">
        <v>20</v>
      </c>
      <c r="D56" s="13" t="s">
        <v>36</v>
      </c>
      <c r="E56" s="14">
        <f t="shared" si="5"/>
        <v>555600</v>
      </c>
      <c r="F56" s="15">
        <f t="shared" si="5"/>
        <v>600000</v>
      </c>
      <c r="G56" s="15">
        <f t="shared" si="5"/>
        <v>1155600</v>
      </c>
      <c r="H56" s="15"/>
      <c r="I56" s="15"/>
      <c r="J56" s="15"/>
      <c r="K56" s="15">
        <f t="shared" si="3"/>
        <v>-16113200</v>
      </c>
    </row>
    <row r="57" spans="1:11" ht="15.75" x14ac:dyDescent="0.25">
      <c r="A57" s="16">
        <f t="shared" si="0"/>
        <v>48</v>
      </c>
      <c r="B57" s="17">
        <f t="shared" si="1"/>
        <v>-16113200</v>
      </c>
      <c r="C57" s="30" t="s">
        <v>21</v>
      </c>
      <c r="D57" s="13" t="s">
        <v>36</v>
      </c>
      <c r="E57" s="14">
        <f t="shared" si="5"/>
        <v>555600</v>
      </c>
      <c r="F57" s="15">
        <f t="shared" si="5"/>
        <v>600000</v>
      </c>
      <c r="G57" s="15">
        <f t="shared" si="5"/>
        <v>1155600</v>
      </c>
      <c r="H57" s="15"/>
      <c r="I57" s="15"/>
      <c r="J57" s="15"/>
      <c r="K57" s="15">
        <f t="shared" si="3"/>
        <v>-16668800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22" workbookViewId="0">
      <selection activeCell="J35" sqref="J35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56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57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f>100000000</f>
        <v>100000000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40</v>
      </c>
      <c r="B8" s="1"/>
      <c r="C8" s="1"/>
      <c r="D8" s="2">
        <v>36</v>
      </c>
      <c r="E8" s="7"/>
      <c r="F8" s="8">
        <f>+C5*C6</f>
        <v>1200000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100000000</v>
      </c>
      <c r="C10" s="12" t="s">
        <v>22</v>
      </c>
      <c r="D10" s="13" t="s">
        <v>28</v>
      </c>
      <c r="E10" s="14">
        <f>3700000-F10</f>
        <v>2500000</v>
      </c>
      <c r="F10" s="18">
        <v>1200000</v>
      </c>
      <c r="G10" s="15">
        <f>+E10+F10</f>
        <v>3700000</v>
      </c>
      <c r="H10" s="15"/>
      <c r="I10" s="15"/>
      <c r="J10" s="15"/>
      <c r="K10" s="15">
        <f>B10-E10-H10-I10-J10</f>
        <v>97500000</v>
      </c>
    </row>
    <row r="11" spans="1:12" ht="15.75" customHeight="1" x14ac:dyDescent="0.25">
      <c r="A11" s="16">
        <f t="shared" ref="A11:A57" si="0">+A10+1</f>
        <v>2</v>
      </c>
      <c r="B11" s="17">
        <f t="shared" ref="B11:B58" si="1">+K10</f>
        <v>97500000</v>
      </c>
      <c r="C11" s="12" t="s">
        <v>23</v>
      </c>
      <c r="D11" s="13" t="s">
        <v>28</v>
      </c>
      <c r="E11" s="14">
        <f t="shared" ref="E11:G58" si="2">+E10</f>
        <v>2500000</v>
      </c>
      <c r="F11" s="15">
        <f t="shared" si="2"/>
        <v>1200000</v>
      </c>
      <c r="G11" s="15">
        <f t="shared" si="2"/>
        <v>3700000</v>
      </c>
      <c r="H11" s="15"/>
      <c r="I11" s="15"/>
      <c r="J11" s="15"/>
      <c r="K11" s="15">
        <f t="shared" ref="K11:K58" si="3">B11-E11-H11-I11-J11</f>
        <v>95000000</v>
      </c>
    </row>
    <row r="12" spans="1:12" ht="15.75" customHeight="1" x14ac:dyDescent="0.25">
      <c r="A12" s="16">
        <f t="shared" si="0"/>
        <v>3</v>
      </c>
      <c r="B12" s="17">
        <f t="shared" si="1"/>
        <v>95000000</v>
      </c>
      <c r="C12" s="12" t="s">
        <v>24</v>
      </c>
      <c r="D12" s="13" t="s">
        <v>28</v>
      </c>
      <c r="E12" s="14">
        <f t="shared" si="2"/>
        <v>2500000</v>
      </c>
      <c r="F12" s="15">
        <f t="shared" si="2"/>
        <v>1200000</v>
      </c>
      <c r="G12" s="15">
        <f t="shared" si="2"/>
        <v>3700000</v>
      </c>
      <c r="H12" s="15"/>
      <c r="I12" s="15"/>
      <c r="J12" s="15"/>
      <c r="K12" s="15">
        <f t="shared" si="3"/>
        <v>92500000</v>
      </c>
    </row>
    <row r="13" spans="1:12" ht="15.75" customHeight="1" x14ac:dyDescent="0.25">
      <c r="A13" s="16">
        <f t="shared" si="0"/>
        <v>4</v>
      </c>
      <c r="B13" s="17">
        <f t="shared" si="1"/>
        <v>92500000</v>
      </c>
      <c r="C13" s="12" t="s">
        <v>25</v>
      </c>
      <c r="D13" s="13" t="s">
        <v>28</v>
      </c>
      <c r="E13" s="14">
        <f t="shared" si="2"/>
        <v>2500000</v>
      </c>
      <c r="F13" s="15">
        <f t="shared" si="2"/>
        <v>1200000</v>
      </c>
      <c r="G13" s="15">
        <f t="shared" si="2"/>
        <v>3700000</v>
      </c>
      <c r="H13" s="15"/>
      <c r="I13" s="15"/>
      <c r="J13" s="15"/>
      <c r="K13" s="15">
        <f t="shared" si="3"/>
        <v>90000000</v>
      </c>
    </row>
    <row r="14" spans="1:12" ht="15.75" customHeight="1" x14ac:dyDescent="0.25">
      <c r="A14" s="16">
        <f t="shared" si="0"/>
        <v>5</v>
      </c>
      <c r="B14" s="17">
        <f t="shared" si="1"/>
        <v>90000000</v>
      </c>
      <c r="C14" s="12" t="s">
        <v>26</v>
      </c>
      <c r="D14" s="13" t="s">
        <v>28</v>
      </c>
      <c r="E14" s="14">
        <f t="shared" si="2"/>
        <v>2500000</v>
      </c>
      <c r="F14" s="15">
        <f t="shared" si="2"/>
        <v>1200000</v>
      </c>
      <c r="G14" s="15">
        <f t="shared" si="2"/>
        <v>3700000</v>
      </c>
      <c r="H14" s="15"/>
      <c r="I14" s="15"/>
      <c r="J14" s="15"/>
      <c r="K14" s="15">
        <f t="shared" si="3"/>
        <v>87500000</v>
      </c>
    </row>
    <row r="15" spans="1:12" ht="15.75" customHeight="1" x14ac:dyDescent="0.25">
      <c r="A15" s="16">
        <f t="shared" si="0"/>
        <v>6</v>
      </c>
      <c r="B15" s="17">
        <f t="shared" si="1"/>
        <v>87500000</v>
      </c>
      <c r="C15" s="12" t="s">
        <v>16</v>
      </c>
      <c r="D15" s="13" t="s">
        <v>28</v>
      </c>
      <c r="E15" s="14">
        <f t="shared" si="2"/>
        <v>2500000</v>
      </c>
      <c r="F15" s="15">
        <f t="shared" si="2"/>
        <v>1200000</v>
      </c>
      <c r="G15" s="15">
        <f t="shared" si="2"/>
        <v>3700000</v>
      </c>
      <c r="H15" s="15"/>
      <c r="I15" s="15"/>
      <c r="J15" s="15"/>
      <c r="K15" s="15">
        <f t="shared" si="3"/>
        <v>85000000</v>
      </c>
    </row>
    <row r="16" spans="1:12" ht="15.75" customHeight="1" x14ac:dyDescent="0.25">
      <c r="A16" s="16">
        <f t="shared" si="0"/>
        <v>7</v>
      </c>
      <c r="B16" s="17">
        <f t="shared" si="1"/>
        <v>85000000</v>
      </c>
      <c r="C16" s="12" t="s">
        <v>17</v>
      </c>
      <c r="D16" s="13" t="s">
        <v>29</v>
      </c>
      <c r="E16" s="14">
        <f t="shared" si="2"/>
        <v>2500000</v>
      </c>
      <c r="F16" s="15">
        <f t="shared" si="2"/>
        <v>1200000</v>
      </c>
      <c r="G16" s="15">
        <f t="shared" si="2"/>
        <v>3700000</v>
      </c>
      <c r="H16" s="15"/>
      <c r="I16" s="15"/>
      <c r="J16" s="15"/>
      <c r="K16" s="15">
        <f t="shared" si="3"/>
        <v>82500000</v>
      </c>
    </row>
    <row r="17" spans="1:11" ht="15.75" x14ac:dyDescent="0.25">
      <c r="A17" s="16">
        <f t="shared" si="0"/>
        <v>8</v>
      </c>
      <c r="B17" s="17">
        <f t="shared" si="1"/>
        <v>82500000</v>
      </c>
      <c r="C17" s="12" t="s">
        <v>18</v>
      </c>
      <c r="D17" s="13" t="s">
        <v>29</v>
      </c>
      <c r="E17" s="14">
        <f t="shared" si="2"/>
        <v>2500000</v>
      </c>
      <c r="F17" s="15">
        <f t="shared" si="2"/>
        <v>1200000</v>
      </c>
      <c r="G17" s="15">
        <f t="shared" si="2"/>
        <v>3700000</v>
      </c>
      <c r="H17" s="15"/>
      <c r="I17" s="15"/>
      <c r="J17" s="15"/>
      <c r="K17" s="15">
        <f t="shared" si="3"/>
        <v>80000000</v>
      </c>
    </row>
    <row r="18" spans="1:11" ht="15.75" x14ac:dyDescent="0.25">
      <c r="A18" s="16">
        <f t="shared" si="0"/>
        <v>9</v>
      </c>
      <c r="B18" s="17">
        <f t="shared" si="1"/>
        <v>80000000</v>
      </c>
      <c r="C18" s="12" t="s">
        <v>27</v>
      </c>
      <c r="D18" s="13" t="s">
        <v>29</v>
      </c>
      <c r="E18" s="14">
        <f t="shared" si="2"/>
        <v>2500000</v>
      </c>
      <c r="F18" s="15">
        <f t="shared" si="2"/>
        <v>1200000</v>
      </c>
      <c r="G18" s="15">
        <f t="shared" si="2"/>
        <v>3700000</v>
      </c>
      <c r="H18" s="15"/>
      <c r="I18" s="15"/>
      <c r="J18" s="15"/>
      <c r="K18" s="15">
        <f t="shared" si="3"/>
        <v>77500000</v>
      </c>
    </row>
    <row r="19" spans="1:11" ht="15.75" x14ac:dyDescent="0.25">
      <c r="A19" s="16">
        <f t="shared" si="0"/>
        <v>10</v>
      </c>
      <c r="B19" s="17">
        <f t="shared" si="1"/>
        <v>77500000</v>
      </c>
      <c r="C19" s="12" t="s">
        <v>19</v>
      </c>
      <c r="D19" s="13" t="s">
        <v>29</v>
      </c>
      <c r="E19" s="14">
        <f t="shared" si="2"/>
        <v>2500000</v>
      </c>
      <c r="F19" s="15">
        <f t="shared" si="2"/>
        <v>1200000</v>
      </c>
      <c r="G19" s="15">
        <f t="shared" si="2"/>
        <v>3700000</v>
      </c>
      <c r="H19" s="15">
        <v>20000000</v>
      </c>
      <c r="I19" s="15"/>
      <c r="J19" s="15"/>
      <c r="K19" s="15">
        <f t="shared" si="3"/>
        <v>55000000</v>
      </c>
    </row>
    <row r="20" spans="1:11" ht="15.75" x14ac:dyDescent="0.25">
      <c r="A20" s="16">
        <f t="shared" si="0"/>
        <v>11</v>
      </c>
      <c r="B20" s="17">
        <f t="shared" si="1"/>
        <v>55000000</v>
      </c>
      <c r="C20" s="12" t="s">
        <v>20</v>
      </c>
      <c r="D20" s="13" t="s">
        <v>29</v>
      </c>
      <c r="E20" s="14">
        <f t="shared" si="2"/>
        <v>2500000</v>
      </c>
      <c r="F20" s="15">
        <f t="shared" si="2"/>
        <v>1200000</v>
      </c>
      <c r="G20" s="15">
        <f t="shared" si="2"/>
        <v>3700000</v>
      </c>
      <c r="H20" s="15"/>
      <c r="I20" s="15"/>
      <c r="J20" s="15"/>
      <c r="K20" s="15">
        <f t="shared" si="3"/>
        <v>52500000</v>
      </c>
    </row>
    <row r="21" spans="1:11" ht="15.75" x14ac:dyDescent="0.25">
      <c r="A21" s="16">
        <f t="shared" si="0"/>
        <v>12</v>
      </c>
      <c r="B21" s="17">
        <f t="shared" si="1"/>
        <v>52500000</v>
      </c>
      <c r="C21" s="12" t="s">
        <v>21</v>
      </c>
      <c r="D21" s="13" t="s">
        <v>29</v>
      </c>
      <c r="E21" s="14">
        <f t="shared" si="2"/>
        <v>2500000</v>
      </c>
      <c r="F21" s="15">
        <f t="shared" si="2"/>
        <v>1200000</v>
      </c>
      <c r="G21" s="15">
        <f t="shared" si="2"/>
        <v>3700000</v>
      </c>
      <c r="H21" s="15"/>
      <c r="I21" s="15"/>
      <c r="J21" s="15"/>
      <c r="K21" s="15">
        <f t="shared" si="3"/>
        <v>50000000</v>
      </c>
    </row>
    <row r="22" spans="1:11" ht="15.75" x14ac:dyDescent="0.25">
      <c r="A22" s="16">
        <f t="shared" si="0"/>
        <v>13</v>
      </c>
      <c r="B22" s="17">
        <f t="shared" si="1"/>
        <v>50000000</v>
      </c>
      <c r="C22" s="12" t="s">
        <v>22</v>
      </c>
      <c r="D22" s="13" t="s">
        <v>29</v>
      </c>
      <c r="E22" s="14">
        <f t="shared" si="2"/>
        <v>2500000</v>
      </c>
      <c r="F22" s="15">
        <f t="shared" si="2"/>
        <v>1200000</v>
      </c>
      <c r="G22" s="15">
        <f t="shared" si="2"/>
        <v>3700000</v>
      </c>
      <c r="H22" s="15"/>
      <c r="I22" s="15"/>
      <c r="J22" s="15"/>
      <c r="K22" s="15">
        <f t="shared" si="3"/>
        <v>47500000</v>
      </c>
    </row>
    <row r="23" spans="1:11" ht="15.75" x14ac:dyDescent="0.25">
      <c r="A23" s="16">
        <f t="shared" si="0"/>
        <v>14</v>
      </c>
      <c r="B23" s="17">
        <f t="shared" si="1"/>
        <v>47500000</v>
      </c>
      <c r="C23" s="12" t="s">
        <v>23</v>
      </c>
      <c r="D23" s="13" t="s">
        <v>29</v>
      </c>
      <c r="E23" s="14">
        <f t="shared" si="2"/>
        <v>2500000</v>
      </c>
      <c r="F23" s="15">
        <f t="shared" si="2"/>
        <v>1200000</v>
      </c>
      <c r="G23" s="15">
        <f t="shared" si="2"/>
        <v>3700000</v>
      </c>
      <c r="H23" s="15"/>
      <c r="I23" s="15"/>
      <c r="J23" s="15"/>
      <c r="K23" s="15">
        <f t="shared" si="3"/>
        <v>45000000</v>
      </c>
    </row>
    <row r="24" spans="1:11" ht="15.75" x14ac:dyDescent="0.25">
      <c r="A24" s="16">
        <f t="shared" si="0"/>
        <v>15</v>
      </c>
      <c r="B24" s="17">
        <f t="shared" si="1"/>
        <v>45000000</v>
      </c>
      <c r="C24" s="12" t="s">
        <v>24</v>
      </c>
      <c r="D24" s="13" t="s">
        <v>29</v>
      </c>
      <c r="E24" s="14">
        <f t="shared" si="2"/>
        <v>2500000</v>
      </c>
      <c r="F24" s="15">
        <f t="shared" si="2"/>
        <v>1200000</v>
      </c>
      <c r="G24" s="15">
        <f t="shared" si="2"/>
        <v>3700000</v>
      </c>
      <c r="H24" s="15"/>
      <c r="I24" s="15"/>
      <c r="J24" s="15"/>
      <c r="K24" s="15">
        <f t="shared" si="3"/>
        <v>42500000</v>
      </c>
    </row>
    <row r="25" spans="1:11" ht="15.75" x14ac:dyDescent="0.25">
      <c r="A25" s="16">
        <f t="shared" si="0"/>
        <v>16</v>
      </c>
      <c r="B25" s="17">
        <f t="shared" si="1"/>
        <v>42500000</v>
      </c>
      <c r="C25" s="12" t="s">
        <v>25</v>
      </c>
      <c r="D25" s="13" t="s">
        <v>29</v>
      </c>
      <c r="E25" s="14">
        <f t="shared" si="2"/>
        <v>2500000</v>
      </c>
      <c r="F25" s="15">
        <f t="shared" si="2"/>
        <v>1200000</v>
      </c>
      <c r="G25" s="15">
        <f t="shared" si="2"/>
        <v>3700000</v>
      </c>
      <c r="H25" s="15"/>
      <c r="I25" s="15"/>
      <c r="J25" s="15"/>
      <c r="K25" s="15">
        <f t="shared" si="3"/>
        <v>40000000</v>
      </c>
    </row>
    <row r="26" spans="1:11" ht="15.75" x14ac:dyDescent="0.25">
      <c r="A26" s="16">
        <f t="shared" si="0"/>
        <v>17</v>
      </c>
      <c r="B26" s="17">
        <f t="shared" si="1"/>
        <v>40000000</v>
      </c>
      <c r="C26" s="12" t="s">
        <v>26</v>
      </c>
      <c r="D26" s="13" t="s">
        <v>29</v>
      </c>
      <c r="E26" s="14">
        <f t="shared" si="2"/>
        <v>2500000</v>
      </c>
      <c r="F26" s="15">
        <f t="shared" si="2"/>
        <v>1200000</v>
      </c>
      <c r="G26" s="15">
        <f t="shared" si="2"/>
        <v>3700000</v>
      </c>
      <c r="H26" s="15"/>
      <c r="I26" s="15"/>
      <c r="J26" s="15"/>
      <c r="K26" s="15">
        <f t="shared" si="3"/>
        <v>37500000</v>
      </c>
    </row>
    <row r="27" spans="1:11" ht="15.75" x14ac:dyDescent="0.25">
      <c r="A27" s="16">
        <f t="shared" si="0"/>
        <v>18</v>
      </c>
      <c r="B27" s="17">
        <f t="shared" si="1"/>
        <v>37500000</v>
      </c>
      <c r="C27" s="12" t="s">
        <v>16</v>
      </c>
      <c r="D27" s="13" t="s">
        <v>29</v>
      </c>
      <c r="E27" s="14">
        <f t="shared" si="2"/>
        <v>2500000</v>
      </c>
      <c r="F27" s="15">
        <f t="shared" si="2"/>
        <v>1200000</v>
      </c>
      <c r="G27" s="15">
        <f t="shared" si="2"/>
        <v>3700000</v>
      </c>
      <c r="H27" s="15"/>
      <c r="I27" s="15"/>
      <c r="J27" s="15"/>
      <c r="K27" s="15">
        <f t="shared" si="3"/>
        <v>35000000</v>
      </c>
    </row>
    <row r="28" spans="1:11" ht="15.75" x14ac:dyDescent="0.25">
      <c r="A28" s="16">
        <f t="shared" si="0"/>
        <v>19</v>
      </c>
      <c r="B28" s="17">
        <f t="shared" si="1"/>
        <v>35000000</v>
      </c>
      <c r="C28" s="12" t="s">
        <v>17</v>
      </c>
      <c r="D28" s="13" t="s">
        <v>30</v>
      </c>
      <c r="E28" s="14">
        <f t="shared" si="2"/>
        <v>2500000</v>
      </c>
      <c r="F28" s="15">
        <f t="shared" si="2"/>
        <v>1200000</v>
      </c>
      <c r="G28" s="15">
        <f t="shared" si="2"/>
        <v>3700000</v>
      </c>
      <c r="H28" s="15"/>
      <c r="I28" s="15"/>
      <c r="J28" s="15"/>
      <c r="K28" s="15">
        <f t="shared" si="3"/>
        <v>32500000</v>
      </c>
    </row>
    <row r="29" spans="1:11" ht="15.75" x14ac:dyDescent="0.25">
      <c r="A29" s="16">
        <f t="shared" si="0"/>
        <v>20</v>
      </c>
      <c r="B29" s="17">
        <f t="shared" si="1"/>
        <v>32500000</v>
      </c>
      <c r="C29" s="12" t="s">
        <v>18</v>
      </c>
      <c r="D29" s="13" t="s">
        <v>30</v>
      </c>
      <c r="E29" s="14">
        <f t="shared" si="2"/>
        <v>2500000</v>
      </c>
      <c r="F29" s="15">
        <f t="shared" si="2"/>
        <v>1200000</v>
      </c>
      <c r="G29" s="15">
        <f t="shared" si="2"/>
        <v>3700000</v>
      </c>
      <c r="H29" s="15"/>
      <c r="I29" s="15"/>
      <c r="J29" s="15"/>
      <c r="K29" s="15">
        <f t="shared" si="3"/>
        <v>30000000</v>
      </c>
    </row>
    <row r="30" spans="1:11" ht="15.75" x14ac:dyDescent="0.25">
      <c r="A30" s="16">
        <f t="shared" si="0"/>
        <v>21</v>
      </c>
      <c r="B30" s="17">
        <f t="shared" si="1"/>
        <v>30000000</v>
      </c>
      <c r="C30" s="12" t="s">
        <v>27</v>
      </c>
      <c r="D30" s="13" t="s">
        <v>30</v>
      </c>
      <c r="E30" s="14">
        <f t="shared" si="2"/>
        <v>2500000</v>
      </c>
      <c r="F30" s="15">
        <f t="shared" si="2"/>
        <v>1200000</v>
      </c>
      <c r="G30" s="15">
        <f t="shared" si="2"/>
        <v>3700000</v>
      </c>
      <c r="H30" s="15"/>
      <c r="I30" s="15"/>
      <c r="J30" s="15"/>
      <c r="K30" s="15">
        <f t="shared" si="3"/>
        <v>27500000</v>
      </c>
    </row>
    <row r="31" spans="1:11" ht="15.75" x14ac:dyDescent="0.25">
      <c r="A31" s="16">
        <f t="shared" si="0"/>
        <v>22</v>
      </c>
      <c r="B31" s="17">
        <f t="shared" si="1"/>
        <v>27500000</v>
      </c>
      <c r="C31" s="12" t="s">
        <v>19</v>
      </c>
      <c r="D31" s="13" t="s">
        <v>30</v>
      </c>
      <c r="E31" s="14">
        <f t="shared" si="2"/>
        <v>2500000</v>
      </c>
      <c r="F31" s="15">
        <f t="shared" si="2"/>
        <v>1200000</v>
      </c>
      <c r="G31" s="15">
        <f t="shared" si="2"/>
        <v>3700000</v>
      </c>
      <c r="H31" s="15">
        <v>20000000</v>
      </c>
      <c r="I31" s="15"/>
      <c r="J31" s="15"/>
      <c r="K31" s="15">
        <f t="shared" si="3"/>
        <v>5000000</v>
      </c>
    </row>
    <row r="32" spans="1:11" ht="15.75" x14ac:dyDescent="0.25">
      <c r="A32" s="16">
        <f t="shared" si="0"/>
        <v>23</v>
      </c>
      <c r="B32" s="17">
        <f t="shared" si="1"/>
        <v>5000000</v>
      </c>
      <c r="C32" s="12" t="s">
        <v>20</v>
      </c>
      <c r="D32" s="13" t="s">
        <v>30</v>
      </c>
      <c r="E32" s="14">
        <f t="shared" si="2"/>
        <v>2500000</v>
      </c>
      <c r="F32" s="15">
        <f t="shared" si="2"/>
        <v>1200000</v>
      </c>
      <c r="G32" s="15">
        <f t="shared" si="2"/>
        <v>3700000</v>
      </c>
      <c r="H32" s="15"/>
      <c r="I32" s="15"/>
      <c r="J32" s="15"/>
      <c r="K32" s="15">
        <f t="shared" si="3"/>
        <v>2500000</v>
      </c>
    </row>
    <row r="33" spans="1:11" ht="15.75" x14ac:dyDescent="0.25">
      <c r="A33" s="16">
        <f t="shared" si="0"/>
        <v>24</v>
      </c>
      <c r="B33" s="17">
        <f t="shared" si="1"/>
        <v>2500000</v>
      </c>
      <c r="C33" s="12" t="s">
        <v>21</v>
      </c>
      <c r="D33" s="13" t="s">
        <v>30</v>
      </c>
      <c r="E33" s="14">
        <f t="shared" si="2"/>
        <v>2500000</v>
      </c>
      <c r="F33" s="15">
        <f t="shared" si="2"/>
        <v>1200000</v>
      </c>
      <c r="G33" s="15">
        <f t="shared" si="2"/>
        <v>3700000</v>
      </c>
      <c r="H33" s="15"/>
      <c r="I33" s="15"/>
      <c r="J33" s="15"/>
      <c r="K33" s="15">
        <f t="shared" si="3"/>
        <v>0</v>
      </c>
    </row>
    <row r="34" spans="1:11" ht="15.75" x14ac:dyDescent="0.25">
      <c r="A34" s="16">
        <f t="shared" si="0"/>
        <v>25</v>
      </c>
      <c r="B34" s="17">
        <f t="shared" si="1"/>
        <v>0</v>
      </c>
      <c r="C34" s="12" t="s">
        <v>22</v>
      </c>
      <c r="D34" s="13" t="s">
        <v>30</v>
      </c>
      <c r="E34" s="14">
        <f t="shared" si="2"/>
        <v>2500000</v>
      </c>
      <c r="F34" s="15">
        <f t="shared" si="2"/>
        <v>1200000</v>
      </c>
      <c r="G34" s="15">
        <f t="shared" si="2"/>
        <v>3700000</v>
      </c>
      <c r="H34" s="15"/>
      <c r="I34" s="15"/>
      <c r="J34" s="15"/>
      <c r="K34" s="15">
        <f t="shared" si="3"/>
        <v>-2500000</v>
      </c>
    </row>
    <row r="35" spans="1:11" ht="15.75" x14ac:dyDescent="0.25">
      <c r="A35" s="16">
        <f t="shared" si="0"/>
        <v>26</v>
      </c>
      <c r="B35" s="17">
        <f t="shared" si="1"/>
        <v>-2500000</v>
      </c>
      <c r="C35" s="12" t="s">
        <v>23</v>
      </c>
      <c r="D35" s="13" t="s">
        <v>30</v>
      </c>
      <c r="E35" s="14">
        <f t="shared" si="2"/>
        <v>2500000</v>
      </c>
      <c r="F35" s="15">
        <f t="shared" si="2"/>
        <v>1200000</v>
      </c>
      <c r="G35" s="15">
        <f t="shared" si="2"/>
        <v>3700000</v>
      </c>
      <c r="H35" s="15"/>
      <c r="I35" s="15"/>
      <c r="J35" s="15"/>
      <c r="K35" s="15">
        <f t="shared" si="3"/>
        <v>-5000000</v>
      </c>
    </row>
    <row r="36" spans="1:11" ht="15.75" x14ac:dyDescent="0.25">
      <c r="A36" s="16">
        <f t="shared" si="0"/>
        <v>27</v>
      </c>
      <c r="B36" s="17">
        <f t="shared" si="1"/>
        <v>-5000000</v>
      </c>
      <c r="C36" s="12" t="s">
        <v>24</v>
      </c>
      <c r="D36" s="13" t="s">
        <v>30</v>
      </c>
      <c r="E36" s="14">
        <f t="shared" si="2"/>
        <v>2500000</v>
      </c>
      <c r="F36" s="15">
        <f t="shared" si="2"/>
        <v>1200000</v>
      </c>
      <c r="G36" s="15">
        <f t="shared" si="2"/>
        <v>3700000</v>
      </c>
      <c r="H36" s="15"/>
      <c r="I36" s="15"/>
      <c r="J36" s="15"/>
      <c r="K36" s="15">
        <f t="shared" si="3"/>
        <v>-7500000</v>
      </c>
    </row>
    <row r="37" spans="1:11" ht="15.75" x14ac:dyDescent="0.25">
      <c r="A37" s="16">
        <f t="shared" si="0"/>
        <v>28</v>
      </c>
      <c r="B37" s="17">
        <f t="shared" si="1"/>
        <v>-7500000</v>
      </c>
      <c r="C37" s="12" t="s">
        <v>25</v>
      </c>
      <c r="D37" s="13" t="s">
        <v>30</v>
      </c>
      <c r="E37" s="14">
        <f t="shared" si="2"/>
        <v>2500000</v>
      </c>
      <c r="F37" s="15">
        <f t="shared" si="2"/>
        <v>1200000</v>
      </c>
      <c r="G37" s="15">
        <f t="shared" si="2"/>
        <v>3700000</v>
      </c>
      <c r="H37" s="15"/>
      <c r="I37" s="15"/>
      <c r="J37" s="15"/>
      <c r="K37" s="15">
        <f t="shared" si="3"/>
        <v>-10000000</v>
      </c>
    </row>
    <row r="38" spans="1:11" ht="15.75" x14ac:dyDescent="0.25">
      <c r="A38" s="16">
        <f t="shared" si="0"/>
        <v>29</v>
      </c>
      <c r="B38" s="17">
        <f t="shared" si="1"/>
        <v>-10000000</v>
      </c>
      <c r="C38" s="12" t="s">
        <v>26</v>
      </c>
      <c r="D38" s="13" t="s">
        <v>30</v>
      </c>
      <c r="E38" s="14">
        <f t="shared" si="2"/>
        <v>2500000</v>
      </c>
      <c r="F38" s="15">
        <f t="shared" si="2"/>
        <v>1200000</v>
      </c>
      <c r="G38" s="15">
        <f t="shared" si="2"/>
        <v>3700000</v>
      </c>
      <c r="H38" s="15"/>
      <c r="I38" s="15"/>
      <c r="J38" s="15"/>
      <c r="K38" s="15">
        <f t="shared" si="3"/>
        <v>-12500000</v>
      </c>
    </row>
    <row r="39" spans="1:11" ht="15.75" x14ac:dyDescent="0.25">
      <c r="A39" s="16">
        <f t="shared" si="0"/>
        <v>30</v>
      </c>
      <c r="B39" s="17">
        <f t="shared" si="1"/>
        <v>-12500000</v>
      </c>
      <c r="C39" s="12" t="s">
        <v>16</v>
      </c>
      <c r="D39" s="13" t="s">
        <v>30</v>
      </c>
      <c r="E39" s="14">
        <f t="shared" si="2"/>
        <v>2500000</v>
      </c>
      <c r="F39" s="15">
        <f t="shared" si="2"/>
        <v>1200000</v>
      </c>
      <c r="G39" s="15">
        <f t="shared" si="2"/>
        <v>3700000</v>
      </c>
      <c r="H39" s="15"/>
      <c r="I39" s="15"/>
      <c r="J39" s="15"/>
      <c r="K39" s="15">
        <f t="shared" si="3"/>
        <v>-15000000</v>
      </c>
    </row>
    <row r="40" spans="1:11" ht="15.75" x14ac:dyDescent="0.25">
      <c r="A40" s="16">
        <f t="shared" si="0"/>
        <v>31</v>
      </c>
      <c r="B40" s="17">
        <f t="shared" si="1"/>
        <v>-15000000</v>
      </c>
      <c r="C40" s="12" t="s">
        <v>17</v>
      </c>
      <c r="D40" s="13" t="s">
        <v>31</v>
      </c>
      <c r="E40" s="14">
        <f t="shared" si="2"/>
        <v>2500000</v>
      </c>
      <c r="F40" s="15">
        <f t="shared" si="2"/>
        <v>1200000</v>
      </c>
      <c r="G40" s="15">
        <f t="shared" si="2"/>
        <v>3700000</v>
      </c>
      <c r="H40" s="15"/>
      <c r="I40" s="15"/>
      <c r="J40" s="15"/>
      <c r="K40" s="15">
        <f t="shared" si="3"/>
        <v>-17500000</v>
      </c>
    </row>
    <row r="41" spans="1:11" ht="15.75" x14ac:dyDescent="0.25">
      <c r="A41" s="16">
        <f t="shared" si="0"/>
        <v>32</v>
      </c>
      <c r="B41" s="17">
        <f t="shared" si="1"/>
        <v>-17500000</v>
      </c>
      <c r="C41" s="12" t="s">
        <v>18</v>
      </c>
      <c r="D41" s="13" t="s">
        <v>31</v>
      </c>
      <c r="E41" s="14">
        <f t="shared" si="2"/>
        <v>2500000</v>
      </c>
      <c r="F41" s="15">
        <f t="shared" si="2"/>
        <v>1200000</v>
      </c>
      <c r="G41" s="15">
        <f t="shared" si="2"/>
        <v>3700000</v>
      </c>
      <c r="H41" s="15"/>
      <c r="I41" s="15"/>
      <c r="J41" s="15"/>
      <c r="K41" s="15">
        <f t="shared" si="3"/>
        <v>-20000000</v>
      </c>
    </row>
    <row r="42" spans="1:11" ht="15.75" x14ac:dyDescent="0.25">
      <c r="A42" s="16">
        <f t="shared" si="0"/>
        <v>33</v>
      </c>
      <c r="B42" s="17">
        <f t="shared" si="1"/>
        <v>-20000000</v>
      </c>
      <c r="C42" s="12" t="s">
        <v>27</v>
      </c>
      <c r="D42" s="13" t="s">
        <v>31</v>
      </c>
      <c r="E42" s="14">
        <f t="shared" si="2"/>
        <v>2500000</v>
      </c>
      <c r="F42" s="15">
        <f t="shared" si="2"/>
        <v>1200000</v>
      </c>
      <c r="G42" s="15">
        <f t="shared" si="2"/>
        <v>3700000</v>
      </c>
      <c r="H42" s="15"/>
      <c r="I42" s="15"/>
      <c r="J42" s="15"/>
      <c r="K42" s="15">
        <f t="shared" si="3"/>
        <v>-22500000</v>
      </c>
    </row>
    <row r="43" spans="1:11" ht="15.75" x14ac:dyDescent="0.25">
      <c r="A43" s="16">
        <f t="shared" si="0"/>
        <v>34</v>
      </c>
      <c r="B43" s="17">
        <f t="shared" si="1"/>
        <v>-22500000</v>
      </c>
      <c r="C43" s="12" t="s">
        <v>19</v>
      </c>
      <c r="D43" s="13" t="s">
        <v>31</v>
      </c>
      <c r="E43" s="14">
        <f t="shared" si="2"/>
        <v>2500000</v>
      </c>
      <c r="F43" s="15">
        <f t="shared" si="2"/>
        <v>1200000</v>
      </c>
      <c r="G43" s="15">
        <f t="shared" si="2"/>
        <v>3700000</v>
      </c>
      <c r="H43" s="15">
        <f>20000000-7222600</f>
        <v>12777400</v>
      </c>
      <c r="I43" s="15"/>
      <c r="J43" s="15"/>
      <c r="K43" s="15">
        <f t="shared" si="3"/>
        <v>-37777400</v>
      </c>
    </row>
    <row r="44" spans="1:11" ht="15.75" x14ac:dyDescent="0.25">
      <c r="A44" s="16">
        <f t="shared" si="0"/>
        <v>35</v>
      </c>
      <c r="B44" s="17">
        <f t="shared" si="1"/>
        <v>-37777400</v>
      </c>
      <c r="C44" s="12" t="s">
        <v>20</v>
      </c>
      <c r="D44" s="13" t="s">
        <v>31</v>
      </c>
      <c r="E44" s="14">
        <f t="shared" si="2"/>
        <v>2500000</v>
      </c>
      <c r="F44" s="15">
        <f t="shared" si="2"/>
        <v>1200000</v>
      </c>
      <c r="G44" s="15">
        <f t="shared" si="2"/>
        <v>3700000</v>
      </c>
      <c r="H44" s="15"/>
      <c r="I44" s="15"/>
      <c r="J44" s="15"/>
      <c r="K44" s="15">
        <f t="shared" si="3"/>
        <v>-40277400</v>
      </c>
    </row>
    <row r="45" spans="1:11" ht="15.75" x14ac:dyDescent="0.25">
      <c r="A45" s="16">
        <f t="shared" si="0"/>
        <v>36</v>
      </c>
      <c r="B45" s="17">
        <f t="shared" si="1"/>
        <v>-40277400</v>
      </c>
      <c r="C45" s="12" t="s">
        <v>21</v>
      </c>
      <c r="D45" s="13" t="s">
        <v>31</v>
      </c>
      <c r="E45" s="14">
        <f t="shared" si="2"/>
        <v>2500000</v>
      </c>
      <c r="F45" s="15">
        <f t="shared" si="2"/>
        <v>1200000</v>
      </c>
      <c r="G45" s="15">
        <f t="shared" si="2"/>
        <v>3700000</v>
      </c>
      <c r="H45" s="15"/>
      <c r="I45" s="15"/>
      <c r="J45" s="15"/>
      <c r="K45" s="15">
        <f t="shared" si="3"/>
        <v>-42777400</v>
      </c>
    </row>
    <row r="46" spans="1:11" ht="15.75" x14ac:dyDescent="0.25">
      <c r="A46" s="16">
        <f t="shared" si="0"/>
        <v>37</v>
      </c>
      <c r="B46" s="17">
        <f t="shared" si="1"/>
        <v>-42777400</v>
      </c>
      <c r="C46" s="12" t="s">
        <v>22</v>
      </c>
      <c r="D46" s="13" t="s">
        <v>31</v>
      </c>
      <c r="E46" s="14">
        <f t="shared" si="2"/>
        <v>2500000</v>
      </c>
      <c r="F46" s="15">
        <f t="shared" si="2"/>
        <v>1200000</v>
      </c>
      <c r="G46" s="15">
        <f t="shared" si="2"/>
        <v>3700000</v>
      </c>
      <c r="H46" s="15"/>
      <c r="I46" s="15"/>
      <c r="J46" s="15"/>
      <c r="K46" s="15">
        <f t="shared" si="3"/>
        <v>-45277400</v>
      </c>
    </row>
    <row r="47" spans="1:11" ht="15.75" x14ac:dyDescent="0.25">
      <c r="A47" s="16">
        <f t="shared" si="0"/>
        <v>38</v>
      </c>
      <c r="B47" s="17">
        <f t="shared" si="1"/>
        <v>-45277400</v>
      </c>
      <c r="C47" s="12" t="s">
        <v>23</v>
      </c>
      <c r="D47" s="13" t="s">
        <v>31</v>
      </c>
      <c r="E47" s="14">
        <f t="shared" si="2"/>
        <v>2500000</v>
      </c>
      <c r="F47" s="15">
        <f t="shared" si="2"/>
        <v>1200000</v>
      </c>
      <c r="G47" s="15">
        <f t="shared" si="2"/>
        <v>3700000</v>
      </c>
      <c r="H47" s="15"/>
      <c r="I47" s="15"/>
      <c r="J47" s="15"/>
      <c r="K47" s="15">
        <f t="shared" si="3"/>
        <v>-47777400</v>
      </c>
    </row>
    <row r="48" spans="1:11" ht="15.75" x14ac:dyDescent="0.25">
      <c r="A48" s="16">
        <f t="shared" si="0"/>
        <v>39</v>
      </c>
      <c r="B48" s="17">
        <f t="shared" si="1"/>
        <v>-47777400</v>
      </c>
      <c r="C48" s="12" t="s">
        <v>24</v>
      </c>
      <c r="D48" s="13" t="s">
        <v>31</v>
      </c>
      <c r="E48" s="14">
        <f t="shared" si="2"/>
        <v>2500000</v>
      </c>
      <c r="F48" s="15">
        <f t="shared" si="2"/>
        <v>1200000</v>
      </c>
      <c r="G48" s="15">
        <f t="shared" si="2"/>
        <v>3700000</v>
      </c>
      <c r="H48" s="15"/>
      <c r="I48" s="15"/>
      <c r="J48" s="15"/>
      <c r="K48" s="15">
        <f t="shared" si="3"/>
        <v>-50277400</v>
      </c>
    </row>
    <row r="49" spans="1:11" ht="15.75" x14ac:dyDescent="0.25">
      <c r="A49" s="16">
        <f t="shared" si="0"/>
        <v>40</v>
      </c>
      <c r="B49" s="17">
        <f t="shared" si="1"/>
        <v>-50277400</v>
      </c>
      <c r="C49" s="12" t="s">
        <v>25</v>
      </c>
      <c r="D49" s="13" t="s">
        <v>31</v>
      </c>
      <c r="E49" s="14">
        <f t="shared" si="2"/>
        <v>2500000</v>
      </c>
      <c r="F49" s="15">
        <f t="shared" si="2"/>
        <v>1200000</v>
      </c>
      <c r="G49" s="15">
        <f t="shared" si="2"/>
        <v>3700000</v>
      </c>
      <c r="H49" s="15"/>
      <c r="I49" s="15"/>
      <c r="J49" s="15"/>
      <c r="K49" s="15">
        <f t="shared" si="3"/>
        <v>-52777400</v>
      </c>
    </row>
    <row r="50" spans="1:11" ht="15.75" x14ac:dyDescent="0.25">
      <c r="A50" s="16">
        <f t="shared" si="0"/>
        <v>41</v>
      </c>
      <c r="B50" s="17">
        <f t="shared" si="1"/>
        <v>-52777400</v>
      </c>
      <c r="C50" s="12" t="s">
        <v>26</v>
      </c>
      <c r="D50" s="13" t="s">
        <v>31</v>
      </c>
      <c r="E50" s="14">
        <f t="shared" si="2"/>
        <v>2500000</v>
      </c>
      <c r="F50" s="15">
        <f t="shared" si="2"/>
        <v>1200000</v>
      </c>
      <c r="G50" s="15">
        <f t="shared" si="2"/>
        <v>3700000</v>
      </c>
      <c r="H50" s="15"/>
      <c r="I50" s="15"/>
      <c r="J50" s="15"/>
      <c r="K50" s="15">
        <f t="shared" si="3"/>
        <v>-55277400</v>
      </c>
    </row>
    <row r="51" spans="1:11" ht="15.75" x14ac:dyDescent="0.25">
      <c r="A51" s="16">
        <f t="shared" si="0"/>
        <v>42</v>
      </c>
      <c r="B51" s="17">
        <f t="shared" si="1"/>
        <v>-55277400</v>
      </c>
      <c r="C51" s="12" t="s">
        <v>16</v>
      </c>
      <c r="D51" s="13" t="s">
        <v>31</v>
      </c>
      <c r="E51" s="14">
        <f t="shared" si="2"/>
        <v>2500000</v>
      </c>
      <c r="F51" s="15">
        <f t="shared" si="2"/>
        <v>1200000</v>
      </c>
      <c r="G51" s="15">
        <f t="shared" si="2"/>
        <v>3700000</v>
      </c>
      <c r="H51" s="15"/>
      <c r="I51" s="15"/>
      <c r="J51" s="15"/>
      <c r="K51" s="15">
        <f t="shared" si="3"/>
        <v>-57777400</v>
      </c>
    </row>
    <row r="52" spans="1:11" ht="15.75" x14ac:dyDescent="0.25">
      <c r="A52" s="16">
        <f t="shared" si="0"/>
        <v>43</v>
      </c>
      <c r="B52" s="17">
        <f t="shared" si="1"/>
        <v>-57777400</v>
      </c>
      <c r="C52" s="12" t="s">
        <v>17</v>
      </c>
      <c r="D52" s="13" t="s">
        <v>36</v>
      </c>
      <c r="E52" s="14">
        <f t="shared" si="2"/>
        <v>2500000</v>
      </c>
      <c r="F52" s="15">
        <f t="shared" si="2"/>
        <v>1200000</v>
      </c>
      <c r="G52" s="15">
        <f t="shared" si="2"/>
        <v>3700000</v>
      </c>
      <c r="H52" s="15"/>
      <c r="I52" s="15"/>
      <c r="J52" s="15"/>
      <c r="K52" s="15">
        <f t="shared" si="3"/>
        <v>-60277400</v>
      </c>
    </row>
    <row r="53" spans="1:11" ht="15.75" x14ac:dyDescent="0.25">
      <c r="A53" s="16">
        <f t="shared" si="0"/>
        <v>44</v>
      </c>
      <c r="B53" s="17">
        <f t="shared" si="1"/>
        <v>-60277400</v>
      </c>
      <c r="C53" s="12" t="s">
        <v>18</v>
      </c>
      <c r="D53" s="13" t="s">
        <v>36</v>
      </c>
      <c r="E53" s="14">
        <f t="shared" si="2"/>
        <v>2500000</v>
      </c>
      <c r="F53" s="15">
        <f t="shared" si="2"/>
        <v>1200000</v>
      </c>
      <c r="G53" s="15">
        <f t="shared" si="2"/>
        <v>3700000</v>
      </c>
      <c r="H53" s="15"/>
      <c r="I53" s="15"/>
      <c r="J53" s="15"/>
      <c r="K53" s="15">
        <f t="shared" si="3"/>
        <v>-62777400</v>
      </c>
    </row>
    <row r="54" spans="1:11" ht="15.75" x14ac:dyDescent="0.25">
      <c r="A54" s="16">
        <f t="shared" si="0"/>
        <v>45</v>
      </c>
      <c r="B54" s="17">
        <f t="shared" si="1"/>
        <v>-62777400</v>
      </c>
      <c r="C54" s="12" t="s">
        <v>27</v>
      </c>
      <c r="D54" s="13" t="s">
        <v>36</v>
      </c>
      <c r="E54" s="14">
        <f t="shared" si="2"/>
        <v>2500000</v>
      </c>
      <c r="F54" s="15">
        <f t="shared" si="2"/>
        <v>1200000</v>
      </c>
      <c r="G54" s="15">
        <f t="shared" si="2"/>
        <v>3700000</v>
      </c>
      <c r="H54" s="15"/>
      <c r="I54" s="15"/>
      <c r="J54" s="15"/>
      <c r="K54" s="15">
        <f t="shared" si="3"/>
        <v>-65277400</v>
      </c>
    </row>
    <row r="55" spans="1:11" ht="15.75" x14ac:dyDescent="0.25">
      <c r="A55" s="16">
        <f t="shared" si="0"/>
        <v>46</v>
      </c>
      <c r="B55" s="17">
        <f t="shared" si="1"/>
        <v>-65277400</v>
      </c>
      <c r="C55" s="12" t="s">
        <v>19</v>
      </c>
      <c r="D55" s="13" t="s">
        <v>36</v>
      </c>
      <c r="E55" s="14">
        <f t="shared" si="2"/>
        <v>2500000</v>
      </c>
      <c r="F55" s="15">
        <f t="shared" si="2"/>
        <v>1200000</v>
      </c>
      <c r="G55" s="15">
        <f t="shared" si="2"/>
        <v>3700000</v>
      </c>
      <c r="H55" s="15">
        <v>38000000</v>
      </c>
      <c r="I55" s="15"/>
      <c r="J55" s="15"/>
      <c r="K55" s="15">
        <f t="shared" si="3"/>
        <v>-105777400</v>
      </c>
    </row>
    <row r="56" spans="1:11" ht="15.75" x14ac:dyDescent="0.25">
      <c r="A56" s="16">
        <f t="shared" si="0"/>
        <v>47</v>
      </c>
      <c r="B56" s="17">
        <f t="shared" si="1"/>
        <v>-105777400</v>
      </c>
      <c r="C56" s="12" t="s">
        <v>20</v>
      </c>
      <c r="D56" s="13" t="s">
        <v>36</v>
      </c>
      <c r="E56" s="14">
        <f t="shared" si="2"/>
        <v>2500000</v>
      </c>
      <c r="F56" s="15">
        <f t="shared" si="2"/>
        <v>1200000</v>
      </c>
      <c r="G56" s="15">
        <f t="shared" si="2"/>
        <v>3700000</v>
      </c>
      <c r="H56" s="15"/>
      <c r="I56" s="15"/>
      <c r="J56" s="15"/>
      <c r="K56" s="15">
        <f t="shared" si="3"/>
        <v>-108277400</v>
      </c>
    </row>
    <row r="57" spans="1:11" ht="15.75" x14ac:dyDescent="0.25">
      <c r="A57" s="16">
        <f t="shared" si="0"/>
        <v>48</v>
      </c>
      <c r="B57" s="17">
        <f t="shared" si="1"/>
        <v>-108277400</v>
      </c>
      <c r="C57" s="12" t="s">
        <v>21</v>
      </c>
      <c r="D57" s="13" t="s">
        <v>36</v>
      </c>
      <c r="E57" s="14">
        <f t="shared" si="2"/>
        <v>2500000</v>
      </c>
      <c r="F57" s="15">
        <f t="shared" si="2"/>
        <v>1200000</v>
      </c>
      <c r="G57" s="15">
        <f t="shared" si="2"/>
        <v>3700000</v>
      </c>
      <c r="H57" s="15"/>
      <c r="I57" s="15"/>
      <c r="J57" s="15"/>
      <c r="K57" s="15">
        <f t="shared" si="3"/>
        <v>-110777400</v>
      </c>
    </row>
    <row r="58" spans="1:11" ht="15.75" x14ac:dyDescent="0.25">
      <c r="A58" s="16">
        <v>49</v>
      </c>
      <c r="B58" s="17">
        <f t="shared" si="1"/>
        <v>-110777400</v>
      </c>
      <c r="C58" s="30" t="s">
        <v>22</v>
      </c>
      <c r="D58" s="13" t="s">
        <v>36</v>
      </c>
      <c r="E58" s="14">
        <f t="shared" si="2"/>
        <v>2500000</v>
      </c>
      <c r="F58" s="15">
        <f t="shared" si="2"/>
        <v>1200000</v>
      </c>
      <c r="G58" s="15">
        <f t="shared" si="2"/>
        <v>3700000</v>
      </c>
      <c r="H58" s="15"/>
      <c r="I58" s="15"/>
      <c r="J58" s="15"/>
      <c r="K58" s="15">
        <f t="shared" si="3"/>
        <v>-113277400</v>
      </c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30" workbookViewId="0">
      <selection activeCell="L48" sqref="L48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59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58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v>117275770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35</v>
      </c>
      <c r="B8" s="1"/>
      <c r="C8" s="1"/>
      <c r="D8" s="2">
        <v>36</v>
      </c>
      <c r="E8" s="7"/>
      <c r="F8" s="8">
        <f>+C5*C6</f>
        <v>1407309.24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117275770</v>
      </c>
      <c r="C10" s="12" t="s">
        <v>23</v>
      </c>
      <c r="D10" s="13" t="s">
        <v>28</v>
      </c>
      <c r="E10" s="14">
        <f>2915000-F10</f>
        <v>1507691</v>
      </c>
      <c r="F10" s="18">
        <v>1407309</v>
      </c>
      <c r="G10" s="15">
        <f>+E10+F10</f>
        <v>2915000</v>
      </c>
      <c r="H10" s="15"/>
      <c r="I10" s="15"/>
      <c r="J10" s="15"/>
      <c r="K10" s="15">
        <f>B10-E10-H10-I10-J10</f>
        <v>115768079</v>
      </c>
    </row>
    <row r="11" spans="1:12" ht="15.75" customHeight="1" x14ac:dyDescent="0.25">
      <c r="A11" s="16">
        <f t="shared" ref="A11:A57" si="0">+A10+1</f>
        <v>2</v>
      </c>
      <c r="B11" s="17">
        <f t="shared" ref="B11:B57" si="1">+K10</f>
        <v>115768079</v>
      </c>
      <c r="C11" s="12" t="s">
        <v>24</v>
      </c>
      <c r="D11" s="13" t="s">
        <v>28</v>
      </c>
      <c r="E11" s="14">
        <f t="shared" ref="E11:E57" si="2">+E10</f>
        <v>1507691</v>
      </c>
      <c r="F11" s="15">
        <f t="shared" ref="F11:F57" si="3">+F10</f>
        <v>1407309</v>
      </c>
      <c r="G11" s="15">
        <f t="shared" ref="G11:G57" si="4">+G10</f>
        <v>2915000</v>
      </c>
      <c r="H11" s="15"/>
      <c r="I11" s="15"/>
      <c r="J11" s="15"/>
      <c r="K11" s="15">
        <f t="shared" ref="K11:K57" si="5">B11-E11-H11-I11-J11</f>
        <v>114260388</v>
      </c>
    </row>
    <row r="12" spans="1:12" ht="15.75" customHeight="1" x14ac:dyDescent="0.25">
      <c r="A12" s="16">
        <f t="shared" si="0"/>
        <v>3</v>
      </c>
      <c r="B12" s="17">
        <f t="shared" si="1"/>
        <v>114260388</v>
      </c>
      <c r="C12" s="12" t="s">
        <v>25</v>
      </c>
      <c r="D12" s="13" t="s">
        <v>28</v>
      </c>
      <c r="E12" s="14">
        <f t="shared" si="2"/>
        <v>1507691</v>
      </c>
      <c r="F12" s="15">
        <f t="shared" si="3"/>
        <v>1407309</v>
      </c>
      <c r="G12" s="15">
        <f t="shared" si="4"/>
        <v>2915000</v>
      </c>
      <c r="H12" s="15"/>
      <c r="I12" s="15"/>
      <c r="J12" s="15"/>
      <c r="K12" s="15">
        <f t="shared" si="5"/>
        <v>112752697</v>
      </c>
    </row>
    <row r="13" spans="1:12" ht="15.75" customHeight="1" x14ac:dyDescent="0.25">
      <c r="A13" s="16">
        <f t="shared" si="0"/>
        <v>4</v>
      </c>
      <c r="B13" s="17">
        <f t="shared" si="1"/>
        <v>112752697</v>
      </c>
      <c r="C13" s="12" t="s">
        <v>26</v>
      </c>
      <c r="D13" s="13" t="s">
        <v>28</v>
      </c>
      <c r="E13" s="14">
        <f t="shared" si="2"/>
        <v>1507691</v>
      </c>
      <c r="F13" s="15">
        <f t="shared" si="3"/>
        <v>1407309</v>
      </c>
      <c r="G13" s="15">
        <f t="shared" si="4"/>
        <v>2915000</v>
      </c>
      <c r="H13" s="15"/>
      <c r="I13" s="15"/>
      <c r="J13" s="15"/>
      <c r="K13" s="15">
        <f t="shared" si="5"/>
        <v>111245006</v>
      </c>
    </row>
    <row r="14" spans="1:12" ht="15.75" customHeight="1" x14ac:dyDescent="0.25">
      <c r="A14" s="16">
        <f t="shared" si="0"/>
        <v>5</v>
      </c>
      <c r="B14" s="17">
        <f t="shared" si="1"/>
        <v>111245006</v>
      </c>
      <c r="C14" s="12" t="s">
        <v>16</v>
      </c>
      <c r="D14" s="13" t="s">
        <v>28</v>
      </c>
      <c r="E14" s="14">
        <f t="shared" si="2"/>
        <v>1507691</v>
      </c>
      <c r="F14" s="15">
        <f t="shared" si="3"/>
        <v>1407309</v>
      </c>
      <c r="G14" s="15">
        <f t="shared" si="4"/>
        <v>2915000</v>
      </c>
      <c r="H14" s="15"/>
      <c r="I14" s="15"/>
      <c r="J14" s="15">
        <v>1000000</v>
      </c>
      <c r="K14" s="15">
        <f t="shared" si="5"/>
        <v>108737315</v>
      </c>
    </row>
    <row r="15" spans="1:12" ht="15.75" customHeight="1" x14ac:dyDescent="0.25">
      <c r="A15" s="16">
        <f t="shared" si="0"/>
        <v>6</v>
      </c>
      <c r="B15" s="17">
        <f t="shared" si="1"/>
        <v>108737315</v>
      </c>
      <c r="C15" s="12" t="s">
        <v>17</v>
      </c>
      <c r="D15" s="13" t="s">
        <v>29</v>
      </c>
      <c r="E15" s="14">
        <f t="shared" si="2"/>
        <v>1507691</v>
      </c>
      <c r="F15" s="15">
        <f t="shared" si="3"/>
        <v>1407309</v>
      </c>
      <c r="G15" s="15">
        <f t="shared" si="4"/>
        <v>2915000</v>
      </c>
      <c r="H15" s="15"/>
      <c r="I15" s="15"/>
      <c r="J15" s="15"/>
      <c r="K15" s="15">
        <f t="shared" si="5"/>
        <v>107229624</v>
      </c>
    </row>
    <row r="16" spans="1:12" ht="15.75" customHeight="1" x14ac:dyDescent="0.25">
      <c r="A16" s="16">
        <f t="shared" si="0"/>
        <v>7</v>
      </c>
      <c r="B16" s="17">
        <f t="shared" si="1"/>
        <v>107229624</v>
      </c>
      <c r="C16" s="12" t="s">
        <v>18</v>
      </c>
      <c r="D16" s="13" t="s">
        <v>29</v>
      </c>
      <c r="E16" s="14">
        <f t="shared" si="2"/>
        <v>1507691</v>
      </c>
      <c r="F16" s="15">
        <f t="shared" si="3"/>
        <v>1407309</v>
      </c>
      <c r="G16" s="15">
        <f t="shared" si="4"/>
        <v>2915000</v>
      </c>
      <c r="H16" s="15"/>
      <c r="I16" s="15"/>
      <c r="J16" s="15"/>
      <c r="K16" s="15">
        <f t="shared" si="5"/>
        <v>105721933</v>
      </c>
    </row>
    <row r="17" spans="1:11" ht="15.75" x14ac:dyDescent="0.25">
      <c r="A17" s="16">
        <f t="shared" si="0"/>
        <v>8</v>
      </c>
      <c r="B17" s="17">
        <f t="shared" si="1"/>
        <v>105721933</v>
      </c>
      <c r="C17" s="12" t="s">
        <v>27</v>
      </c>
      <c r="D17" s="13" t="s">
        <v>29</v>
      </c>
      <c r="E17" s="14">
        <f t="shared" si="2"/>
        <v>1507691</v>
      </c>
      <c r="F17" s="15">
        <f t="shared" si="3"/>
        <v>1407309</v>
      </c>
      <c r="G17" s="15">
        <f t="shared" si="4"/>
        <v>2915000</v>
      </c>
      <c r="H17" s="15"/>
      <c r="I17" s="15"/>
      <c r="J17" s="15"/>
      <c r="K17" s="15">
        <f t="shared" si="5"/>
        <v>104214242</v>
      </c>
    </row>
    <row r="18" spans="1:11" ht="15.75" x14ac:dyDescent="0.25">
      <c r="A18" s="16">
        <f t="shared" si="0"/>
        <v>9</v>
      </c>
      <c r="B18" s="17">
        <f t="shared" si="1"/>
        <v>104214242</v>
      </c>
      <c r="C18" s="12" t="s">
        <v>19</v>
      </c>
      <c r="D18" s="13" t="s">
        <v>29</v>
      </c>
      <c r="E18" s="14">
        <f t="shared" si="2"/>
        <v>1507691</v>
      </c>
      <c r="F18" s="15">
        <f t="shared" si="3"/>
        <v>1407309</v>
      </c>
      <c r="G18" s="15">
        <f t="shared" si="4"/>
        <v>2915000</v>
      </c>
      <c r="H18" s="15">
        <v>20000000</v>
      </c>
      <c r="I18" s="15"/>
      <c r="J18" s="15"/>
      <c r="K18" s="15">
        <f t="shared" si="5"/>
        <v>82706551</v>
      </c>
    </row>
    <row r="19" spans="1:11" ht="15.75" x14ac:dyDescent="0.25">
      <c r="A19" s="16">
        <f t="shared" si="0"/>
        <v>10</v>
      </c>
      <c r="B19" s="17">
        <f t="shared" si="1"/>
        <v>82706551</v>
      </c>
      <c r="C19" s="12" t="s">
        <v>20</v>
      </c>
      <c r="D19" s="13" t="s">
        <v>29</v>
      </c>
      <c r="E19" s="14">
        <f t="shared" si="2"/>
        <v>1507691</v>
      </c>
      <c r="F19" s="15">
        <f t="shared" si="3"/>
        <v>1407309</v>
      </c>
      <c r="G19" s="15">
        <f t="shared" si="4"/>
        <v>2915000</v>
      </c>
      <c r="H19" s="15"/>
      <c r="I19" s="15"/>
      <c r="J19" s="15"/>
      <c r="K19" s="15">
        <f t="shared" si="5"/>
        <v>81198860</v>
      </c>
    </row>
    <row r="20" spans="1:11" ht="15.75" x14ac:dyDescent="0.25">
      <c r="A20" s="16">
        <f t="shared" si="0"/>
        <v>11</v>
      </c>
      <c r="B20" s="17">
        <f t="shared" si="1"/>
        <v>81198860</v>
      </c>
      <c r="C20" s="12" t="s">
        <v>21</v>
      </c>
      <c r="D20" s="13" t="s">
        <v>29</v>
      </c>
      <c r="E20" s="14">
        <f t="shared" si="2"/>
        <v>1507691</v>
      </c>
      <c r="F20" s="15">
        <f t="shared" si="3"/>
        <v>1407309</v>
      </c>
      <c r="G20" s="15">
        <f t="shared" si="4"/>
        <v>2915000</v>
      </c>
      <c r="H20" s="15"/>
      <c r="I20" s="15"/>
      <c r="J20" s="15"/>
      <c r="K20" s="15">
        <f t="shared" si="5"/>
        <v>79691169</v>
      </c>
    </row>
    <row r="21" spans="1:11" ht="15.75" x14ac:dyDescent="0.25">
      <c r="A21" s="16">
        <f t="shared" si="0"/>
        <v>12</v>
      </c>
      <c r="B21" s="17">
        <f t="shared" si="1"/>
        <v>79691169</v>
      </c>
      <c r="C21" s="12" t="s">
        <v>22</v>
      </c>
      <c r="D21" s="13" t="s">
        <v>29</v>
      </c>
      <c r="E21" s="14">
        <f t="shared" si="2"/>
        <v>1507691</v>
      </c>
      <c r="F21" s="15">
        <f t="shared" si="3"/>
        <v>1407309</v>
      </c>
      <c r="G21" s="15">
        <f t="shared" si="4"/>
        <v>2915000</v>
      </c>
      <c r="H21" s="15"/>
      <c r="I21" s="15"/>
      <c r="J21" s="15"/>
      <c r="K21" s="15">
        <f t="shared" si="5"/>
        <v>78183478</v>
      </c>
    </row>
    <row r="22" spans="1:11" ht="15.75" x14ac:dyDescent="0.25">
      <c r="A22" s="16">
        <f t="shared" si="0"/>
        <v>13</v>
      </c>
      <c r="B22" s="17">
        <f t="shared" si="1"/>
        <v>78183478</v>
      </c>
      <c r="C22" s="12" t="s">
        <v>23</v>
      </c>
      <c r="D22" s="13" t="s">
        <v>29</v>
      </c>
      <c r="E22" s="14">
        <f t="shared" si="2"/>
        <v>1507691</v>
      </c>
      <c r="F22" s="15">
        <f t="shared" si="3"/>
        <v>1407309</v>
      </c>
      <c r="G22" s="15">
        <f t="shared" si="4"/>
        <v>2915000</v>
      </c>
      <c r="H22" s="15"/>
      <c r="I22" s="15"/>
      <c r="J22" s="15"/>
      <c r="K22" s="15">
        <f t="shared" si="5"/>
        <v>76675787</v>
      </c>
    </row>
    <row r="23" spans="1:11" ht="15.75" x14ac:dyDescent="0.25">
      <c r="A23" s="16">
        <f t="shared" si="0"/>
        <v>14</v>
      </c>
      <c r="B23" s="17">
        <f t="shared" si="1"/>
        <v>76675787</v>
      </c>
      <c r="C23" s="12" t="s">
        <v>24</v>
      </c>
      <c r="D23" s="13" t="s">
        <v>29</v>
      </c>
      <c r="E23" s="14">
        <f t="shared" si="2"/>
        <v>1507691</v>
      </c>
      <c r="F23" s="15">
        <f t="shared" si="3"/>
        <v>1407309</v>
      </c>
      <c r="G23" s="15">
        <f t="shared" si="4"/>
        <v>2915000</v>
      </c>
      <c r="H23" s="15"/>
      <c r="I23" s="15"/>
      <c r="J23" s="15"/>
      <c r="K23" s="15">
        <f t="shared" si="5"/>
        <v>75168096</v>
      </c>
    </row>
    <row r="24" spans="1:11" ht="15.75" x14ac:dyDescent="0.25">
      <c r="A24" s="16">
        <f t="shared" si="0"/>
        <v>15</v>
      </c>
      <c r="B24" s="17">
        <f t="shared" si="1"/>
        <v>75168096</v>
      </c>
      <c r="C24" s="12" t="s">
        <v>25</v>
      </c>
      <c r="D24" s="13" t="s">
        <v>29</v>
      </c>
      <c r="E24" s="14">
        <f t="shared" si="2"/>
        <v>1507691</v>
      </c>
      <c r="F24" s="15">
        <f t="shared" si="3"/>
        <v>1407309</v>
      </c>
      <c r="G24" s="15">
        <f t="shared" si="4"/>
        <v>2915000</v>
      </c>
      <c r="H24" s="15"/>
      <c r="I24" s="15"/>
      <c r="J24" s="15"/>
      <c r="K24" s="15">
        <f t="shared" si="5"/>
        <v>73660405</v>
      </c>
    </row>
    <row r="25" spans="1:11" ht="15.75" x14ac:dyDescent="0.25">
      <c r="A25" s="16">
        <f t="shared" si="0"/>
        <v>16</v>
      </c>
      <c r="B25" s="17">
        <f t="shared" si="1"/>
        <v>73660405</v>
      </c>
      <c r="C25" s="12" t="s">
        <v>26</v>
      </c>
      <c r="D25" s="13" t="s">
        <v>29</v>
      </c>
      <c r="E25" s="14">
        <f t="shared" si="2"/>
        <v>1507691</v>
      </c>
      <c r="F25" s="15">
        <f t="shared" si="3"/>
        <v>1407309</v>
      </c>
      <c r="G25" s="15">
        <f t="shared" si="4"/>
        <v>2915000</v>
      </c>
      <c r="H25" s="15"/>
      <c r="I25" s="15"/>
      <c r="J25" s="15"/>
      <c r="K25" s="15">
        <f t="shared" si="5"/>
        <v>72152714</v>
      </c>
    </row>
    <row r="26" spans="1:11" ht="15.75" x14ac:dyDescent="0.25">
      <c r="A26" s="16">
        <f t="shared" si="0"/>
        <v>17</v>
      </c>
      <c r="B26" s="17">
        <f t="shared" si="1"/>
        <v>72152714</v>
      </c>
      <c r="C26" s="12" t="s">
        <v>16</v>
      </c>
      <c r="D26" s="13" t="s">
        <v>29</v>
      </c>
      <c r="E26" s="14">
        <f t="shared" si="2"/>
        <v>1507691</v>
      </c>
      <c r="F26" s="15">
        <f t="shared" si="3"/>
        <v>1407309</v>
      </c>
      <c r="G26" s="15">
        <f t="shared" si="4"/>
        <v>2915000</v>
      </c>
      <c r="H26" s="15"/>
      <c r="I26" s="15"/>
      <c r="J26" s="15">
        <v>1000000</v>
      </c>
      <c r="K26" s="15">
        <f t="shared" si="5"/>
        <v>69645023</v>
      </c>
    </row>
    <row r="27" spans="1:11" ht="15.75" x14ac:dyDescent="0.25">
      <c r="A27" s="16">
        <f t="shared" si="0"/>
        <v>18</v>
      </c>
      <c r="B27" s="17">
        <f t="shared" si="1"/>
        <v>69645023</v>
      </c>
      <c r="C27" s="12" t="s">
        <v>17</v>
      </c>
      <c r="D27" s="13" t="s">
        <v>30</v>
      </c>
      <c r="E27" s="14">
        <f t="shared" si="2"/>
        <v>1507691</v>
      </c>
      <c r="F27" s="15">
        <f t="shared" si="3"/>
        <v>1407309</v>
      </c>
      <c r="G27" s="15">
        <f t="shared" si="4"/>
        <v>2915000</v>
      </c>
      <c r="H27" s="15"/>
      <c r="I27" s="15"/>
      <c r="J27" s="15"/>
      <c r="K27" s="15">
        <f t="shared" si="5"/>
        <v>68137332</v>
      </c>
    </row>
    <row r="28" spans="1:11" ht="15.75" x14ac:dyDescent="0.25">
      <c r="A28" s="16">
        <f t="shared" si="0"/>
        <v>19</v>
      </c>
      <c r="B28" s="17">
        <f t="shared" si="1"/>
        <v>68137332</v>
      </c>
      <c r="C28" s="12" t="s">
        <v>18</v>
      </c>
      <c r="D28" s="13" t="s">
        <v>30</v>
      </c>
      <c r="E28" s="14">
        <f t="shared" si="2"/>
        <v>1507691</v>
      </c>
      <c r="F28" s="15">
        <f t="shared" si="3"/>
        <v>1407309</v>
      </c>
      <c r="G28" s="15">
        <f t="shared" si="4"/>
        <v>2915000</v>
      </c>
      <c r="H28" s="15"/>
      <c r="I28" s="15"/>
      <c r="J28" s="15"/>
      <c r="K28" s="15">
        <f t="shared" si="5"/>
        <v>66629641</v>
      </c>
    </row>
    <row r="29" spans="1:11" ht="15.75" x14ac:dyDescent="0.25">
      <c r="A29" s="16">
        <f t="shared" si="0"/>
        <v>20</v>
      </c>
      <c r="B29" s="17">
        <f t="shared" si="1"/>
        <v>66629641</v>
      </c>
      <c r="C29" s="12" t="s">
        <v>27</v>
      </c>
      <c r="D29" s="13" t="s">
        <v>30</v>
      </c>
      <c r="E29" s="14">
        <f t="shared" si="2"/>
        <v>1507691</v>
      </c>
      <c r="F29" s="15">
        <f t="shared" si="3"/>
        <v>1407309</v>
      </c>
      <c r="G29" s="15">
        <f t="shared" si="4"/>
        <v>2915000</v>
      </c>
      <c r="H29" s="15"/>
      <c r="I29" s="15"/>
      <c r="J29" s="15"/>
      <c r="K29" s="15">
        <f t="shared" si="5"/>
        <v>65121950</v>
      </c>
    </row>
    <row r="30" spans="1:11" ht="15.75" x14ac:dyDescent="0.25">
      <c r="A30" s="16">
        <f t="shared" si="0"/>
        <v>21</v>
      </c>
      <c r="B30" s="17">
        <f t="shared" si="1"/>
        <v>65121950</v>
      </c>
      <c r="C30" s="12" t="s">
        <v>19</v>
      </c>
      <c r="D30" s="13" t="s">
        <v>30</v>
      </c>
      <c r="E30" s="14">
        <f t="shared" si="2"/>
        <v>1507691</v>
      </c>
      <c r="F30" s="15">
        <f t="shared" si="3"/>
        <v>1407309</v>
      </c>
      <c r="G30" s="15">
        <f t="shared" si="4"/>
        <v>2915000</v>
      </c>
      <c r="H30" s="15">
        <v>20000000</v>
      </c>
      <c r="I30" s="15"/>
      <c r="J30" s="15"/>
      <c r="K30" s="15">
        <f t="shared" si="5"/>
        <v>43614259</v>
      </c>
    </row>
    <row r="31" spans="1:11" ht="15.75" x14ac:dyDescent="0.25">
      <c r="A31" s="16">
        <f t="shared" si="0"/>
        <v>22</v>
      </c>
      <c r="B31" s="17">
        <f t="shared" si="1"/>
        <v>43614259</v>
      </c>
      <c r="C31" s="12" t="s">
        <v>20</v>
      </c>
      <c r="D31" s="13" t="s">
        <v>30</v>
      </c>
      <c r="E31" s="14">
        <f t="shared" si="2"/>
        <v>1507691</v>
      </c>
      <c r="F31" s="15">
        <f t="shared" si="3"/>
        <v>1407309</v>
      </c>
      <c r="G31" s="15">
        <f t="shared" si="4"/>
        <v>2915000</v>
      </c>
      <c r="H31" s="15"/>
      <c r="I31" s="15"/>
      <c r="J31" s="15"/>
      <c r="K31" s="15">
        <f t="shared" si="5"/>
        <v>42106568</v>
      </c>
    </row>
    <row r="32" spans="1:11" ht="15.75" x14ac:dyDescent="0.25">
      <c r="A32" s="16">
        <f t="shared" si="0"/>
        <v>23</v>
      </c>
      <c r="B32" s="17">
        <f t="shared" si="1"/>
        <v>42106568</v>
      </c>
      <c r="C32" s="12" t="s">
        <v>21</v>
      </c>
      <c r="D32" s="13" t="s">
        <v>30</v>
      </c>
      <c r="E32" s="14">
        <f t="shared" si="2"/>
        <v>1507691</v>
      </c>
      <c r="F32" s="15">
        <f t="shared" si="3"/>
        <v>1407309</v>
      </c>
      <c r="G32" s="15">
        <f t="shared" si="4"/>
        <v>2915000</v>
      </c>
      <c r="H32" s="15"/>
      <c r="I32" s="15"/>
      <c r="J32" s="15"/>
      <c r="K32" s="15">
        <f t="shared" si="5"/>
        <v>40598877</v>
      </c>
    </row>
    <row r="33" spans="1:11" ht="15.75" x14ac:dyDescent="0.25">
      <c r="A33" s="16">
        <f t="shared" si="0"/>
        <v>24</v>
      </c>
      <c r="B33" s="17">
        <f t="shared" si="1"/>
        <v>40598877</v>
      </c>
      <c r="C33" s="12" t="s">
        <v>22</v>
      </c>
      <c r="D33" s="13" t="s">
        <v>30</v>
      </c>
      <c r="E33" s="14">
        <f t="shared" si="2"/>
        <v>1507691</v>
      </c>
      <c r="F33" s="15">
        <f t="shared" si="3"/>
        <v>1407309</v>
      </c>
      <c r="G33" s="15">
        <f t="shared" si="4"/>
        <v>2915000</v>
      </c>
      <c r="H33" s="15"/>
      <c r="I33" s="15"/>
      <c r="J33" s="15"/>
      <c r="K33" s="15">
        <f t="shared" si="5"/>
        <v>39091186</v>
      </c>
    </row>
    <row r="34" spans="1:11" ht="15.75" x14ac:dyDescent="0.25">
      <c r="A34" s="16">
        <f t="shared" si="0"/>
        <v>25</v>
      </c>
      <c r="B34" s="17">
        <f t="shared" si="1"/>
        <v>39091186</v>
      </c>
      <c r="C34" s="12" t="s">
        <v>23</v>
      </c>
      <c r="D34" s="13" t="s">
        <v>30</v>
      </c>
      <c r="E34" s="14">
        <f t="shared" si="2"/>
        <v>1507691</v>
      </c>
      <c r="F34" s="15">
        <f t="shared" si="3"/>
        <v>1407309</v>
      </c>
      <c r="G34" s="15">
        <f t="shared" si="4"/>
        <v>2915000</v>
      </c>
      <c r="H34" s="15"/>
      <c r="I34" s="15"/>
      <c r="J34" s="15"/>
      <c r="K34" s="15">
        <f t="shared" si="5"/>
        <v>37583495</v>
      </c>
    </row>
    <row r="35" spans="1:11" ht="15.75" x14ac:dyDescent="0.25">
      <c r="A35" s="16">
        <f t="shared" si="0"/>
        <v>26</v>
      </c>
      <c r="B35" s="17">
        <f t="shared" si="1"/>
        <v>37583495</v>
      </c>
      <c r="C35" s="12" t="s">
        <v>24</v>
      </c>
      <c r="D35" s="13" t="s">
        <v>30</v>
      </c>
      <c r="E35" s="14">
        <f t="shared" si="2"/>
        <v>1507691</v>
      </c>
      <c r="F35" s="15">
        <f t="shared" si="3"/>
        <v>1407309</v>
      </c>
      <c r="G35" s="15">
        <f t="shared" si="4"/>
        <v>2915000</v>
      </c>
      <c r="H35" s="15"/>
      <c r="I35" s="15"/>
      <c r="J35" s="15"/>
      <c r="K35" s="15">
        <f t="shared" si="5"/>
        <v>36075804</v>
      </c>
    </row>
    <row r="36" spans="1:11" ht="15.75" x14ac:dyDescent="0.25">
      <c r="A36" s="16">
        <f t="shared" si="0"/>
        <v>27</v>
      </c>
      <c r="B36" s="17">
        <f t="shared" si="1"/>
        <v>36075804</v>
      </c>
      <c r="C36" s="12" t="s">
        <v>25</v>
      </c>
      <c r="D36" s="13" t="s">
        <v>30</v>
      </c>
      <c r="E36" s="14">
        <f t="shared" si="2"/>
        <v>1507691</v>
      </c>
      <c r="F36" s="15">
        <f t="shared" si="3"/>
        <v>1407309</v>
      </c>
      <c r="G36" s="15">
        <f t="shared" si="4"/>
        <v>2915000</v>
      </c>
      <c r="H36" s="15"/>
      <c r="I36" s="15"/>
      <c r="J36" s="15"/>
      <c r="K36" s="15">
        <f t="shared" si="5"/>
        <v>34568113</v>
      </c>
    </row>
    <row r="37" spans="1:11" ht="15.75" x14ac:dyDescent="0.25">
      <c r="A37" s="16">
        <f t="shared" si="0"/>
        <v>28</v>
      </c>
      <c r="B37" s="17">
        <f t="shared" si="1"/>
        <v>34568113</v>
      </c>
      <c r="C37" s="12" t="s">
        <v>26</v>
      </c>
      <c r="D37" s="13" t="s">
        <v>30</v>
      </c>
      <c r="E37" s="14">
        <f t="shared" si="2"/>
        <v>1507691</v>
      </c>
      <c r="F37" s="15">
        <f t="shared" si="3"/>
        <v>1407309</v>
      </c>
      <c r="G37" s="15">
        <f t="shared" si="4"/>
        <v>2915000</v>
      </c>
      <c r="H37" s="15"/>
      <c r="I37" s="15"/>
      <c r="J37" s="15"/>
      <c r="K37" s="15">
        <f t="shared" si="5"/>
        <v>33060422</v>
      </c>
    </row>
    <row r="38" spans="1:11" ht="15.75" x14ac:dyDescent="0.25">
      <c r="A38" s="16">
        <f t="shared" si="0"/>
        <v>29</v>
      </c>
      <c r="B38" s="17">
        <f t="shared" si="1"/>
        <v>33060422</v>
      </c>
      <c r="C38" s="12" t="s">
        <v>16</v>
      </c>
      <c r="D38" s="13" t="s">
        <v>30</v>
      </c>
      <c r="E38" s="14">
        <f t="shared" si="2"/>
        <v>1507691</v>
      </c>
      <c r="F38" s="15">
        <f t="shared" si="3"/>
        <v>1407309</v>
      </c>
      <c r="G38" s="15">
        <f t="shared" si="4"/>
        <v>2915000</v>
      </c>
      <c r="H38" s="15"/>
      <c r="I38" s="15"/>
      <c r="J38" s="15">
        <v>1000000</v>
      </c>
      <c r="K38" s="15">
        <f t="shared" si="5"/>
        <v>30552731</v>
      </c>
    </row>
    <row r="39" spans="1:11" ht="15.75" x14ac:dyDescent="0.25">
      <c r="A39" s="16">
        <f t="shared" si="0"/>
        <v>30</v>
      </c>
      <c r="B39" s="17">
        <f t="shared" si="1"/>
        <v>30552731</v>
      </c>
      <c r="C39" s="12" t="s">
        <v>17</v>
      </c>
      <c r="D39" s="13" t="s">
        <v>31</v>
      </c>
      <c r="E39" s="14">
        <f t="shared" si="2"/>
        <v>1507691</v>
      </c>
      <c r="F39" s="15">
        <f t="shared" si="3"/>
        <v>1407309</v>
      </c>
      <c r="G39" s="15">
        <f t="shared" si="4"/>
        <v>2915000</v>
      </c>
      <c r="H39" s="15"/>
      <c r="I39" s="15"/>
      <c r="J39" s="15"/>
      <c r="K39" s="15">
        <f t="shared" si="5"/>
        <v>29045040</v>
      </c>
    </row>
    <row r="40" spans="1:11" ht="15.75" x14ac:dyDescent="0.25">
      <c r="A40" s="16">
        <f t="shared" si="0"/>
        <v>31</v>
      </c>
      <c r="B40" s="17">
        <f t="shared" si="1"/>
        <v>29045040</v>
      </c>
      <c r="C40" s="12" t="s">
        <v>18</v>
      </c>
      <c r="D40" s="13" t="s">
        <v>31</v>
      </c>
      <c r="E40" s="14">
        <f t="shared" si="2"/>
        <v>1507691</v>
      </c>
      <c r="F40" s="15">
        <f t="shared" si="3"/>
        <v>1407309</v>
      </c>
      <c r="G40" s="15">
        <f t="shared" si="4"/>
        <v>2915000</v>
      </c>
      <c r="H40" s="15"/>
      <c r="I40" s="15"/>
      <c r="J40" s="15"/>
      <c r="K40" s="15">
        <f t="shared" si="5"/>
        <v>27537349</v>
      </c>
    </row>
    <row r="41" spans="1:11" ht="15.75" x14ac:dyDescent="0.25">
      <c r="A41" s="16">
        <f t="shared" si="0"/>
        <v>32</v>
      </c>
      <c r="B41" s="17">
        <f t="shared" si="1"/>
        <v>27537349</v>
      </c>
      <c r="C41" s="12" t="s">
        <v>27</v>
      </c>
      <c r="D41" s="13" t="s">
        <v>31</v>
      </c>
      <c r="E41" s="14">
        <f t="shared" si="2"/>
        <v>1507691</v>
      </c>
      <c r="F41" s="15">
        <f t="shared" si="3"/>
        <v>1407309</v>
      </c>
      <c r="G41" s="15">
        <f t="shared" si="4"/>
        <v>2915000</v>
      </c>
      <c r="H41" s="15"/>
      <c r="I41" s="15"/>
      <c r="J41" s="15"/>
      <c r="K41" s="15">
        <f t="shared" si="5"/>
        <v>26029658</v>
      </c>
    </row>
    <row r="42" spans="1:11" ht="15.75" x14ac:dyDescent="0.25">
      <c r="A42" s="16">
        <f t="shared" si="0"/>
        <v>33</v>
      </c>
      <c r="B42" s="17">
        <f t="shared" si="1"/>
        <v>26029658</v>
      </c>
      <c r="C42" s="12" t="s">
        <v>19</v>
      </c>
      <c r="D42" s="13" t="s">
        <v>31</v>
      </c>
      <c r="E42" s="14">
        <f t="shared" si="2"/>
        <v>1507691</v>
      </c>
      <c r="F42" s="15">
        <f t="shared" si="3"/>
        <v>1407309</v>
      </c>
      <c r="G42" s="15">
        <f t="shared" si="4"/>
        <v>2915000</v>
      </c>
      <c r="H42" s="15">
        <v>20000000</v>
      </c>
      <c r="I42" s="15"/>
      <c r="J42" s="15"/>
      <c r="K42" s="15">
        <f t="shared" si="5"/>
        <v>4521967</v>
      </c>
    </row>
    <row r="43" spans="1:11" ht="15.75" x14ac:dyDescent="0.25">
      <c r="A43" s="16">
        <f t="shared" si="0"/>
        <v>34</v>
      </c>
      <c r="B43" s="17">
        <f t="shared" si="1"/>
        <v>4521967</v>
      </c>
      <c r="C43" s="12" t="s">
        <v>20</v>
      </c>
      <c r="D43" s="13" t="s">
        <v>31</v>
      </c>
      <c r="E43" s="14">
        <f t="shared" si="2"/>
        <v>1507691</v>
      </c>
      <c r="F43" s="15">
        <f t="shared" si="3"/>
        <v>1407309</v>
      </c>
      <c r="G43" s="15">
        <f t="shared" si="4"/>
        <v>2915000</v>
      </c>
      <c r="H43" s="15"/>
      <c r="I43" s="15"/>
      <c r="J43" s="15"/>
      <c r="K43" s="15">
        <f t="shared" si="5"/>
        <v>3014276</v>
      </c>
    </row>
    <row r="44" spans="1:11" ht="15.75" x14ac:dyDescent="0.25">
      <c r="A44" s="16">
        <f t="shared" si="0"/>
        <v>35</v>
      </c>
      <c r="B44" s="17">
        <f t="shared" si="1"/>
        <v>3014276</v>
      </c>
      <c r="C44" s="12" t="s">
        <v>21</v>
      </c>
      <c r="D44" s="13" t="s">
        <v>31</v>
      </c>
      <c r="E44" s="14">
        <f t="shared" si="2"/>
        <v>1507691</v>
      </c>
      <c r="F44" s="15">
        <f t="shared" si="3"/>
        <v>1407309</v>
      </c>
      <c r="G44" s="15">
        <f t="shared" si="4"/>
        <v>2915000</v>
      </c>
      <c r="H44" s="15"/>
      <c r="I44" s="15"/>
      <c r="J44" s="15"/>
      <c r="K44" s="15">
        <f t="shared" si="5"/>
        <v>1506585</v>
      </c>
    </row>
    <row r="45" spans="1:11" ht="15.75" x14ac:dyDescent="0.25">
      <c r="A45" s="16">
        <f t="shared" si="0"/>
        <v>36</v>
      </c>
      <c r="B45" s="17">
        <f t="shared" si="1"/>
        <v>1506585</v>
      </c>
      <c r="C45" s="12" t="s">
        <v>22</v>
      </c>
      <c r="D45" s="13" t="s">
        <v>31</v>
      </c>
      <c r="E45" s="14">
        <f t="shared" si="2"/>
        <v>1507691</v>
      </c>
      <c r="F45" s="15">
        <f t="shared" si="3"/>
        <v>1407309</v>
      </c>
      <c r="G45" s="15">
        <f t="shared" si="4"/>
        <v>2915000</v>
      </c>
      <c r="H45" s="15"/>
      <c r="I45" s="15"/>
      <c r="J45" s="15"/>
      <c r="K45" s="15">
        <f t="shared" si="5"/>
        <v>-1106</v>
      </c>
    </row>
    <row r="46" spans="1:11" ht="15.75" x14ac:dyDescent="0.25">
      <c r="A46" s="16">
        <f t="shared" si="0"/>
        <v>37</v>
      </c>
      <c r="B46" s="17">
        <f t="shared" si="1"/>
        <v>-1106</v>
      </c>
      <c r="C46" s="12" t="s">
        <v>23</v>
      </c>
      <c r="D46" s="13" t="s">
        <v>31</v>
      </c>
      <c r="E46" s="14">
        <f t="shared" si="2"/>
        <v>1507691</v>
      </c>
      <c r="F46" s="15">
        <f t="shared" si="3"/>
        <v>1407309</v>
      </c>
      <c r="G46" s="15">
        <f t="shared" si="4"/>
        <v>2915000</v>
      </c>
      <c r="H46" s="15"/>
      <c r="I46" s="15"/>
      <c r="J46" s="15"/>
      <c r="K46" s="15">
        <f t="shared" si="5"/>
        <v>-1508797</v>
      </c>
    </row>
    <row r="47" spans="1:11" ht="15.75" x14ac:dyDescent="0.25">
      <c r="A47" s="16">
        <f t="shared" si="0"/>
        <v>38</v>
      </c>
      <c r="B47" s="17">
        <f t="shared" si="1"/>
        <v>-1508797</v>
      </c>
      <c r="C47" s="12" t="s">
        <v>24</v>
      </c>
      <c r="D47" s="13" t="s">
        <v>31</v>
      </c>
      <c r="E47" s="14">
        <f t="shared" si="2"/>
        <v>1507691</v>
      </c>
      <c r="F47" s="15">
        <f t="shared" si="3"/>
        <v>1407309</v>
      </c>
      <c r="G47" s="15">
        <f t="shared" si="4"/>
        <v>2915000</v>
      </c>
      <c r="H47" s="15"/>
      <c r="I47" s="15"/>
      <c r="J47" s="15"/>
      <c r="K47" s="15">
        <f t="shared" si="5"/>
        <v>-3016488</v>
      </c>
    </row>
    <row r="48" spans="1:11" ht="15.75" x14ac:dyDescent="0.25">
      <c r="A48" s="16">
        <f t="shared" si="0"/>
        <v>39</v>
      </c>
      <c r="B48" s="17">
        <f t="shared" si="1"/>
        <v>-3016488</v>
      </c>
      <c r="C48" s="12" t="s">
        <v>25</v>
      </c>
      <c r="D48" s="13" t="s">
        <v>31</v>
      </c>
      <c r="E48" s="14">
        <f t="shared" si="2"/>
        <v>1507691</v>
      </c>
      <c r="F48" s="15">
        <f t="shared" si="3"/>
        <v>1407309</v>
      </c>
      <c r="G48" s="15">
        <f t="shared" si="4"/>
        <v>2915000</v>
      </c>
      <c r="H48" s="15"/>
      <c r="I48" s="15"/>
      <c r="J48" s="15"/>
      <c r="K48" s="15">
        <f t="shared" si="5"/>
        <v>-4524179</v>
      </c>
    </row>
    <row r="49" spans="1:11" ht="15.75" x14ac:dyDescent="0.25">
      <c r="A49" s="16">
        <f t="shared" si="0"/>
        <v>40</v>
      </c>
      <c r="B49" s="17">
        <f t="shared" si="1"/>
        <v>-4524179</v>
      </c>
      <c r="C49" s="12" t="s">
        <v>26</v>
      </c>
      <c r="D49" s="13" t="s">
        <v>31</v>
      </c>
      <c r="E49" s="14">
        <f t="shared" si="2"/>
        <v>1507691</v>
      </c>
      <c r="F49" s="15">
        <f t="shared" si="3"/>
        <v>1407309</v>
      </c>
      <c r="G49" s="15">
        <f t="shared" si="4"/>
        <v>2915000</v>
      </c>
      <c r="H49" s="15"/>
      <c r="I49" s="15"/>
      <c r="J49" s="15"/>
      <c r="K49" s="15">
        <f t="shared" si="5"/>
        <v>-6031870</v>
      </c>
    </row>
    <row r="50" spans="1:11" ht="15.75" x14ac:dyDescent="0.25">
      <c r="A50" s="16">
        <f t="shared" si="0"/>
        <v>41</v>
      </c>
      <c r="B50" s="17">
        <f t="shared" si="1"/>
        <v>-6031870</v>
      </c>
      <c r="C50" s="12" t="s">
        <v>16</v>
      </c>
      <c r="D50" s="13" t="s">
        <v>31</v>
      </c>
      <c r="E50" s="14">
        <f t="shared" si="2"/>
        <v>1507691</v>
      </c>
      <c r="F50" s="15">
        <f t="shared" si="3"/>
        <v>1407309</v>
      </c>
      <c r="G50" s="15">
        <f t="shared" si="4"/>
        <v>2915000</v>
      </c>
      <c r="H50" s="15"/>
      <c r="I50" s="15"/>
      <c r="J50" s="15">
        <v>1000000</v>
      </c>
      <c r="K50" s="15">
        <f t="shared" si="5"/>
        <v>-8539561</v>
      </c>
    </row>
    <row r="51" spans="1:11" ht="15.75" x14ac:dyDescent="0.25">
      <c r="A51" s="16">
        <f t="shared" si="0"/>
        <v>42</v>
      </c>
      <c r="B51" s="17">
        <f t="shared" si="1"/>
        <v>-8539561</v>
      </c>
      <c r="C51" s="12" t="s">
        <v>17</v>
      </c>
      <c r="D51" s="13" t="s">
        <v>36</v>
      </c>
      <c r="E51" s="14">
        <f t="shared" si="2"/>
        <v>1507691</v>
      </c>
      <c r="F51" s="15">
        <f t="shared" si="3"/>
        <v>1407309</v>
      </c>
      <c r="G51" s="15">
        <f t="shared" si="4"/>
        <v>2915000</v>
      </c>
      <c r="H51" s="15"/>
      <c r="I51" s="15"/>
      <c r="J51" s="15"/>
      <c r="K51" s="15">
        <f t="shared" si="5"/>
        <v>-10047252</v>
      </c>
    </row>
    <row r="52" spans="1:11" ht="15.75" x14ac:dyDescent="0.25">
      <c r="A52" s="16">
        <f t="shared" si="0"/>
        <v>43</v>
      </c>
      <c r="B52" s="17">
        <f t="shared" si="1"/>
        <v>-10047252</v>
      </c>
      <c r="C52" s="12" t="s">
        <v>18</v>
      </c>
      <c r="D52" s="13" t="s">
        <v>36</v>
      </c>
      <c r="E52" s="14">
        <f t="shared" si="2"/>
        <v>1507691</v>
      </c>
      <c r="F52" s="15">
        <f t="shared" si="3"/>
        <v>1407309</v>
      </c>
      <c r="G52" s="15">
        <f t="shared" si="4"/>
        <v>2915000</v>
      </c>
      <c r="H52" s="15"/>
      <c r="I52" s="15"/>
      <c r="J52" s="15"/>
      <c r="K52" s="15">
        <f t="shared" si="5"/>
        <v>-11554943</v>
      </c>
    </row>
    <row r="53" spans="1:11" ht="15.75" x14ac:dyDescent="0.25">
      <c r="A53" s="16">
        <f t="shared" si="0"/>
        <v>44</v>
      </c>
      <c r="B53" s="17">
        <f t="shared" si="1"/>
        <v>-11554943</v>
      </c>
      <c r="C53" s="12" t="s">
        <v>27</v>
      </c>
      <c r="D53" s="13" t="s">
        <v>36</v>
      </c>
      <c r="E53" s="14">
        <f t="shared" si="2"/>
        <v>1507691</v>
      </c>
      <c r="F53" s="15">
        <f t="shared" si="3"/>
        <v>1407309</v>
      </c>
      <c r="G53" s="15">
        <f t="shared" si="4"/>
        <v>2915000</v>
      </c>
      <c r="H53" s="15"/>
      <c r="I53" s="15"/>
      <c r="J53" s="15"/>
      <c r="K53" s="15">
        <f t="shared" si="5"/>
        <v>-13062634</v>
      </c>
    </row>
    <row r="54" spans="1:11" ht="15.75" x14ac:dyDescent="0.25">
      <c r="A54" s="16">
        <f t="shared" si="0"/>
        <v>45</v>
      </c>
      <c r="B54" s="17">
        <f t="shared" si="1"/>
        <v>-13062634</v>
      </c>
      <c r="C54" s="12" t="s">
        <v>19</v>
      </c>
      <c r="D54" s="13" t="s">
        <v>36</v>
      </c>
      <c r="E54" s="14">
        <f t="shared" si="2"/>
        <v>1507691</v>
      </c>
      <c r="F54" s="15">
        <f t="shared" si="3"/>
        <v>1407309</v>
      </c>
      <c r="G54" s="15">
        <f t="shared" si="4"/>
        <v>2915000</v>
      </c>
      <c r="H54" s="15">
        <v>20000000</v>
      </c>
      <c r="I54" s="15"/>
      <c r="J54" s="15"/>
      <c r="K54" s="15">
        <f t="shared" si="5"/>
        <v>-34570325</v>
      </c>
    </row>
    <row r="55" spans="1:11" ht="15.75" x14ac:dyDescent="0.25">
      <c r="A55" s="16">
        <f t="shared" si="0"/>
        <v>46</v>
      </c>
      <c r="B55" s="17">
        <f t="shared" si="1"/>
        <v>-34570325</v>
      </c>
      <c r="C55" s="12" t="s">
        <v>20</v>
      </c>
      <c r="D55" s="13" t="s">
        <v>36</v>
      </c>
      <c r="E55" s="14">
        <f t="shared" si="2"/>
        <v>1507691</v>
      </c>
      <c r="F55" s="15">
        <f t="shared" si="3"/>
        <v>1407309</v>
      </c>
      <c r="G55" s="15">
        <f t="shared" si="4"/>
        <v>2915000</v>
      </c>
      <c r="H55" s="15"/>
      <c r="I55" s="15"/>
      <c r="J55" s="15"/>
      <c r="K55" s="15">
        <f t="shared" si="5"/>
        <v>-36078016</v>
      </c>
    </row>
    <row r="56" spans="1:11" ht="15.75" x14ac:dyDescent="0.25">
      <c r="A56" s="16">
        <f t="shared" si="0"/>
        <v>47</v>
      </c>
      <c r="B56" s="17">
        <f t="shared" si="1"/>
        <v>-36078016</v>
      </c>
      <c r="C56" s="24"/>
      <c r="D56" s="25"/>
      <c r="E56" s="14">
        <f t="shared" si="2"/>
        <v>1507691</v>
      </c>
      <c r="F56" s="15">
        <f t="shared" si="3"/>
        <v>1407309</v>
      </c>
      <c r="G56" s="15">
        <f t="shared" si="4"/>
        <v>2915000</v>
      </c>
      <c r="H56" s="15"/>
      <c r="I56" s="15"/>
      <c r="J56" s="15"/>
      <c r="K56" s="15">
        <f t="shared" si="5"/>
        <v>-37585707</v>
      </c>
    </row>
    <row r="57" spans="1:11" ht="15.75" x14ac:dyDescent="0.25">
      <c r="A57" s="16">
        <f t="shared" si="0"/>
        <v>48</v>
      </c>
      <c r="B57" s="17">
        <f t="shared" si="1"/>
        <v>-37585707</v>
      </c>
      <c r="C57" s="28"/>
      <c r="D57" s="28"/>
      <c r="E57" s="14">
        <f t="shared" si="2"/>
        <v>1507691</v>
      </c>
      <c r="F57" s="15">
        <f t="shared" si="3"/>
        <v>1407309</v>
      </c>
      <c r="G57" s="15">
        <f t="shared" si="4"/>
        <v>2915000</v>
      </c>
      <c r="H57" s="15"/>
      <c r="I57" s="15"/>
      <c r="J57" s="15"/>
      <c r="K57" s="15">
        <f t="shared" si="5"/>
        <v>-39093398</v>
      </c>
    </row>
    <row r="58" spans="1:11" ht="15.75" x14ac:dyDescent="0.25">
      <c r="A58" s="22"/>
      <c r="B58" s="23"/>
      <c r="C58" s="28"/>
      <c r="D58" s="28"/>
      <c r="E58" s="26"/>
      <c r="F58" s="27"/>
      <c r="G58" s="27"/>
      <c r="H58" s="27"/>
      <c r="I58" s="27"/>
      <c r="J58" s="27"/>
      <c r="K58" s="27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0866141732283472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63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62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68438710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40</v>
      </c>
      <c r="B8" s="1"/>
      <c r="C8" s="1"/>
      <c r="D8" s="2">
        <v>36</v>
      </c>
      <c r="E8" s="7"/>
      <c r="F8" s="8">
        <f>+C5*C6</f>
        <v>821264.52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68438710</v>
      </c>
      <c r="C10" s="12" t="s">
        <v>22</v>
      </c>
      <c r="D10" s="13" t="s">
        <v>28</v>
      </c>
      <c r="E10" s="14">
        <f>1000000-F10</f>
        <v>178735</v>
      </c>
      <c r="F10" s="18">
        <v>821265</v>
      </c>
      <c r="G10" s="15">
        <f>+E10+F10</f>
        <v>1000000</v>
      </c>
      <c r="H10" s="15"/>
      <c r="I10" s="15"/>
      <c r="J10" s="15"/>
      <c r="K10" s="15">
        <f>B10-E10-H10-I10-J10</f>
        <v>68259975</v>
      </c>
    </row>
    <row r="11" spans="1:11" ht="15.75" customHeight="1" x14ac:dyDescent="0.25">
      <c r="A11" s="16">
        <f t="shared" ref="A11:A42" si="0">+A10+1</f>
        <v>2</v>
      </c>
      <c r="B11" s="17">
        <f t="shared" ref="B11:B42" si="1">+K10</f>
        <v>68259975</v>
      </c>
      <c r="C11" s="12" t="s">
        <v>23</v>
      </c>
      <c r="D11" s="13" t="s">
        <v>28</v>
      </c>
      <c r="E11" s="14">
        <f t="shared" ref="E11:E42" si="2">+E10</f>
        <v>178735</v>
      </c>
      <c r="F11" s="15">
        <f t="shared" ref="F11:F42" si="3">+F10</f>
        <v>821265</v>
      </c>
      <c r="G11" s="15">
        <f t="shared" ref="G11:G42" si="4">+G10</f>
        <v>1000000</v>
      </c>
      <c r="H11" s="15"/>
      <c r="I11" s="15"/>
      <c r="J11" s="15"/>
      <c r="K11" s="15">
        <f t="shared" ref="K11:K74" si="5">B11-E11-H11-I11-J11</f>
        <v>68081240</v>
      </c>
    </row>
    <row r="12" spans="1:11" ht="15.75" customHeight="1" x14ac:dyDescent="0.25">
      <c r="A12" s="16">
        <f t="shared" si="0"/>
        <v>3</v>
      </c>
      <c r="B12" s="17">
        <f t="shared" si="1"/>
        <v>68081240</v>
      </c>
      <c r="C12" s="12" t="s">
        <v>24</v>
      </c>
      <c r="D12" s="13" t="s">
        <v>28</v>
      </c>
      <c r="E12" s="14">
        <f t="shared" si="2"/>
        <v>178735</v>
      </c>
      <c r="F12" s="15">
        <f t="shared" si="3"/>
        <v>821265</v>
      </c>
      <c r="G12" s="15">
        <f t="shared" si="4"/>
        <v>1000000</v>
      </c>
      <c r="H12" s="15"/>
      <c r="I12" s="15"/>
      <c r="J12" s="15"/>
      <c r="K12" s="15">
        <f t="shared" si="5"/>
        <v>67902505</v>
      </c>
    </row>
    <row r="13" spans="1:11" ht="15.75" customHeight="1" x14ac:dyDescent="0.25">
      <c r="A13" s="16">
        <f t="shared" si="0"/>
        <v>4</v>
      </c>
      <c r="B13" s="17">
        <f t="shared" si="1"/>
        <v>67902505</v>
      </c>
      <c r="C13" s="12" t="s">
        <v>25</v>
      </c>
      <c r="D13" s="13" t="s">
        <v>28</v>
      </c>
      <c r="E13" s="14">
        <f t="shared" si="2"/>
        <v>178735</v>
      </c>
      <c r="F13" s="15">
        <f t="shared" si="3"/>
        <v>821265</v>
      </c>
      <c r="G13" s="15">
        <f t="shared" si="4"/>
        <v>1000000</v>
      </c>
      <c r="H13" s="15"/>
      <c r="I13" s="15"/>
      <c r="J13" s="15"/>
      <c r="K13" s="15">
        <f t="shared" si="5"/>
        <v>67723770</v>
      </c>
    </row>
    <row r="14" spans="1:11" ht="15.75" customHeight="1" x14ac:dyDescent="0.25">
      <c r="A14" s="16">
        <f t="shared" si="0"/>
        <v>5</v>
      </c>
      <c r="B14" s="17">
        <f t="shared" si="1"/>
        <v>67723770</v>
      </c>
      <c r="C14" s="12" t="s">
        <v>26</v>
      </c>
      <c r="D14" s="13" t="s">
        <v>28</v>
      </c>
      <c r="E14" s="14">
        <f t="shared" si="2"/>
        <v>178735</v>
      </c>
      <c r="F14" s="15">
        <f t="shared" si="3"/>
        <v>821265</v>
      </c>
      <c r="G14" s="15">
        <f t="shared" si="4"/>
        <v>1000000</v>
      </c>
      <c r="H14" s="15"/>
      <c r="I14" s="15"/>
      <c r="J14" s="15"/>
      <c r="K14" s="15">
        <f t="shared" si="5"/>
        <v>67545035</v>
      </c>
    </row>
    <row r="15" spans="1:11" ht="15.75" customHeight="1" x14ac:dyDescent="0.25">
      <c r="A15" s="16">
        <f t="shared" si="0"/>
        <v>6</v>
      </c>
      <c r="B15" s="17">
        <f t="shared" si="1"/>
        <v>67545035</v>
      </c>
      <c r="C15" s="12" t="s">
        <v>16</v>
      </c>
      <c r="D15" s="13" t="s">
        <v>28</v>
      </c>
      <c r="E15" s="14">
        <f t="shared" si="2"/>
        <v>178735</v>
      </c>
      <c r="F15" s="15">
        <f t="shared" si="3"/>
        <v>821265</v>
      </c>
      <c r="G15" s="15">
        <f t="shared" si="4"/>
        <v>1000000</v>
      </c>
      <c r="H15" s="15"/>
      <c r="I15" s="15"/>
      <c r="J15" s="15"/>
      <c r="K15" s="15">
        <f t="shared" si="5"/>
        <v>67366300</v>
      </c>
    </row>
    <row r="16" spans="1:11" ht="15.75" customHeight="1" x14ac:dyDescent="0.25">
      <c r="A16" s="16">
        <f t="shared" si="0"/>
        <v>7</v>
      </c>
      <c r="B16" s="17">
        <f t="shared" si="1"/>
        <v>67366300</v>
      </c>
      <c r="C16" s="12" t="s">
        <v>17</v>
      </c>
      <c r="D16" s="13" t="s">
        <v>29</v>
      </c>
      <c r="E16" s="14">
        <f t="shared" si="2"/>
        <v>178735</v>
      </c>
      <c r="F16" s="15">
        <f t="shared" si="3"/>
        <v>821265</v>
      </c>
      <c r="G16" s="15">
        <f t="shared" si="4"/>
        <v>1000000</v>
      </c>
      <c r="H16" s="15"/>
      <c r="I16" s="15"/>
      <c r="J16" s="15"/>
      <c r="K16" s="15">
        <f t="shared" si="5"/>
        <v>67187565</v>
      </c>
    </row>
    <row r="17" spans="1:11" ht="15.75" customHeight="1" x14ac:dyDescent="0.25">
      <c r="A17" s="16">
        <f t="shared" si="0"/>
        <v>8</v>
      </c>
      <c r="B17" s="17">
        <f t="shared" si="1"/>
        <v>67187565</v>
      </c>
      <c r="C17" s="12" t="s">
        <v>18</v>
      </c>
      <c r="D17" s="13" t="s">
        <v>29</v>
      </c>
      <c r="E17" s="14">
        <f t="shared" si="2"/>
        <v>178735</v>
      </c>
      <c r="F17" s="15">
        <f t="shared" si="3"/>
        <v>821265</v>
      </c>
      <c r="G17" s="15">
        <f t="shared" si="4"/>
        <v>1000000</v>
      </c>
      <c r="H17" s="15"/>
      <c r="I17" s="15"/>
      <c r="J17" s="15"/>
      <c r="K17" s="15">
        <f t="shared" si="5"/>
        <v>67008830</v>
      </c>
    </row>
    <row r="18" spans="1:11" ht="15.75" customHeight="1" x14ac:dyDescent="0.25">
      <c r="A18" s="16">
        <f t="shared" si="0"/>
        <v>9</v>
      </c>
      <c r="B18" s="17">
        <f t="shared" si="1"/>
        <v>67008830</v>
      </c>
      <c r="C18" s="12" t="s">
        <v>27</v>
      </c>
      <c r="D18" s="13" t="s">
        <v>29</v>
      </c>
      <c r="E18" s="14">
        <f t="shared" si="2"/>
        <v>178735</v>
      </c>
      <c r="F18" s="15">
        <f t="shared" si="3"/>
        <v>821265</v>
      </c>
      <c r="G18" s="15">
        <f t="shared" si="4"/>
        <v>1000000</v>
      </c>
      <c r="H18" s="15"/>
      <c r="I18" s="15"/>
      <c r="J18" s="15"/>
      <c r="K18" s="15">
        <f t="shared" si="5"/>
        <v>66830095</v>
      </c>
    </row>
    <row r="19" spans="1:11" ht="15.75" customHeight="1" x14ac:dyDescent="0.25">
      <c r="A19" s="16">
        <f t="shared" si="0"/>
        <v>10</v>
      </c>
      <c r="B19" s="17">
        <f t="shared" si="1"/>
        <v>66830095</v>
      </c>
      <c r="C19" s="12" t="s">
        <v>19</v>
      </c>
      <c r="D19" s="13" t="s">
        <v>29</v>
      </c>
      <c r="E19" s="14">
        <f t="shared" si="2"/>
        <v>178735</v>
      </c>
      <c r="F19" s="15">
        <f t="shared" si="3"/>
        <v>821265</v>
      </c>
      <c r="G19" s="15">
        <f t="shared" si="4"/>
        <v>1000000</v>
      </c>
      <c r="H19" s="15">
        <v>20000000</v>
      </c>
      <c r="I19" s="15"/>
      <c r="J19" s="15"/>
      <c r="K19" s="15">
        <f t="shared" si="5"/>
        <v>46651360</v>
      </c>
    </row>
    <row r="20" spans="1:11" ht="15.75" customHeight="1" x14ac:dyDescent="0.25">
      <c r="A20" s="16">
        <f t="shared" si="0"/>
        <v>11</v>
      </c>
      <c r="B20" s="17">
        <f t="shared" si="1"/>
        <v>46651360</v>
      </c>
      <c r="C20" s="12" t="s">
        <v>20</v>
      </c>
      <c r="D20" s="13" t="s">
        <v>29</v>
      </c>
      <c r="E20" s="14">
        <f t="shared" si="2"/>
        <v>178735</v>
      </c>
      <c r="F20" s="15">
        <f t="shared" si="3"/>
        <v>821265</v>
      </c>
      <c r="G20" s="15">
        <f t="shared" si="4"/>
        <v>1000000</v>
      </c>
      <c r="H20" s="15"/>
      <c r="I20" s="15">
        <v>10000000</v>
      </c>
      <c r="J20" s="15"/>
      <c r="K20" s="15">
        <f t="shared" si="5"/>
        <v>36472625</v>
      </c>
    </row>
    <row r="21" spans="1:11" ht="15.75" customHeight="1" x14ac:dyDescent="0.25">
      <c r="A21" s="16">
        <f t="shared" si="0"/>
        <v>12</v>
      </c>
      <c r="B21" s="17">
        <f t="shared" si="1"/>
        <v>36472625</v>
      </c>
      <c r="C21" s="12" t="s">
        <v>21</v>
      </c>
      <c r="D21" s="13" t="s">
        <v>29</v>
      </c>
      <c r="E21" s="14">
        <f t="shared" si="2"/>
        <v>178735</v>
      </c>
      <c r="F21" s="15">
        <f t="shared" si="3"/>
        <v>821265</v>
      </c>
      <c r="G21" s="15">
        <f t="shared" si="4"/>
        <v>1000000</v>
      </c>
      <c r="H21" s="15"/>
      <c r="I21" s="15"/>
      <c r="J21" s="15"/>
      <c r="K21" s="15">
        <f t="shared" si="5"/>
        <v>36293890</v>
      </c>
    </row>
    <row r="22" spans="1:11" ht="15.75" customHeight="1" x14ac:dyDescent="0.25">
      <c r="A22" s="16">
        <f t="shared" si="0"/>
        <v>13</v>
      </c>
      <c r="B22" s="17">
        <f t="shared" si="1"/>
        <v>36293890</v>
      </c>
      <c r="C22" s="12" t="s">
        <v>22</v>
      </c>
      <c r="D22" s="13" t="s">
        <v>29</v>
      </c>
      <c r="E22" s="14">
        <f t="shared" si="2"/>
        <v>178735</v>
      </c>
      <c r="F22" s="15">
        <f t="shared" si="3"/>
        <v>821265</v>
      </c>
      <c r="G22" s="15">
        <f t="shared" si="4"/>
        <v>1000000</v>
      </c>
      <c r="H22" s="15"/>
      <c r="I22" s="15"/>
      <c r="J22" s="15"/>
      <c r="K22" s="15">
        <f t="shared" si="5"/>
        <v>36115155</v>
      </c>
    </row>
    <row r="23" spans="1:11" ht="15.75" customHeight="1" x14ac:dyDescent="0.25">
      <c r="A23" s="16">
        <f t="shared" si="0"/>
        <v>14</v>
      </c>
      <c r="B23" s="17">
        <f t="shared" si="1"/>
        <v>36115155</v>
      </c>
      <c r="C23" s="12" t="s">
        <v>23</v>
      </c>
      <c r="D23" s="13" t="s">
        <v>29</v>
      </c>
      <c r="E23" s="14">
        <f t="shared" si="2"/>
        <v>178735</v>
      </c>
      <c r="F23" s="15">
        <f t="shared" si="3"/>
        <v>821265</v>
      </c>
      <c r="G23" s="15">
        <f t="shared" si="4"/>
        <v>1000000</v>
      </c>
      <c r="H23" s="15"/>
      <c r="I23" s="15"/>
      <c r="J23" s="15"/>
      <c r="K23" s="15">
        <f t="shared" si="5"/>
        <v>35936420</v>
      </c>
    </row>
    <row r="24" spans="1:11" ht="15.75" customHeight="1" x14ac:dyDescent="0.25">
      <c r="A24" s="16">
        <f t="shared" si="0"/>
        <v>15</v>
      </c>
      <c r="B24" s="17">
        <f t="shared" si="1"/>
        <v>35936420</v>
      </c>
      <c r="C24" s="12" t="s">
        <v>24</v>
      </c>
      <c r="D24" s="13" t="s">
        <v>29</v>
      </c>
      <c r="E24" s="14">
        <f t="shared" si="2"/>
        <v>178735</v>
      </c>
      <c r="F24" s="15">
        <f t="shared" si="3"/>
        <v>821265</v>
      </c>
      <c r="G24" s="15">
        <f t="shared" si="4"/>
        <v>1000000</v>
      </c>
      <c r="H24" s="15"/>
      <c r="I24" s="15"/>
      <c r="J24" s="15"/>
      <c r="K24" s="15">
        <f t="shared" si="5"/>
        <v>35757685</v>
      </c>
    </row>
    <row r="25" spans="1:11" ht="15.75" customHeight="1" x14ac:dyDescent="0.25">
      <c r="A25" s="16">
        <f t="shared" si="0"/>
        <v>16</v>
      </c>
      <c r="B25" s="17">
        <f t="shared" si="1"/>
        <v>35757685</v>
      </c>
      <c r="C25" s="12" t="s">
        <v>25</v>
      </c>
      <c r="D25" s="13" t="s">
        <v>29</v>
      </c>
      <c r="E25" s="14">
        <f t="shared" si="2"/>
        <v>178735</v>
      </c>
      <c r="F25" s="15">
        <f t="shared" si="3"/>
        <v>821265</v>
      </c>
      <c r="G25" s="15">
        <f t="shared" si="4"/>
        <v>1000000</v>
      </c>
      <c r="H25" s="15"/>
      <c r="I25" s="15"/>
      <c r="J25" s="15"/>
      <c r="K25" s="15">
        <f t="shared" si="5"/>
        <v>35578950</v>
      </c>
    </row>
    <row r="26" spans="1:11" ht="15.75" customHeight="1" x14ac:dyDescent="0.25">
      <c r="A26" s="16">
        <f t="shared" si="0"/>
        <v>17</v>
      </c>
      <c r="B26" s="17">
        <f t="shared" si="1"/>
        <v>35578950</v>
      </c>
      <c r="C26" s="12" t="s">
        <v>26</v>
      </c>
      <c r="D26" s="13" t="s">
        <v>29</v>
      </c>
      <c r="E26" s="14">
        <f t="shared" si="2"/>
        <v>178735</v>
      </c>
      <c r="F26" s="15">
        <f t="shared" si="3"/>
        <v>821265</v>
      </c>
      <c r="G26" s="15">
        <f t="shared" si="4"/>
        <v>1000000</v>
      </c>
      <c r="H26" s="15"/>
      <c r="I26" s="15"/>
      <c r="J26" s="15"/>
      <c r="K26" s="15">
        <f t="shared" si="5"/>
        <v>35400215</v>
      </c>
    </row>
    <row r="27" spans="1:11" ht="15.75" customHeight="1" x14ac:dyDescent="0.25">
      <c r="A27" s="16">
        <f t="shared" si="0"/>
        <v>18</v>
      </c>
      <c r="B27" s="17">
        <f t="shared" si="1"/>
        <v>35400215</v>
      </c>
      <c r="C27" s="12" t="s">
        <v>16</v>
      </c>
      <c r="D27" s="13" t="s">
        <v>29</v>
      </c>
      <c r="E27" s="14">
        <f t="shared" si="2"/>
        <v>178735</v>
      </c>
      <c r="F27" s="15">
        <f t="shared" si="3"/>
        <v>821265</v>
      </c>
      <c r="G27" s="15">
        <f t="shared" si="4"/>
        <v>1000000</v>
      </c>
      <c r="H27" s="15"/>
      <c r="I27" s="15"/>
      <c r="J27" s="15"/>
      <c r="K27" s="15">
        <f t="shared" si="5"/>
        <v>35221480</v>
      </c>
    </row>
    <row r="28" spans="1:11" ht="15.75" customHeight="1" x14ac:dyDescent="0.25">
      <c r="A28" s="16">
        <f t="shared" si="0"/>
        <v>19</v>
      </c>
      <c r="B28" s="17">
        <f t="shared" si="1"/>
        <v>35221480</v>
      </c>
      <c r="C28" s="12" t="s">
        <v>17</v>
      </c>
      <c r="D28" s="13" t="s">
        <v>30</v>
      </c>
      <c r="E28" s="14">
        <f t="shared" si="2"/>
        <v>178735</v>
      </c>
      <c r="F28" s="15">
        <f t="shared" si="3"/>
        <v>821265</v>
      </c>
      <c r="G28" s="15">
        <f t="shared" si="4"/>
        <v>1000000</v>
      </c>
      <c r="H28" s="15"/>
      <c r="I28" s="15"/>
      <c r="J28" s="15"/>
      <c r="K28" s="15">
        <f t="shared" si="5"/>
        <v>35042745</v>
      </c>
    </row>
    <row r="29" spans="1:11" ht="15.75" customHeight="1" x14ac:dyDescent="0.25">
      <c r="A29" s="16">
        <f t="shared" si="0"/>
        <v>20</v>
      </c>
      <c r="B29" s="17">
        <f t="shared" si="1"/>
        <v>35042745</v>
      </c>
      <c r="C29" s="12" t="s">
        <v>18</v>
      </c>
      <c r="D29" s="13" t="s">
        <v>30</v>
      </c>
      <c r="E29" s="14">
        <f t="shared" si="2"/>
        <v>178735</v>
      </c>
      <c r="F29" s="15">
        <f t="shared" si="3"/>
        <v>821265</v>
      </c>
      <c r="G29" s="15">
        <f t="shared" si="4"/>
        <v>1000000</v>
      </c>
      <c r="H29" s="15"/>
      <c r="I29" s="15"/>
      <c r="J29" s="15"/>
      <c r="K29" s="15">
        <f t="shared" si="5"/>
        <v>34864010</v>
      </c>
    </row>
    <row r="30" spans="1:11" ht="15.75" customHeight="1" x14ac:dyDescent="0.25">
      <c r="A30" s="16">
        <f t="shared" si="0"/>
        <v>21</v>
      </c>
      <c r="B30" s="17">
        <f t="shared" si="1"/>
        <v>34864010</v>
      </c>
      <c r="C30" s="12" t="s">
        <v>27</v>
      </c>
      <c r="D30" s="13" t="s">
        <v>30</v>
      </c>
      <c r="E30" s="14">
        <f t="shared" si="2"/>
        <v>178735</v>
      </c>
      <c r="F30" s="15">
        <f t="shared" si="3"/>
        <v>821265</v>
      </c>
      <c r="G30" s="15">
        <f t="shared" si="4"/>
        <v>1000000</v>
      </c>
      <c r="H30" s="15"/>
      <c r="I30" s="15"/>
      <c r="J30" s="15"/>
      <c r="K30" s="15">
        <f t="shared" si="5"/>
        <v>34685275</v>
      </c>
    </row>
    <row r="31" spans="1:11" ht="15.75" customHeight="1" x14ac:dyDescent="0.25">
      <c r="A31" s="16">
        <f t="shared" si="0"/>
        <v>22</v>
      </c>
      <c r="B31" s="17">
        <f t="shared" si="1"/>
        <v>34685275</v>
      </c>
      <c r="C31" s="12" t="s">
        <v>19</v>
      </c>
      <c r="D31" s="13" t="s">
        <v>30</v>
      </c>
      <c r="E31" s="14">
        <f t="shared" si="2"/>
        <v>178735</v>
      </c>
      <c r="F31" s="15">
        <f t="shared" si="3"/>
        <v>821265</v>
      </c>
      <c r="G31" s="15">
        <f t="shared" si="4"/>
        <v>1000000</v>
      </c>
      <c r="H31" s="15">
        <v>20000000</v>
      </c>
      <c r="I31" s="15"/>
      <c r="J31" s="15"/>
      <c r="K31" s="15">
        <f t="shared" si="5"/>
        <v>14506540</v>
      </c>
    </row>
    <row r="32" spans="1:11" ht="15.75" customHeight="1" x14ac:dyDescent="0.25">
      <c r="A32" s="16">
        <f t="shared" si="0"/>
        <v>23</v>
      </c>
      <c r="B32" s="17">
        <f t="shared" si="1"/>
        <v>14506540</v>
      </c>
      <c r="C32" s="12" t="s">
        <v>20</v>
      </c>
      <c r="D32" s="13" t="s">
        <v>30</v>
      </c>
      <c r="E32" s="14">
        <f t="shared" si="2"/>
        <v>178735</v>
      </c>
      <c r="F32" s="15">
        <f t="shared" si="3"/>
        <v>821265</v>
      </c>
      <c r="G32" s="15">
        <f t="shared" si="4"/>
        <v>1000000</v>
      </c>
      <c r="H32" s="15"/>
      <c r="I32" s="15">
        <v>10000000</v>
      </c>
      <c r="J32" s="15"/>
      <c r="K32" s="15">
        <f t="shared" si="5"/>
        <v>4327805</v>
      </c>
    </row>
    <row r="33" spans="1:11" ht="15.75" customHeight="1" x14ac:dyDescent="0.25">
      <c r="A33" s="16">
        <f t="shared" si="0"/>
        <v>24</v>
      </c>
      <c r="B33" s="17">
        <f t="shared" si="1"/>
        <v>4327805</v>
      </c>
      <c r="C33" s="12" t="s">
        <v>21</v>
      </c>
      <c r="D33" s="13" t="s">
        <v>30</v>
      </c>
      <c r="E33" s="14">
        <f t="shared" si="2"/>
        <v>178735</v>
      </c>
      <c r="F33" s="15">
        <f t="shared" si="3"/>
        <v>821265</v>
      </c>
      <c r="G33" s="15">
        <f t="shared" si="4"/>
        <v>1000000</v>
      </c>
      <c r="H33" s="15"/>
      <c r="I33" s="15"/>
      <c r="J33" s="15"/>
      <c r="K33" s="15">
        <f t="shared" si="5"/>
        <v>4149070</v>
      </c>
    </row>
    <row r="34" spans="1:11" ht="15.75" customHeight="1" x14ac:dyDescent="0.25">
      <c r="A34" s="16">
        <f t="shared" si="0"/>
        <v>25</v>
      </c>
      <c r="B34" s="17">
        <f t="shared" si="1"/>
        <v>4149070</v>
      </c>
      <c r="C34" s="12" t="s">
        <v>22</v>
      </c>
      <c r="D34" s="13" t="s">
        <v>30</v>
      </c>
      <c r="E34" s="14">
        <f t="shared" si="2"/>
        <v>178735</v>
      </c>
      <c r="F34" s="15">
        <f t="shared" si="3"/>
        <v>821265</v>
      </c>
      <c r="G34" s="15">
        <f t="shared" si="4"/>
        <v>1000000</v>
      </c>
      <c r="H34" s="15"/>
      <c r="I34" s="15"/>
      <c r="J34" s="15"/>
      <c r="K34" s="15">
        <f t="shared" si="5"/>
        <v>3970335</v>
      </c>
    </row>
    <row r="35" spans="1:11" ht="15.75" customHeight="1" x14ac:dyDescent="0.25">
      <c r="A35" s="16">
        <f t="shared" si="0"/>
        <v>26</v>
      </c>
      <c r="B35" s="17">
        <f t="shared" si="1"/>
        <v>3970335</v>
      </c>
      <c r="C35" s="12" t="s">
        <v>23</v>
      </c>
      <c r="D35" s="13" t="s">
        <v>30</v>
      </c>
      <c r="E35" s="14">
        <f t="shared" si="2"/>
        <v>178735</v>
      </c>
      <c r="F35" s="15">
        <f t="shared" si="3"/>
        <v>821265</v>
      </c>
      <c r="G35" s="15">
        <f t="shared" si="4"/>
        <v>1000000</v>
      </c>
      <c r="H35" s="15"/>
      <c r="I35" s="15"/>
      <c r="J35" s="15"/>
      <c r="K35" s="15">
        <f t="shared" si="5"/>
        <v>3791600</v>
      </c>
    </row>
    <row r="36" spans="1:11" ht="15.75" customHeight="1" x14ac:dyDescent="0.25">
      <c r="A36" s="16">
        <f t="shared" si="0"/>
        <v>27</v>
      </c>
      <c r="B36" s="17">
        <f t="shared" si="1"/>
        <v>3791600</v>
      </c>
      <c r="C36" s="12" t="s">
        <v>24</v>
      </c>
      <c r="D36" s="13" t="s">
        <v>30</v>
      </c>
      <c r="E36" s="14">
        <f t="shared" si="2"/>
        <v>178735</v>
      </c>
      <c r="F36" s="15">
        <f t="shared" si="3"/>
        <v>821265</v>
      </c>
      <c r="G36" s="15">
        <f t="shared" si="4"/>
        <v>1000000</v>
      </c>
      <c r="H36" s="15"/>
      <c r="I36" s="15"/>
      <c r="J36" s="15"/>
      <c r="K36" s="15">
        <f t="shared" si="5"/>
        <v>3612865</v>
      </c>
    </row>
    <row r="37" spans="1:11" ht="15.75" customHeight="1" x14ac:dyDescent="0.25">
      <c r="A37" s="16">
        <f t="shared" si="0"/>
        <v>28</v>
      </c>
      <c r="B37" s="17">
        <f t="shared" si="1"/>
        <v>3612865</v>
      </c>
      <c r="C37" s="12" t="s">
        <v>25</v>
      </c>
      <c r="D37" s="13" t="s">
        <v>30</v>
      </c>
      <c r="E37" s="14">
        <f t="shared" si="2"/>
        <v>178735</v>
      </c>
      <c r="F37" s="15">
        <f t="shared" si="3"/>
        <v>821265</v>
      </c>
      <c r="G37" s="15">
        <f t="shared" si="4"/>
        <v>1000000</v>
      </c>
      <c r="H37" s="15"/>
      <c r="I37" s="15"/>
      <c r="J37" s="15"/>
      <c r="K37" s="15">
        <f t="shared" si="5"/>
        <v>3434130</v>
      </c>
    </row>
    <row r="38" spans="1:11" ht="15.75" customHeight="1" x14ac:dyDescent="0.25">
      <c r="A38" s="16">
        <f t="shared" si="0"/>
        <v>29</v>
      </c>
      <c r="B38" s="17">
        <f t="shared" si="1"/>
        <v>3434130</v>
      </c>
      <c r="C38" s="12" t="s">
        <v>26</v>
      </c>
      <c r="D38" s="13" t="s">
        <v>30</v>
      </c>
      <c r="E38" s="14">
        <f t="shared" si="2"/>
        <v>178735</v>
      </c>
      <c r="F38" s="15">
        <f t="shared" si="3"/>
        <v>821265</v>
      </c>
      <c r="G38" s="15">
        <f t="shared" si="4"/>
        <v>1000000</v>
      </c>
      <c r="H38" s="15"/>
      <c r="I38" s="15"/>
      <c r="J38" s="15"/>
      <c r="K38" s="15">
        <f t="shared" si="5"/>
        <v>3255395</v>
      </c>
    </row>
    <row r="39" spans="1:11" ht="15.75" customHeight="1" x14ac:dyDescent="0.25">
      <c r="A39" s="16">
        <f t="shared" si="0"/>
        <v>30</v>
      </c>
      <c r="B39" s="17">
        <f t="shared" si="1"/>
        <v>3255395</v>
      </c>
      <c r="C39" s="12" t="s">
        <v>16</v>
      </c>
      <c r="D39" s="13" t="s">
        <v>30</v>
      </c>
      <c r="E39" s="14">
        <f t="shared" si="2"/>
        <v>178735</v>
      </c>
      <c r="F39" s="15">
        <f t="shared" si="3"/>
        <v>821265</v>
      </c>
      <c r="G39" s="15">
        <f t="shared" si="4"/>
        <v>1000000</v>
      </c>
      <c r="H39" s="15"/>
      <c r="I39" s="15"/>
      <c r="J39" s="15"/>
      <c r="K39" s="15">
        <f t="shared" si="5"/>
        <v>3076660</v>
      </c>
    </row>
    <row r="40" spans="1:11" ht="15.75" customHeight="1" x14ac:dyDescent="0.25">
      <c r="A40" s="16">
        <f t="shared" si="0"/>
        <v>31</v>
      </c>
      <c r="B40" s="17">
        <f t="shared" si="1"/>
        <v>3076660</v>
      </c>
      <c r="C40" s="12" t="s">
        <v>17</v>
      </c>
      <c r="D40" s="13" t="s">
        <v>31</v>
      </c>
      <c r="E40" s="14">
        <f t="shared" si="2"/>
        <v>178735</v>
      </c>
      <c r="F40" s="15">
        <f t="shared" si="3"/>
        <v>821265</v>
      </c>
      <c r="G40" s="15">
        <f t="shared" si="4"/>
        <v>1000000</v>
      </c>
      <c r="H40" s="15"/>
      <c r="I40" s="15"/>
      <c r="J40" s="15"/>
      <c r="K40" s="15">
        <f t="shared" si="5"/>
        <v>2897925</v>
      </c>
    </row>
    <row r="41" spans="1:11" ht="15.75" customHeight="1" x14ac:dyDescent="0.25">
      <c r="A41" s="16">
        <f t="shared" si="0"/>
        <v>32</v>
      </c>
      <c r="B41" s="17">
        <f t="shared" si="1"/>
        <v>2897925</v>
      </c>
      <c r="C41" s="12" t="s">
        <v>18</v>
      </c>
      <c r="D41" s="13" t="s">
        <v>31</v>
      </c>
      <c r="E41" s="14">
        <f t="shared" si="2"/>
        <v>178735</v>
      </c>
      <c r="F41" s="15">
        <f t="shared" si="3"/>
        <v>821265</v>
      </c>
      <c r="G41" s="15">
        <f t="shared" si="4"/>
        <v>1000000</v>
      </c>
      <c r="H41" s="15"/>
      <c r="I41" s="15"/>
      <c r="J41" s="15"/>
      <c r="K41" s="15">
        <f t="shared" si="5"/>
        <v>2719190</v>
      </c>
    </row>
    <row r="42" spans="1:11" ht="15.75" customHeight="1" x14ac:dyDescent="0.25">
      <c r="A42" s="16">
        <f t="shared" si="0"/>
        <v>33</v>
      </c>
      <c r="B42" s="17">
        <f t="shared" si="1"/>
        <v>2719190</v>
      </c>
      <c r="C42" s="12" t="s">
        <v>27</v>
      </c>
      <c r="D42" s="13" t="s">
        <v>31</v>
      </c>
      <c r="E42" s="14">
        <f t="shared" si="2"/>
        <v>178735</v>
      </c>
      <c r="F42" s="15">
        <f t="shared" si="3"/>
        <v>821265</v>
      </c>
      <c r="G42" s="15">
        <f t="shared" si="4"/>
        <v>1000000</v>
      </c>
      <c r="H42" s="15"/>
      <c r="I42" s="15"/>
      <c r="J42" s="15"/>
      <c r="K42" s="15">
        <f t="shared" si="5"/>
        <v>2540455</v>
      </c>
    </row>
    <row r="43" spans="1:11" ht="15.75" customHeight="1" x14ac:dyDescent="0.25">
      <c r="A43" s="16">
        <f t="shared" ref="A43:A74" si="6">+A42+1</f>
        <v>34</v>
      </c>
      <c r="B43" s="17">
        <f t="shared" ref="B43:B74" si="7">+K42</f>
        <v>2540455</v>
      </c>
      <c r="C43" s="12" t="s">
        <v>19</v>
      </c>
      <c r="D43" s="13" t="s">
        <v>31</v>
      </c>
      <c r="E43" s="14">
        <f t="shared" ref="E43:E74" si="8">+E42</f>
        <v>178735</v>
      </c>
      <c r="F43" s="15">
        <f t="shared" ref="F43:F74" si="9">+F42</f>
        <v>821265</v>
      </c>
      <c r="G43" s="15">
        <f t="shared" ref="G43:G74" si="10">+G42</f>
        <v>1000000</v>
      </c>
      <c r="H43" s="15">
        <f>20000000-17638280</f>
        <v>2361720</v>
      </c>
      <c r="I43" s="15"/>
      <c r="J43" s="15"/>
      <c r="K43" s="15">
        <f t="shared" si="5"/>
        <v>0</v>
      </c>
    </row>
    <row r="44" spans="1:11" ht="15.75" customHeight="1" x14ac:dyDescent="0.25">
      <c r="A44" s="16">
        <f t="shared" si="6"/>
        <v>35</v>
      </c>
      <c r="B44" s="17">
        <f t="shared" si="7"/>
        <v>0</v>
      </c>
      <c r="C44" s="12" t="s">
        <v>20</v>
      </c>
      <c r="D44" s="13" t="s">
        <v>31</v>
      </c>
      <c r="E44" s="14">
        <f t="shared" si="8"/>
        <v>178735</v>
      </c>
      <c r="F44" s="15">
        <f t="shared" si="9"/>
        <v>821265</v>
      </c>
      <c r="G44" s="15">
        <f t="shared" si="10"/>
        <v>1000000</v>
      </c>
      <c r="H44" s="15"/>
      <c r="I44" s="15">
        <v>10000000</v>
      </c>
      <c r="J44" s="15"/>
      <c r="K44" s="15">
        <f t="shared" si="5"/>
        <v>-10178735</v>
      </c>
    </row>
    <row r="45" spans="1:11" ht="15.75" customHeight="1" x14ac:dyDescent="0.25">
      <c r="A45" s="16">
        <f t="shared" si="6"/>
        <v>36</v>
      </c>
      <c r="B45" s="17">
        <f t="shared" si="7"/>
        <v>-10178735</v>
      </c>
      <c r="C45" s="30" t="s">
        <v>21</v>
      </c>
      <c r="D45" s="13" t="s">
        <v>31</v>
      </c>
      <c r="E45" s="14">
        <f t="shared" si="8"/>
        <v>178735</v>
      </c>
      <c r="F45" s="15">
        <f t="shared" si="9"/>
        <v>821265</v>
      </c>
      <c r="G45" s="15">
        <f t="shared" si="10"/>
        <v>1000000</v>
      </c>
      <c r="H45" s="15"/>
      <c r="I45" s="15"/>
      <c r="J45" s="15"/>
      <c r="K45" s="15">
        <f t="shared" si="5"/>
        <v>-10357470</v>
      </c>
    </row>
    <row r="46" spans="1:11" ht="15.75" x14ac:dyDescent="0.25">
      <c r="A46" s="16">
        <f t="shared" si="6"/>
        <v>37</v>
      </c>
      <c r="B46" s="17">
        <f t="shared" si="7"/>
        <v>-10357470</v>
      </c>
      <c r="C46" s="12" t="s">
        <v>22</v>
      </c>
      <c r="D46" s="13" t="s">
        <v>31</v>
      </c>
      <c r="E46" s="14">
        <f t="shared" si="8"/>
        <v>178735</v>
      </c>
      <c r="F46" s="15">
        <f t="shared" si="9"/>
        <v>821265</v>
      </c>
      <c r="G46" s="15">
        <f t="shared" si="10"/>
        <v>1000000</v>
      </c>
      <c r="H46" s="15"/>
      <c r="I46" s="15"/>
      <c r="J46" s="15"/>
      <c r="K46" s="15">
        <f t="shared" si="5"/>
        <v>-10536205</v>
      </c>
    </row>
    <row r="47" spans="1:11" ht="15.75" x14ac:dyDescent="0.25">
      <c r="A47" s="16">
        <f t="shared" si="6"/>
        <v>38</v>
      </c>
      <c r="B47" s="17">
        <f t="shared" si="7"/>
        <v>-10536205</v>
      </c>
      <c r="C47" s="12" t="s">
        <v>23</v>
      </c>
      <c r="D47" s="13" t="s">
        <v>31</v>
      </c>
      <c r="E47" s="14">
        <f t="shared" si="8"/>
        <v>178735</v>
      </c>
      <c r="F47" s="15">
        <f t="shared" si="9"/>
        <v>821265</v>
      </c>
      <c r="G47" s="15">
        <f t="shared" si="10"/>
        <v>1000000</v>
      </c>
      <c r="H47" s="15"/>
      <c r="I47" s="15"/>
      <c r="J47" s="15"/>
      <c r="K47" s="15">
        <f t="shared" si="5"/>
        <v>-10714940</v>
      </c>
    </row>
    <row r="48" spans="1:11" ht="15.75" x14ac:dyDescent="0.25">
      <c r="A48" s="16">
        <f t="shared" si="6"/>
        <v>39</v>
      </c>
      <c r="B48" s="17">
        <f t="shared" si="7"/>
        <v>-10714940</v>
      </c>
      <c r="C48" s="12" t="s">
        <v>24</v>
      </c>
      <c r="D48" s="13" t="s">
        <v>31</v>
      </c>
      <c r="E48" s="14">
        <f t="shared" si="8"/>
        <v>178735</v>
      </c>
      <c r="F48" s="15">
        <f t="shared" si="9"/>
        <v>821265</v>
      </c>
      <c r="G48" s="15">
        <f t="shared" si="10"/>
        <v>1000000</v>
      </c>
      <c r="H48" s="15"/>
      <c r="I48" s="15"/>
      <c r="J48" s="15"/>
      <c r="K48" s="15">
        <f t="shared" si="5"/>
        <v>-10893675</v>
      </c>
    </row>
    <row r="49" spans="1:11" ht="15.75" x14ac:dyDescent="0.25">
      <c r="A49" s="16">
        <f t="shared" si="6"/>
        <v>40</v>
      </c>
      <c r="B49" s="17">
        <f t="shared" si="7"/>
        <v>-10893675</v>
      </c>
      <c r="C49" s="12" t="s">
        <v>25</v>
      </c>
      <c r="D49" s="13" t="s">
        <v>31</v>
      </c>
      <c r="E49" s="14">
        <f t="shared" si="8"/>
        <v>178735</v>
      </c>
      <c r="F49" s="15">
        <f t="shared" si="9"/>
        <v>821265</v>
      </c>
      <c r="G49" s="15">
        <f t="shared" si="10"/>
        <v>1000000</v>
      </c>
      <c r="H49" s="15"/>
      <c r="I49" s="15"/>
      <c r="J49" s="15"/>
      <c r="K49" s="15">
        <f t="shared" si="5"/>
        <v>-11072410</v>
      </c>
    </row>
    <row r="50" spans="1:11" ht="15.75" x14ac:dyDescent="0.25">
      <c r="A50" s="16">
        <f t="shared" si="6"/>
        <v>41</v>
      </c>
      <c r="B50" s="17">
        <f t="shared" si="7"/>
        <v>-11072410</v>
      </c>
      <c r="C50" s="12" t="s">
        <v>26</v>
      </c>
      <c r="D50" s="13" t="s">
        <v>31</v>
      </c>
      <c r="E50" s="14">
        <f t="shared" si="8"/>
        <v>178735</v>
      </c>
      <c r="F50" s="15">
        <f t="shared" si="9"/>
        <v>821265</v>
      </c>
      <c r="G50" s="15">
        <f t="shared" si="10"/>
        <v>1000000</v>
      </c>
      <c r="H50" s="15"/>
      <c r="I50" s="15"/>
      <c r="J50" s="15"/>
      <c r="K50" s="15">
        <f t="shared" si="5"/>
        <v>-11251145</v>
      </c>
    </row>
    <row r="51" spans="1:11" ht="15.75" x14ac:dyDescent="0.25">
      <c r="A51" s="16">
        <f t="shared" si="6"/>
        <v>42</v>
      </c>
      <c r="B51" s="17">
        <f t="shared" si="7"/>
        <v>-11251145</v>
      </c>
      <c r="C51" s="12" t="s">
        <v>16</v>
      </c>
      <c r="D51" s="13" t="s">
        <v>31</v>
      </c>
      <c r="E51" s="14">
        <f t="shared" si="8"/>
        <v>178735</v>
      </c>
      <c r="F51" s="15">
        <f t="shared" si="9"/>
        <v>821265</v>
      </c>
      <c r="G51" s="15">
        <f t="shared" si="10"/>
        <v>1000000</v>
      </c>
      <c r="H51" s="15"/>
      <c r="I51" s="15"/>
      <c r="J51" s="15"/>
      <c r="K51" s="15">
        <f t="shared" si="5"/>
        <v>-11429880</v>
      </c>
    </row>
    <row r="52" spans="1:11" ht="15.75" x14ac:dyDescent="0.25">
      <c r="A52" s="16">
        <f t="shared" si="6"/>
        <v>43</v>
      </c>
      <c r="B52" s="17">
        <f t="shared" si="7"/>
        <v>-11429880</v>
      </c>
      <c r="C52" s="12" t="s">
        <v>17</v>
      </c>
      <c r="D52" s="13" t="s">
        <v>36</v>
      </c>
      <c r="E52" s="14">
        <f t="shared" si="8"/>
        <v>178735</v>
      </c>
      <c r="F52" s="15">
        <f t="shared" si="9"/>
        <v>821265</v>
      </c>
      <c r="G52" s="15">
        <f t="shared" si="10"/>
        <v>1000000</v>
      </c>
      <c r="H52" s="15"/>
      <c r="I52" s="15"/>
      <c r="J52" s="15"/>
      <c r="K52" s="15">
        <f t="shared" si="5"/>
        <v>-11608615</v>
      </c>
    </row>
    <row r="53" spans="1:11" ht="15.75" x14ac:dyDescent="0.25">
      <c r="A53" s="16">
        <f t="shared" si="6"/>
        <v>44</v>
      </c>
      <c r="B53" s="17">
        <f t="shared" si="7"/>
        <v>-11608615</v>
      </c>
      <c r="C53" s="12" t="s">
        <v>18</v>
      </c>
      <c r="D53" s="13" t="s">
        <v>36</v>
      </c>
      <c r="E53" s="14">
        <f t="shared" si="8"/>
        <v>178735</v>
      </c>
      <c r="F53" s="15">
        <f t="shared" si="9"/>
        <v>821265</v>
      </c>
      <c r="G53" s="15">
        <f t="shared" si="10"/>
        <v>1000000</v>
      </c>
      <c r="H53" s="15"/>
      <c r="I53" s="15"/>
      <c r="J53" s="15"/>
      <c r="K53" s="15">
        <f t="shared" si="5"/>
        <v>-11787350</v>
      </c>
    </row>
    <row r="54" spans="1:11" ht="15.75" x14ac:dyDescent="0.25">
      <c r="A54" s="16">
        <f t="shared" si="6"/>
        <v>45</v>
      </c>
      <c r="B54" s="17">
        <f t="shared" si="7"/>
        <v>-11787350</v>
      </c>
      <c r="C54" s="12" t="s">
        <v>27</v>
      </c>
      <c r="D54" s="13" t="s">
        <v>36</v>
      </c>
      <c r="E54" s="14">
        <f t="shared" si="8"/>
        <v>178735</v>
      </c>
      <c r="F54" s="15">
        <f t="shared" si="9"/>
        <v>821265</v>
      </c>
      <c r="G54" s="15">
        <f t="shared" si="10"/>
        <v>1000000</v>
      </c>
      <c r="H54" s="15"/>
      <c r="I54" s="15"/>
      <c r="J54" s="15"/>
      <c r="K54" s="15">
        <f t="shared" si="5"/>
        <v>-11966085</v>
      </c>
    </row>
    <row r="55" spans="1:11" ht="15.75" x14ac:dyDescent="0.25">
      <c r="A55" s="16">
        <f t="shared" si="6"/>
        <v>46</v>
      </c>
      <c r="B55" s="17">
        <f t="shared" si="7"/>
        <v>-11966085</v>
      </c>
      <c r="C55" s="12" t="s">
        <v>19</v>
      </c>
      <c r="D55" s="13" t="s">
        <v>36</v>
      </c>
      <c r="E55" s="14">
        <f t="shared" si="8"/>
        <v>178735</v>
      </c>
      <c r="F55" s="15">
        <f t="shared" si="9"/>
        <v>821265</v>
      </c>
      <c r="G55" s="15">
        <f t="shared" si="10"/>
        <v>1000000</v>
      </c>
      <c r="H55" s="15">
        <v>15000000</v>
      </c>
      <c r="I55" s="15"/>
      <c r="J55" s="15"/>
      <c r="K55" s="15">
        <f t="shared" si="5"/>
        <v>-27144820</v>
      </c>
    </row>
    <row r="56" spans="1:11" ht="15.75" x14ac:dyDescent="0.25">
      <c r="A56" s="16">
        <f t="shared" si="6"/>
        <v>47</v>
      </c>
      <c r="B56" s="17">
        <f t="shared" si="7"/>
        <v>-27144820</v>
      </c>
      <c r="C56" s="12" t="s">
        <v>20</v>
      </c>
      <c r="D56" s="13" t="s">
        <v>36</v>
      </c>
      <c r="E56" s="14">
        <f t="shared" si="8"/>
        <v>178735</v>
      </c>
      <c r="F56" s="15">
        <f t="shared" si="9"/>
        <v>821265</v>
      </c>
      <c r="G56" s="15">
        <f t="shared" si="10"/>
        <v>1000000</v>
      </c>
      <c r="H56" s="15"/>
      <c r="I56" s="15"/>
      <c r="J56" s="15"/>
      <c r="K56" s="15">
        <f t="shared" si="5"/>
        <v>-27323555</v>
      </c>
    </row>
    <row r="57" spans="1:11" ht="15.75" x14ac:dyDescent="0.25">
      <c r="A57" s="16">
        <f t="shared" si="6"/>
        <v>48</v>
      </c>
      <c r="B57" s="17">
        <f t="shared" si="7"/>
        <v>-27323555</v>
      </c>
      <c r="C57" s="30" t="s">
        <v>21</v>
      </c>
      <c r="D57" s="13" t="s">
        <v>36</v>
      </c>
      <c r="E57" s="14">
        <f t="shared" si="8"/>
        <v>178735</v>
      </c>
      <c r="F57" s="15">
        <f t="shared" si="9"/>
        <v>821265</v>
      </c>
      <c r="G57" s="15">
        <f t="shared" si="10"/>
        <v>1000000</v>
      </c>
      <c r="H57" s="15"/>
      <c r="I57" s="15"/>
      <c r="J57" s="15"/>
      <c r="K57" s="15">
        <f t="shared" si="5"/>
        <v>-27502290</v>
      </c>
    </row>
    <row r="58" spans="1:11" ht="15.75" x14ac:dyDescent="0.25">
      <c r="A58" s="16">
        <f t="shared" si="6"/>
        <v>49</v>
      </c>
      <c r="B58" s="17">
        <f t="shared" si="7"/>
        <v>-27502290</v>
      </c>
      <c r="C58" s="12" t="s">
        <v>22</v>
      </c>
      <c r="D58" s="13" t="s">
        <v>36</v>
      </c>
      <c r="E58" s="14">
        <f t="shared" si="8"/>
        <v>178735</v>
      </c>
      <c r="F58" s="15">
        <f t="shared" si="9"/>
        <v>821265</v>
      </c>
      <c r="G58" s="15">
        <f t="shared" si="10"/>
        <v>1000000</v>
      </c>
      <c r="H58" s="15"/>
      <c r="I58" s="15"/>
      <c r="J58" s="15"/>
      <c r="K58" s="15">
        <f t="shared" si="5"/>
        <v>-27681025</v>
      </c>
    </row>
    <row r="59" spans="1:11" ht="15.75" x14ac:dyDescent="0.25">
      <c r="A59" s="16">
        <f t="shared" si="6"/>
        <v>50</v>
      </c>
      <c r="B59" s="17">
        <f t="shared" si="7"/>
        <v>-27681025</v>
      </c>
      <c r="C59" s="12" t="s">
        <v>23</v>
      </c>
      <c r="D59" s="13" t="s">
        <v>36</v>
      </c>
      <c r="E59" s="14">
        <f t="shared" si="8"/>
        <v>178735</v>
      </c>
      <c r="F59" s="15">
        <f t="shared" si="9"/>
        <v>821265</v>
      </c>
      <c r="G59" s="15">
        <f t="shared" si="10"/>
        <v>1000000</v>
      </c>
      <c r="H59" s="15"/>
      <c r="I59" s="15"/>
      <c r="J59" s="15"/>
      <c r="K59" s="15">
        <f t="shared" si="5"/>
        <v>-27859760</v>
      </c>
    </row>
    <row r="60" spans="1:11" ht="15.75" x14ac:dyDescent="0.25">
      <c r="A60" s="16">
        <f t="shared" si="6"/>
        <v>51</v>
      </c>
      <c r="B60" s="17">
        <f t="shared" si="7"/>
        <v>-27859760</v>
      </c>
      <c r="C60" s="12" t="s">
        <v>24</v>
      </c>
      <c r="D60" s="13" t="s">
        <v>36</v>
      </c>
      <c r="E60" s="14">
        <f t="shared" si="8"/>
        <v>178735</v>
      </c>
      <c r="F60" s="15">
        <f t="shared" si="9"/>
        <v>821265</v>
      </c>
      <c r="G60" s="15">
        <f t="shared" si="10"/>
        <v>1000000</v>
      </c>
      <c r="H60" s="15"/>
      <c r="I60" s="15"/>
      <c r="J60" s="15"/>
      <c r="K60" s="15">
        <f t="shared" si="5"/>
        <v>-28038495</v>
      </c>
    </row>
    <row r="61" spans="1:11" ht="15.75" x14ac:dyDescent="0.25">
      <c r="A61" s="16">
        <f t="shared" si="6"/>
        <v>52</v>
      </c>
      <c r="B61" s="17">
        <f t="shared" si="7"/>
        <v>-28038495</v>
      </c>
      <c r="C61" s="12" t="s">
        <v>25</v>
      </c>
      <c r="D61" s="13" t="s">
        <v>36</v>
      </c>
      <c r="E61" s="14">
        <f t="shared" si="8"/>
        <v>178735</v>
      </c>
      <c r="F61" s="15">
        <f t="shared" si="9"/>
        <v>821265</v>
      </c>
      <c r="G61" s="15">
        <f t="shared" si="10"/>
        <v>1000000</v>
      </c>
      <c r="H61" s="15"/>
      <c r="I61" s="15"/>
      <c r="J61" s="15"/>
      <c r="K61" s="15">
        <f t="shared" si="5"/>
        <v>-28217230</v>
      </c>
    </row>
    <row r="62" spans="1:11" ht="15.75" x14ac:dyDescent="0.25">
      <c r="A62" s="16">
        <f t="shared" si="6"/>
        <v>53</v>
      </c>
      <c r="B62" s="17">
        <f t="shared" si="7"/>
        <v>-28217230</v>
      </c>
      <c r="C62" s="12" t="s">
        <v>26</v>
      </c>
      <c r="D62" s="13" t="s">
        <v>36</v>
      </c>
      <c r="E62" s="14">
        <f t="shared" si="8"/>
        <v>178735</v>
      </c>
      <c r="F62" s="15">
        <f t="shared" si="9"/>
        <v>821265</v>
      </c>
      <c r="G62" s="15">
        <f t="shared" si="10"/>
        <v>1000000</v>
      </c>
      <c r="H62" s="15"/>
      <c r="I62" s="15"/>
      <c r="J62" s="15"/>
      <c r="K62" s="15">
        <f t="shared" si="5"/>
        <v>-28395965</v>
      </c>
    </row>
    <row r="63" spans="1:11" ht="15.75" x14ac:dyDescent="0.25">
      <c r="A63" s="16">
        <f t="shared" si="6"/>
        <v>54</v>
      </c>
      <c r="B63" s="17">
        <f t="shared" si="7"/>
        <v>-28395965</v>
      </c>
      <c r="C63" s="12" t="s">
        <v>16</v>
      </c>
      <c r="D63" s="13" t="s">
        <v>36</v>
      </c>
      <c r="E63" s="14">
        <f t="shared" si="8"/>
        <v>178735</v>
      </c>
      <c r="F63" s="15">
        <f t="shared" si="9"/>
        <v>821265</v>
      </c>
      <c r="G63" s="15">
        <f t="shared" si="10"/>
        <v>1000000</v>
      </c>
      <c r="H63" s="15"/>
      <c r="I63" s="15"/>
      <c r="J63" s="15"/>
      <c r="K63" s="15">
        <f t="shared" si="5"/>
        <v>-28574700</v>
      </c>
    </row>
    <row r="64" spans="1:11" ht="15.75" x14ac:dyDescent="0.25">
      <c r="A64" s="16">
        <f t="shared" si="6"/>
        <v>55</v>
      </c>
      <c r="B64" s="17">
        <f t="shared" si="7"/>
        <v>-28574700</v>
      </c>
      <c r="C64" s="12" t="s">
        <v>17</v>
      </c>
      <c r="D64" s="13" t="s">
        <v>61</v>
      </c>
      <c r="E64" s="14">
        <f t="shared" si="8"/>
        <v>178735</v>
      </c>
      <c r="F64" s="15">
        <f t="shared" si="9"/>
        <v>821265</v>
      </c>
      <c r="G64" s="15">
        <f t="shared" si="10"/>
        <v>1000000</v>
      </c>
      <c r="H64" s="15"/>
      <c r="I64" s="15"/>
      <c r="J64" s="15"/>
      <c r="K64" s="15">
        <f t="shared" si="5"/>
        <v>-28753435</v>
      </c>
    </row>
    <row r="65" spans="1:11" ht="15.75" x14ac:dyDescent="0.25">
      <c r="A65" s="16">
        <f t="shared" si="6"/>
        <v>56</v>
      </c>
      <c r="B65" s="17">
        <f t="shared" si="7"/>
        <v>-28753435</v>
      </c>
      <c r="C65" s="12" t="s">
        <v>18</v>
      </c>
      <c r="D65" s="13" t="s">
        <v>61</v>
      </c>
      <c r="E65" s="14">
        <f t="shared" si="8"/>
        <v>178735</v>
      </c>
      <c r="F65" s="15">
        <f t="shared" si="9"/>
        <v>821265</v>
      </c>
      <c r="G65" s="15">
        <f t="shared" si="10"/>
        <v>1000000</v>
      </c>
      <c r="H65" s="15"/>
      <c r="I65" s="15"/>
      <c r="J65" s="15"/>
      <c r="K65" s="15">
        <f t="shared" si="5"/>
        <v>-28932170</v>
      </c>
    </row>
    <row r="66" spans="1:11" ht="15.75" x14ac:dyDescent="0.25">
      <c r="A66" s="16">
        <f t="shared" si="6"/>
        <v>57</v>
      </c>
      <c r="B66" s="17">
        <f t="shared" si="7"/>
        <v>-28932170</v>
      </c>
      <c r="C66" s="12" t="s">
        <v>27</v>
      </c>
      <c r="D66" s="13" t="s">
        <v>61</v>
      </c>
      <c r="E66" s="14">
        <f t="shared" si="8"/>
        <v>178735</v>
      </c>
      <c r="F66" s="15">
        <f t="shared" si="9"/>
        <v>821265</v>
      </c>
      <c r="G66" s="15">
        <f t="shared" si="10"/>
        <v>1000000</v>
      </c>
      <c r="H66" s="15"/>
      <c r="I66" s="15"/>
      <c r="J66" s="15"/>
      <c r="K66" s="15">
        <f t="shared" si="5"/>
        <v>-29110905</v>
      </c>
    </row>
    <row r="67" spans="1:11" ht="15.75" x14ac:dyDescent="0.25">
      <c r="A67" s="16">
        <f t="shared" si="6"/>
        <v>58</v>
      </c>
      <c r="B67" s="17">
        <f t="shared" si="7"/>
        <v>-29110905</v>
      </c>
      <c r="C67" s="12" t="s">
        <v>19</v>
      </c>
      <c r="D67" s="13" t="s">
        <v>61</v>
      </c>
      <c r="E67" s="14">
        <f t="shared" si="8"/>
        <v>178735</v>
      </c>
      <c r="F67" s="15">
        <f t="shared" si="9"/>
        <v>821265</v>
      </c>
      <c r="G67" s="15">
        <f t="shared" si="10"/>
        <v>1000000</v>
      </c>
      <c r="H67" s="15">
        <v>15000000</v>
      </c>
      <c r="I67" s="15"/>
      <c r="J67" s="15"/>
      <c r="K67" s="15">
        <f t="shared" si="5"/>
        <v>-44289640</v>
      </c>
    </row>
    <row r="68" spans="1:11" ht="15.75" x14ac:dyDescent="0.25">
      <c r="A68" s="16">
        <f t="shared" si="6"/>
        <v>59</v>
      </c>
      <c r="B68" s="17">
        <f t="shared" si="7"/>
        <v>-44289640</v>
      </c>
      <c r="C68" s="12" t="s">
        <v>20</v>
      </c>
      <c r="D68" s="13" t="s">
        <v>61</v>
      </c>
      <c r="E68" s="14">
        <f t="shared" si="8"/>
        <v>178735</v>
      </c>
      <c r="F68" s="15">
        <f t="shared" si="9"/>
        <v>821265</v>
      </c>
      <c r="G68" s="15">
        <f t="shared" si="10"/>
        <v>1000000</v>
      </c>
      <c r="H68" s="15"/>
      <c r="I68" s="15"/>
      <c r="J68" s="15"/>
      <c r="K68" s="15">
        <f t="shared" si="5"/>
        <v>-44468375</v>
      </c>
    </row>
    <row r="69" spans="1:11" ht="15.75" x14ac:dyDescent="0.25">
      <c r="A69" s="16">
        <f t="shared" si="6"/>
        <v>60</v>
      </c>
      <c r="B69" s="17">
        <f t="shared" si="7"/>
        <v>-44468375</v>
      </c>
      <c r="C69" s="30" t="s">
        <v>21</v>
      </c>
      <c r="D69" s="13" t="s">
        <v>61</v>
      </c>
      <c r="E69" s="14">
        <f t="shared" si="8"/>
        <v>178735</v>
      </c>
      <c r="F69" s="15">
        <f t="shared" si="9"/>
        <v>821265</v>
      </c>
      <c r="G69" s="15">
        <f t="shared" si="10"/>
        <v>1000000</v>
      </c>
      <c r="H69" s="15"/>
      <c r="I69" s="15"/>
      <c r="J69" s="15"/>
      <c r="K69" s="15">
        <f t="shared" si="5"/>
        <v>-44647110</v>
      </c>
    </row>
    <row r="70" spans="1:11" ht="15.75" x14ac:dyDescent="0.25">
      <c r="A70" s="16">
        <f t="shared" si="6"/>
        <v>61</v>
      </c>
      <c r="B70" s="17">
        <f t="shared" si="7"/>
        <v>-44647110</v>
      </c>
      <c r="C70" s="12" t="s">
        <v>22</v>
      </c>
      <c r="D70" s="13" t="s">
        <v>61</v>
      </c>
      <c r="E70" s="14">
        <f t="shared" si="8"/>
        <v>178735</v>
      </c>
      <c r="F70" s="15">
        <f t="shared" si="9"/>
        <v>821265</v>
      </c>
      <c r="G70" s="15">
        <f t="shared" si="10"/>
        <v>1000000</v>
      </c>
      <c r="H70" s="15"/>
      <c r="I70" s="15"/>
      <c r="J70" s="15"/>
      <c r="K70" s="15">
        <f t="shared" si="5"/>
        <v>-44825845</v>
      </c>
    </row>
    <row r="71" spans="1:11" ht="15.75" x14ac:dyDescent="0.25">
      <c r="A71" s="16">
        <f t="shared" si="6"/>
        <v>62</v>
      </c>
      <c r="B71" s="17">
        <f t="shared" si="7"/>
        <v>-44825845</v>
      </c>
      <c r="C71" s="12" t="s">
        <v>23</v>
      </c>
      <c r="D71" s="13" t="s">
        <v>61</v>
      </c>
      <c r="E71" s="14">
        <f t="shared" si="8"/>
        <v>178735</v>
      </c>
      <c r="F71" s="15">
        <f t="shared" si="9"/>
        <v>821265</v>
      </c>
      <c r="G71" s="15">
        <f t="shared" si="10"/>
        <v>1000000</v>
      </c>
      <c r="H71" s="15"/>
      <c r="I71" s="15"/>
      <c r="J71" s="15"/>
      <c r="K71" s="15">
        <f t="shared" si="5"/>
        <v>-45004580</v>
      </c>
    </row>
    <row r="72" spans="1:11" ht="15.75" x14ac:dyDescent="0.25">
      <c r="A72" s="16">
        <f t="shared" si="6"/>
        <v>63</v>
      </c>
      <c r="B72" s="17">
        <f t="shared" si="7"/>
        <v>-45004580</v>
      </c>
      <c r="C72" s="12" t="s">
        <v>24</v>
      </c>
      <c r="D72" s="13" t="s">
        <v>61</v>
      </c>
      <c r="E72" s="14">
        <f t="shared" si="8"/>
        <v>178735</v>
      </c>
      <c r="F72" s="15">
        <f t="shared" si="9"/>
        <v>821265</v>
      </c>
      <c r="G72" s="15">
        <f t="shared" si="10"/>
        <v>1000000</v>
      </c>
      <c r="H72" s="15"/>
      <c r="I72" s="15"/>
      <c r="J72" s="15"/>
      <c r="K72" s="15">
        <f t="shared" si="5"/>
        <v>-45183315</v>
      </c>
    </row>
    <row r="73" spans="1:11" ht="15.75" x14ac:dyDescent="0.25">
      <c r="A73" s="16">
        <f t="shared" si="6"/>
        <v>64</v>
      </c>
      <c r="B73" s="17">
        <f t="shared" si="7"/>
        <v>-45183315</v>
      </c>
      <c r="C73" s="12" t="s">
        <v>25</v>
      </c>
      <c r="D73" s="13" t="s">
        <v>61</v>
      </c>
      <c r="E73" s="14">
        <f t="shared" si="8"/>
        <v>178735</v>
      </c>
      <c r="F73" s="15">
        <f t="shared" si="9"/>
        <v>821265</v>
      </c>
      <c r="G73" s="15">
        <f t="shared" si="10"/>
        <v>1000000</v>
      </c>
      <c r="H73" s="15"/>
      <c r="I73" s="15"/>
      <c r="J73" s="15"/>
      <c r="K73" s="15">
        <f t="shared" si="5"/>
        <v>-45362050</v>
      </c>
    </row>
    <row r="74" spans="1:11" ht="15.75" x14ac:dyDescent="0.25">
      <c r="A74" s="16">
        <f t="shared" si="6"/>
        <v>65</v>
      </c>
      <c r="B74" s="17">
        <f t="shared" si="7"/>
        <v>-45362050</v>
      </c>
      <c r="C74" s="12" t="s">
        <v>26</v>
      </c>
      <c r="D74" s="13" t="s">
        <v>61</v>
      </c>
      <c r="E74" s="14">
        <f t="shared" si="8"/>
        <v>178735</v>
      </c>
      <c r="F74" s="15">
        <f t="shared" si="9"/>
        <v>821265</v>
      </c>
      <c r="G74" s="15">
        <f t="shared" si="10"/>
        <v>1000000</v>
      </c>
      <c r="H74" s="15"/>
      <c r="I74" s="15"/>
      <c r="J74" s="15"/>
      <c r="K74" s="15">
        <f t="shared" si="5"/>
        <v>-45540785</v>
      </c>
    </row>
    <row r="75" spans="1:11" ht="15.75" x14ac:dyDescent="0.25">
      <c r="A75" s="16">
        <f t="shared" ref="A75:A80" si="11">+A74+1</f>
        <v>66</v>
      </c>
      <c r="B75" s="17">
        <f t="shared" ref="B75:B80" si="12">+K74</f>
        <v>-45540785</v>
      </c>
      <c r="C75" s="12" t="s">
        <v>16</v>
      </c>
      <c r="D75" s="13" t="s">
        <v>61</v>
      </c>
      <c r="E75" s="14">
        <f t="shared" ref="E75:E80" si="13">+E74</f>
        <v>178735</v>
      </c>
      <c r="F75" s="15">
        <f t="shared" ref="F75:F80" si="14">+F74</f>
        <v>821265</v>
      </c>
      <c r="G75" s="15">
        <f t="shared" ref="G75:G80" si="15">+G74</f>
        <v>1000000</v>
      </c>
      <c r="H75" s="15"/>
      <c r="I75" s="15"/>
      <c r="J75" s="15"/>
      <c r="K75" s="15">
        <f t="shared" ref="K75:K80" si="16">B75-E75-H75-I75-J75</f>
        <v>-45719520</v>
      </c>
    </row>
    <row r="76" spans="1:11" ht="15.75" x14ac:dyDescent="0.25">
      <c r="A76" s="16">
        <f t="shared" si="11"/>
        <v>67</v>
      </c>
      <c r="B76" s="17">
        <f t="shared" si="12"/>
        <v>-45719520</v>
      </c>
      <c r="C76" s="12" t="s">
        <v>17</v>
      </c>
      <c r="D76" s="13" t="s">
        <v>60</v>
      </c>
      <c r="E76" s="14">
        <f t="shared" si="13"/>
        <v>178735</v>
      </c>
      <c r="F76" s="15">
        <f t="shared" si="14"/>
        <v>821265</v>
      </c>
      <c r="G76" s="15">
        <f t="shared" si="15"/>
        <v>1000000</v>
      </c>
      <c r="H76" s="15"/>
      <c r="I76" s="15"/>
      <c r="J76" s="15"/>
      <c r="K76" s="15">
        <f t="shared" si="16"/>
        <v>-45898255</v>
      </c>
    </row>
    <row r="77" spans="1:11" ht="15.75" x14ac:dyDescent="0.25">
      <c r="A77" s="16">
        <f t="shared" si="11"/>
        <v>68</v>
      </c>
      <c r="B77" s="17">
        <f t="shared" si="12"/>
        <v>-45898255</v>
      </c>
      <c r="C77" s="12" t="s">
        <v>18</v>
      </c>
      <c r="D77" s="13" t="s">
        <v>60</v>
      </c>
      <c r="E77" s="14">
        <f t="shared" si="13"/>
        <v>178735</v>
      </c>
      <c r="F77" s="15">
        <f t="shared" si="14"/>
        <v>821265</v>
      </c>
      <c r="G77" s="15">
        <f t="shared" si="15"/>
        <v>1000000</v>
      </c>
      <c r="H77" s="15"/>
      <c r="I77" s="15"/>
      <c r="J77" s="15"/>
      <c r="K77" s="15">
        <f t="shared" si="16"/>
        <v>-46076990</v>
      </c>
    </row>
    <row r="78" spans="1:11" ht="15.75" x14ac:dyDescent="0.25">
      <c r="A78" s="16">
        <f t="shared" si="11"/>
        <v>69</v>
      </c>
      <c r="B78" s="17">
        <f t="shared" si="12"/>
        <v>-46076990</v>
      </c>
      <c r="C78" s="12" t="s">
        <v>27</v>
      </c>
      <c r="D78" s="13" t="s">
        <v>60</v>
      </c>
      <c r="E78" s="14">
        <f t="shared" si="13"/>
        <v>178735</v>
      </c>
      <c r="F78" s="15">
        <f t="shared" si="14"/>
        <v>821265</v>
      </c>
      <c r="G78" s="15">
        <f t="shared" si="15"/>
        <v>1000000</v>
      </c>
      <c r="H78" s="15"/>
      <c r="I78" s="15"/>
      <c r="J78" s="15"/>
      <c r="K78" s="15">
        <f t="shared" si="16"/>
        <v>-46255725</v>
      </c>
    </row>
    <row r="79" spans="1:11" ht="15.75" x14ac:dyDescent="0.25">
      <c r="A79" s="16">
        <f t="shared" si="11"/>
        <v>70</v>
      </c>
      <c r="B79" s="17">
        <f t="shared" si="12"/>
        <v>-46255725</v>
      </c>
      <c r="C79" s="12" t="s">
        <v>19</v>
      </c>
      <c r="D79" s="13" t="s">
        <v>60</v>
      </c>
      <c r="E79" s="14">
        <f t="shared" si="13"/>
        <v>178735</v>
      </c>
      <c r="F79" s="15">
        <f t="shared" si="14"/>
        <v>821265</v>
      </c>
      <c r="G79" s="15">
        <f t="shared" si="15"/>
        <v>1000000</v>
      </c>
      <c r="H79" s="15">
        <v>15000000</v>
      </c>
      <c r="I79" s="15"/>
      <c r="J79" s="15"/>
      <c r="K79" s="15">
        <f t="shared" si="16"/>
        <v>-61434460</v>
      </c>
    </row>
    <row r="80" spans="1:11" ht="15.75" x14ac:dyDescent="0.25">
      <c r="A80" s="16">
        <f t="shared" si="11"/>
        <v>71</v>
      </c>
      <c r="B80" s="17">
        <f t="shared" si="12"/>
        <v>-61434460</v>
      </c>
      <c r="C80" s="12" t="s">
        <v>20</v>
      </c>
      <c r="D80" s="13" t="s">
        <v>60</v>
      </c>
      <c r="E80" s="14">
        <f t="shared" si="13"/>
        <v>178735</v>
      </c>
      <c r="F80" s="15">
        <f t="shared" si="14"/>
        <v>821265</v>
      </c>
      <c r="G80" s="15">
        <f t="shared" si="15"/>
        <v>1000000</v>
      </c>
      <c r="H80" s="15"/>
      <c r="I80" s="15"/>
      <c r="J80" s="15"/>
      <c r="K80" s="15">
        <f t="shared" si="16"/>
        <v>-61613195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32" workbookViewId="0">
      <selection activeCell="A32"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64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65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50000000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40</v>
      </c>
      <c r="B8" s="1"/>
      <c r="C8" s="1"/>
      <c r="D8" s="2">
        <v>36</v>
      </c>
      <c r="E8" s="7"/>
      <c r="F8" s="8">
        <f>+C5*C6</f>
        <v>600000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50000000</v>
      </c>
      <c r="C10" s="12" t="s">
        <v>22</v>
      </c>
      <c r="D10" s="13" t="s">
        <v>28</v>
      </c>
      <c r="E10" s="14">
        <f>1295000-F10</f>
        <v>695000</v>
      </c>
      <c r="F10" s="18">
        <v>600000</v>
      </c>
      <c r="G10" s="15">
        <f>+E10+F10</f>
        <v>1295000</v>
      </c>
      <c r="H10" s="15"/>
      <c r="I10" s="15"/>
      <c r="J10" s="15"/>
      <c r="K10" s="15">
        <f>B10-E10-H10-I10-J10</f>
        <v>49305000</v>
      </c>
    </row>
    <row r="11" spans="1:11" ht="15.75" customHeight="1" x14ac:dyDescent="0.25">
      <c r="A11" s="16">
        <f t="shared" ref="A11:A42" si="0">+A10+1</f>
        <v>2</v>
      </c>
      <c r="B11" s="17">
        <f t="shared" ref="B11:B42" si="1">+K10</f>
        <v>49305000</v>
      </c>
      <c r="C11" s="12" t="s">
        <v>23</v>
      </c>
      <c r="D11" s="13" t="s">
        <v>28</v>
      </c>
      <c r="E11" s="14">
        <f t="shared" ref="E11:E42" si="2">+E10</f>
        <v>695000</v>
      </c>
      <c r="F11" s="15">
        <f t="shared" ref="F11:F42" si="3">+F10</f>
        <v>600000</v>
      </c>
      <c r="G11" s="15">
        <f t="shared" ref="G11:G42" si="4">+G10</f>
        <v>1295000</v>
      </c>
      <c r="H11" s="15"/>
      <c r="I11" s="15"/>
      <c r="J11" s="15"/>
      <c r="K11" s="15">
        <f t="shared" ref="K11:K74" si="5">B11-E11-H11-I11-J11</f>
        <v>48610000</v>
      </c>
    </row>
    <row r="12" spans="1:11" ht="15.75" customHeight="1" x14ac:dyDescent="0.25">
      <c r="A12" s="16">
        <f t="shared" si="0"/>
        <v>3</v>
      </c>
      <c r="B12" s="17">
        <f t="shared" si="1"/>
        <v>48610000</v>
      </c>
      <c r="C12" s="12" t="s">
        <v>24</v>
      </c>
      <c r="D12" s="13" t="s">
        <v>28</v>
      </c>
      <c r="E12" s="14">
        <f t="shared" si="2"/>
        <v>695000</v>
      </c>
      <c r="F12" s="15">
        <f t="shared" si="3"/>
        <v>600000</v>
      </c>
      <c r="G12" s="15">
        <f t="shared" si="4"/>
        <v>1295000</v>
      </c>
      <c r="H12" s="15"/>
      <c r="I12" s="15"/>
      <c r="J12" s="15"/>
      <c r="K12" s="15">
        <f t="shared" si="5"/>
        <v>47915000</v>
      </c>
    </row>
    <row r="13" spans="1:11" ht="15.75" customHeight="1" x14ac:dyDescent="0.25">
      <c r="A13" s="16">
        <f t="shared" si="0"/>
        <v>4</v>
      </c>
      <c r="B13" s="17">
        <f t="shared" si="1"/>
        <v>47915000</v>
      </c>
      <c r="C13" s="12" t="s">
        <v>25</v>
      </c>
      <c r="D13" s="13" t="s">
        <v>28</v>
      </c>
      <c r="E13" s="14">
        <f t="shared" si="2"/>
        <v>695000</v>
      </c>
      <c r="F13" s="15">
        <f t="shared" si="3"/>
        <v>600000</v>
      </c>
      <c r="G13" s="15">
        <f t="shared" si="4"/>
        <v>1295000</v>
      </c>
      <c r="H13" s="15"/>
      <c r="I13" s="15"/>
      <c r="J13" s="15"/>
      <c r="K13" s="15">
        <f t="shared" si="5"/>
        <v>47220000</v>
      </c>
    </row>
    <row r="14" spans="1:11" ht="15.75" customHeight="1" x14ac:dyDescent="0.25">
      <c r="A14" s="16">
        <f t="shared" si="0"/>
        <v>5</v>
      </c>
      <c r="B14" s="17">
        <f t="shared" si="1"/>
        <v>47220000</v>
      </c>
      <c r="C14" s="12" t="s">
        <v>26</v>
      </c>
      <c r="D14" s="13" t="s">
        <v>28</v>
      </c>
      <c r="E14" s="14">
        <f t="shared" si="2"/>
        <v>695000</v>
      </c>
      <c r="F14" s="15">
        <f t="shared" si="3"/>
        <v>600000</v>
      </c>
      <c r="G14" s="15">
        <f t="shared" si="4"/>
        <v>1295000</v>
      </c>
      <c r="H14" s="15"/>
      <c r="I14" s="15"/>
      <c r="J14" s="15"/>
      <c r="K14" s="15">
        <f t="shared" si="5"/>
        <v>46525000</v>
      </c>
    </row>
    <row r="15" spans="1:11" ht="15.75" customHeight="1" x14ac:dyDescent="0.25">
      <c r="A15" s="16">
        <f t="shared" si="0"/>
        <v>6</v>
      </c>
      <c r="B15" s="17">
        <f t="shared" si="1"/>
        <v>46525000</v>
      </c>
      <c r="C15" s="12" t="s">
        <v>16</v>
      </c>
      <c r="D15" s="13" t="s">
        <v>28</v>
      </c>
      <c r="E15" s="14">
        <f t="shared" si="2"/>
        <v>695000</v>
      </c>
      <c r="F15" s="15">
        <f t="shared" si="3"/>
        <v>600000</v>
      </c>
      <c r="G15" s="15">
        <f t="shared" si="4"/>
        <v>1295000</v>
      </c>
      <c r="H15" s="15"/>
      <c r="I15" s="15"/>
      <c r="J15" s="15"/>
      <c r="K15" s="15">
        <f t="shared" si="5"/>
        <v>45830000</v>
      </c>
    </row>
    <row r="16" spans="1:11" ht="15.75" customHeight="1" x14ac:dyDescent="0.25">
      <c r="A16" s="16">
        <f t="shared" si="0"/>
        <v>7</v>
      </c>
      <c r="B16" s="17">
        <f t="shared" si="1"/>
        <v>45830000</v>
      </c>
      <c r="C16" s="12" t="s">
        <v>17</v>
      </c>
      <c r="D16" s="13" t="s">
        <v>29</v>
      </c>
      <c r="E16" s="14">
        <f t="shared" si="2"/>
        <v>695000</v>
      </c>
      <c r="F16" s="15">
        <f t="shared" si="3"/>
        <v>600000</v>
      </c>
      <c r="G16" s="15">
        <f t="shared" si="4"/>
        <v>1295000</v>
      </c>
      <c r="H16" s="15"/>
      <c r="I16" s="15"/>
      <c r="J16" s="15"/>
      <c r="K16" s="15">
        <f t="shared" si="5"/>
        <v>45135000</v>
      </c>
    </row>
    <row r="17" spans="1:11" ht="15.75" customHeight="1" x14ac:dyDescent="0.25">
      <c r="A17" s="16">
        <f t="shared" si="0"/>
        <v>8</v>
      </c>
      <c r="B17" s="17">
        <f t="shared" si="1"/>
        <v>45135000</v>
      </c>
      <c r="C17" s="12" t="s">
        <v>18</v>
      </c>
      <c r="D17" s="13" t="s">
        <v>29</v>
      </c>
      <c r="E17" s="14">
        <f t="shared" si="2"/>
        <v>695000</v>
      </c>
      <c r="F17" s="15">
        <f t="shared" si="3"/>
        <v>600000</v>
      </c>
      <c r="G17" s="15">
        <f t="shared" si="4"/>
        <v>1295000</v>
      </c>
      <c r="H17" s="15"/>
      <c r="I17" s="15"/>
      <c r="J17" s="15"/>
      <c r="K17" s="15">
        <f t="shared" si="5"/>
        <v>44440000</v>
      </c>
    </row>
    <row r="18" spans="1:11" ht="15.75" customHeight="1" x14ac:dyDescent="0.25">
      <c r="A18" s="16">
        <f t="shared" si="0"/>
        <v>9</v>
      </c>
      <c r="B18" s="17">
        <f t="shared" si="1"/>
        <v>44440000</v>
      </c>
      <c r="C18" s="12" t="s">
        <v>27</v>
      </c>
      <c r="D18" s="13" t="s">
        <v>29</v>
      </c>
      <c r="E18" s="14">
        <f t="shared" si="2"/>
        <v>695000</v>
      </c>
      <c r="F18" s="15">
        <f t="shared" si="3"/>
        <v>600000</v>
      </c>
      <c r="G18" s="15">
        <f t="shared" si="4"/>
        <v>1295000</v>
      </c>
      <c r="H18" s="15"/>
      <c r="I18" s="15"/>
      <c r="J18" s="15"/>
      <c r="K18" s="15">
        <f t="shared" si="5"/>
        <v>43745000</v>
      </c>
    </row>
    <row r="19" spans="1:11" ht="15.75" customHeight="1" x14ac:dyDescent="0.25">
      <c r="A19" s="16">
        <f t="shared" si="0"/>
        <v>10</v>
      </c>
      <c r="B19" s="17">
        <f t="shared" si="1"/>
        <v>43745000</v>
      </c>
      <c r="C19" s="12" t="s">
        <v>19</v>
      </c>
      <c r="D19" s="13" t="s">
        <v>29</v>
      </c>
      <c r="E19" s="14">
        <f t="shared" si="2"/>
        <v>695000</v>
      </c>
      <c r="F19" s="15">
        <f t="shared" si="3"/>
        <v>600000</v>
      </c>
      <c r="G19" s="15">
        <f t="shared" si="4"/>
        <v>1295000</v>
      </c>
      <c r="H19" s="15">
        <v>10000000</v>
      </c>
      <c r="I19" s="15"/>
      <c r="J19" s="15"/>
      <c r="K19" s="15">
        <f t="shared" si="5"/>
        <v>33050000</v>
      </c>
    </row>
    <row r="20" spans="1:11" ht="15.75" customHeight="1" x14ac:dyDescent="0.25">
      <c r="A20" s="16">
        <f t="shared" si="0"/>
        <v>11</v>
      </c>
      <c r="B20" s="17">
        <f t="shared" si="1"/>
        <v>33050000</v>
      </c>
      <c r="C20" s="12" t="s">
        <v>20</v>
      </c>
      <c r="D20" s="13" t="s">
        <v>29</v>
      </c>
      <c r="E20" s="14">
        <f t="shared" si="2"/>
        <v>695000</v>
      </c>
      <c r="F20" s="15">
        <f t="shared" si="3"/>
        <v>600000</v>
      </c>
      <c r="G20" s="15">
        <f t="shared" si="4"/>
        <v>1295000</v>
      </c>
      <c r="H20" s="15"/>
      <c r="I20" s="15"/>
      <c r="J20" s="15"/>
      <c r="K20" s="15">
        <f t="shared" si="5"/>
        <v>32355000</v>
      </c>
    </row>
    <row r="21" spans="1:11" ht="15.75" customHeight="1" x14ac:dyDescent="0.25">
      <c r="A21" s="16">
        <f t="shared" si="0"/>
        <v>12</v>
      </c>
      <c r="B21" s="17">
        <f t="shared" si="1"/>
        <v>32355000</v>
      </c>
      <c r="C21" s="12" t="s">
        <v>21</v>
      </c>
      <c r="D21" s="13" t="s">
        <v>29</v>
      </c>
      <c r="E21" s="14">
        <f t="shared" si="2"/>
        <v>695000</v>
      </c>
      <c r="F21" s="15">
        <f t="shared" si="3"/>
        <v>600000</v>
      </c>
      <c r="G21" s="15">
        <f t="shared" si="4"/>
        <v>1295000</v>
      </c>
      <c r="H21" s="15"/>
      <c r="I21" s="15"/>
      <c r="J21" s="15"/>
      <c r="K21" s="15">
        <f t="shared" si="5"/>
        <v>31660000</v>
      </c>
    </row>
    <row r="22" spans="1:11" ht="15.75" customHeight="1" x14ac:dyDescent="0.25">
      <c r="A22" s="16">
        <f t="shared" si="0"/>
        <v>13</v>
      </c>
      <c r="B22" s="17">
        <f t="shared" si="1"/>
        <v>31660000</v>
      </c>
      <c r="C22" s="12" t="s">
        <v>22</v>
      </c>
      <c r="D22" s="13" t="s">
        <v>29</v>
      </c>
      <c r="E22" s="14">
        <f t="shared" si="2"/>
        <v>695000</v>
      </c>
      <c r="F22" s="15">
        <f t="shared" si="3"/>
        <v>600000</v>
      </c>
      <c r="G22" s="15">
        <f t="shared" si="4"/>
        <v>1295000</v>
      </c>
      <c r="H22" s="15"/>
      <c r="I22" s="15"/>
      <c r="J22" s="15"/>
      <c r="K22" s="15">
        <f t="shared" si="5"/>
        <v>30965000</v>
      </c>
    </row>
    <row r="23" spans="1:11" ht="15.75" customHeight="1" x14ac:dyDescent="0.25">
      <c r="A23" s="16">
        <f t="shared" si="0"/>
        <v>14</v>
      </c>
      <c r="B23" s="17">
        <f t="shared" si="1"/>
        <v>30965000</v>
      </c>
      <c r="C23" s="12" t="s">
        <v>23</v>
      </c>
      <c r="D23" s="13" t="s">
        <v>29</v>
      </c>
      <c r="E23" s="14">
        <f t="shared" si="2"/>
        <v>695000</v>
      </c>
      <c r="F23" s="15">
        <f t="shared" si="3"/>
        <v>600000</v>
      </c>
      <c r="G23" s="15">
        <f t="shared" si="4"/>
        <v>1295000</v>
      </c>
      <c r="H23" s="15"/>
      <c r="I23" s="15"/>
      <c r="J23" s="15"/>
      <c r="K23" s="15">
        <f t="shared" si="5"/>
        <v>30270000</v>
      </c>
    </row>
    <row r="24" spans="1:11" ht="15.75" customHeight="1" x14ac:dyDescent="0.25">
      <c r="A24" s="16">
        <f t="shared" si="0"/>
        <v>15</v>
      </c>
      <c r="B24" s="17">
        <f t="shared" si="1"/>
        <v>30270000</v>
      </c>
      <c r="C24" s="12" t="s">
        <v>24</v>
      </c>
      <c r="D24" s="13" t="s">
        <v>29</v>
      </c>
      <c r="E24" s="14">
        <f t="shared" si="2"/>
        <v>695000</v>
      </c>
      <c r="F24" s="15">
        <f t="shared" si="3"/>
        <v>600000</v>
      </c>
      <c r="G24" s="15">
        <f t="shared" si="4"/>
        <v>1295000</v>
      </c>
      <c r="H24" s="15"/>
      <c r="I24" s="15"/>
      <c r="J24" s="15"/>
      <c r="K24" s="15">
        <f t="shared" si="5"/>
        <v>29575000</v>
      </c>
    </row>
    <row r="25" spans="1:11" ht="15.75" customHeight="1" x14ac:dyDescent="0.25">
      <c r="A25" s="16">
        <f t="shared" si="0"/>
        <v>16</v>
      </c>
      <c r="B25" s="17">
        <f t="shared" si="1"/>
        <v>29575000</v>
      </c>
      <c r="C25" s="12" t="s">
        <v>25</v>
      </c>
      <c r="D25" s="13" t="s">
        <v>29</v>
      </c>
      <c r="E25" s="14">
        <f t="shared" si="2"/>
        <v>695000</v>
      </c>
      <c r="F25" s="15">
        <f t="shared" si="3"/>
        <v>600000</v>
      </c>
      <c r="G25" s="15">
        <f t="shared" si="4"/>
        <v>1295000</v>
      </c>
      <c r="H25" s="15"/>
      <c r="I25" s="15"/>
      <c r="J25" s="15"/>
      <c r="K25" s="15">
        <f t="shared" si="5"/>
        <v>28880000</v>
      </c>
    </row>
    <row r="26" spans="1:11" ht="15.75" customHeight="1" x14ac:dyDescent="0.25">
      <c r="A26" s="16">
        <f t="shared" si="0"/>
        <v>17</v>
      </c>
      <c r="B26" s="17">
        <f t="shared" si="1"/>
        <v>28880000</v>
      </c>
      <c r="C26" s="12" t="s">
        <v>26</v>
      </c>
      <c r="D26" s="13" t="s">
        <v>29</v>
      </c>
      <c r="E26" s="14">
        <f t="shared" si="2"/>
        <v>695000</v>
      </c>
      <c r="F26" s="15">
        <f t="shared" si="3"/>
        <v>600000</v>
      </c>
      <c r="G26" s="15">
        <f t="shared" si="4"/>
        <v>1295000</v>
      </c>
      <c r="H26" s="15"/>
      <c r="I26" s="15"/>
      <c r="J26" s="15"/>
      <c r="K26" s="15">
        <f t="shared" si="5"/>
        <v>28185000</v>
      </c>
    </row>
    <row r="27" spans="1:11" ht="15.75" customHeight="1" x14ac:dyDescent="0.25">
      <c r="A27" s="16">
        <f t="shared" si="0"/>
        <v>18</v>
      </c>
      <c r="B27" s="17">
        <f t="shared" si="1"/>
        <v>28185000</v>
      </c>
      <c r="C27" s="12" t="s">
        <v>16</v>
      </c>
      <c r="D27" s="13" t="s">
        <v>29</v>
      </c>
      <c r="E27" s="14">
        <f t="shared" si="2"/>
        <v>695000</v>
      </c>
      <c r="F27" s="15">
        <f t="shared" si="3"/>
        <v>600000</v>
      </c>
      <c r="G27" s="15">
        <f t="shared" si="4"/>
        <v>1295000</v>
      </c>
      <c r="H27" s="15"/>
      <c r="I27" s="15"/>
      <c r="J27" s="15"/>
      <c r="K27" s="15">
        <f t="shared" si="5"/>
        <v>27490000</v>
      </c>
    </row>
    <row r="28" spans="1:11" ht="15.75" customHeight="1" x14ac:dyDescent="0.25">
      <c r="A28" s="16">
        <f t="shared" si="0"/>
        <v>19</v>
      </c>
      <c r="B28" s="17">
        <f t="shared" si="1"/>
        <v>27490000</v>
      </c>
      <c r="C28" s="12" t="s">
        <v>17</v>
      </c>
      <c r="D28" s="13" t="s">
        <v>30</v>
      </c>
      <c r="E28" s="14">
        <f t="shared" si="2"/>
        <v>695000</v>
      </c>
      <c r="F28" s="15">
        <f t="shared" si="3"/>
        <v>600000</v>
      </c>
      <c r="G28" s="15">
        <f t="shared" si="4"/>
        <v>1295000</v>
      </c>
      <c r="H28" s="15"/>
      <c r="I28" s="15"/>
      <c r="J28" s="15"/>
      <c r="K28" s="15">
        <f t="shared" si="5"/>
        <v>26795000</v>
      </c>
    </row>
    <row r="29" spans="1:11" ht="15.75" customHeight="1" x14ac:dyDescent="0.25">
      <c r="A29" s="16">
        <f t="shared" si="0"/>
        <v>20</v>
      </c>
      <c r="B29" s="17">
        <f t="shared" si="1"/>
        <v>26795000</v>
      </c>
      <c r="C29" s="12" t="s">
        <v>18</v>
      </c>
      <c r="D29" s="13" t="s">
        <v>30</v>
      </c>
      <c r="E29" s="14">
        <f t="shared" si="2"/>
        <v>695000</v>
      </c>
      <c r="F29" s="15">
        <f t="shared" si="3"/>
        <v>600000</v>
      </c>
      <c r="G29" s="15">
        <f t="shared" si="4"/>
        <v>1295000</v>
      </c>
      <c r="H29" s="15"/>
      <c r="I29" s="15"/>
      <c r="J29" s="15"/>
      <c r="K29" s="15">
        <f t="shared" si="5"/>
        <v>26100000</v>
      </c>
    </row>
    <row r="30" spans="1:11" ht="15.75" customHeight="1" x14ac:dyDescent="0.25">
      <c r="A30" s="16">
        <f t="shared" si="0"/>
        <v>21</v>
      </c>
      <c r="B30" s="17">
        <f t="shared" si="1"/>
        <v>26100000</v>
      </c>
      <c r="C30" s="12" t="s">
        <v>27</v>
      </c>
      <c r="D30" s="13" t="s">
        <v>30</v>
      </c>
      <c r="E30" s="14">
        <f t="shared" si="2"/>
        <v>695000</v>
      </c>
      <c r="F30" s="15">
        <f t="shared" si="3"/>
        <v>600000</v>
      </c>
      <c r="G30" s="15">
        <f t="shared" si="4"/>
        <v>1295000</v>
      </c>
      <c r="H30" s="15"/>
      <c r="I30" s="15"/>
      <c r="J30" s="15"/>
      <c r="K30" s="15">
        <f t="shared" si="5"/>
        <v>25405000</v>
      </c>
    </row>
    <row r="31" spans="1:11" ht="15.75" customHeight="1" x14ac:dyDescent="0.25">
      <c r="A31" s="16">
        <f t="shared" si="0"/>
        <v>22</v>
      </c>
      <c r="B31" s="17">
        <f t="shared" si="1"/>
        <v>25405000</v>
      </c>
      <c r="C31" s="12" t="s">
        <v>19</v>
      </c>
      <c r="D31" s="13" t="s">
        <v>30</v>
      </c>
      <c r="E31" s="14">
        <f t="shared" si="2"/>
        <v>695000</v>
      </c>
      <c r="F31" s="15">
        <f t="shared" si="3"/>
        <v>600000</v>
      </c>
      <c r="G31" s="15">
        <f t="shared" si="4"/>
        <v>1295000</v>
      </c>
      <c r="H31" s="15">
        <v>10000000</v>
      </c>
      <c r="I31" s="15"/>
      <c r="J31" s="15"/>
      <c r="K31" s="15">
        <f t="shared" si="5"/>
        <v>14710000</v>
      </c>
    </row>
    <row r="32" spans="1:11" ht="15.75" customHeight="1" x14ac:dyDescent="0.25">
      <c r="A32" s="16">
        <f t="shared" si="0"/>
        <v>23</v>
      </c>
      <c r="B32" s="17">
        <f t="shared" si="1"/>
        <v>14710000</v>
      </c>
      <c r="C32" s="12" t="s">
        <v>20</v>
      </c>
      <c r="D32" s="13" t="s">
        <v>30</v>
      </c>
      <c r="E32" s="14">
        <f t="shared" si="2"/>
        <v>695000</v>
      </c>
      <c r="F32" s="15">
        <f t="shared" si="3"/>
        <v>600000</v>
      </c>
      <c r="G32" s="15">
        <f t="shared" si="4"/>
        <v>1295000</v>
      </c>
      <c r="H32" s="15"/>
      <c r="I32" s="15"/>
      <c r="J32" s="15"/>
      <c r="K32" s="15">
        <f t="shared" si="5"/>
        <v>14015000</v>
      </c>
    </row>
    <row r="33" spans="1:11" ht="15.75" customHeight="1" x14ac:dyDescent="0.25">
      <c r="A33" s="16">
        <f t="shared" si="0"/>
        <v>24</v>
      </c>
      <c r="B33" s="17">
        <f t="shared" si="1"/>
        <v>14015000</v>
      </c>
      <c r="C33" s="12" t="s">
        <v>21</v>
      </c>
      <c r="D33" s="13" t="s">
        <v>30</v>
      </c>
      <c r="E33" s="14">
        <f t="shared" si="2"/>
        <v>695000</v>
      </c>
      <c r="F33" s="15">
        <f t="shared" si="3"/>
        <v>600000</v>
      </c>
      <c r="G33" s="15">
        <f t="shared" si="4"/>
        <v>1295000</v>
      </c>
      <c r="H33" s="15"/>
      <c r="I33" s="15"/>
      <c r="J33" s="15"/>
      <c r="K33" s="15">
        <f t="shared" si="5"/>
        <v>13320000</v>
      </c>
    </row>
    <row r="34" spans="1:11" ht="15.75" customHeight="1" x14ac:dyDescent="0.25">
      <c r="A34" s="16">
        <f t="shared" si="0"/>
        <v>25</v>
      </c>
      <c r="B34" s="17">
        <f t="shared" si="1"/>
        <v>13320000</v>
      </c>
      <c r="C34" s="12" t="s">
        <v>22</v>
      </c>
      <c r="D34" s="13" t="s">
        <v>30</v>
      </c>
      <c r="E34" s="14">
        <f t="shared" si="2"/>
        <v>695000</v>
      </c>
      <c r="F34" s="15">
        <f t="shared" si="3"/>
        <v>600000</v>
      </c>
      <c r="G34" s="15">
        <f t="shared" si="4"/>
        <v>1295000</v>
      </c>
      <c r="H34" s="15"/>
      <c r="I34" s="15"/>
      <c r="J34" s="15"/>
      <c r="K34" s="15">
        <f t="shared" si="5"/>
        <v>12625000</v>
      </c>
    </row>
    <row r="35" spans="1:11" ht="15.75" customHeight="1" x14ac:dyDescent="0.25">
      <c r="A35" s="16">
        <f t="shared" si="0"/>
        <v>26</v>
      </c>
      <c r="B35" s="17">
        <f t="shared" si="1"/>
        <v>12625000</v>
      </c>
      <c r="C35" s="12" t="s">
        <v>23</v>
      </c>
      <c r="D35" s="13" t="s">
        <v>30</v>
      </c>
      <c r="E35" s="14">
        <f t="shared" si="2"/>
        <v>695000</v>
      </c>
      <c r="F35" s="15">
        <f t="shared" si="3"/>
        <v>600000</v>
      </c>
      <c r="G35" s="15">
        <f t="shared" si="4"/>
        <v>1295000</v>
      </c>
      <c r="H35" s="15"/>
      <c r="I35" s="15"/>
      <c r="J35" s="15"/>
      <c r="K35" s="15">
        <f t="shared" si="5"/>
        <v>11930000</v>
      </c>
    </row>
    <row r="36" spans="1:11" ht="15.75" customHeight="1" x14ac:dyDescent="0.25">
      <c r="A36" s="16">
        <f t="shared" si="0"/>
        <v>27</v>
      </c>
      <c r="B36" s="17">
        <f t="shared" si="1"/>
        <v>11930000</v>
      </c>
      <c r="C36" s="12" t="s">
        <v>24</v>
      </c>
      <c r="D36" s="13" t="s">
        <v>30</v>
      </c>
      <c r="E36" s="14">
        <f t="shared" si="2"/>
        <v>695000</v>
      </c>
      <c r="F36" s="15">
        <f t="shared" si="3"/>
        <v>600000</v>
      </c>
      <c r="G36" s="15">
        <f t="shared" si="4"/>
        <v>1295000</v>
      </c>
      <c r="H36" s="15"/>
      <c r="I36" s="15"/>
      <c r="J36" s="15"/>
      <c r="K36" s="15">
        <f t="shared" si="5"/>
        <v>11235000</v>
      </c>
    </row>
    <row r="37" spans="1:11" ht="15.75" customHeight="1" x14ac:dyDescent="0.25">
      <c r="A37" s="16">
        <f t="shared" si="0"/>
        <v>28</v>
      </c>
      <c r="B37" s="17">
        <f t="shared" si="1"/>
        <v>11235000</v>
      </c>
      <c r="C37" s="12" t="s">
        <v>25</v>
      </c>
      <c r="D37" s="13" t="s">
        <v>30</v>
      </c>
      <c r="E37" s="14">
        <f t="shared" si="2"/>
        <v>695000</v>
      </c>
      <c r="F37" s="15">
        <f t="shared" si="3"/>
        <v>600000</v>
      </c>
      <c r="G37" s="15">
        <f t="shared" si="4"/>
        <v>1295000</v>
      </c>
      <c r="H37" s="15"/>
      <c r="I37" s="15"/>
      <c r="J37" s="15"/>
      <c r="K37" s="15">
        <f t="shared" si="5"/>
        <v>10540000</v>
      </c>
    </row>
    <row r="38" spans="1:11" ht="15.75" customHeight="1" x14ac:dyDescent="0.25">
      <c r="A38" s="16">
        <f t="shared" si="0"/>
        <v>29</v>
      </c>
      <c r="B38" s="17">
        <f t="shared" si="1"/>
        <v>10540000</v>
      </c>
      <c r="C38" s="12" t="s">
        <v>26</v>
      </c>
      <c r="D38" s="13" t="s">
        <v>30</v>
      </c>
      <c r="E38" s="14">
        <f t="shared" si="2"/>
        <v>695000</v>
      </c>
      <c r="F38" s="15">
        <f t="shared" si="3"/>
        <v>600000</v>
      </c>
      <c r="G38" s="15">
        <f t="shared" si="4"/>
        <v>1295000</v>
      </c>
      <c r="H38" s="15"/>
      <c r="I38" s="15"/>
      <c r="J38" s="15"/>
      <c r="K38" s="15">
        <f t="shared" si="5"/>
        <v>9845000</v>
      </c>
    </row>
    <row r="39" spans="1:11" ht="15.75" customHeight="1" x14ac:dyDescent="0.25">
      <c r="A39" s="16">
        <f t="shared" si="0"/>
        <v>30</v>
      </c>
      <c r="B39" s="17">
        <f t="shared" si="1"/>
        <v>9845000</v>
      </c>
      <c r="C39" s="12" t="s">
        <v>16</v>
      </c>
      <c r="D39" s="13" t="s">
        <v>30</v>
      </c>
      <c r="E39" s="14">
        <f t="shared" si="2"/>
        <v>695000</v>
      </c>
      <c r="F39" s="15">
        <f t="shared" si="3"/>
        <v>600000</v>
      </c>
      <c r="G39" s="15">
        <f t="shared" si="4"/>
        <v>1295000</v>
      </c>
      <c r="H39" s="15"/>
      <c r="I39" s="15"/>
      <c r="J39" s="15"/>
      <c r="K39" s="15">
        <f t="shared" si="5"/>
        <v>9150000</v>
      </c>
    </row>
    <row r="40" spans="1:11" ht="15.75" customHeight="1" x14ac:dyDescent="0.25">
      <c r="A40" s="16">
        <f t="shared" si="0"/>
        <v>31</v>
      </c>
      <c r="B40" s="17">
        <f t="shared" si="1"/>
        <v>9150000</v>
      </c>
      <c r="C40" s="12" t="s">
        <v>17</v>
      </c>
      <c r="D40" s="13" t="s">
        <v>31</v>
      </c>
      <c r="E40" s="14">
        <f t="shared" si="2"/>
        <v>695000</v>
      </c>
      <c r="F40" s="15">
        <f t="shared" si="3"/>
        <v>600000</v>
      </c>
      <c r="G40" s="15">
        <f t="shared" si="4"/>
        <v>1295000</v>
      </c>
      <c r="H40" s="15"/>
      <c r="I40" s="15"/>
      <c r="J40" s="15"/>
      <c r="K40" s="15">
        <f t="shared" si="5"/>
        <v>8455000</v>
      </c>
    </row>
    <row r="41" spans="1:11" ht="15.75" customHeight="1" x14ac:dyDescent="0.25">
      <c r="A41" s="16">
        <f t="shared" si="0"/>
        <v>32</v>
      </c>
      <c r="B41" s="17">
        <f t="shared" si="1"/>
        <v>8455000</v>
      </c>
      <c r="C41" s="12" t="s">
        <v>18</v>
      </c>
      <c r="D41" s="13" t="s">
        <v>31</v>
      </c>
      <c r="E41" s="14">
        <f t="shared" si="2"/>
        <v>695000</v>
      </c>
      <c r="F41" s="15">
        <f t="shared" si="3"/>
        <v>600000</v>
      </c>
      <c r="G41" s="15">
        <f t="shared" si="4"/>
        <v>1295000</v>
      </c>
      <c r="H41" s="15"/>
      <c r="I41" s="15"/>
      <c r="J41" s="15"/>
      <c r="K41" s="15">
        <f t="shared" si="5"/>
        <v>7760000</v>
      </c>
    </row>
    <row r="42" spans="1:11" ht="15.75" customHeight="1" x14ac:dyDescent="0.25">
      <c r="A42" s="16">
        <f t="shared" si="0"/>
        <v>33</v>
      </c>
      <c r="B42" s="17">
        <f t="shared" si="1"/>
        <v>7760000</v>
      </c>
      <c r="C42" s="12" t="s">
        <v>27</v>
      </c>
      <c r="D42" s="13" t="s">
        <v>31</v>
      </c>
      <c r="E42" s="14">
        <f t="shared" si="2"/>
        <v>695000</v>
      </c>
      <c r="F42" s="15">
        <f t="shared" si="3"/>
        <v>600000</v>
      </c>
      <c r="G42" s="15">
        <f t="shared" si="4"/>
        <v>1295000</v>
      </c>
      <c r="H42" s="15"/>
      <c r="I42" s="15"/>
      <c r="J42" s="15"/>
      <c r="K42" s="15">
        <f t="shared" si="5"/>
        <v>7065000</v>
      </c>
    </row>
    <row r="43" spans="1:11" ht="15.75" customHeight="1" x14ac:dyDescent="0.25">
      <c r="A43" s="16">
        <f t="shared" ref="A43:A74" si="6">+A42+1</f>
        <v>34</v>
      </c>
      <c r="B43" s="17">
        <f t="shared" ref="B43:B74" si="7">+K42</f>
        <v>7065000</v>
      </c>
      <c r="C43" s="12" t="s">
        <v>19</v>
      </c>
      <c r="D43" s="13" t="s">
        <v>31</v>
      </c>
      <c r="E43" s="14">
        <f t="shared" ref="E43:E74" si="8">+E42</f>
        <v>695000</v>
      </c>
      <c r="F43" s="15">
        <f t="shared" ref="F43:F74" si="9">+F42</f>
        <v>600000</v>
      </c>
      <c r="G43" s="15">
        <f t="shared" ref="G43:G74" si="10">+G42</f>
        <v>1295000</v>
      </c>
      <c r="H43" s="15">
        <f>10000000-3630000</f>
        <v>6370000</v>
      </c>
      <c r="I43" s="15"/>
      <c r="J43" s="15"/>
      <c r="K43" s="15">
        <f t="shared" si="5"/>
        <v>0</v>
      </c>
    </row>
    <row r="44" spans="1:11" ht="15.75" customHeight="1" x14ac:dyDescent="0.25">
      <c r="A44" s="16">
        <f t="shared" si="6"/>
        <v>35</v>
      </c>
      <c r="B44" s="17">
        <f t="shared" si="7"/>
        <v>0</v>
      </c>
      <c r="C44" s="12" t="s">
        <v>20</v>
      </c>
      <c r="D44" s="13" t="s">
        <v>31</v>
      </c>
      <c r="E44" s="14">
        <f t="shared" si="8"/>
        <v>695000</v>
      </c>
      <c r="F44" s="15">
        <f t="shared" si="9"/>
        <v>600000</v>
      </c>
      <c r="G44" s="15">
        <f t="shared" si="10"/>
        <v>1295000</v>
      </c>
      <c r="H44" s="15"/>
      <c r="I44" s="15"/>
      <c r="J44" s="15"/>
      <c r="K44" s="15">
        <f t="shared" si="5"/>
        <v>-695000</v>
      </c>
    </row>
    <row r="45" spans="1:11" ht="15.75" customHeight="1" x14ac:dyDescent="0.25">
      <c r="A45" s="16">
        <f t="shared" si="6"/>
        <v>36</v>
      </c>
      <c r="B45" s="17">
        <f t="shared" si="7"/>
        <v>-695000</v>
      </c>
      <c r="C45" s="30" t="s">
        <v>21</v>
      </c>
      <c r="D45" s="13" t="s">
        <v>31</v>
      </c>
      <c r="E45" s="14">
        <f t="shared" si="8"/>
        <v>695000</v>
      </c>
      <c r="F45" s="15">
        <f t="shared" si="9"/>
        <v>600000</v>
      </c>
      <c r="G45" s="15">
        <f t="shared" si="10"/>
        <v>1295000</v>
      </c>
      <c r="H45" s="15"/>
      <c r="I45" s="15"/>
      <c r="J45" s="15"/>
      <c r="K45" s="15">
        <f t="shared" si="5"/>
        <v>-1390000</v>
      </c>
    </row>
    <row r="46" spans="1:11" ht="15.75" x14ac:dyDescent="0.25">
      <c r="A46" s="16">
        <f t="shared" si="6"/>
        <v>37</v>
      </c>
      <c r="B46" s="17">
        <f t="shared" si="7"/>
        <v>-1390000</v>
      </c>
      <c r="C46" s="12" t="s">
        <v>22</v>
      </c>
      <c r="D46" s="13" t="s">
        <v>31</v>
      </c>
      <c r="E46" s="14">
        <f t="shared" si="8"/>
        <v>695000</v>
      </c>
      <c r="F46" s="15">
        <f t="shared" si="9"/>
        <v>600000</v>
      </c>
      <c r="G46" s="15">
        <f t="shared" si="10"/>
        <v>1295000</v>
      </c>
      <c r="H46" s="15"/>
      <c r="I46" s="15"/>
      <c r="J46" s="15"/>
      <c r="K46" s="15">
        <f t="shared" si="5"/>
        <v>-2085000</v>
      </c>
    </row>
    <row r="47" spans="1:11" ht="15.75" x14ac:dyDescent="0.25">
      <c r="A47" s="16">
        <f t="shared" si="6"/>
        <v>38</v>
      </c>
      <c r="B47" s="17">
        <f t="shared" si="7"/>
        <v>-2085000</v>
      </c>
      <c r="C47" s="12" t="s">
        <v>23</v>
      </c>
      <c r="D47" s="13" t="s">
        <v>31</v>
      </c>
      <c r="E47" s="14">
        <f t="shared" si="8"/>
        <v>695000</v>
      </c>
      <c r="F47" s="15">
        <f t="shared" si="9"/>
        <v>600000</v>
      </c>
      <c r="G47" s="15">
        <f t="shared" si="10"/>
        <v>1295000</v>
      </c>
      <c r="H47" s="15"/>
      <c r="I47" s="15"/>
      <c r="J47" s="15"/>
      <c r="K47" s="15">
        <f t="shared" si="5"/>
        <v>-2780000</v>
      </c>
    </row>
    <row r="48" spans="1:11" ht="15.75" x14ac:dyDescent="0.25">
      <c r="A48" s="16">
        <f t="shared" si="6"/>
        <v>39</v>
      </c>
      <c r="B48" s="17">
        <f t="shared" si="7"/>
        <v>-2780000</v>
      </c>
      <c r="C48" s="12" t="s">
        <v>24</v>
      </c>
      <c r="D48" s="13" t="s">
        <v>31</v>
      </c>
      <c r="E48" s="14">
        <f t="shared" si="8"/>
        <v>695000</v>
      </c>
      <c r="F48" s="15">
        <f t="shared" si="9"/>
        <v>600000</v>
      </c>
      <c r="G48" s="15">
        <f t="shared" si="10"/>
        <v>1295000</v>
      </c>
      <c r="H48" s="15"/>
      <c r="I48" s="15"/>
      <c r="J48" s="15"/>
      <c r="K48" s="15">
        <f t="shared" si="5"/>
        <v>-3475000</v>
      </c>
    </row>
    <row r="49" spans="1:11" ht="15.75" x14ac:dyDescent="0.25">
      <c r="A49" s="16">
        <f t="shared" si="6"/>
        <v>40</v>
      </c>
      <c r="B49" s="17">
        <f t="shared" si="7"/>
        <v>-3475000</v>
      </c>
      <c r="C49" s="12" t="s">
        <v>25</v>
      </c>
      <c r="D49" s="13" t="s">
        <v>31</v>
      </c>
      <c r="E49" s="14">
        <f t="shared" si="8"/>
        <v>695000</v>
      </c>
      <c r="F49" s="15">
        <f t="shared" si="9"/>
        <v>600000</v>
      </c>
      <c r="G49" s="15">
        <f t="shared" si="10"/>
        <v>1295000</v>
      </c>
      <c r="H49" s="15"/>
      <c r="I49" s="15"/>
      <c r="J49" s="15"/>
      <c r="K49" s="15">
        <f t="shared" si="5"/>
        <v>-4170000</v>
      </c>
    </row>
    <row r="50" spans="1:11" ht="15.75" x14ac:dyDescent="0.25">
      <c r="A50" s="16">
        <f t="shared" si="6"/>
        <v>41</v>
      </c>
      <c r="B50" s="17">
        <f t="shared" si="7"/>
        <v>-4170000</v>
      </c>
      <c r="C50" s="12" t="s">
        <v>26</v>
      </c>
      <c r="D50" s="13" t="s">
        <v>31</v>
      </c>
      <c r="E50" s="14">
        <f t="shared" si="8"/>
        <v>695000</v>
      </c>
      <c r="F50" s="15">
        <f t="shared" si="9"/>
        <v>600000</v>
      </c>
      <c r="G50" s="15">
        <f t="shared" si="10"/>
        <v>1295000</v>
      </c>
      <c r="H50" s="15"/>
      <c r="I50" s="15"/>
      <c r="J50" s="15"/>
      <c r="K50" s="15">
        <f t="shared" si="5"/>
        <v>-4865000</v>
      </c>
    </row>
    <row r="51" spans="1:11" ht="15.75" x14ac:dyDescent="0.25">
      <c r="A51" s="16">
        <f t="shared" si="6"/>
        <v>42</v>
      </c>
      <c r="B51" s="17">
        <f t="shared" si="7"/>
        <v>-4865000</v>
      </c>
      <c r="C51" s="12" t="s">
        <v>16</v>
      </c>
      <c r="D51" s="13" t="s">
        <v>31</v>
      </c>
      <c r="E51" s="14">
        <f t="shared" si="8"/>
        <v>695000</v>
      </c>
      <c r="F51" s="15">
        <f t="shared" si="9"/>
        <v>600000</v>
      </c>
      <c r="G51" s="15">
        <f t="shared" si="10"/>
        <v>1295000</v>
      </c>
      <c r="H51" s="15"/>
      <c r="I51" s="15"/>
      <c r="J51" s="15"/>
      <c r="K51" s="15">
        <f t="shared" si="5"/>
        <v>-5560000</v>
      </c>
    </row>
    <row r="52" spans="1:11" ht="15.75" x14ac:dyDescent="0.25">
      <c r="A52" s="16">
        <f t="shared" si="6"/>
        <v>43</v>
      </c>
      <c r="B52" s="17">
        <f t="shared" si="7"/>
        <v>-5560000</v>
      </c>
      <c r="C52" s="12" t="s">
        <v>17</v>
      </c>
      <c r="D52" s="13" t="s">
        <v>36</v>
      </c>
      <c r="E52" s="14">
        <f t="shared" si="8"/>
        <v>695000</v>
      </c>
      <c r="F52" s="15">
        <f t="shared" si="9"/>
        <v>600000</v>
      </c>
      <c r="G52" s="15">
        <f t="shared" si="10"/>
        <v>1295000</v>
      </c>
      <c r="H52" s="15"/>
      <c r="I52" s="15"/>
      <c r="J52" s="15"/>
      <c r="K52" s="15">
        <f t="shared" si="5"/>
        <v>-6255000</v>
      </c>
    </row>
    <row r="53" spans="1:11" ht="15.75" x14ac:dyDescent="0.25">
      <c r="A53" s="16">
        <f t="shared" si="6"/>
        <v>44</v>
      </c>
      <c r="B53" s="17">
        <f t="shared" si="7"/>
        <v>-6255000</v>
      </c>
      <c r="C53" s="12" t="s">
        <v>18</v>
      </c>
      <c r="D53" s="13" t="s">
        <v>36</v>
      </c>
      <c r="E53" s="14">
        <f t="shared" si="8"/>
        <v>695000</v>
      </c>
      <c r="F53" s="15">
        <f t="shared" si="9"/>
        <v>600000</v>
      </c>
      <c r="G53" s="15">
        <f t="shared" si="10"/>
        <v>1295000</v>
      </c>
      <c r="H53" s="15"/>
      <c r="I53" s="15"/>
      <c r="J53" s="15"/>
      <c r="K53" s="15">
        <f t="shared" si="5"/>
        <v>-6950000</v>
      </c>
    </row>
    <row r="54" spans="1:11" ht="15.75" x14ac:dyDescent="0.25">
      <c r="A54" s="16">
        <f t="shared" si="6"/>
        <v>45</v>
      </c>
      <c r="B54" s="17">
        <f t="shared" si="7"/>
        <v>-6950000</v>
      </c>
      <c r="C54" s="12" t="s">
        <v>27</v>
      </c>
      <c r="D54" s="13" t="s">
        <v>36</v>
      </c>
      <c r="E54" s="14">
        <f t="shared" si="8"/>
        <v>695000</v>
      </c>
      <c r="F54" s="15">
        <f t="shared" si="9"/>
        <v>600000</v>
      </c>
      <c r="G54" s="15">
        <f t="shared" si="10"/>
        <v>1295000</v>
      </c>
      <c r="H54" s="15"/>
      <c r="I54" s="15"/>
      <c r="J54" s="15"/>
      <c r="K54" s="15">
        <f t="shared" si="5"/>
        <v>-7645000</v>
      </c>
    </row>
    <row r="55" spans="1:11" ht="15.75" x14ac:dyDescent="0.25">
      <c r="A55" s="16">
        <f t="shared" si="6"/>
        <v>46</v>
      </c>
      <c r="B55" s="17">
        <f t="shared" si="7"/>
        <v>-7645000</v>
      </c>
      <c r="C55" s="12" t="s">
        <v>19</v>
      </c>
      <c r="D55" s="13" t="s">
        <v>36</v>
      </c>
      <c r="E55" s="14">
        <f t="shared" si="8"/>
        <v>695000</v>
      </c>
      <c r="F55" s="15">
        <f t="shared" si="9"/>
        <v>600000</v>
      </c>
      <c r="G55" s="15">
        <f t="shared" si="10"/>
        <v>1295000</v>
      </c>
      <c r="H55" s="15">
        <v>10000000</v>
      </c>
      <c r="I55" s="15"/>
      <c r="J55" s="15"/>
      <c r="K55" s="15">
        <f t="shared" si="5"/>
        <v>-18340000</v>
      </c>
    </row>
    <row r="56" spans="1:11" ht="15.75" x14ac:dyDescent="0.25">
      <c r="A56" s="16">
        <f t="shared" si="6"/>
        <v>47</v>
      </c>
      <c r="B56" s="17">
        <f t="shared" si="7"/>
        <v>-18340000</v>
      </c>
      <c r="C56" s="12" t="s">
        <v>20</v>
      </c>
      <c r="D56" s="13" t="s">
        <v>36</v>
      </c>
      <c r="E56" s="14">
        <f t="shared" si="8"/>
        <v>695000</v>
      </c>
      <c r="F56" s="15">
        <f t="shared" si="9"/>
        <v>600000</v>
      </c>
      <c r="G56" s="15">
        <f t="shared" si="10"/>
        <v>1295000</v>
      </c>
      <c r="H56" s="15"/>
      <c r="I56" s="15"/>
      <c r="J56" s="15"/>
      <c r="K56" s="15">
        <f t="shared" si="5"/>
        <v>-19035000</v>
      </c>
    </row>
    <row r="57" spans="1:11" ht="15.75" x14ac:dyDescent="0.25">
      <c r="A57" s="16">
        <f t="shared" si="6"/>
        <v>48</v>
      </c>
      <c r="B57" s="17">
        <f t="shared" si="7"/>
        <v>-19035000</v>
      </c>
      <c r="C57" s="30" t="s">
        <v>21</v>
      </c>
      <c r="D57" s="13" t="s">
        <v>36</v>
      </c>
      <c r="E57" s="14">
        <f t="shared" si="8"/>
        <v>695000</v>
      </c>
      <c r="F57" s="15">
        <f t="shared" si="9"/>
        <v>600000</v>
      </c>
      <c r="G57" s="15">
        <f t="shared" si="10"/>
        <v>1295000</v>
      </c>
      <c r="H57" s="15"/>
      <c r="I57" s="15"/>
      <c r="J57" s="15"/>
      <c r="K57" s="15">
        <f t="shared" si="5"/>
        <v>-19730000</v>
      </c>
    </row>
    <row r="58" spans="1:11" ht="15.75" x14ac:dyDescent="0.25">
      <c r="A58" s="16">
        <f t="shared" si="6"/>
        <v>49</v>
      </c>
      <c r="B58" s="17">
        <f t="shared" si="7"/>
        <v>-19730000</v>
      </c>
      <c r="C58" s="12" t="s">
        <v>22</v>
      </c>
      <c r="D58" s="13" t="s">
        <v>36</v>
      </c>
      <c r="E58" s="14">
        <f t="shared" si="8"/>
        <v>695000</v>
      </c>
      <c r="F58" s="15">
        <f t="shared" si="9"/>
        <v>600000</v>
      </c>
      <c r="G58" s="15">
        <f t="shared" si="10"/>
        <v>1295000</v>
      </c>
      <c r="H58" s="15"/>
      <c r="I58" s="15"/>
      <c r="J58" s="15"/>
      <c r="K58" s="15">
        <f t="shared" si="5"/>
        <v>-20425000</v>
      </c>
    </row>
    <row r="59" spans="1:11" ht="15.75" x14ac:dyDescent="0.25">
      <c r="A59" s="16">
        <f t="shared" si="6"/>
        <v>50</v>
      </c>
      <c r="B59" s="17">
        <f t="shared" si="7"/>
        <v>-20425000</v>
      </c>
      <c r="C59" s="12" t="s">
        <v>23</v>
      </c>
      <c r="D59" s="13" t="s">
        <v>36</v>
      </c>
      <c r="E59" s="14">
        <f t="shared" si="8"/>
        <v>695000</v>
      </c>
      <c r="F59" s="15">
        <f t="shared" si="9"/>
        <v>600000</v>
      </c>
      <c r="G59" s="15">
        <f t="shared" si="10"/>
        <v>1295000</v>
      </c>
      <c r="H59" s="15"/>
      <c r="I59" s="15"/>
      <c r="J59" s="15"/>
      <c r="K59" s="15">
        <f t="shared" si="5"/>
        <v>-21120000</v>
      </c>
    </row>
    <row r="60" spans="1:11" ht="15.75" x14ac:dyDescent="0.25">
      <c r="A60" s="16">
        <f t="shared" si="6"/>
        <v>51</v>
      </c>
      <c r="B60" s="17">
        <f t="shared" si="7"/>
        <v>-21120000</v>
      </c>
      <c r="C60" s="12" t="s">
        <v>24</v>
      </c>
      <c r="D60" s="13" t="s">
        <v>36</v>
      </c>
      <c r="E60" s="14">
        <f t="shared" si="8"/>
        <v>695000</v>
      </c>
      <c r="F60" s="15">
        <f t="shared" si="9"/>
        <v>600000</v>
      </c>
      <c r="G60" s="15">
        <f t="shared" si="10"/>
        <v>1295000</v>
      </c>
      <c r="H60" s="15"/>
      <c r="I60" s="15"/>
      <c r="J60" s="15"/>
      <c r="K60" s="15">
        <f t="shared" si="5"/>
        <v>-21815000</v>
      </c>
    </row>
    <row r="61" spans="1:11" ht="15.75" x14ac:dyDescent="0.25">
      <c r="A61" s="16">
        <f t="shared" si="6"/>
        <v>52</v>
      </c>
      <c r="B61" s="17">
        <f t="shared" si="7"/>
        <v>-21815000</v>
      </c>
      <c r="C61" s="12" t="s">
        <v>25</v>
      </c>
      <c r="D61" s="13" t="s">
        <v>36</v>
      </c>
      <c r="E61" s="14">
        <f t="shared" si="8"/>
        <v>695000</v>
      </c>
      <c r="F61" s="15">
        <f t="shared" si="9"/>
        <v>600000</v>
      </c>
      <c r="G61" s="15">
        <f t="shared" si="10"/>
        <v>1295000</v>
      </c>
      <c r="H61" s="15"/>
      <c r="I61" s="15"/>
      <c r="J61" s="15"/>
      <c r="K61" s="15">
        <f t="shared" si="5"/>
        <v>-22510000</v>
      </c>
    </row>
    <row r="62" spans="1:11" ht="15.75" x14ac:dyDescent="0.25">
      <c r="A62" s="16">
        <f t="shared" si="6"/>
        <v>53</v>
      </c>
      <c r="B62" s="17">
        <f t="shared" si="7"/>
        <v>-22510000</v>
      </c>
      <c r="C62" s="12" t="s">
        <v>26</v>
      </c>
      <c r="D62" s="13" t="s">
        <v>36</v>
      </c>
      <c r="E62" s="14">
        <f t="shared" si="8"/>
        <v>695000</v>
      </c>
      <c r="F62" s="15">
        <f t="shared" si="9"/>
        <v>600000</v>
      </c>
      <c r="G62" s="15">
        <f t="shared" si="10"/>
        <v>1295000</v>
      </c>
      <c r="H62" s="15"/>
      <c r="I62" s="15"/>
      <c r="J62" s="15"/>
      <c r="K62" s="15">
        <f t="shared" si="5"/>
        <v>-23205000</v>
      </c>
    </row>
    <row r="63" spans="1:11" ht="15.75" x14ac:dyDescent="0.25">
      <c r="A63" s="16">
        <f t="shared" si="6"/>
        <v>54</v>
      </c>
      <c r="B63" s="17">
        <f t="shared" si="7"/>
        <v>-23205000</v>
      </c>
      <c r="C63" s="12" t="s">
        <v>16</v>
      </c>
      <c r="D63" s="13" t="s">
        <v>36</v>
      </c>
      <c r="E63" s="14">
        <f t="shared" si="8"/>
        <v>695000</v>
      </c>
      <c r="F63" s="15">
        <f t="shared" si="9"/>
        <v>600000</v>
      </c>
      <c r="G63" s="15">
        <f t="shared" si="10"/>
        <v>1295000</v>
      </c>
      <c r="H63" s="15"/>
      <c r="I63" s="15"/>
      <c r="J63" s="15"/>
      <c r="K63" s="15">
        <f t="shared" si="5"/>
        <v>-23900000</v>
      </c>
    </row>
    <row r="64" spans="1:11" ht="15.75" x14ac:dyDescent="0.25">
      <c r="A64" s="16">
        <f t="shared" si="6"/>
        <v>55</v>
      </c>
      <c r="B64" s="17">
        <f t="shared" si="7"/>
        <v>-23900000</v>
      </c>
      <c r="C64" s="12" t="s">
        <v>17</v>
      </c>
      <c r="D64" s="13" t="s">
        <v>61</v>
      </c>
      <c r="E64" s="14">
        <f t="shared" si="8"/>
        <v>695000</v>
      </c>
      <c r="F64" s="15">
        <f t="shared" si="9"/>
        <v>600000</v>
      </c>
      <c r="G64" s="15">
        <f t="shared" si="10"/>
        <v>1295000</v>
      </c>
      <c r="H64" s="15"/>
      <c r="I64" s="15"/>
      <c r="J64" s="15"/>
      <c r="K64" s="15">
        <f t="shared" si="5"/>
        <v>-24595000</v>
      </c>
    </row>
    <row r="65" spans="1:11" ht="15.75" x14ac:dyDescent="0.25">
      <c r="A65" s="16">
        <f t="shared" si="6"/>
        <v>56</v>
      </c>
      <c r="B65" s="17">
        <f t="shared" si="7"/>
        <v>-24595000</v>
      </c>
      <c r="C65" s="12" t="s">
        <v>18</v>
      </c>
      <c r="D65" s="13" t="s">
        <v>61</v>
      </c>
      <c r="E65" s="14">
        <f t="shared" si="8"/>
        <v>695000</v>
      </c>
      <c r="F65" s="15">
        <f t="shared" si="9"/>
        <v>600000</v>
      </c>
      <c r="G65" s="15">
        <f t="shared" si="10"/>
        <v>1295000</v>
      </c>
      <c r="H65" s="15"/>
      <c r="I65" s="15"/>
      <c r="J65" s="15"/>
      <c r="K65" s="15">
        <f t="shared" si="5"/>
        <v>-25290000</v>
      </c>
    </row>
    <row r="66" spans="1:11" ht="15.75" x14ac:dyDescent="0.25">
      <c r="A66" s="16">
        <f t="shared" si="6"/>
        <v>57</v>
      </c>
      <c r="B66" s="17">
        <f t="shared" si="7"/>
        <v>-25290000</v>
      </c>
      <c r="C66" s="12" t="s">
        <v>27</v>
      </c>
      <c r="D66" s="13" t="s">
        <v>61</v>
      </c>
      <c r="E66" s="14">
        <f t="shared" si="8"/>
        <v>695000</v>
      </c>
      <c r="F66" s="15">
        <f t="shared" si="9"/>
        <v>600000</v>
      </c>
      <c r="G66" s="15">
        <f t="shared" si="10"/>
        <v>1295000</v>
      </c>
      <c r="H66" s="15"/>
      <c r="I66" s="15"/>
      <c r="J66" s="15"/>
      <c r="K66" s="15">
        <f t="shared" si="5"/>
        <v>-25985000</v>
      </c>
    </row>
    <row r="67" spans="1:11" ht="15.75" x14ac:dyDescent="0.25">
      <c r="A67" s="16">
        <f t="shared" si="6"/>
        <v>58</v>
      </c>
      <c r="B67" s="17">
        <f t="shared" si="7"/>
        <v>-25985000</v>
      </c>
      <c r="C67" s="12" t="s">
        <v>19</v>
      </c>
      <c r="D67" s="13" t="s">
        <v>61</v>
      </c>
      <c r="E67" s="14">
        <f t="shared" si="8"/>
        <v>695000</v>
      </c>
      <c r="F67" s="15">
        <f t="shared" si="9"/>
        <v>600000</v>
      </c>
      <c r="G67" s="15">
        <f t="shared" si="10"/>
        <v>1295000</v>
      </c>
      <c r="H67" s="15">
        <v>15000000</v>
      </c>
      <c r="I67" s="15"/>
      <c r="J67" s="15"/>
      <c r="K67" s="15">
        <f t="shared" si="5"/>
        <v>-41680000</v>
      </c>
    </row>
    <row r="68" spans="1:11" ht="15.75" x14ac:dyDescent="0.25">
      <c r="A68" s="16">
        <f t="shared" si="6"/>
        <v>59</v>
      </c>
      <c r="B68" s="17">
        <f t="shared" si="7"/>
        <v>-41680000</v>
      </c>
      <c r="C68" s="12" t="s">
        <v>20</v>
      </c>
      <c r="D68" s="13" t="s">
        <v>61</v>
      </c>
      <c r="E68" s="14">
        <f t="shared" si="8"/>
        <v>695000</v>
      </c>
      <c r="F68" s="15">
        <f t="shared" si="9"/>
        <v>600000</v>
      </c>
      <c r="G68" s="15">
        <f t="shared" si="10"/>
        <v>1295000</v>
      </c>
      <c r="H68" s="15"/>
      <c r="I68" s="15"/>
      <c r="J68" s="15"/>
      <c r="K68" s="15">
        <f t="shared" si="5"/>
        <v>-42375000</v>
      </c>
    </row>
    <row r="69" spans="1:11" ht="15.75" x14ac:dyDescent="0.25">
      <c r="A69" s="16">
        <f t="shared" si="6"/>
        <v>60</v>
      </c>
      <c r="B69" s="17">
        <f t="shared" si="7"/>
        <v>-42375000</v>
      </c>
      <c r="C69" s="30" t="s">
        <v>21</v>
      </c>
      <c r="D69" s="13" t="s">
        <v>61</v>
      </c>
      <c r="E69" s="14">
        <f t="shared" si="8"/>
        <v>695000</v>
      </c>
      <c r="F69" s="15">
        <f t="shared" si="9"/>
        <v>600000</v>
      </c>
      <c r="G69" s="15">
        <f t="shared" si="10"/>
        <v>1295000</v>
      </c>
      <c r="H69" s="15"/>
      <c r="I69" s="15"/>
      <c r="J69" s="15"/>
      <c r="K69" s="15">
        <f t="shared" si="5"/>
        <v>-43070000</v>
      </c>
    </row>
    <row r="70" spans="1:11" ht="15.75" x14ac:dyDescent="0.25">
      <c r="A70" s="16">
        <f t="shared" si="6"/>
        <v>61</v>
      </c>
      <c r="B70" s="17">
        <f t="shared" si="7"/>
        <v>-43070000</v>
      </c>
      <c r="C70" s="12" t="s">
        <v>22</v>
      </c>
      <c r="D70" s="13" t="s">
        <v>61</v>
      </c>
      <c r="E70" s="14">
        <f t="shared" si="8"/>
        <v>695000</v>
      </c>
      <c r="F70" s="15">
        <f t="shared" si="9"/>
        <v>600000</v>
      </c>
      <c r="G70" s="15">
        <f t="shared" si="10"/>
        <v>1295000</v>
      </c>
      <c r="H70" s="15"/>
      <c r="I70" s="15"/>
      <c r="J70" s="15"/>
      <c r="K70" s="15">
        <f t="shared" si="5"/>
        <v>-43765000</v>
      </c>
    </row>
    <row r="71" spans="1:11" ht="15.75" x14ac:dyDescent="0.25">
      <c r="A71" s="16">
        <f t="shared" si="6"/>
        <v>62</v>
      </c>
      <c r="B71" s="17">
        <f t="shared" si="7"/>
        <v>-43765000</v>
      </c>
      <c r="C71" s="12" t="s">
        <v>23</v>
      </c>
      <c r="D71" s="13" t="s">
        <v>61</v>
      </c>
      <c r="E71" s="14">
        <f t="shared" si="8"/>
        <v>695000</v>
      </c>
      <c r="F71" s="15">
        <f t="shared" si="9"/>
        <v>600000</v>
      </c>
      <c r="G71" s="15">
        <f t="shared" si="10"/>
        <v>1295000</v>
      </c>
      <c r="H71" s="15"/>
      <c r="I71" s="15"/>
      <c r="J71" s="15"/>
      <c r="K71" s="15">
        <f t="shared" si="5"/>
        <v>-44460000</v>
      </c>
    </row>
    <row r="72" spans="1:11" ht="15.75" x14ac:dyDescent="0.25">
      <c r="A72" s="16">
        <f t="shared" si="6"/>
        <v>63</v>
      </c>
      <c r="B72" s="17">
        <f t="shared" si="7"/>
        <v>-44460000</v>
      </c>
      <c r="C72" s="12" t="s">
        <v>24</v>
      </c>
      <c r="D72" s="13" t="s">
        <v>61</v>
      </c>
      <c r="E72" s="14">
        <f t="shared" si="8"/>
        <v>695000</v>
      </c>
      <c r="F72" s="15">
        <f t="shared" si="9"/>
        <v>600000</v>
      </c>
      <c r="G72" s="15">
        <f t="shared" si="10"/>
        <v>1295000</v>
      </c>
      <c r="H72" s="15"/>
      <c r="I72" s="15"/>
      <c r="J72" s="15"/>
      <c r="K72" s="15">
        <f t="shared" si="5"/>
        <v>-45155000</v>
      </c>
    </row>
    <row r="73" spans="1:11" ht="15.75" x14ac:dyDescent="0.25">
      <c r="A73" s="16">
        <f t="shared" si="6"/>
        <v>64</v>
      </c>
      <c r="B73" s="17">
        <f t="shared" si="7"/>
        <v>-45155000</v>
      </c>
      <c r="C73" s="12" t="s">
        <v>25</v>
      </c>
      <c r="D73" s="13" t="s">
        <v>61</v>
      </c>
      <c r="E73" s="14">
        <f t="shared" si="8"/>
        <v>695000</v>
      </c>
      <c r="F73" s="15">
        <f t="shared" si="9"/>
        <v>600000</v>
      </c>
      <c r="G73" s="15">
        <f t="shared" si="10"/>
        <v>1295000</v>
      </c>
      <c r="H73" s="15"/>
      <c r="I73" s="15"/>
      <c r="J73" s="15"/>
      <c r="K73" s="15">
        <f t="shared" si="5"/>
        <v>-45850000</v>
      </c>
    </row>
    <row r="74" spans="1:11" ht="15.75" x14ac:dyDescent="0.25">
      <c r="A74" s="16">
        <f t="shared" si="6"/>
        <v>65</v>
      </c>
      <c r="B74" s="17">
        <f t="shared" si="7"/>
        <v>-45850000</v>
      </c>
      <c r="C74" s="12" t="s">
        <v>26</v>
      </c>
      <c r="D74" s="13" t="s">
        <v>61</v>
      </c>
      <c r="E74" s="14">
        <f t="shared" si="8"/>
        <v>695000</v>
      </c>
      <c r="F74" s="15">
        <f t="shared" si="9"/>
        <v>600000</v>
      </c>
      <c r="G74" s="15">
        <f t="shared" si="10"/>
        <v>1295000</v>
      </c>
      <c r="H74" s="15"/>
      <c r="I74" s="15"/>
      <c r="J74" s="15"/>
      <c r="K74" s="15">
        <f t="shared" si="5"/>
        <v>-46545000</v>
      </c>
    </row>
    <row r="75" spans="1:11" ht="15.75" x14ac:dyDescent="0.25">
      <c r="A75" s="16">
        <f t="shared" ref="A75:A80" si="11">+A74+1</f>
        <v>66</v>
      </c>
      <c r="B75" s="17">
        <f t="shared" ref="B75:B80" si="12">+K74</f>
        <v>-46545000</v>
      </c>
      <c r="C75" s="12" t="s">
        <v>16</v>
      </c>
      <c r="D75" s="13" t="s">
        <v>61</v>
      </c>
      <c r="E75" s="14">
        <f t="shared" ref="E75:E80" si="13">+E74</f>
        <v>695000</v>
      </c>
      <c r="F75" s="15">
        <f t="shared" ref="F75:F80" si="14">+F74</f>
        <v>600000</v>
      </c>
      <c r="G75" s="15">
        <f t="shared" ref="G75:G80" si="15">+G74</f>
        <v>1295000</v>
      </c>
      <c r="H75" s="15"/>
      <c r="I75" s="15"/>
      <c r="J75" s="15"/>
      <c r="K75" s="15">
        <f t="shared" ref="K75:K80" si="16">B75-E75-H75-I75-J75</f>
        <v>-47240000</v>
      </c>
    </row>
    <row r="76" spans="1:11" ht="15.75" x14ac:dyDescent="0.25">
      <c r="A76" s="16">
        <f t="shared" si="11"/>
        <v>67</v>
      </c>
      <c r="B76" s="17">
        <f t="shared" si="12"/>
        <v>-47240000</v>
      </c>
      <c r="C76" s="12" t="s">
        <v>17</v>
      </c>
      <c r="D76" s="13" t="s">
        <v>60</v>
      </c>
      <c r="E76" s="14">
        <f t="shared" si="13"/>
        <v>695000</v>
      </c>
      <c r="F76" s="15">
        <f t="shared" si="14"/>
        <v>600000</v>
      </c>
      <c r="G76" s="15">
        <f t="shared" si="15"/>
        <v>1295000</v>
      </c>
      <c r="H76" s="15"/>
      <c r="I76" s="15"/>
      <c r="J76" s="15"/>
      <c r="K76" s="15">
        <f t="shared" si="16"/>
        <v>-47935000</v>
      </c>
    </row>
    <row r="77" spans="1:11" ht="15.75" x14ac:dyDescent="0.25">
      <c r="A77" s="16">
        <f t="shared" si="11"/>
        <v>68</v>
      </c>
      <c r="B77" s="17">
        <f t="shared" si="12"/>
        <v>-47935000</v>
      </c>
      <c r="C77" s="12" t="s">
        <v>18</v>
      </c>
      <c r="D77" s="13" t="s">
        <v>60</v>
      </c>
      <c r="E77" s="14">
        <f t="shared" si="13"/>
        <v>695000</v>
      </c>
      <c r="F77" s="15">
        <f t="shared" si="14"/>
        <v>600000</v>
      </c>
      <c r="G77" s="15">
        <f t="shared" si="15"/>
        <v>1295000</v>
      </c>
      <c r="H77" s="15"/>
      <c r="I77" s="15"/>
      <c r="J77" s="15"/>
      <c r="K77" s="15">
        <f t="shared" si="16"/>
        <v>-48630000</v>
      </c>
    </row>
    <row r="78" spans="1:11" ht="15.75" x14ac:dyDescent="0.25">
      <c r="A78" s="16">
        <f t="shared" si="11"/>
        <v>69</v>
      </c>
      <c r="B78" s="17">
        <f t="shared" si="12"/>
        <v>-48630000</v>
      </c>
      <c r="C78" s="12" t="s">
        <v>27</v>
      </c>
      <c r="D78" s="13" t="s">
        <v>60</v>
      </c>
      <c r="E78" s="14">
        <f t="shared" si="13"/>
        <v>695000</v>
      </c>
      <c r="F78" s="15">
        <f t="shared" si="14"/>
        <v>600000</v>
      </c>
      <c r="G78" s="15">
        <f t="shared" si="15"/>
        <v>1295000</v>
      </c>
      <c r="H78" s="15"/>
      <c r="I78" s="15"/>
      <c r="J78" s="15"/>
      <c r="K78" s="15">
        <f t="shared" si="16"/>
        <v>-49325000</v>
      </c>
    </row>
    <row r="79" spans="1:11" ht="15.75" x14ac:dyDescent="0.25">
      <c r="A79" s="16">
        <f t="shared" si="11"/>
        <v>70</v>
      </c>
      <c r="B79" s="17">
        <f t="shared" si="12"/>
        <v>-49325000</v>
      </c>
      <c r="C79" s="12" t="s">
        <v>19</v>
      </c>
      <c r="D79" s="13" t="s">
        <v>60</v>
      </c>
      <c r="E79" s="14">
        <f t="shared" si="13"/>
        <v>695000</v>
      </c>
      <c r="F79" s="15">
        <f t="shared" si="14"/>
        <v>600000</v>
      </c>
      <c r="G79" s="15">
        <f t="shared" si="15"/>
        <v>1295000</v>
      </c>
      <c r="H79" s="15">
        <v>15000000</v>
      </c>
      <c r="I79" s="15"/>
      <c r="J79" s="15"/>
      <c r="K79" s="15">
        <f t="shared" si="16"/>
        <v>-65020000</v>
      </c>
    </row>
    <row r="80" spans="1:11" ht="15.75" x14ac:dyDescent="0.25">
      <c r="A80" s="16">
        <f t="shared" si="11"/>
        <v>71</v>
      </c>
      <c r="B80" s="17">
        <f t="shared" si="12"/>
        <v>-65020000</v>
      </c>
      <c r="C80" s="12" t="s">
        <v>20</v>
      </c>
      <c r="D80" s="13" t="s">
        <v>60</v>
      </c>
      <c r="E80" s="14">
        <f t="shared" si="13"/>
        <v>695000</v>
      </c>
      <c r="F80" s="15">
        <f t="shared" si="14"/>
        <v>600000</v>
      </c>
      <c r="G80" s="15">
        <f t="shared" si="15"/>
        <v>1295000</v>
      </c>
      <c r="H80" s="15"/>
      <c r="I80" s="15"/>
      <c r="J80" s="15"/>
      <c r="K80" s="15">
        <f t="shared" si="16"/>
        <v>-65715000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activeCell="H4" sqref="H4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66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67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100000000</f>
        <v>100000000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35</v>
      </c>
      <c r="B8" s="1"/>
      <c r="C8" s="1"/>
      <c r="D8" s="2">
        <v>36</v>
      </c>
      <c r="E8" s="7"/>
      <c r="F8" s="8">
        <f>+C5*C6</f>
        <v>1200000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100000000</v>
      </c>
      <c r="C10" s="12" t="s">
        <v>23</v>
      </c>
      <c r="D10" s="13" t="s">
        <v>28</v>
      </c>
      <c r="E10" s="14">
        <f>2311500-F10</f>
        <v>1111500</v>
      </c>
      <c r="F10" s="18">
        <v>1200000</v>
      </c>
      <c r="G10" s="15">
        <f>+E10+F10</f>
        <v>2311500</v>
      </c>
      <c r="H10" s="15"/>
      <c r="I10" s="15"/>
      <c r="J10" s="15"/>
      <c r="K10" s="15">
        <f>B10-E10-H10-I10-J10</f>
        <v>98888500</v>
      </c>
    </row>
    <row r="11" spans="1:11" ht="15.75" customHeight="1" x14ac:dyDescent="0.25">
      <c r="A11" s="16">
        <f t="shared" ref="A11:A42" si="0">+A10+1</f>
        <v>2</v>
      </c>
      <c r="B11" s="17">
        <f t="shared" ref="B11:B42" si="1">+K10</f>
        <v>98888500</v>
      </c>
      <c r="C11" s="12" t="s">
        <v>24</v>
      </c>
      <c r="D11" s="13" t="s">
        <v>28</v>
      </c>
      <c r="E11" s="14">
        <f t="shared" ref="E11:E42" si="2">+E10</f>
        <v>1111500</v>
      </c>
      <c r="F11" s="15">
        <f t="shared" ref="F11:F42" si="3">+F10</f>
        <v>1200000</v>
      </c>
      <c r="G11" s="15">
        <f t="shared" ref="G11:G42" si="4">+G10</f>
        <v>2311500</v>
      </c>
      <c r="H11" s="15"/>
      <c r="I11" s="15"/>
      <c r="J11" s="15"/>
      <c r="K11" s="15">
        <f t="shared" ref="K11:K74" si="5">B11-E11-H11-I11-J11</f>
        <v>97777000</v>
      </c>
    </row>
    <row r="12" spans="1:11" ht="15.75" customHeight="1" x14ac:dyDescent="0.25">
      <c r="A12" s="16">
        <f t="shared" si="0"/>
        <v>3</v>
      </c>
      <c r="B12" s="17">
        <f t="shared" si="1"/>
        <v>97777000</v>
      </c>
      <c r="C12" s="12" t="s">
        <v>25</v>
      </c>
      <c r="D12" s="13" t="s">
        <v>28</v>
      </c>
      <c r="E12" s="14">
        <f t="shared" si="2"/>
        <v>1111500</v>
      </c>
      <c r="F12" s="15">
        <f t="shared" si="3"/>
        <v>1200000</v>
      </c>
      <c r="G12" s="15">
        <f t="shared" si="4"/>
        <v>2311500</v>
      </c>
      <c r="H12" s="15"/>
      <c r="I12" s="15"/>
      <c r="J12" s="15"/>
      <c r="K12" s="15">
        <f t="shared" si="5"/>
        <v>96665500</v>
      </c>
    </row>
    <row r="13" spans="1:11" ht="15.75" customHeight="1" x14ac:dyDescent="0.25">
      <c r="A13" s="16">
        <f t="shared" si="0"/>
        <v>4</v>
      </c>
      <c r="B13" s="17">
        <f t="shared" si="1"/>
        <v>96665500</v>
      </c>
      <c r="C13" s="12" t="s">
        <v>26</v>
      </c>
      <c r="D13" s="13" t="s">
        <v>28</v>
      </c>
      <c r="E13" s="14">
        <f t="shared" si="2"/>
        <v>1111500</v>
      </c>
      <c r="F13" s="15">
        <f t="shared" si="3"/>
        <v>1200000</v>
      </c>
      <c r="G13" s="15">
        <f t="shared" si="4"/>
        <v>2311500</v>
      </c>
      <c r="H13" s="15"/>
      <c r="I13" s="15"/>
      <c r="J13" s="15"/>
      <c r="K13" s="15">
        <f t="shared" si="5"/>
        <v>95554000</v>
      </c>
    </row>
    <row r="14" spans="1:11" ht="15.75" customHeight="1" x14ac:dyDescent="0.25">
      <c r="A14" s="16">
        <f t="shared" si="0"/>
        <v>5</v>
      </c>
      <c r="B14" s="17">
        <f t="shared" si="1"/>
        <v>95554000</v>
      </c>
      <c r="C14" s="12" t="s">
        <v>16</v>
      </c>
      <c r="D14" s="13" t="s">
        <v>28</v>
      </c>
      <c r="E14" s="14">
        <f t="shared" si="2"/>
        <v>1111500</v>
      </c>
      <c r="F14" s="15">
        <f t="shared" si="3"/>
        <v>1200000</v>
      </c>
      <c r="G14" s="15">
        <f t="shared" si="4"/>
        <v>2311500</v>
      </c>
      <c r="H14" s="15"/>
      <c r="I14" s="15"/>
      <c r="J14" s="15">
        <v>4000000</v>
      </c>
      <c r="K14" s="15">
        <f t="shared" si="5"/>
        <v>90442500</v>
      </c>
    </row>
    <row r="15" spans="1:11" ht="15.75" customHeight="1" x14ac:dyDescent="0.25">
      <c r="A15" s="16">
        <f t="shared" si="0"/>
        <v>6</v>
      </c>
      <c r="B15" s="17">
        <f t="shared" si="1"/>
        <v>90442500</v>
      </c>
      <c r="C15" s="12" t="s">
        <v>17</v>
      </c>
      <c r="D15" s="13" t="s">
        <v>29</v>
      </c>
      <c r="E15" s="14">
        <f t="shared" si="2"/>
        <v>1111500</v>
      </c>
      <c r="F15" s="15">
        <f t="shared" si="3"/>
        <v>1200000</v>
      </c>
      <c r="G15" s="15">
        <f t="shared" si="4"/>
        <v>2311500</v>
      </c>
      <c r="H15" s="15"/>
      <c r="I15" s="15"/>
      <c r="J15" s="15"/>
      <c r="K15" s="15">
        <f t="shared" si="5"/>
        <v>89331000</v>
      </c>
    </row>
    <row r="16" spans="1:11" ht="15.75" customHeight="1" x14ac:dyDescent="0.25">
      <c r="A16" s="16">
        <f t="shared" si="0"/>
        <v>7</v>
      </c>
      <c r="B16" s="17">
        <f t="shared" si="1"/>
        <v>89331000</v>
      </c>
      <c r="C16" s="12" t="s">
        <v>18</v>
      </c>
      <c r="D16" s="13" t="s">
        <v>29</v>
      </c>
      <c r="E16" s="14">
        <f t="shared" si="2"/>
        <v>1111500</v>
      </c>
      <c r="F16" s="15">
        <f t="shared" si="3"/>
        <v>1200000</v>
      </c>
      <c r="G16" s="15">
        <f t="shared" si="4"/>
        <v>2311500</v>
      </c>
      <c r="H16" s="15"/>
      <c r="I16" s="15"/>
      <c r="J16" s="15"/>
      <c r="K16" s="15">
        <f t="shared" si="5"/>
        <v>88219500</v>
      </c>
    </row>
    <row r="17" spans="1:11" ht="15.75" customHeight="1" x14ac:dyDescent="0.25">
      <c r="A17" s="16">
        <f t="shared" si="0"/>
        <v>8</v>
      </c>
      <c r="B17" s="17">
        <f t="shared" si="1"/>
        <v>88219500</v>
      </c>
      <c r="C17" s="12" t="s">
        <v>27</v>
      </c>
      <c r="D17" s="13" t="s">
        <v>29</v>
      </c>
      <c r="E17" s="14">
        <f t="shared" si="2"/>
        <v>1111500</v>
      </c>
      <c r="F17" s="15">
        <f t="shared" si="3"/>
        <v>1200000</v>
      </c>
      <c r="G17" s="15">
        <f t="shared" si="4"/>
        <v>2311500</v>
      </c>
      <c r="H17" s="15"/>
      <c r="I17" s="15"/>
      <c r="J17" s="15"/>
      <c r="K17" s="15">
        <f t="shared" si="5"/>
        <v>87108000</v>
      </c>
    </row>
    <row r="18" spans="1:11" ht="15.75" customHeight="1" x14ac:dyDescent="0.25">
      <c r="A18" s="16">
        <f t="shared" si="0"/>
        <v>9</v>
      </c>
      <c r="B18" s="17">
        <f t="shared" si="1"/>
        <v>87108000</v>
      </c>
      <c r="C18" s="12" t="s">
        <v>19</v>
      </c>
      <c r="D18" s="13" t="s">
        <v>29</v>
      </c>
      <c r="E18" s="14">
        <f t="shared" si="2"/>
        <v>1111500</v>
      </c>
      <c r="F18" s="15">
        <f t="shared" si="3"/>
        <v>1200000</v>
      </c>
      <c r="G18" s="15">
        <f t="shared" si="4"/>
        <v>2311500</v>
      </c>
      <c r="H18" s="15">
        <v>12000000</v>
      </c>
      <c r="I18" s="15"/>
      <c r="J18" s="15"/>
      <c r="K18" s="15">
        <f t="shared" si="5"/>
        <v>73996500</v>
      </c>
    </row>
    <row r="19" spans="1:11" ht="15.75" customHeight="1" x14ac:dyDescent="0.25">
      <c r="A19" s="16">
        <f t="shared" si="0"/>
        <v>10</v>
      </c>
      <c r="B19" s="17">
        <f t="shared" si="1"/>
        <v>73996500</v>
      </c>
      <c r="C19" s="12" t="s">
        <v>20</v>
      </c>
      <c r="D19" s="13" t="s">
        <v>29</v>
      </c>
      <c r="E19" s="14">
        <f t="shared" si="2"/>
        <v>1111500</v>
      </c>
      <c r="F19" s="15">
        <f t="shared" si="3"/>
        <v>1200000</v>
      </c>
      <c r="G19" s="15">
        <f t="shared" si="4"/>
        <v>2311500</v>
      </c>
      <c r="H19" s="31"/>
      <c r="I19" s="15">
        <v>4000000</v>
      </c>
      <c r="J19" s="15"/>
      <c r="K19" s="15">
        <f t="shared" si="5"/>
        <v>68885000</v>
      </c>
    </row>
    <row r="20" spans="1:11" ht="15.75" customHeight="1" x14ac:dyDescent="0.25">
      <c r="A20" s="16">
        <f t="shared" si="0"/>
        <v>11</v>
      </c>
      <c r="B20" s="17">
        <f t="shared" si="1"/>
        <v>68885000</v>
      </c>
      <c r="C20" s="12" t="s">
        <v>21</v>
      </c>
      <c r="D20" s="13" t="s">
        <v>29</v>
      </c>
      <c r="E20" s="14">
        <f t="shared" si="2"/>
        <v>1111500</v>
      </c>
      <c r="F20" s="15">
        <f t="shared" si="3"/>
        <v>1200000</v>
      </c>
      <c r="G20" s="15">
        <f t="shared" si="4"/>
        <v>2311500</v>
      </c>
      <c r="H20" s="15"/>
      <c r="I20" s="15"/>
      <c r="J20" s="15"/>
      <c r="K20" s="15">
        <f t="shared" si="5"/>
        <v>67773500</v>
      </c>
    </row>
    <row r="21" spans="1:11" ht="15.75" customHeight="1" x14ac:dyDescent="0.25">
      <c r="A21" s="16">
        <f t="shared" si="0"/>
        <v>12</v>
      </c>
      <c r="B21" s="17">
        <f t="shared" si="1"/>
        <v>67773500</v>
      </c>
      <c r="C21" s="12" t="s">
        <v>22</v>
      </c>
      <c r="D21" s="13" t="s">
        <v>29</v>
      </c>
      <c r="E21" s="14">
        <f t="shared" si="2"/>
        <v>1111500</v>
      </c>
      <c r="F21" s="15">
        <f t="shared" si="3"/>
        <v>1200000</v>
      </c>
      <c r="G21" s="15">
        <f t="shared" si="4"/>
        <v>2311500</v>
      </c>
      <c r="H21" s="15"/>
      <c r="I21" s="15"/>
      <c r="J21" s="15"/>
      <c r="K21" s="15">
        <f t="shared" si="5"/>
        <v>66662000</v>
      </c>
    </row>
    <row r="22" spans="1:11" ht="15.75" customHeight="1" x14ac:dyDescent="0.25">
      <c r="A22" s="16">
        <f t="shared" si="0"/>
        <v>13</v>
      </c>
      <c r="B22" s="17">
        <f t="shared" si="1"/>
        <v>66662000</v>
      </c>
      <c r="C22" s="12" t="s">
        <v>23</v>
      </c>
      <c r="D22" s="13" t="s">
        <v>29</v>
      </c>
      <c r="E22" s="14">
        <f t="shared" si="2"/>
        <v>1111500</v>
      </c>
      <c r="F22" s="15">
        <f t="shared" si="3"/>
        <v>1200000</v>
      </c>
      <c r="G22" s="15">
        <f t="shared" si="4"/>
        <v>2311500</v>
      </c>
      <c r="H22" s="15"/>
      <c r="I22" s="15"/>
      <c r="J22" s="15"/>
      <c r="K22" s="15">
        <f t="shared" si="5"/>
        <v>65550500</v>
      </c>
    </row>
    <row r="23" spans="1:11" ht="15.75" customHeight="1" x14ac:dyDescent="0.25">
      <c r="A23" s="16">
        <f t="shared" si="0"/>
        <v>14</v>
      </c>
      <c r="B23" s="17">
        <f t="shared" si="1"/>
        <v>65550500</v>
      </c>
      <c r="C23" s="12" t="s">
        <v>24</v>
      </c>
      <c r="D23" s="13" t="s">
        <v>29</v>
      </c>
      <c r="E23" s="14">
        <f t="shared" si="2"/>
        <v>1111500</v>
      </c>
      <c r="F23" s="15">
        <f t="shared" si="3"/>
        <v>1200000</v>
      </c>
      <c r="G23" s="15">
        <f t="shared" si="4"/>
        <v>2311500</v>
      </c>
      <c r="H23" s="15"/>
      <c r="I23" s="15"/>
      <c r="J23" s="15"/>
      <c r="K23" s="15">
        <f t="shared" si="5"/>
        <v>64439000</v>
      </c>
    </row>
    <row r="24" spans="1:11" ht="15.75" customHeight="1" x14ac:dyDescent="0.25">
      <c r="A24" s="16">
        <f t="shared" si="0"/>
        <v>15</v>
      </c>
      <c r="B24" s="17">
        <f t="shared" si="1"/>
        <v>64439000</v>
      </c>
      <c r="C24" s="12" t="s">
        <v>25</v>
      </c>
      <c r="D24" s="13" t="s">
        <v>29</v>
      </c>
      <c r="E24" s="14">
        <f t="shared" si="2"/>
        <v>1111500</v>
      </c>
      <c r="F24" s="15">
        <f t="shared" si="3"/>
        <v>1200000</v>
      </c>
      <c r="G24" s="15">
        <f t="shared" si="4"/>
        <v>2311500</v>
      </c>
      <c r="H24" s="15"/>
      <c r="I24" s="15"/>
      <c r="J24" s="15"/>
      <c r="K24" s="15">
        <f t="shared" si="5"/>
        <v>63327500</v>
      </c>
    </row>
    <row r="25" spans="1:11" ht="15.75" customHeight="1" x14ac:dyDescent="0.25">
      <c r="A25" s="16">
        <f t="shared" si="0"/>
        <v>16</v>
      </c>
      <c r="B25" s="17">
        <f t="shared" si="1"/>
        <v>63327500</v>
      </c>
      <c r="C25" s="12" t="s">
        <v>26</v>
      </c>
      <c r="D25" s="13" t="s">
        <v>29</v>
      </c>
      <c r="E25" s="14">
        <f t="shared" si="2"/>
        <v>1111500</v>
      </c>
      <c r="F25" s="15">
        <f t="shared" si="3"/>
        <v>1200000</v>
      </c>
      <c r="G25" s="15">
        <f t="shared" si="4"/>
        <v>2311500</v>
      </c>
      <c r="H25" s="15"/>
      <c r="I25" s="15"/>
      <c r="J25" s="15"/>
      <c r="K25" s="15">
        <f t="shared" si="5"/>
        <v>62216000</v>
      </c>
    </row>
    <row r="26" spans="1:11" ht="15.75" customHeight="1" x14ac:dyDescent="0.25">
      <c r="A26" s="16">
        <f t="shared" si="0"/>
        <v>17</v>
      </c>
      <c r="B26" s="17">
        <f t="shared" si="1"/>
        <v>62216000</v>
      </c>
      <c r="C26" s="12" t="s">
        <v>16</v>
      </c>
      <c r="D26" s="13" t="s">
        <v>29</v>
      </c>
      <c r="E26" s="14">
        <f t="shared" si="2"/>
        <v>1111500</v>
      </c>
      <c r="F26" s="15">
        <f t="shared" si="3"/>
        <v>1200000</v>
      </c>
      <c r="G26" s="15">
        <f t="shared" si="4"/>
        <v>2311500</v>
      </c>
      <c r="H26" s="15"/>
      <c r="I26" s="15"/>
      <c r="J26" s="15">
        <v>4000000</v>
      </c>
      <c r="K26" s="15">
        <f t="shared" si="5"/>
        <v>57104500</v>
      </c>
    </row>
    <row r="27" spans="1:11" ht="15.75" customHeight="1" x14ac:dyDescent="0.25">
      <c r="A27" s="16">
        <f t="shared" si="0"/>
        <v>18</v>
      </c>
      <c r="B27" s="17">
        <f t="shared" si="1"/>
        <v>57104500</v>
      </c>
      <c r="C27" s="12" t="s">
        <v>17</v>
      </c>
      <c r="D27" s="13" t="s">
        <v>30</v>
      </c>
      <c r="E27" s="14">
        <f t="shared" si="2"/>
        <v>1111500</v>
      </c>
      <c r="F27" s="15">
        <f t="shared" si="3"/>
        <v>1200000</v>
      </c>
      <c r="G27" s="15">
        <f t="shared" si="4"/>
        <v>2311500</v>
      </c>
      <c r="H27" s="15"/>
      <c r="I27" s="15"/>
      <c r="J27" s="15"/>
      <c r="K27" s="15">
        <f t="shared" si="5"/>
        <v>55993000</v>
      </c>
    </row>
    <row r="28" spans="1:11" ht="15.75" customHeight="1" x14ac:dyDescent="0.25">
      <c r="A28" s="16">
        <f t="shared" si="0"/>
        <v>19</v>
      </c>
      <c r="B28" s="17">
        <f t="shared" si="1"/>
        <v>55993000</v>
      </c>
      <c r="C28" s="12" t="s">
        <v>18</v>
      </c>
      <c r="D28" s="13" t="s">
        <v>30</v>
      </c>
      <c r="E28" s="14">
        <f t="shared" si="2"/>
        <v>1111500</v>
      </c>
      <c r="F28" s="15">
        <f t="shared" si="3"/>
        <v>1200000</v>
      </c>
      <c r="G28" s="15">
        <f t="shared" si="4"/>
        <v>2311500</v>
      </c>
      <c r="H28" s="15"/>
      <c r="I28" s="15"/>
      <c r="J28" s="15"/>
      <c r="K28" s="15">
        <f t="shared" si="5"/>
        <v>54881500</v>
      </c>
    </row>
    <row r="29" spans="1:11" ht="15.75" customHeight="1" x14ac:dyDescent="0.25">
      <c r="A29" s="16">
        <f t="shared" si="0"/>
        <v>20</v>
      </c>
      <c r="B29" s="17">
        <f t="shared" si="1"/>
        <v>54881500</v>
      </c>
      <c r="C29" s="12" t="s">
        <v>27</v>
      </c>
      <c r="D29" s="13" t="s">
        <v>30</v>
      </c>
      <c r="E29" s="14">
        <f t="shared" si="2"/>
        <v>1111500</v>
      </c>
      <c r="F29" s="15">
        <f t="shared" si="3"/>
        <v>1200000</v>
      </c>
      <c r="G29" s="15">
        <f t="shared" si="4"/>
        <v>2311500</v>
      </c>
      <c r="H29" s="15"/>
      <c r="I29" s="15"/>
      <c r="J29" s="15"/>
      <c r="K29" s="15">
        <f t="shared" si="5"/>
        <v>53770000</v>
      </c>
    </row>
    <row r="30" spans="1:11" ht="15.75" customHeight="1" x14ac:dyDescent="0.25">
      <c r="A30" s="16">
        <f t="shared" si="0"/>
        <v>21</v>
      </c>
      <c r="B30" s="17">
        <f t="shared" si="1"/>
        <v>53770000</v>
      </c>
      <c r="C30" s="12" t="s">
        <v>19</v>
      </c>
      <c r="D30" s="13" t="s">
        <v>30</v>
      </c>
      <c r="E30" s="14">
        <f t="shared" si="2"/>
        <v>1111500</v>
      </c>
      <c r="F30" s="15">
        <f t="shared" si="3"/>
        <v>1200000</v>
      </c>
      <c r="G30" s="15">
        <f t="shared" si="4"/>
        <v>2311500</v>
      </c>
      <c r="H30" s="15">
        <v>12000000</v>
      </c>
      <c r="I30" s="15"/>
      <c r="J30" s="15"/>
      <c r="K30" s="15">
        <f t="shared" si="5"/>
        <v>40658500</v>
      </c>
    </row>
    <row r="31" spans="1:11" ht="15.75" customHeight="1" x14ac:dyDescent="0.25">
      <c r="A31" s="16">
        <f t="shared" si="0"/>
        <v>22</v>
      </c>
      <c r="B31" s="17">
        <f t="shared" si="1"/>
        <v>40658500</v>
      </c>
      <c r="C31" s="12" t="s">
        <v>20</v>
      </c>
      <c r="D31" s="13" t="s">
        <v>30</v>
      </c>
      <c r="E31" s="14">
        <f t="shared" si="2"/>
        <v>1111500</v>
      </c>
      <c r="F31" s="15">
        <f t="shared" si="3"/>
        <v>1200000</v>
      </c>
      <c r="G31" s="15">
        <f t="shared" si="4"/>
        <v>2311500</v>
      </c>
      <c r="H31" s="31"/>
      <c r="I31" s="15">
        <v>4000000</v>
      </c>
      <c r="J31" s="15"/>
      <c r="K31" s="15">
        <f t="shared" si="5"/>
        <v>35547000</v>
      </c>
    </row>
    <row r="32" spans="1:11" ht="15.75" customHeight="1" x14ac:dyDescent="0.25">
      <c r="A32" s="16">
        <f t="shared" si="0"/>
        <v>23</v>
      </c>
      <c r="B32" s="17">
        <f t="shared" si="1"/>
        <v>35547000</v>
      </c>
      <c r="C32" s="12" t="s">
        <v>21</v>
      </c>
      <c r="D32" s="13" t="s">
        <v>30</v>
      </c>
      <c r="E32" s="14">
        <f t="shared" si="2"/>
        <v>1111500</v>
      </c>
      <c r="F32" s="15">
        <f t="shared" si="3"/>
        <v>1200000</v>
      </c>
      <c r="G32" s="15">
        <f t="shared" si="4"/>
        <v>2311500</v>
      </c>
      <c r="H32" s="15"/>
      <c r="I32" s="15"/>
      <c r="J32" s="15"/>
      <c r="K32" s="15">
        <f t="shared" si="5"/>
        <v>34435500</v>
      </c>
    </row>
    <row r="33" spans="1:11" ht="15.75" customHeight="1" x14ac:dyDescent="0.25">
      <c r="A33" s="16">
        <f t="shared" si="0"/>
        <v>24</v>
      </c>
      <c r="B33" s="17">
        <f t="shared" si="1"/>
        <v>34435500</v>
      </c>
      <c r="C33" s="12" t="s">
        <v>22</v>
      </c>
      <c r="D33" s="13" t="s">
        <v>30</v>
      </c>
      <c r="E33" s="14">
        <f t="shared" si="2"/>
        <v>1111500</v>
      </c>
      <c r="F33" s="15">
        <f t="shared" si="3"/>
        <v>1200000</v>
      </c>
      <c r="G33" s="15">
        <f t="shared" si="4"/>
        <v>2311500</v>
      </c>
      <c r="H33" s="15"/>
      <c r="I33" s="15"/>
      <c r="J33" s="15"/>
      <c r="K33" s="15">
        <f t="shared" si="5"/>
        <v>33324000</v>
      </c>
    </row>
    <row r="34" spans="1:11" ht="15.75" customHeight="1" x14ac:dyDescent="0.25">
      <c r="A34" s="16">
        <f t="shared" si="0"/>
        <v>25</v>
      </c>
      <c r="B34" s="17">
        <f t="shared" si="1"/>
        <v>33324000</v>
      </c>
      <c r="C34" s="12" t="s">
        <v>23</v>
      </c>
      <c r="D34" s="13" t="s">
        <v>30</v>
      </c>
      <c r="E34" s="14">
        <f t="shared" si="2"/>
        <v>1111500</v>
      </c>
      <c r="F34" s="15">
        <f t="shared" si="3"/>
        <v>1200000</v>
      </c>
      <c r="G34" s="15">
        <f t="shared" si="4"/>
        <v>2311500</v>
      </c>
      <c r="H34" s="15"/>
      <c r="I34" s="15"/>
      <c r="J34" s="15"/>
      <c r="K34" s="15">
        <f t="shared" si="5"/>
        <v>32212500</v>
      </c>
    </row>
    <row r="35" spans="1:11" ht="15.75" customHeight="1" x14ac:dyDescent="0.25">
      <c r="A35" s="16">
        <f t="shared" si="0"/>
        <v>26</v>
      </c>
      <c r="B35" s="17">
        <f t="shared" si="1"/>
        <v>32212500</v>
      </c>
      <c r="C35" s="12" t="s">
        <v>24</v>
      </c>
      <c r="D35" s="13" t="s">
        <v>30</v>
      </c>
      <c r="E35" s="14">
        <f t="shared" si="2"/>
        <v>1111500</v>
      </c>
      <c r="F35" s="15">
        <f t="shared" si="3"/>
        <v>1200000</v>
      </c>
      <c r="G35" s="15">
        <f t="shared" si="4"/>
        <v>2311500</v>
      </c>
      <c r="H35" s="15"/>
      <c r="I35" s="15"/>
      <c r="J35" s="15"/>
      <c r="K35" s="15">
        <f t="shared" si="5"/>
        <v>31101000</v>
      </c>
    </row>
    <row r="36" spans="1:11" ht="15.75" customHeight="1" x14ac:dyDescent="0.25">
      <c r="A36" s="16">
        <f t="shared" si="0"/>
        <v>27</v>
      </c>
      <c r="B36" s="17">
        <f t="shared" si="1"/>
        <v>31101000</v>
      </c>
      <c r="C36" s="12" t="s">
        <v>25</v>
      </c>
      <c r="D36" s="13" t="s">
        <v>30</v>
      </c>
      <c r="E36" s="14">
        <f t="shared" si="2"/>
        <v>1111500</v>
      </c>
      <c r="F36" s="15">
        <f t="shared" si="3"/>
        <v>1200000</v>
      </c>
      <c r="G36" s="15">
        <f t="shared" si="4"/>
        <v>2311500</v>
      </c>
      <c r="H36" s="15"/>
      <c r="I36" s="15"/>
      <c r="J36" s="15"/>
      <c r="K36" s="15">
        <f t="shared" si="5"/>
        <v>29989500</v>
      </c>
    </row>
    <row r="37" spans="1:11" ht="15.75" customHeight="1" x14ac:dyDescent="0.25">
      <c r="A37" s="16">
        <f t="shared" si="0"/>
        <v>28</v>
      </c>
      <c r="B37" s="17">
        <f t="shared" si="1"/>
        <v>29989500</v>
      </c>
      <c r="C37" s="12" t="s">
        <v>26</v>
      </c>
      <c r="D37" s="13" t="s">
        <v>30</v>
      </c>
      <c r="E37" s="14">
        <f t="shared" si="2"/>
        <v>1111500</v>
      </c>
      <c r="F37" s="15">
        <f t="shared" si="3"/>
        <v>1200000</v>
      </c>
      <c r="G37" s="15">
        <f t="shared" si="4"/>
        <v>2311500</v>
      </c>
      <c r="H37" s="15"/>
      <c r="I37" s="15"/>
      <c r="J37" s="15"/>
      <c r="K37" s="15">
        <f t="shared" si="5"/>
        <v>28878000</v>
      </c>
    </row>
    <row r="38" spans="1:11" ht="15.75" customHeight="1" x14ac:dyDescent="0.25">
      <c r="A38" s="16">
        <f t="shared" si="0"/>
        <v>29</v>
      </c>
      <c r="B38" s="17">
        <f t="shared" si="1"/>
        <v>28878000</v>
      </c>
      <c r="C38" s="12" t="s">
        <v>16</v>
      </c>
      <c r="D38" s="13" t="s">
        <v>30</v>
      </c>
      <c r="E38" s="14">
        <f t="shared" si="2"/>
        <v>1111500</v>
      </c>
      <c r="F38" s="15">
        <f t="shared" si="3"/>
        <v>1200000</v>
      </c>
      <c r="G38" s="15">
        <f t="shared" si="4"/>
        <v>2311500</v>
      </c>
      <c r="H38" s="15"/>
      <c r="I38" s="15"/>
      <c r="J38" s="15">
        <v>4000000</v>
      </c>
      <c r="K38" s="15">
        <f t="shared" si="5"/>
        <v>23766500</v>
      </c>
    </row>
    <row r="39" spans="1:11" ht="15.75" customHeight="1" x14ac:dyDescent="0.25">
      <c r="A39" s="16">
        <f t="shared" si="0"/>
        <v>30</v>
      </c>
      <c r="B39" s="17">
        <f t="shared" si="1"/>
        <v>23766500</v>
      </c>
      <c r="C39" s="12" t="s">
        <v>17</v>
      </c>
      <c r="D39" s="13" t="s">
        <v>31</v>
      </c>
      <c r="E39" s="14">
        <f t="shared" si="2"/>
        <v>1111500</v>
      </c>
      <c r="F39" s="15">
        <f t="shared" si="3"/>
        <v>1200000</v>
      </c>
      <c r="G39" s="15">
        <f t="shared" si="4"/>
        <v>2311500</v>
      </c>
      <c r="H39" s="15"/>
      <c r="I39" s="15"/>
      <c r="J39" s="15"/>
      <c r="K39" s="15">
        <f t="shared" si="5"/>
        <v>22655000</v>
      </c>
    </row>
    <row r="40" spans="1:11" ht="15.75" customHeight="1" x14ac:dyDescent="0.25">
      <c r="A40" s="16">
        <f t="shared" si="0"/>
        <v>31</v>
      </c>
      <c r="B40" s="17">
        <f t="shared" si="1"/>
        <v>22655000</v>
      </c>
      <c r="C40" s="12" t="s">
        <v>18</v>
      </c>
      <c r="D40" s="13" t="s">
        <v>31</v>
      </c>
      <c r="E40" s="14">
        <f t="shared" si="2"/>
        <v>1111500</v>
      </c>
      <c r="F40" s="15">
        <f t="shared" si="3"/>
        <v>1200000</v>
      </c>
      <c r="G40" s="15">
        <f t="shared" si="4"/>
        <v>2311500</v>
      </c>
      <c r="H40" s="15"/>
      <c r="I40" s="15"/>
      <c r="J40" s="15"/>
      <c r="K40" s="15">
        <f t="shared" si="5"/>
        <v>21543500</v>
      </c>
    </row>
    <row r="41" spans="1:11" ht="15.75" customHeight="1" x14ac:dyDescent="0.25">
      <c r="A41" s="16">
        <f t="shared" si="0"/>
        <v>32</v>
      </c>
      <c r="B41" s="17">
        <f t="shared" si="1"/>
        <v>21543500</v>
      </c>
      <c r="C41" s="12" t="s">
        <v>27</v>
      </c>
      <c r="D41" s="13" t="s">
        <v>31</v>
      </c>
      <c r="E41" s="14">
        <f t="shared" si="2"/>
        <v>1111500</v>
      </c>
      <c r="F41" s="15">
        <f t="shared" si="3"/>
        <v>1200000</v>
      </c>
      <c r="G41" s="15">
        <f t="shared" si="4"/>
        <v>2311500</v>
      </c>
      <c r="H41" s="15"/>
      <c r="I41" s="15"/>
      <c r="J41" s="15"/>
      <c r="K41" s="15">
        <f t="shared" si="5"/>
        <v>20432000</v>
      </c>
    </row>
    <row r="42" spans="1:11" ht="15.75" customHeight="1" x14ac:dyDescent="0.25">
      <c r="A42" s="16">
        <f t="shared" si="0"/>
        <v>33</v>
      </c>
      <c r="B42" s="17">
        <f t="shared" si="1"/>
        <v>20432000</v>
      </c>
      <c r="C42" s="12" t="s">
        <v>19</v>
      </c>
      <c r="D42" s="13" t="s">
        <v>31</v>
      </c>
      <c r="E42" s="14">
        <f t="shared" si="2"/>
        <v>1111500</v>
      </c>
      <c r="F42" s="15">
        <f t="shared" si="3"/>
        <v>1200000</v>
      </c>
      <c r="G42" s="15">
        <f t="shared" si="4"/>
        <v>2311500</v>
      </c>
      <c r="H42" s="15">
        <v>12000000</v>
      </c>
      <c r="I42" s="15"/>
      <c r="J42" s="15"/>
      <c r="K42" s="15">
        <f t="shared" si="5"/>
        <v>7320500</v>
      </c>
    </row>
    <row r="43" spans="1:11" ht="15.75" customHeight="1" x14ac:dyDescent="0.25">
      <c r="A43" s="16">
        <f t="shared" ref="A43:A74" si="6">+A42+1</f>
        <v>34</v>
      </c>
      <c r="B43" s="17">
        <f t="shared" ref="B43:B74" si="7">+K42</f>
        <v>7320500</v>
      </c>
      <c r="C43" s="12" t="s">
        <v>20</v>
      </c>
      <c r="D43" s="13" t="s">
        <v>31</v>
      </c>
      <c r="E43" s="14">
        <f t="shared" ref="E43:E74" si="8">+E42</f>
        <v>1111500</v>
      </c>
      <c r="F43" s="15">
        <f t="shared" ref="F43:F74" si="9">+F42</f>
        <v>1200000</v>
      </c>
      <c r="G43" s="15">
        <f t="shared" ref="G43:G74" si="10">+G42</f>
        <v>2311500</v>
      </c>
      <c r="H43" s="31"/>
      <c r="I43" s="15">
        <v>4000000</v>
      </c>
      <c r="J43" s="15"/>
      <c r="K43" s="15">
        <f t="shared" si="5"/>
        <v>2209000</v>
      </c>
    </row>
    <row r="44" spans="1:11" ht="15.75" customHeight="1" x14ac:dyDescent="0.25">
      <c r="A44" s="16">
        <f t="shared" si="6"/>
        <v>35</v>
      </c>
      <c r="B44" s="17">
        <f t="shared" si="7"/>
        <v>2209000</v>
      </c>
      <c r="C44" s="30" t="s">
        <v>21</v>
      </c>
      <c r="D44" s="13" t="s">
        <v>31</v>
      </c>
      <c r="E44" s="14">
        <f t="shared" si="8"/>
        <v>1111500</v>
      </c>
      <c r="F44" s="15">
        <f t="shared" si="9"/>
        <v>1200000</v>
      </c>
      <c r="G44" s="15">
        <f t="shared" si="10"/>
        <v>2311500</v>
      </c>
      <c r="H44" s="15"/>
      <c r="I44" s="15"/>
      <c r="J44" s="15"/>
      <c r="K44" s="15">
        <f t="shared" si="5"/>
        <v>1097500</v>
      </c>
    </row>
    <row r="45" spans="1:11" ht="15.75" customHeight="1" x14ac:dyDescent="0.25">
      <c r="A45" s="16">
        <f t="shared" si="6"/>
        <v>36</v>
      </c>
      <c r="B45" s="17">
        <f t="shared" si="7"/>
        <v>1097500</v>
      </c>
      <c r="C45" s="12" t="s">
        <v>22</v>
      </c>
      <c r="D45" s="13" t="s">
        <v>31</v>
      </c>
      <c r="E45" s="14">
        <f t="shared" si="8"/>
        <v>1111500</v>
      </c>
      <c r="F45" s="15">
        <f t="shared" si="9"/>
        <v>1200000</v>
      </c>
      <c r="G45" s="15">
        <f t="shared" si="10"/>
        <v>2311500</v>
      </c>
      <c r="H45" s="15"/>
      <c r="I45" s="15"/>
      <c r="J45" s="15"/>
      <c r="K45" s="15">
        <f t="shared" si="5"/>
        <v>-14000</v>
      </c>
    </row>
    <row r="46" spans="1:11" ht="15.75" x14ac:dyDescent="0.25">
      <c r="A46" s="16">
        <f t="shared" si="6"/>
        <v>37</v>
      </c>
      <c r="B46" s="17">
        <f t="shared" si="7"/>
        <v>-14000</v>
      </c>
      <c r="C46" s="12" t="s">
        <v>23</v>
      </c>
      <c r="D46" s="13" t="s">
        <v>31</v>
      </c>
      <c r="E46" s="14">
        <f t="shared" si="8"/>
        <v>1111500</v>
      </c>
      <c r="F46" s="15">
        <f t="shared" si="9"/>
        <v>1200000</v>
      </c>
      <c r="G46" s="15">
        <f t="shared" si="10"/>
        <v>2311500</v>
      </c>
      <c r="H46" s="15"/>
      <c r="I46" s="15"/>
      <c r="J46" s="15"/>
      <c r="K46" s="15">
        <f t="shared" si="5"/>
        <v>-1125500</v>
      </c>
    </row>
    <row r="47" spans="1:11" ht="15.75" x14ac:dyDescent="0.25">
      <c r="A47" s="16">
        <f t="shared" si="6"/>
        <v>38</v>
      </c>
      <c r="B47" s="17">
        <f t="shared" si="7"/>
        <v>-1125500</v>
      </c>
      <c r="C47" s="12" t="s">
        <v>24</v>
      </c>
      <c r="D47" s="13" t="s">
        <v>31</v>
      </c>
      <c r="E47" s="14">
        <f t="shared" si="8"/>
        <v>1111500</v>
      </c>
      <c r="F47" s="15">
        <f t="shared" si="9"/>
        <v>1200000</v>
      </c>
      <c r="G47" s="15">
        <f t="shared" si="10"/>
        <v>2311500</v>
      </c>
      <c r="H47" s="15"/>
      <c r="I47" s="15"/>
      <c r="J47" s="15"/>
      <c r="K47" s="15">
        <f t="shared" si="5"/>
        <v>-2237000</v>
      </c>
    </row>
    <row r="48" spans="1:11" ht="15.75" x14ac:dyDescent="0.25">
      <c r="A48" s="16">
        <f t="shared" si="6"/>
        <v>39</v>
      </c>
      <c r="B48" s="17">
        <f t="shared" si="7"/>
        <v>-2237000</v>
      </c>
      <c r="C48" s="12" t="s">
        <v>25</v>
      </c>
      <c r="D48" s="13" t="s">
        <v>31</v>
      </c>
      <c r="E48" s="14">
        <f t="shared" si="8"/>
        <v>1111500</v>
      </c>
      <c r="F48" s="15">
        <f t="shared" si="9"/>
        <v>1200000</v>
      </c>
      <c r="G48" s="15">
        <f t="shared" si="10"/>
        <v>2311500</v>
      </c>
      <c r="H48" s="15"/>
      <c r="I48" s="15"/>
      <c r="J48" s="15"/>
      <c r="K48" s="15">
        <f t="shared" si="5"/>
        <v>-3348500</v>
      </c>
    </row>
    <row r="49" spans="1:11" ht="15.75" x14ac:dyDescent="0.25">
      <c r="A49" s="16">
        <f t="shared" si="6"/>
        <v>40</v>
      </c>
      <c r="B49" s="17">
        <f t="shared" si="7"/>
        <v>-3348500</v>
      </c>
      <c r="C49" s="12" t="s">
        <v>26</v>
      </c>
      <c r="D49" s="13" t="s">
        <v>31</v>
      </c>
      <c r="E49" s="14">
        <f t="shared" si="8"/>
        <v>1111500</v>
      </c>
      <c r="F49" s="15">
        <f t="shared" si="9"/>
        <v>1200000</v>
      </c>
      <c r="G49" s="15">
        <f t="shared" si="10"/>
        <v>2311500</v>
      </c>
      <c r="H49" s="15"/>
      <c r="I49" s="15"/>
      <c r="J49" s="15"/>
      <c r="K49" s="15">
        <f t="shared" si="5"/>
        <v>-4460000</v>
      </c>
    </row>
    <row r="50" spans="1:11" ht="15.75" x14ac:dyDescent="0.25">
      <c r="A50" s="16">
        <f t="shared" si="6"/>
        <v>41</v>
      </c>
      <c r="B50" s="17">
        <f t="shared" si="7"/>
        <v>-4460000</v>
      </c>
      <c r="C50" s="12" t="s">
        <v>16</v>
      </c>
      <c r="D50" s="13" t="s">
        <v>31</v>
      </c>
      <c r="E50" s="14">
        <f t="shared" si="8"/>
        <v>1111500</v>
      </c>
      <c r="F50" s="15">
        <f t="shared" si="9"/>
        <v>1200000</v>
      </c>
      <c r="G50" s="15">
        <f t="shared" si="10"/>
        <v>2311500</v>
      </c>
      <c r="H50" s="15"/>
      <c r="I50" s="15"/>
      <c r="J50" s="15"/>
      <c r="K50" s="15">
        <f t="shared" si="5"/>
        <v>-5571500</v>
      </c>
    </row>
    <row r="51" spans="1:11" ht="15.75" x14ac:dyDescent="0.25">
      <c r="A51" s="16">
        <f t="shared" si="6"/>
        <v>42</v>
      </c>
      <c r="B51" s="17">
        <f t="shared" si="7"/>
        <v>-5571500</v>
      </c>
      <c r="C51" s="12" t="s">
        <v>17</v>
      </c>
      <c r="D51" s="13" t="s">
        <v>36</v>
      </c>
      <c r="E51" s="14">
        <f t="shared" si="8"/>
        <v>1111500</v>
      </c>
      <c r="F51" s="15">
        <f t="shared" si="9"/>
        <v>1200000</v>
      </c>
      <c r="G51" s="15">
        <f t="shared" si="10"/>
        <v>2311500</v>
      </c>
      <c r="H51" s="15"/>
      <c r="I51" s="15"/>
      <c r="J51" s="15"/>
      <c r="K51" s="15">
        <f t="shared" si="5"/>
        <v>-6683000</v>
      </c>
    </row>
    <row r="52" spans="1:11" ht="15.75" x14ac:dyDescent="0.25">
      <c r="A52" s="16">
        <f t="shared" si="6"/>
        <v>43</v>
      </c>
      <c r="B52" s="17">
        <f t="shared" si="7"/>
        <v>-6683000</v>
      </c>
      <c r="C52" s="12" t="s">
        <v>18</v>
      </c>
      <c r="D52" s="13" t="s">
        <v>36</v>
      </c>
      <c r="E52" s="14">
        <f t="shared" si="8"/>
        <v>1111500</v>
      </c>
      <c r="F52" s="15">
        <f t="shared" si="9"/>
        <v>1200000</v>
      </c>
      <c r="G52" s="15">
        <f t="shared" si="10"/>
        <v>2311500</v>
      </c>
      <c r="H52" s="15"/>
      <c r="I52" s="15"/>
      <c r="J52" s="15"/>
      <c r="K52" s="15">
        <f t="shared" si="5"/>
        <v>-7794500</v>
      </c>
    </row>
    <row r="53" spans="1:11" ht="15.75" x14ac:dyDescent="0.25">
      <c r="A53" s="16">
        <f t="shared" si="6"/>
        <v>44</v>
      </c>
      <c r="B53" s="17">
        <f t="shared" si="7"/>
        <v>-7794500</v>
      </c>
      <c r="C53" s="12" t="s">
        <v>27</v>
      </c>
      <c r="D53" s="13" t="s">
        <v>36</v>
      </c>
      <c r="E53" s="14">
        <f t="shared" si="8"/>
        <v>1111500</v>
      </c>
      <c r="F53" s="15">
        <f t="shared" si="9"/>
        <v>1200000</v>
      </c>
      <c r="G53" s="15">
        <f t="shared" si="10"/>
        <v>2311500</v>
      </c>
      <c r="H53" s="15"/>
      <c r="I53" s="15"/>
      <c r="J53" s="15"/>
      <c r="K53" s="15">
        <f t="shared" si="5"/>
        <v>-8906000</v>
      </c>
    </row>
    <row r="54" spans="1:11" ht="15.75" x14ac:dyDescent="0.25">
      <c r="A54" s="16">
        <f t="shared" si="6"/>
        <v>45</v>
      </c>
      <c r="B54" s="17">
        <f t="shared" si="7"/>
        <v>-8906000</v>
      </c>
      <c r="C54" s="12" t="s">
        <v>19</v>
      </c>
      <c r="D54" s="13" t="s">
        <v>36</v>
      </c>
      <c r="E54" s="14">
        <f t="shared" si="8"/>
        <v>1111500</v>
      </c>
      <c r="F54" s="15">
        <f t="shared" si="9"/>
        <v>1200000</v>
      </c>
      <c r="G54" s="15">
        <f t="shared" si="10"/>
        <v>2311500</v>
      </c>
      <c r="H54" s="15"/>
      <c r="I54" s="15"/>
      <c r="J54" s="15"/>
      <c r="K54" s="15">
        <f t="shared" si="5"/>
        <v>-10017500</v>
      </c>
    </row>
    <row r="55" spans="1:11" ht="15.75" x14ac:dyDescent="0.25">
      <c r="A55" s="16">
        <f t="shared" si="6"/>
        <v>46</v>
      </c>
      <c r="B55" s="17">
        <f t="shared" si="7"/>
        <v>-10017500</v>
      </c>
      <c r="C55" s="12" t="s">
        <v>20</v>
      </c>
      <c r="D55" s="13" t="s">
        <v>36</v>
      </c>
      <c r="E55" s="14">
        <f t="shared" si="8"/>
        <v>1111500</v>
      </c>
      <c r="F55" s="15">
        <f t="shared" si="9"/>
        <v>1200000</v>
      </c>
      <c r="G55" s="15">
        <f t="shared" si="10"/>
        <v>2311500</v>
      </c>
      <c r="H55" s="31"/>
      <c r="I55" s="15"/>
      <c r="J55" s="15"/>
      <c r="K55" s="15">
        <f t="shared" si="5"/>
        <v>-11129000</v>
      </c>
    </row>
    <row r="56" spans="1:11" ht="15.75" x14ac:dyDescent="0.25">
      <c r="A56" s="16">
        <f t="shared" si="6"/>
        <v>47</v>
      </c>
      <c r="B56" s="17">
        <f t="shared" si="7"/>
        <v>-11129000</v>
      </c>
      <c r="C56" s="30" t="s">
        <v>21</v>
      </c>
      <c r="D56" s="13" t="s">
        <v>36</v>
      </c>
      <c r="E56" s="14">
        <f t="shared" si="8"/>
        <v>1111500</v>
      </c>
      <c r="F56" s="15">
        <f t="shared" si="9"/>
        <v>1200000</v>
      </c>
      <c r="G56" s="15">
        <f t="shared" si="10"/>
        <v>2311500</v>
      </c>
      <c r="H56" s="15"/>
      <c r="I56" s="15"/>
      <c r="J56" s="15"/>
      <c r="K56" s="15">
        <f t="shared" si="5"/>
        <v>-12240500</v>
      </c>
    </row>
    <row r="57" spans="1:11" ht="15.75" x14ac:dyDescent="0.25">
      <c r="A57" s="16">
        <f t="shared" si="6"/>
        <v>48</v>
      </c>
      <c r="B57" s="17">
        <f t="shared" si="7"/>
        <v>-12240500</v>
      </c>
      <c r="C57" s="12" t="s">
        <v>22</v>
      </c>
      <c r="D57" s="13" t="s">
        <v>36</v>
      </c>
      <c r="E57" s="14">
        <f t="shared" si="8"/>
        <v>1111500</v>
      </c>
      <c r="F57" s="15">
        <f t="shared" si="9"/>
        <v>1200000</v>
      </c>
      <c r="G57" s="15">
        <f t="shared" si="10"/>
        <v>2311500</v>
      </c>
      <c r="H57" s="15"/>
      <c r="I57" s="15"/>
      <c r="J57" s="15"/>
      <c r="K57" s="15">
        <f t="shared" si="5"/>
        <v>-13352000</v>
      </c>
    </row>
    <row r="58" spans="1:11" ht="15.75" x14ac:dyDescent="0.25">
      <c r="A58" s="16">
        <f t="shared" si="6"/>
        <v>49</v>
      </c>
      <c r="B58" s="17">
        <f t="shared" si="7"/>
        <v>-13352000</v>
      </c>
      <c r="C58" s="12" t="s">
        <v>23</v>
      </c>
      <c r="D58" s="13" t="s">
        <v>36</v>
      </c>
      <c r="E58" s="14">
        <f t="shared" si="8"/>
        <v>1111500</v>
      </c>
      <c r="F58" s="15">
        <f t="shared" si="9"/>
        <v>1200000</v>
      </c>
      <c r="G58" s="15">
        <f t="shared" si="10"/>
        <v>2311500</v>
      </c>
      <c r="H58" s="15"/>
      <c r="I58" s="15"/>
      <c r="J58" s="15"/>
      <c r="K58" s="15">
        <f t="shared" si="5"/>
        <v>-14463500</v>
      </c>
    </row>
    <row r="59" spans="1:11" ht="15.75" x14ac:dyDescent="0.25">
      <c r="A59" s="16">
        <f t="shared" si="6"/>
        <v>50</v>
      </c>
      <c r="B59" s="17">
        <f t="shared" si="7"/>
        <v>-14463500</v>
      </c>
      <c r="C59" s="12" t="s">
        <v>24</v>
      </c>
      <c r="D59" s="13" t="s">
        <v>36</v>
      </c>
      <c r="E59" s="14">
        <f t="shared" si="8"/>
        <v>1111500</v>
      </c>
      <c r="F59" s="15">
        <f t="shared" si="9"/>
        <v>1200000</v>
      </c>
      <c r="G59" s="15">
        <f t="shared" si="10"/>
        <v>2311500</v>
      </c>
      <c r="H59" s="15"/>
      <c r="I59" s="15"/>
      <c r="J59" s="15"/>
      <c r="K59" s="15">
        <f t="shared" si="5"/>
        <v>-15575000</v>
      </c>
    </row>
    <row r="60" spans="1:11" ht="15.75" x14ac:dyDescent="0.25">
      <c r="A60" s="16">
        <f t="shared" si="6"/>
        <v>51</v>
      </c>
      <c r="B60" s="17">
        <f t="shared" si="7"/>
        <v>-15575000</v>
      </c>
      <c r="C60" s="12" t="s">
        <v>25</v>
      </c>
      <c r="D60" s="13" t="s">
        <v>36</v>
      </c>
      <c r="E60" s="14">
        <f t="shared" si="8"/>
        <v>1111500</v>
      </c>
      <c r="F60" s="15">
        <f t="shared" si="9"/>
        <v>1200000</v>
      </c>
      <c r="G60" s="15">
        <f t="shared" si="10"/>
        <v>2311500</v>
      </c>
      <c r="H60" s="15"/>
      <c r="I60" s="15"/>
      <c r="J60" s="15"/>
      <c r="K60" s="15">
        <f t="shared" si="5"/>
        <v>-16686500</v>
      </c>
    </row>
    <row r="61" spans="1:11" ht="15.75" x14ac:dyDescent="0.25">
      <c r="A61" s="16">
        <f t="shared" si="6"/>
        <v>52</v>
      </c>
      <c r="B61" s="17">
        <f t="shared" si="7"/>
        <v>-16686500</v>
      </c>
      <c r="C61" s="12" t="s">
        <v>26</v>
      </c>
      <c r="D61" s="13" t="s">
        <v>36</v>
      </c>
      <c r="E61" s="14">
        <f t="shared" si="8"/>
        <v>1111500</v>
      </c>
      <c r="F61" s="15">
        <f t="shared" si="9"/>
        <v>1200000</v>
      </c>
      <c r="G61" s="15">
        <f t="shared" si="10"/>
        <v>2311500</v>
      </c>
      <c r="H61" s="15"/>
      <c r="I61" s="15"/>
      <c r="J61" s="15"/>
      <c r="K61" s="15">
        <f t="shared" si="5"/>
        <v>-17798000</v>
      </c>
    </row>
    <row r="62" spans="1:11" ht="15.75" x14ac:dyDescent="0.25">
      <c r="A62" s="16">
        <f t="shared" si="6"/>
        <v>53</v>
      </c>
      <c r="B62" s="17">
        <f t="shared" si="7"/>
        <v>-17798000</v>
      </c>
      <c r="C62" s="12" t="s">
        <v>16</v>
      </c>
      <c r="D62" s="13" t="s">
        <v>36</v>
      </c>
      <c r="E62" s="14">
        <f t="shared" si="8"/>
        <v>1111500</v>
      </c>
      <c r="F62" s="15">
        <f t="shared" si="9"/>
        <v>1200000</v>
      </c>
      <c r="G62" s="15">
        <f t="shared" si="10"/>
        <v>2311500</v>
      </c>
      <c r="H62" s="15"/>
      <c r="I62" s="15"/>
      <c r="J62" s="15"/>
      <c r="K62" s="15">
        <f t="shared" si="5"/>
        <v>-18909500</v>
      </c>
    </row>
    <row r="63" spans="1:11" ht="15.75" x14ac:dyDescent="0.25">
      <c r="A63" s="16">
        <f t="shared" si="6"/>
        <v>54</v>
      </c>
      <c r="B63" s="17">
        <f t="shared" si="7"/>
        <v>-18909500</v>
      </c>
      <c r="C63" s="12" t="s">
        <v>17</v>
      </c>
      <c r="D63" s="13" t="s">
        <v>61</v>
      </c>
      <c r="E63" s="14">
        <f t="shared" si="8"/>
        <v>1111500</v>
      </c>
      <c r="F63" s="15">
        <f t="shared" si="9"/>
        <v>1200000</v>
      </c>
      <c r="G63" s="15">
        <f t="shared" si="10"/>
        <v>2311500</v>
      </c>
      <c r="H63" s="15"/>
      <c r="I63" s="15"/>
      <c r="J63" s="15"/>
      <c r="K63" s="15">
        <f t="shared" si="5"/>
        <v>-20021000</v>
      </c>
    </row>
    <row r="64" spans="1:11" ht="15.75" x14ac:dyDescent="0.25">
      <c r="A64" s="16">
        <f t="shared" si="6"/>
        <v>55</v>
      </c>
      <c r="B64" s="17">
        <f t="shared" si="7"/>
        <v>-20021000</v>
      </c>
      <c r="C64" s="12" t="s">
        <v>18</v>
      </c>
      <c r="D64" s="13" t="s">
        <v>61</v>
      </c>
      <c r="E64" s="14">
        <f t="shared" si="8"/>
        <v>1111500</v>
      </c>
      <c r="F64" s="15">
        <f t="shared" si="9"/>
        <v>1200000</v>
      </c>
      <c r="G64" s="15">
        <f t="shared" si="10"/>
        <v>2311500</v>
      </c>
      <c r="H64" s="15"/>
      <c r="I64" s="15"/>
      <c r="J64" s="15"/>
      <c r="K64" s="15">
        <f t="shared" si="5"/>
        <v>-21132500</v>
      </c>
    </row>
    <row r="65" spans="1:11" ht="15.75" x14ac:dyDescent="0.25">
      <c r="A65" s="16">
        <f t="shared" si="6"/>
        <v>56</v>
      </c>
      <c r="B65" s="17">
        <f t="shared" si="7"/>
        <v>-21132500</v>
      </c>
      <c r="C65" s="12" t="s">
        <v>27</v>
      </c>
      <c r="D65" s="13" t="s">
        <v>61</v>
      </c>
      <c r="E65" s="14">
        <f t="shared" si="8"/>
        <v>1111500</v>
      </c>
      <c r="F65" s="15">
        <f t="shared" si="9"/>
        <v>1200000</v>
      </c>
      <c r="G65" s="15">
        <f t="shared" si="10"/>
        <v>2311500</v>
      </c>
      <c r="H65" s="15"/>
      <c r="I65" s="15"/>
      <c r="J65" s="15"/>
      <c r="K65" s="15">
        <f t="shared" si="5"/>
        <v>-22244000</v>
      </c>
    </row>
    <row r="66" spans="1:11" ht="15.75" x14ac:dyDescent="0.25">
      <c r="A66" s="16">
        <f t="shared" si="6"/>
        <v>57</v>
      </c>
      <c r="B66" s="17">
        <f t="shared" si="7"/>
        <v>-22244000</v>
      </c>
      <c r="C66" s="12" t="s">
        <v>19</v>
      </c>
      <c r="D66" s="13" t="s">
        <v>61</v>
      </c>
      <c r="E66" s="14">
        <f t="shared" si="8"/>
        <v>1111500</v>
      </c>
      <c r="F66" s="15">
        <f t="shared" si="9"/>
        <v>1200000</v>
      </c>
      <c r="G66" s="15">
        <f t="shared" si="10"/>
        <v>2311500</v>
      </c>
      <c r="H66" s="15"/>
      <c r="I66" s="15"/>
      <c r="J66" s="15"/>
      <c r="K66" s="15">
        <f t="shared" si="5"/>
        <v>-23355500</v>
      </c>
    </row>
    <row r="67" spans="1:11" ht="15.75" x14ac:dyDescent="0.25">
      <c r="A67" s="16">
        <f t="shared" si="6"/>
        <v>58</v>
      </c>
      <c r="B67" s="17">
        <f t="shared" si="7"/>
        <v>-23355500</v>
      </c>
      <c r="C67" s="12" t="s">
        <v>20</v>
      </c>
      <c r="D67" s="13" t="s">
        <v>61</v>
      </c>
      <c r="E67" s="14">
        <f t="shared" si="8"/>
        <v>1111500</v>
      </c>
      <c r="F67" s="15">
        <f t="shared" si="9"/>
        <v>1200000</v>
      </c>
      <c r="G67" s="15">
        <f t="shared" si="10"/>
        <v>2311500</v>
      </c>
      <c r="H67" s="31"/>
      <c r="I67" s="15"/>
      <c r="J67" s="15"/>
      <c r="K67" s="15">
        <f t="shared" si="5"/>
        <v>-24467000</v>
      </c>
    </row>
    <row r="68" spans="1:11" ht="15.75" x14ac:dyDescent="0.25">
      <c r="A68" s="16">
        <f t="shared" si="6"/>
        <v>59</v>
      </c>
      <c r="B68" s="17">
        <f t="shared" si="7"/>
        <v>-24467000</v>
      </c>
      <c r="C68" s="30" t="s">
        <v>21</v>
      </c>
      <c r="D68" s="13" t="s">
        <v>61</v>
      </c>
      <c r="E68" s="14">
        <f t="shared" si="8"/>
        <v>1111500</v>
      </c>
      <c r="F68" s="15">
        <f t="shared" si="9"/>
        <v>1200000</v>
      </c>
      <c r="G68" s="15">
        <f t="shared" si="10"/>
        <v>2311500</v>
      </c>
      <c r="H68" s="15"/>
      <c r="I68" s="15"/>
      <c r="J68" s="15"/>
      <c r="K68" s="15">
        <f t="shared" si="5"/>
        <v>-25578500</v>
      </c>
    </row>
    <row r="69" spans="1:11" ht="15.75" x14ac:dyDescent="0.25">
      <c r="A69" s="16">
        <f t="shared" si="6"/>
        <v>60</v>
      </c>
      <c r="B69" s="17">
        <f t="shared" si="7"/>
        <v>-25578500</v>
      </c>
      <c r="C69" s="12" t="s">
        <v>22</v>
      </c>
      <c r="D69" s="13" t="s">
        <v>61</v>
      </c>
      <c r="E69" s="14">
        <f t="shared" si="8"/>
        <v>1111500</v>
      </c>
      <c r="F69" s="15">
        <f t="shared" si="9"/>
        <v>1200000</v>
      </c>
      <c r="G69" s="15">
        <f t="shared" si="10"/>
        <v>2311500</v>
      </c>
      <c r="H69" s="15"/>
      <c r="I69" s="15"/>
      <c r="J69" s="15"/>
      <c r="K69" s="15">
        <f t="shared" si="5"/>
        <v>-26690000</v>
      </c>
    </row>
    <row r="70" spans="1:11" ht="15.75" x14ac:dyDescent="0.25">
      <c r="A70" s="16">
        <f t="shared" si="6"/>
        <v>61</v>
      </c>
      <c r="B70" s="17">
        <f t="shared" si="7"/>
        <v>-26690000</v>
      </c>
      <c r="C70" s="12" t="s">
        <v>23</v>
      </c>
      <c r="D70" s="13" t="s">
        <v>61</v>
      </c>
      <c r="E70" s="14">
        <f t="shared" si="8"/>
        <v>1111500</v>
      </c>
      <c r="F70" s="15">
        <f t="shared" si="9"/>
        <v>1200000</v>
      </c>
      <c r="G70" s="15">
        <f t="shared" si="10"/>
        <v>2311500</v>
      </c>
      <c r="H70" s="15"/>
      <c r="I70" s="15"/>
      <c r="J70" s="15"/>
      <c r="K70" s="15">
        <f t="shared" si="5"/>
        <v>-27801500</v>
      </c>
    </row>
    <row r="71" spans="1:11" ht="15.75" x14ac:dyDescent="0.25">
      <c r="A71" s="16">
        <f t="shared" si="6"/>
        <v>62</v>
      </c>
      <c r="B71" s="17">
        <f t="shared" si="7"/>
        <v>-27801500</v>
      </c>
      <c r="C71" s="12" t="s">
        <v>24</v>
      </c>
      <c r="D71" s="13" t="s">
        <v>61</v>
      </c>
      <c r="E71" s="14">
        <f t="shared" si="8"/>
        <v>1111500</v>
      </c>
      <c r="F71" s="15">
        <f t="shared" si="9"/>
        <v>1200000</v>
      </c>
      <c r="G71" s="15">
        <f t="shared" si="10"/>
        <v>2311500</v>
      </c>
      <c r="H71" s="15"/>
      <c r="I71" s="15"/>
      <c r="J71" s="15"/>
      <c r="K71" s="15">
        <f t="shared" si="5"/>
        <v>-28913000</v>
      </c>
    </row>
    <row r="72" spans="1:11" ht="15.75" x14ac:dyDescent="0.25">
      <c r="A72" s="16">
        <f t="shared" si="6"/>
        <v>63</v>
      </c>
      <c r="B72" s="17">
        <f t="shared" si="7"/>
        <v>-28913000</v>
      </c>
      <c r="C72" s="12" t="s">
        <v>25</v>
      </c>
      <c r="D72" s="13" t="s">
        <v>61</v>
      </c>
      <c r="E72" s="14">
        <f t="shared" si="8"/>
        <v>1111500</v>
      </c>
      <c r="F72" s="15">
        <f t="shared" si="9"/>
        <v>1200000</v>
      </c>
      <c r="G72" s="15">
        <f t="shared" si="10"/>
        <v>2311500</v>
      </c>
      <c r="H72" s="15"/>
      <c r="I72" s="15"/>
      <c r="J72" s="15"/>
      <c r="K72" s="15">
        <f t="shared" si="5"/>
        <v>-30024500</v>
      </c>
    </row>
    <row r="73" spans="1:11" ht="15.75" x14ac:dyDescent="0.25">
      <c r="A73" s="16">
        <f t="shared" si="6"/>
        <v>64</v>
      </c>
      <c r="B73" s="17">
        <f t="shared" si="7"/>
        <v>-30024500</v>
      </c>
      <c r="C73" s="12" t="s">
        <v>26</v>
      </c>
      <c r="D73" s="13" t="s">
        <v>61</v>
      </c>
      <c r="E73" s="14">
        <f t="shared" si="8"/>
        <v>1111500</v>
      </c>
      <c r="F73" s="15">
        <f t="shared" si="9"/>
        <v>1200000</v>
      </c>
      <c r="G73" s="15">
        <f t="shared" si="10"/>
        <v>2311500</v>
      </c>
      <c r="H73" s="15"/>
      <c r="I73" s="15"/>
      <c r="J73" s="15"/>
      <c r="K73" s="15">
        <f t="shared" si="5"/>
        <v>-31136000</v>
      </c>
    </row>
    <row r="74" spans="1:11" ht="15.75" x14ac:dyDescent="0.25">
      <c r="A74" s="16">
        <f t="shared" si="6"/>
        <v>65</v>
      </c>
      <c r="B74" s="17">
        <f t="shared" si="7"/>
        <v>-31136000</v>
      </c>
      <c r="C74" s="12" t="s">
        <v>16</v>
      </c>
      <c r="D74" s="13" t="s">
        <v>61</v>
      </c>
      <c r="E74" s="14">
        <f t="shared" si="8"/>
        <v>1111500</v>
      </c>
      <c r="F74" s="15">
        <f t="shared" si="9"/>
        <v>1200000</v>
      </c>
      <c r="G74" s="15">
        <f t="shared" si="10"/>
        <v>2311500</v>
      </c>
      <c r="H74" s="15"/>
      <c r="I74" s="15"/>
      <c r="J74" s="15"/>
      <c r="K74" s="15">
        <f t="shared" si="5"/>
        <v>-32247500</v>
      </c>
    </row>
    <row r="75" spans="1:11" ht="15.75" x14ac:dyDescent="0.25">
      <c r="A75" s="16">
        <f t="shared" ref="A75:A80" si="11">+A74+1</f>
        <v>66</v>
      </c>
      <c r="B75" s="17">
        <f t="shared" ref="B75:B80" si="12">+K74</f>
        <v>-32247500</v>
      </c>
      <c r="C75" s="12" t="s">
        <v>17</v>
      </c>
      <c r="D75" s="13" t="s">
        <v>60</v>
      </c>
      <c r="E75" s="14">
        <f t="shared" ref="E75:E80" si="13">+E74</f>
        <v>1111500</v>
      </c>
      <c r="F75" s="15">
        <f t="shared" ref="F75:F80" si="14">+F74</f>
        <v>1200000</v>
      </c>
      <c r="G75" s="15">
        <f t="shared" ref="G75:G80" si="15">+G74</f>
        <v>2311500</v>
      </c>
      <c r="H75" s="15"/>
      <c r="I75" s="15"/>
      <c r="J75" s="15"/>
      <c r="K75" s="15">
        <f t="shared" ref="K75:K80" si="16">B75-E75-H75-I75-J75</f>
        <v>-33359000</v>
      </c>
    </row>
    <row r="76" spans="1:11" ht="15.75" x14ac:dyDescent="0.25">
      <c r="A76" s="16">
        <f t="shared" si="11"/>
        <v>67</v>
      </c>
      <c r="B76" s="17">
        <f t="shared" si="12"/>
        <v>-33359000</v>
      </c>
      <c r="C76" s="12" t="s">
        <v>18</v>
      </c>
      <c r="D76" s="13" t="s">
        <v>60</v>
      </c>
      <c r="E76" s="14">
        <f t="shared" si="13"/>
        <v>1111500</v>
      </c>
      <c r="F76" s="15">
        <f t="shared" si="14"/>
        <v>1200000</v>
      </c>
      <c r="G76" s="15">
        <f t="shared" si="15"/>
        <v>2311500</v>
      </c>
      <c r="H76" s="15"/>
      <c r="I76" s="15"/>
      <c r="J76" s="15"/>
      <c r="K76" s="15">
        <f t="shared" si="16"/>
        <v>-34470500</v>
      </c>
    </row>
    <row r="77" spans="1:11" ht="15.75" x14ac:dyDescent="0.25">
      <c r="A77" s="16">
        <f t="shared" si="11"/>
        <v>68</v>
      </c>
      <c r="B77" s="17">
        <f t="shared" si="12"/>
        <v>-34470500</v>
      </c>
      <c r="C77" s="12" t="s">
        <v>27</v>
      </c>
      <c r="D77" s="13" t="s">
        <v>60</v>
      </c>
      <c r="E77" s="14">
        <f t="shared" si="13"/>
        <v>1111500</v>
      </c>
      <c r="F77" s="15">
        <f t="shared" si="14"/>
        <v>1200000</v>
      </c>
      <c r="G77" s="15">
        <f t="shared" si="15"/>
        <v>2311500</v>
      </c>
      <c r="H77" s="15"/>
      <c r="I77" s="15"/>
      <c r="J77" s="15"/>
      <c r="K77" s="15">
        <f t="shared" si="16"/>
        <v>-35582000</v>
      </c>
    </row>
    <row r="78" spans="1:11" ht="15.75" x14ac:dyDescent="0.25">
      <c r="A78" s="16">
        <f t="shared" si="11"/>
        <v>69</v>
      </c>
      <c r="B78" s="17">
        <f t="shared" si="12"/>
        <v>-35582000</v>
      </c>
      <c r="C78" s="12" t="s">
        <v>19</v>
      </c>
      <c r="D78" s="13" t="s">
        <v>60</v>
      </c>
      <c r="E78" s="14">
        <f t="shared" si="13"/>
        <v>1111500</v>
      </c>
      <c r="F78" s="15">
        <f t="shared" si="14"/>
        <v>1200000</v>
      </c>
      <c r="G78" s="15">
        <f t="shared" si="15"/>
        <v>2311500</v>
      </c>
      <c r="H78" s="15"/>
      <c r="I78" s="15"/>
      <c r="J78" s="15"/>
      <c r="K78" s="15">
        <f t="shared" si="16"/>
        <v>-36693500</v>
      </c>
    </row>
    <row r="79" spans="1:11" ht="15.75" x14ac:dyDescent="0.25">
      <c r="A79" s="16">
        <f t="shared" si="11"/>
        <v>70</v>
      </c>
      <c r="B79" s="17">
        <f t="shared" si="12"/>
        <v>-36693500</v>
      </c>
      <c r="C79" s="12" t="s">
        <v>20</v>
      </c>
      <c r="D79" s="13" t="s">
        <v>60</v>
      </c>
      <c r="E79" s="14">
        <f t="shared" si="13"/>
        <v>1111500</v>
      </c>
      <c r="F79" s="15">
        <f t="shared" si="14"/>
        <v>1200000</v>
      </c>
      <c r="G79" s="15">
        <f t="shared" si="15"/>
        <v>2311500</v>
      </c>
      <c r="H79" s="15"/>
      <c r="I79" s="15"/>
      <c r="J79" s="15"/>
      <c r="K79" s="15">
        <f t="shared" si="16"/>
        <v>-37805000</v>
      </c>
    </row>
    <row r="80" spans="1:11" ht="15.75" x14ac:dyDescent="0.25">
      <c r="A80" s="16">
        <f t="shared" si="11"/>
        <v>71</v>
      </c>
      <c r="B80" s="17">
        <f t="shared" si="12"/>
        <v>-37805000</v>
      </c>
      <c r="E80" s="14">
        <f t="shared" si="13"/>
        <v>1111500</v>
      </c>
      <c r="F80" s="15">
        <f t="shared" si="14"/>
        <v>1200000</v>
      </c>
      <c r="G80" s="15">
        <f t="shared" si="15"/>
        <v>2311500</v>
      </c>
      <c r="H80" s="15"/>
      <c r="I80" s="15"/>
      <c r="J80" s="15"/>
      <c r="K80" s="15">
        <f t="shared" si="16"/>
        <v>-38916500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68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69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30000000</f>
        <v>30000000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70</v>
      </c>
      <c r="B8" s="1"/>
      <c r="C8" s="1"/>
      <c r="D8" s="2">
        <v>36</v>
      </c>
      <c r="E8" s="7"/>
      <c r="F8" s="8">
        <f>+C5*C6</f>
        <v>360000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30000000</v>
      </c>
      <c r="C10" s="12" t="s">
        <v>22</v>
      </c>
      <c r="D10" s="13" t="s">
        <v>28</v>
      </c>
      <c r="E10" s="14">
        <f>500000-F10</f>
        <v>140000</v>
      </c>
      <c r="F10" s="18">
        <v>360000</v>
      </c>
      <c r="G10" s="15">
        <f>+E10+F10</f>
        <v>500000</v>
      </c>
      <c r="H10" s="15"/>
      <c r="I10" s="15"/>
      <c r="J10" s="15"/>
      <c r="K10" s="15">
        <f>B10-E10-H10-I10-J10</f>
        <v>29860000</v>
      </c>
    </row>
    <row r="11" spans="1:11" ht="15.75" customHeight="1" x14ac:dyDescent="0.25">
      <c r="A11" s="16">
        <f t="shared" ref="A11:A42" si="0">+A10+1</f>
        <v>2</v>
      </c>
      <c r="B11" s="17">
        <f t="shared" ref="B11:B42" si="1">+K10</f>
        <v>29860000</v>
      </c>
      <c r="C11" s="12" t="s">
        <v>23</v>
      </c>
      <c r="D11" s="13" t="s">
        <v>28</v>
      </c>
      <c r="E11" s="14">
        <f t="shared" ref="E11:E42" si="2">+E10</f>
        <v>140000</v>
      </c>
      <c r="F11" s="15">
        <f t="shared" ref="F11:F42" si="3">+F10</f>
        <v>360000</v>
      </c>
      <c r="G11" s="15">
        <f t="shared" ref="G11:G42" si="4">+G10</f>
        <v>500000</v>
      </c>
      <c r="H11" s="15"/>
      <c r="I11" s="15"/>
      <c r="J11" s="15"/>
      <c r="K11" s="15">
        <f t="shared" ref="K11:K74" si="5">B11-E11-H11-I11-J11</f>
        <v>29720000</v>
      </c>
    </row>
    <row r="12" spans="1:11" ht="15.75" customHeight="1" x14ac:dyDescent="0.25">
      <c r="A12" s="16">
        <f t="shared" si="0"/>
        <v>3</v>
      </c>
      <c r="B12" s="17">
        <f t="shared" si="1"/>
        <v>29720000</v>
      </c>
      <c r="C12" s="12" t="s">
        <v>24</v>
      </c>
      <c r="D12" s="13" t="s">
        <v>28</v>
      </c>
      <c r="E12" s="14">
        <f t="shared" si="2"/>
        <v>140000</v>
      </c>
      <c r="F12" s="15">
        <f t="shared" si="3"/>
        <v>360000</v>
      </c>
      <c r="G12" s="15">
        <f t="shared" si="4"/>
        <v>500000</v>
      </c>
      <c r="H12" s="15"/>
      <c r="I12" s="15"/>
      <c r="J12" s="15"/>
      <c r="K12" s="15">
        <f t="shared" si="5"/>
        <v>29580000</v>
      </c>
    </row>
    <row r="13" spans="1:11" ht="15.75" customHeight="1" x14ac:dyDescent="0.25">
      <c r="A13" s="16">
        <f t="shared" si="0"/>
        <v>4</v>
      </c>
      <c r="B13" s="17">
        <f t="shared" si="1"/>
        <v>29580000</v>
      </c>
      <c r="C13" s="12" t="s">
        <v>25</v>
      </c>
      <c r="D13" s="13" t="s">
        <v>28</v>
      </c>
      <c r="E13" s="14">
        <f t="shared" si="2"/>
        <v>140000</v>
      </c>
      <c r="F13" s="15">
        <f t="shared" si="3"/>
        <v>360000</v>
      </c>
      <c r="G13" s="15">
        <f t="shared" si="4"/>
        <v>500000</v>
      </c>
      <c r="H13" s="15"/>
      <c r="I13" s="15"/>
      <c r="J13" s="15"/>
      <c r="K13" s="15">
        <f t="shared" si="5"/>
        <v>29440000</v>
      </c>
    </row>
    <row r="14" spans="1:11" ht="15.75" customHeight="1" x14ac:dyDescent="0.25">
      <c r="A14" s="16">
        <f t="shared" si="0"/>
        <v>5</v>
      </c>
      <c r="B14" s="17">
        <f t="shared" si="1"/>
        <v>29440000</v>
      </c>
      <c r="C14" s="12" t="s">
        <v>26</v>
      </c>
      <c r="D14" s="13" t="s">
        <v>28</v>
      </c>
      <c r="E14" s="14">
        <f t="shared" si="2"/>
        <v>140000</v>
      </c>
      <c r="F14" s="15">
        <f t="shared" si="3"/>
        <v>360000</v>
      </c>
      <c r="G14" s="15">
        <f t="shared" si="4"/>
        <v>500000</v>
      </c>
      <c r="H14" s="15"/>
      <c r="I14" s="15"/>
      <c r="J14" s="15"/>
      <c r="K14" s="15">
        <f t="shared" si="5"/>
        <v>29300000</v>
      </c>
    </row>
    <row r="15" spans="1:11" ht="15.75" customHeight="1" x14ac:dyDescent="0.25">
      <c r="A15" s="16">
        <f t="shared" si="0"/>
        <v>6</v>
      </c>
      <c r="B15" s="17">
        <f t="shared" si="1"/>
        <v>29300000</v>
      </c>
      <c r="C15" s="12" t="s">
        <v>16</v>
      </c>
      <c r="D15" s="13" t="s">
        <v>28</v>
      </c>
      <c r="E15" s="14">
        <f t="shared" si="2"/>
        <v>140000</v>
      </c>
      <c r="F15" s="15">
        <f t="shared" si="3"/>
        <v>360000</v>
      </c>
      <c r="G15" s="15">
        <f t="shared" si="4"/>
        <v>500000</v>
      </c>
      <c r="H15" s="15"/>
      <c r="I15" s="15"/>
      <c r="J15" s="15"/>
      <c r="K15" s="15">
        <f t="shared" si="5"/>
        <v>29160000</v>
      </c>
    </row>
    <row r="16" spans="1:11" ht="15.75" customHeight="1" x14ac:dyDescent="0.25">
      <c r="A16" s="16">
        <f t="shared" si="0"/>
        <v>7</v>
      </c>
      <c r="B16" s="17">
        <f t="shared" si="1"/>
        <v>29160000</v>
      </c>
      <c r="C16" s="12" t="s">
        <v>17</v>
      </c>
      <c r="D16" s="13" t="s">
        <v>29</v>
      </c>
      <c r="E16" s="14">
        <f t="shared" si="2"/>
        <v>140000</v>
      </c>
      <c r="F16" s="15">
        <f t="shared" si="3"/>
        <v>360000</v>
      </c>
      <c r="G16" s="15">
        <f t="shared" si="4"/>
        <v>500000</v>
      </c>
      <c r="H16" s="15"/>
      <c r="I16" s="15"/>
      <c r="J16" s="15"/>
      <c r="K16" s="15">
        <f t="shared" si="5"/>
        <v>29020000</v>
      </c>
    </row>
    <row r="17" spans="1:11" ht="15.75" customHeight="1" x14ac:dyDescent="0.25">
      <c r="A17" s="16">
        <f t="shared" si="0"/>
        <v>8</v>
      </c>
      <c r="B17" s="17">
        <f t="shared" si="1"/>
        <v>29020000</v>
      </c>
      <c r="C17" s="12" t="s">
        <v>18</v>
      </c>
      <c r="D17" s="13" t="s">
        <v>29</v>
      </c>
      <c r="E17" s="14">
        <f t="shared" si="2"/>
        <v>140000</v>
      </c>
      <c r="F17" s="15">
        <f t="shared" si="3"/>
        <v>360000</v>
      </c>
      <c r="G17" s="15">
        <f t="shared" si="4"/>
        <v>500000</v>
      </c>
      <c r="H17" s="15"/>
      <c r="I17" s="15"/>
      <c r="J17" s="15"/>
      <c r="K17" s="15">
        <f t="shared" si="5"/>
        <v>28880000</v>
      </c>
    </row>
    <row r="18" spans="1:11" ht="15.75" customHeight="1" x14ac:dyDescent="0.25">
      <c r="A18" s="16">
        <f t="shared" si="0"/>
        <v>9</v>
      </c>
      <c r="B18" s="17">
        <f t="shared" si="1"/>
        <v>28880000</v>
      </c>
      <c r="C18" s="12" t="s">
        <v>27</v>
      </c>
      <c r="D18" s="13" t="s">
        <v>29</v>
      </c>
      <c r="E18" s="14">
        <f t="shared" si="2"/>
        <v>140000</v>
      </c>
      <c r="F18" s="15">
        <f t="shared" si="3"/>
        <v>360000</v>
      </c>
      <c r="G18" s="15">
        <f t="shared" si="4"/>
        <v>500000</v>
      </c>
      <c r="H18" s="15"/>
      <c r="I18" s="15"/>
      <c r="J18" s="15"/>
      <c r="K18" s="15">
        <f t="shared" si="5"/>
        <v>28740000</v>
      </c>
    </row>
    <row r="19" spans="1:11" ht="15.75" customHeight="1" x14ac:dyDescent="0.25">
      <c r="A19" s="16">
        <f t="shared" si="0"/>
        <v>10</v>
      </c>
      <c r="B19" s="17">
        <f t="shared" si="1"/>
        <v>28740000</v>
      </c>
      <c r="C19" s="12" t="s">
        <v>19</v>
      </c>
      <c r="D19" s="13" t="s">
        <v>29</v>
      </c>
      <c r="E19" s="14">
        <f t="shared" si="2"/>
        <v>140000</v>
      </c>
      <c r="F19" s="15">
        <f t="shared" si="3"/>
        <v>360000</v>
      </c>
      <c r="G19" s="15">
        <f t="shared" si="4"/>
        <v>500000</v>
      </c>
      <c r="H19" s="31">
        <v>6500000</v>
      </c>
      <c r="I19" s="15"/>
      <c r="J19" s="15"/>
      <c r="K19" s="15">
        <f t="shared" si="5"/>
        <v>22100000</v>
      </c>
    </row>
    <row r="20" spans="1:11" ht="15.75" customHeight="1" x14ac:dyDescent="0.25">
      <c r="A20" s="16">
        <f t="shared" si="0"/>
        <v>11</v>
      </c>
      <c r="B20" s="17">
        <f t="shared" si="1"/>
        <v>22100000</v>
      </c>
      <c r="C20" s="12" t="s">
        <v>20</v>
      </c>
      <c r="D20" s="13" t="s">
        <v>29</v>
      </c>
      <c r="E20" s="14">
        <f t="shared" si="2"/>
        <v>140000</v>
      </c>
      <c r="F20" s="15">
        <f t="shared" si="3"/>
        <v>360000</v>
      </c>
      <c r="G20" s="15">
        <f t="shared" si="4"/>
        <v>500000</v>
      </c>
      <c r="H20" s="15"/>
      <c r="I20" s="15">
        <v>2000000</v>
      </c>
      <c r="J20" s="15"/>
      <c r="K20" s="15">
        <f t="shared" si="5"/>
        <v>19960000</v>
      </c>
    </row>
    <row r="21" spans="1:11" ht="15.75" customHeight="1" x14ac:dyDescent="0.25">
      <c r="A21" s="16">
        <f t="shared" si="0"/>
        <v>12</v>
      </c>
      <c r="B21" s="17">
        <f t="shared" si="1"/>
        <v>19960000</v>
      </c>
      <c r="C21" s="12" t="s">
        <v>21</v>
      </c>
      <c r="D21" s="13" t="s">
        <v>29</v>
      </c>
      <c r="E21" s="14">
        <f t="shared" si="2"/>
        <v>140000</v>
      </c>
      <c r="F21" s="15">
        <f t="shared" si="3"/>
        <v>360000</v>
      </c>
      <c r="G21" s="15">
        <f t="shared" si="4"/>
        <v>500000</v>
      </c>
      <c r="H21" s="15"/>
      <c r="I21" s="15"/>
      <c r="J21" s="15"/>
      <c r="K21" s="15">
        <f t="shared" si="5"/>
        <v>19820000</v>
      </c>
    </row>
    <row r="22" spans="1:11" ht="15.75" customHeight="1" x14ac:dyDescent="0.25">
      <c r="A22" s="16">
        <f t="shared" si="0"/>
        <v>13</v>
      </c>
      <c r="B22" s="17">
        <f t="shared" si="1"/>
        <v>19820000</v>
      </c>
      <c r="C22" s="12" t="s">
        <v>22</v>
      </c>
      <c r="D22" s="13" t="s">
        <v>29</v>
      </c>
      <c r="E22" s="14">
        <f t="shared" si="2"/>
        <v>140000</v>
      </c>
      <c r="F22" s="15">
        <f t="shared" si="3"/>
        <v>360000</v>
      </c>
      <c r="G22" s="15">
        <f t="shared" si="4"/>
        <v>500000</v>
      </c>
      <c r="H22" s="15"/>
      <c r="I22" s="15"/>
      <c r="J22" s="15"/>
      <c r="K22" s="15">
        <f t="shared" si="5"/>
        <v>19680000</v>
      </c>
    </row>
    <row r="23" spans="1:11" ht="15.75" customHeight="1" x14ac:dyDescent="0.25">
      <c r="A23" s="16">
        <f t="shared" si="0"/>
        <v>14</v>
      </c>
      <c r="B23" s="17">
        <f t="shared" si="1"/>
        <v>19680000</v>
      </c>
      <c r="C23" s="12" t="s">
        <v>23</v>
      </c>
      <c r="D23" s="13" t="s">
        <v>29</v>
      </c>
      <c r="E23" s="14">
        <f t="shared" si="2"/>
        <v>140000</v>
      </c>
      <c r="F23" s="15">
        <f t="shared" si="3"/>
        <v>360000</v>
      </c>
      <c r="G23" s="15">
        <f t="shared" si="4"/>
        <v>500000</v>
      </c>
      <c r="H23" s="15"/>
      <c r="I23" s="15"/>
      <c r="J23" s="15"/>
      <c r="K23" s="15">
        <f t="shared" si="5"/>
        <v>19540000</v>
      </c>
    </row>
    <row r="24" spans="1:11" ht="15.75" customHeight="1" x14ac:dyDescent="0.25">
      <c r="A24" s="16">
        <f t="shared" si="0"/>
        <v>15</v>
      </c>
      <c r="B24" s="17">
        <f t="shared" si="1"/>
        <v>19540000</v>
      </c>
      <c r="C24" s="12" t="s">
        <v>24</v>
      </c>
      <c r="D24" s="13" t="s">
        <v>29</v>
      </c>
      <c r="E24" s="14">
        <f t="shared" si="2"/>
        <v>140000</v>
      </c>
      <c r="F24" s="15">
        <f t="shared" si="3"/>
        <v>360000</v>
      </c>
      <c r="G24" s="15">
        <f t="shared" si="4"/>
        <v>500000</v>
      </c>
      <c r="H24" s="15"/>
      <c r="I24" s="15"/>
      <c r="J24" s="15"/>
      <c r="K24" s="15">
        <f t="shared" si="5"/>
        <v>19400000</v>
      </c>
    </row>
    <row r="25" spans="1:11" ht="15.75" customHeight="1" x14ac:dyDescent="0.25">
      <c r="A25" s="16">
        <f t="shared" si="0"/>
        <v>16</v>
      </c>
      <c r="B25" s="17">
        <f t="shared" si="1"/>
        <v>19400000</v>
      </c>
      <c r="C25" s="12" t="s">
        <v>25</v>
      </c>
      <c r="D25" s="13" t="s">
        <v>29</v>
      </c>
      <c r="E25" s="14">
        <f t="shared" si="2"/>
        <v>140000</v>
      </c>
      <c r="F25" s="15">
        <f t="shared" si="3"/>
        <v>360000</v>
      </c>
      <c r="G25" s="15">
        <f t="shared" si="4"/>
        <v>500000</v>
      </c>
      <c r="H25" s="15"/>
      <c r="I25" s="15"/>
      <c r="J25" s="15"/>
      <c r="K25" s="15">
        <f t="shared" si="5"/>
        <v>19260000</v>
      </c>
    </row>
    <row r="26" spans="1:11" ht="15.75" customHeight="1" x14ac:dyDescent="0.25">
      <c r="A26" s="16">
        <f t="shared" si="0"/>
        <v>17</v>
      </c>
      <c r="B26" s="17">
        <f t="shared" si="1"/>
        <v>19260000</v>
      </c>
      <c r="C26" s="12" t="s">
        <v>26</v>
      </c>
      <c r="D26" s="13" t="s">
        <v>29</v>
      </c>
      <c r="E26" s="14">
        <f t="shared" si="2"/>
        <v>140000</v>
      </c>
      <c r="F26" s="15">
        <f t="shared" si="3"/>
        <v>360000</v>
      </c>
      <c r="G26" s="15">
        <f t="shared" si="4"/>
        <v>500000</v>
      </c>
      <c r="H26" s="15"/>
      <c r="I26" s="15"/>
      <c r="J26" s="15"/>
      <c r="K26" s="15">
        <f t="shared" si="5"/>
        <v>19120000</v>
      </c>
    </row>
    <row r="27" spans="1:11" ht="15.75" customHeight="1" x14ac:dyDescent="0.25">
      <c r="A27" s="16">
        <f t="shared" si="0"/>
        <v>18</v>
      </c>
      <c r="B27" s="17">
        <f t="shared" si="1"/>
        <v>19120000</v>
      </c>
      <c r="C27" s="12" t="s">
        <v>16</v>
      </c>
      <c r="D27" s="13" t="s">
        <v>29</v>
      </c>
      <c r="E27" s="14">
        <f t="shared" si="2"/>
        <v>140000</v>
      </c>
      <c r="F27" s="15">
        <f t="shared" si="3"/>
        <v>360000</v>
      </c>
      <c r="G27" s="15">
        <f t="shared" si="4"/>
        <v>500000</v>
      </c>
      <c r="H27" s="15"/>
      <c r="I27" s="15"/>
      <c r="J27" s="15"/>
      <c r="K27" s="15">
        <f t="shared" si="5"/>
        <v>18980000</v>
      </c>
    </row>
    <row r="28" spans="1:11" ht="15.75" customHeight="1" x14ac:dyDescent="0.25">
      <c r="A28" s="16">
        <f t="shared" si="0"/>
        <v>19</v>
      </c>
      <c r="B28" s="17">
        <f t="shared" si="1"/>
        <v>18980000</v>
      </c>
      <c r="C28" s="12" t="s">
        <v>17</v>
      </c>
      <c r="D28" s="13" t="s">
        <v>30</v>
      </c>
      <c r="E28" s="14">
        <f t="shared" si="2"/>
        <v>140000</v>
      </c>
      <c r="F28" s="15">
        <f t="shared" si="3"/>
        <v>360000</v>
      </c>
      <c r="G28" s="15">
        <f t="shared" si="4"/>
        <v>500000</v>
      </c>
      <c r="H28" s="15"/>
      <c r="I28" s="15"/>
      <c r="J28" s="15"/>
      <c r="K28" s="15">
        <f t="shared" si="5"/>
        <v>18840000</v>
      </c>
    </row>
    <row r="29" spans="1:11" ht="15.75" customHeight="1" x14ac:dyDescent="0.25">
      <c r="A29" s="16">
        <f t="shared" si="0"/>
        <v>20</v>
      </c>
      <c r="B29" s="17">
        <f t="shared" si="1"/>
        <v>18840000</v>
      </c>
      <c r="C29" s="12" t="s">
        <v>18</v>
      </c>
      <c r="D29" s="13" t="s">
        <v>30</v>
      </c>
      <c r="E29" s="14">
        <f t="shared" si="2"/>
        <v>140000</v>
      </c>
      <c r="F29" s="15">
        <f t="shared" si="3"/>
        <v>360000</v>
      </c>
      <c r="G29" s="15">
        <f t="shared" si="4"/>
        <v>500000</v>
      </c>
      <c r="H29" s="15"/>
      <c r="I29" s="15"/>
      <c r="J29" s="15"/>
      <c r="K29" s="15">
        <f t="shared" si="5"/>
        <v>18700000</v>
      </c>
    </row>
    <row r="30" spans="1:11" ht="15.75" customHeight="1" x14ac:dyDescent="0.25">
      <c r="A30" s="16">
        <f t="shared" si="0"/>
        <v>21</v>
      </c>
      <c r="B30" s="17">
        <f t="shared" si="1"/>
        <v>18700000</v>
      </c>
      <c r="C30" s="12" t="s">
        <v>27</v>
      </c>
      <c r="D30" s="13" t="s">
        <v>30</v>
      </c>
      <c r="E30" s="14">
        <f t="shared" si="2"/>
        <v>140000</v>
      </c>
      <c r="F30" s="15">
        <f t="shared" si="3"/>
        <v>360000</v>
      </c>
      <c r="G30" s="15">
        <f t="shared" si="4"/>
        <v>500000</v>
      </c>
      <c r="H30" s="15"/>
      <c r="I30" s="15"/>
      <c r="J30" s="15"/>
      <c r="K30" s="15">
        <f t="shared" si="5"/>
        <v>18560000</v>
      </c>
    </row>
    <row r="31" spans="1:11" ht="15.75" customHeight="1" x14ac:dyDescent="0.25">
      <c r="A31" s="16">
        <f t="shared" si="0"/>
        <v>22</v>
      </c>
      <c r="B31" s="17">
        <f t="shared" si="1"/>
        <v>18560000</v>
      </c>
      <c r="C31" s="12" t="s">
        <v>19</v>
      </c>
      <c r="D31" s="13" t="s">
        <v>30</v>
      </c>
      <c r="E31" s="14">
        <f t="shared" si="2"/>
        <v>140000</v>
      </c>
      <c r="F31" s="15">
        <f t="shared" si="3"/>
        <v>360000</v>
      </c>
      <c r="G31" s="15">
        <f t="shared" si="4"/>
        <v>500000</v>
      </c>
      <c r="H31" s="31">
        <v>6500000</v>
      </c>
      <c r="I31" s="15"/>
      <c r="J31" s="15"/>
      <c r="K31" s="15">
        <f t="shared" si="5"/>
        <v>11920000</v>
      </c>
    </row>
    <row r="32" spans="1:11" ht="15.75" customHeight="1" x14ac:dyDescent="0.25">
      <c r="A32" s="16">
        <f t="shared" si="0"/>
        <v>23</v>
      </c>
      <c r="B32" s="17">
        <f t="shared" si="1"/>
        <v>11920000</v>
      </c>
      <c r="C32" s="12" t="s">
        <v>20</v>
      </c>
      <c r="D32" s="13" t="s">
        <v>30</v>
      </c>
      <c r="E32" s="14">
        <f t="shared" si="2"/>
        <v>140000</v>
      </c>
      <c r="F32" s="15">
        <f t="shared" si="3"/>
        <v>360000</v>
      </c>
      <c r="G32" s="15">
        <f t="shared" si="4"/>
        <v>500000</v>
      </c>
      <c r="H32" s="15"/>
      <c r="I32" s="15">
        <v>2000000</v>
      </c>
      <c r="J32" s="15"/>
      <c r="K32" s="15">
        <f t="shared" si="5"/>
        <v>9780000</v>
      </c>
    </row>
    <row r="33" spans="1:11" ht="15.75" customHeight="1" x14ac:dyDescent="0.25">
      <c r="A33" s="16">
        <f t="shared" si="0"/>
        <v>24</v>
      </c>
      <c r="B33" s="17">
        <f t="shared" si="1"/>
        <v>9780000</v>
      </c>
      <c r="C33" s="12" t="s">
        <v>21</v>
      </c>
      <c r="D33" s="13" t="s">
        <v>30</v>
      </c>
      <c r="E33" s="14">
        <f t="shared" si="2"/>
        <v>140000</v>
      </c>
      <c r="F33" s="15">
        <f t="shared" si="3"/>
        <v>360000</v>
      </c>
      <c r="G33" s="15">
        <f t="shared" si="4"/>
        <v>500000</v>
      </c>
      <c r="H33" s="15"/>
      <c r="I33" s="15"/>
      <c r="J33" s="15"/>
      <c r="K33" s="15">
        <f t="shared" si="5"/>
        <v>9640000</v>
      </c>
    </row>
    <row r="34" spans="1:11" ht="15.75" customHeight="1" x14ac:dyDescent="0.25">
      <c r="A34" s="16">
        <f t="shared" si="0"/>
        <v>25</v>
      </c>
      <c r="B34" s="17">
        <f t="shared" si="1"/>
        <v>9640000</v>
      </c>
      <c r="C34" s="12" t="s">
        <v>22</v>
      </c>
      <c r="D34" s="13" t="s">
        <v>30</v>
      </c>
      <c r="E34" s="14">
        <f t="shared" si="2"/>
        <v>140000</v>
      </c>
      <c r="F34" s="15">
        <f t="shared" si="3"/>
        <v>360000</v>
      </c>
      <c r="G34" s="15">
        <f t="shared" si="4"/>
        <v>500000</v>
      </c>
      <c r="H34" s="15"/>
      <c r="I34" s="15"/>
      <c r="J34" s="15"/>
      <c r="K34" s="15">
        <f t="shared" si="5"/>
        <v>9500000</v>
      </c>
    </row>
    <row r="35" spans="1:11" ht="15.75" customHeight="1" x14ac:dyDescent="0.25">
      <c r="A35" s="16">
        <f t="shared" si="0"/>
        <v>26</v>
      </c>
      <c r="B35" s="17">
        <f t="shared" si="1"/>
        <v>9500000</v>
      </c>
      <c r="C35" s="12" t="s">
        <v>23</v>
      </c>
      <c r="D35" s="13" t="s">
        <v>30</v>
      </c>
      <c r="E35" s="14">
        <f t="shared" si="2"/>
        <v>140000</v>
      </c>
      <c r="F35" s="15">
        <f t="shared" si="3"/>
        <v>360000</v>
      </c>
      <c r="G35" s="15">
        <f t="shared" si="4"/>
        <v>500000</v>
      </c>
      <c r="H35" s="15"/>
      <c r="I35" s="15"/>
      <c r="J35" s="15"/>
      <c r="K35" s="15">
        <f t="shared" si="5"/>
        <v>9360000</v>
      </c>
    </row>
    <row r="36" spans="1:11" ht="15.75" customHeight="1" x14ac:dyDescent="0.25">
      <c r="A36" s="16">
        <f t="shared" si="0"/>
        <v>27</v>
      </c>
      <c r="B36" s="17">
        <f t="shared" si="1"/>
        <v>9360000</v>
      </c>
      <c r="C36" s="12" t="s">
        <v>24</v>
      </c>
      <c r="D36" s="13" t="s">
        <v>30</v>
      </c>
      <c r="E36" s="14">
        <f t="shared" si="2"/>
        <v>140000</v>
      </c>
      <c r="F36" s="15">
        <f t="shared" si="3"/>
        <v>360000</v>
      </c>
      <c r="G36" s="15">
        <f t="shared" si="4"/>
        <v>500000</v>
      </c>
      <c r="H36" s="15"/>
      <c r="I36" s="15"/>
      <c r="J36" s="15"/>
      <c r="K36" s="15">
        <f t="shared" si="5"/>
        <v>9220000</v>
      </c>
    </row>
    <row r="37" spans="1:11" ht="15.75" customHeight="1" x14ac:dyDescent="0.25">
      <c r="A37" s="16">
        <f t="shared" si="0"/>
        <v>28</v>
      </c>
      <c r="B37" s="17">
        <f t="shared" si="1"/>
        <v>9220000</v>
      </c>
      <c r="C37" s="12" t="s">
        <v>25</v>
      </c>
      <c r="D37" s="13" t="s">
        <v>30</v>
      </c>
      <c r="E37" s="14">
        <f t="shared" si="2"/>
        <v>140000</v>
      </c>
      <c r="F37" s="15">
        <f t="shared" si="3"/>
        <v>360000</v>
      </c>
      <c r="G37" s="15">
        <f t="shared" si="4"/>
        <v>500000</v>
      </c>
      <c r="H37" s="15"/>
      <c r="I37" s="15"/>
      <c r="J37" s="15"/>
      <c r="K37" s="15">
        <f t="shared" si="5"/>
        <v>9080000</v>
      </c>
    </row>
    <row r="38" spans="1:11" ht="15.75" customHeight="1" x14ac:dyDescent="0.25">
      <c r="A38" s="16">
        <f t="shared" si="0"/>
        <v>29</v>
      </c>
      <c r="B38" s="17">
        <f t="shared" si="1"/>
        <v>9080000</v>
      </c>
      <c r="C38" s="12" t="s">
        <v>26</v>
      </c>
      <c r="D38" s="13" t="s">
        <v>30</v>
      </c>
      <c r="E38" s="14">
        <f t="shared" si="2"/>
        <v>140000</v>
      </c>
      <c r="F38" s="15">
        <f t="shared" si="3"/>
        <v>360000</v>
      </c>
      <c r="G38" s="15">
        <f t="shared" si="4"/>
        <v>500000</v>
      </c>
      <c r="H38" s="15"/>
      <c r="I38" s="15"/>
      <c r="J38" s="15"/>
      <c r="K38" s="15">
        <f t="shared" si="5"/>
        <v>8940000</v>
      </c>
    </row>
    <row r="39" spans="1:11" ht="15.75" customHeight="1" x14ac:dyDescent="0.25">
      <c r="A39" s="16">
        <f t="shared" si="0"/>
        <v>30</v>
      </c>
      <c r="B39" s="17">
        <f t="shared" si="1"/>
        <v>8940000</v>
      </c>
      <c r="C39" s="12" t="s">
        <v>16</v>
      </c>
      <c r="D39" s="13" t="s">
        <v>30</v>
      </c>
      <c r="E39" s="14">
        <f t="shared" si="2"/>
        <v>140000</v>
      </c>
      <c r="F39" s="15">
        <f t="shared" si="3"/>
        <v>360000</v>
      </c>
      <c r="G39" s="15">
        <f t="shared" si="4"/>
        <v>500000</v>
      </c>
      <c r="H39" s="15"/>
      <c r="I39" s="15"/>
      <c r="J39" s="15"/>
      <c r="K39" s="15">
        <f t="shared" si="5"/>
        <v>8800000</v>
      </c>
    </row>
    <row r="40" spans="1:11" ht="15.75" customHeight="1" x14ac:dyDescent="0.25">
      <c r="A40" s="16">
        <f t="shared" si="0"/>
        <v>31</v>
      </c>
      <c r="B40" s="17">
        <f t="shared" si="1"/>
        <v>8800000</v>
      </c>
      <c r="C40" s="12" t="s">
        <v>17</v>
      </c>
      <c r="D40" s="13" t="s">
        <v>31</v>
      </c>
      <c r="E40" s="14">
        <f t="shared" si="2"/>
        <v>140000</v>
      </c>
      <c r="F40" s="15">
        <f t="shared" si="3"/>
        <v>360000</v>
      </c>
      <c r="G40" s="15">
        <f t="shared" si="4"/>
        <v>500000</v>
      </c>
      <c r="H40" s="15"/>
      <c r="I40" s="15"/>
      <c r="J40" s="15"/>
      <c r="K40" s="15">
        <f t="shared" si="5"/>
        <v>8660000</v>
      </c>
    </row>
    <row r="41" spans="1:11" ht="15.75" customHeight="1" x14ac:dyDescent="0.25">
      <c r="A41" s="16">
        <f t="shared" si="0"/>
        <v>32</v>
      </c>
      <c r="B41" s="17">
        <f t="shared" si="1"/>
        <v>8660000</v>
      </c>
      <c r="C41" s="12" t="s">
        <v>18</v>
      </c>
      <c r="D41" s="13" t="s">
        <v>31</v>
      </c>
      <c r="E41" s="14">
        <f t="shared" si="2"/>
        <v>140000</v>
      </c>
      <c r="F41" s="15">
        <f t="shared" si="3"/>
        <v>360000</v>
      </c>
      <c r="G41" s="15">
        <f t="shared" si="4"/>
        <v>500000</v>
      </c>
      <c r="H41" s="15"/>
      <c r="I41" s="15"/>
      <c r="J41" s="15"/>
      <c r="K41" s="15">
        <f t="shared" si="5"/>
        <v>8520000</v>
      </c>
    </row>
    <row r="42" spans="1:11" ht="15.75" customHeight="1" x14ac:dyDescent="0.25">
      <c r="A42" s="16">
        <f t="shared" si="0"/>
        <v>33</v>
      </c>
      <c r="B42" s="17">
        <f t="shared" si="1"/>
        <v>8520000</v>
      </c>
      <c r="C42" s="12" t="s">
        <v>27</v>
      </c>
      <c r="D42" s="13" t="s">
        <v>31</v>
      </c>
      <c r="E42" s="14">
        <f t="shared" si="2"/>
        <v>140000</v>
      </c>
      <c r="F42" s="15">
        <f t="shared" si="3"/>
        <v>360000</v>
      </c>
      <c r="G42" s="15">
        <f t="shared" si="4"/>
        <v>500000</v>
      </c>
      <c r="H42" s="15"/>
      <c r="I42" s="15"/>
      <c r="J42" s="15"/>
      <c r="K42" s="15">
        <f t="shared" si="5"/>
        <v>8380000</v>
      </c>
    </row>
    <row r="43" spans="1:11" ht="15.75" customHeight="1" x14ac:dyDescent="0.25">
      <c r="A43" s="16">
        <f t="shared" ref="A43:A74" si="6">+A42+1</f>
        <v>34</v>
      </c>
      <c r="B43" s="17">
        <f t="shared" ref="B43:B74" si="7">+K42</f>
        <v>8380000</v>
      </c>
      <c r="C43" s="12" t="s">
        <v>19</v>
      </c>
      <c r="D43" s="13" t="s">
        <v>31</v>
      </c>
      <c r="E43" s="14">
        <f t="shared" ref="E43:E74" si="8">+E42</f>
        <v>140000</v>
      </c>
      <c r="F43" s="15">
        <f t="shared" ref="F43:F74" si="9">+F42</f>
        <v>360000</v>
      </c>
      <c r="G43" s="15">
        <f t="shared" ref="G43:G74" si="10">+G42</f>
        <v>500000</v>
      </c>
      <c r="H43" s="31">
        <v>6500000</v>
      </c>
      <c r="I43" s="15"/>
      <c r="J43" s="15"/>
      <c r="K43" s="15">
        <f t="shared" si="5"/>
        <v>1740000</v>
      </c>
    </row>
    <row r="44" spans="1:11" ht="15.75" customHeight="1" x14ac:dyDescent="0.25">
      <c r="A44" s="16">
        <f t="shared" si="6"/>
        <v>35</v>
      </c>
      <c r="B44" s="17">
        <f t="shared" si="7"/>
        <v>1740000</v>
      </c>
      <c r="C44" s="12" t="s">
        <v>20</v>
      </c>
      <c r="D44" s="13" t="s">
        <v>31</v>
      </c>
      <c r="E44" s="14">
        <f t="shared" si="8"/>
        <v>140000</v>
      </c>
      <c r="F44" s="15">
        <f t="shared" si="9"/>
        <v>360000</v>
      </c>
      <c r="G44" s="15">
        <f t="shared" si="10"/>
        <v>500000</v>
      </c>
      <c r="H44" s="15"/>
      <c r="I44" s="15">
        <f>2000000-400000</f>
        <v>1600000</v>
      </c>
      <c r="J44" s="15"/>
      <c r="K44" s="15">
        <f t="shared" si="5"/>
        <v>0</v>
      </c>
    </row>
    <row r="45" spans="1:11" ht="15.75" customHeight="1" x14ac:dyDescent="0.25">
      <c r="A45" s="16">
        <f t="shared" si="6"/>
        <v>36</v>
      </c>
      <c r="B45" s="17">
        <f t="shared" si="7"/>
        <v>0</v>
      </c>
      <c r="C45" s="30" t="s">
        <v>21</v>
      </c>
      <c r="D45" s="13" t="s">
        <v>31</v>
      </c>
      <c r="E45" s="14">
        <f t="shared" si="8"/>
        <v>140000</v>
      </c>
      <c r="F45" s="15">
        <f t="shared" si="9"/>
        <v>360000</v>
      </c>
      <c r="G45" s="15">
        <f t="shared" si="10"/>
        <v>500000</v>
      </c>
      <c r="H45" s="15"/>
      <c r="I45" s="15"/>
      <c r="J45" s="15"/>
      <c r="K45" s="15">
        <f t="shared" si="5"/>
        <v>-140000</v>
      </c>
    </row>
    <row r="46" spans="1:11" ht="15.75" x14ac:dyDescent="0.25">
      <c r="A46" s="16">
        <f t="shared" si="6"/>
        <v>37</v>
      </c>
      <c r="B46" s="17">
        <f t="shared" si="7"/>
        <v>-140000</v>
      </c>
      <c r="C46" s="12" t="s">
        <v>22</v>
      </c>
      <c r="D46" s="13" t="s">
        <v>31</v>
      </c>
      <c r="E46" s="14">
        <f t="shared" si="8"/>
        <v>140000</v>
      </c>
      <c r="F46" s="15">
        <f t="shared" si="9"/>
        <v>360000</v>
      </c>
      <c r="G46" s="15">
        <f t="shared" si="10"/>
        <v>500000</v>
      </c>
      <c r="H46" s="15"/>
      <c r="I46" s="15"/>
      <c r="J46" s="15"/>
      <c r="K46" s="15">
        <f t="shared" si="5"/>
        <v>-280000</v>
      </c>
    </row>
    <row r="47" spans="1:11" ht="15.75" x14ac:dyDescent="0.25">
      <c r="A47" s="16">
        <f t="shared" si="6"/>
        <v>38</v>
      </c>
      <c r="B47" s="17">
        <f t="shared" si="7"/>
        <v>-280000</v>
      </c>
      <c r="C47" s="12" t="s">
        <v>23</v>
      </c>
      <c r="D47" s="13" t="s">
        <v>31</v>
      </c>
      <c r="E47" s="14">
        <f t="shared" si="8"/>
        <v>140000</v>
      </c>
      <c r="F47" s="15">
        <f t="shared" si="9"/>
        <v>360000</v>
      </c>
      <c r="G47" s="15">
        <f t="shared" si="10"/>
        <v>500000</v>
      </c>
      <c r="H47" s="15"/>
      <c r="I47" s="15"/>
      <c r="J47" s="15"/>
      <c r="K47" s="15">
        <f t="shared" si="5"/>
        <v>-420000</v>
      </c>
    </row>
    <row r="48" spans="1:11" ht="15.75" x14ac:dyDescent="0.25">
      <c r="A48" s="16">
        <f t="shared" si="6"/>
        <v>39</v>
      </c>
      <c r="B48" s="17">
        <f t="shared" si="7"/>
        <v>-420000</v>
      </c>
      <c r="C48" s="12" t="s">
        <v>24</v>
      </c>
      <c r="D48" s="13" t="s">
        <v>31</v>
      </c>
      <c r="E48" s="14">
        <f t="shared" si="8"/>
        <v>140000</v>
      </c>
      <c r="F48" s="15">
        <f t="shared" si="9"/>
        <v>360000</v>
      </c>
      <c r="G48" s="15">
        <f t="shared" si="10"/>
        <v>500000</v>
      </c>
      <c r="H48" s="15"/>
      <c r="I48" s="15"/>
      <c r="J48" s="15"/>
      <c r="K48" s="15">
        <f t="shared" si="5"/>
        <v>-560000</v>
      </c>
    </row>
    <row r="49" spans="1:11" ht="15.75" x14ac:dyDescent="0.25">
      <c r="A49" s="16">
        <f t="shared" si="6"/>
        <v>40</v>
      </c>
      <c r="B49" s="17">
        <f t="shared" si="7"/>
        <v>-560000</v>
      </c>
      <c r="C49" s="12" t="s">
        <v>25</v>
      </c>
      <c r="D49" s="13" t="s">
        <v>31</v>
      </c>
      <c r="E49" s="14">
        <f t="shared" si="8"/>
        <v>140000</v>
      </c>
      <c r="F49" s="15">
        <f t="shared" si="9"/>
        <v>360000</v>
      </c>
      <c r="G49" s="15">
        <f t="shared" si="10"/>
        <v>500000</v>
      </c>
      <c r="H49" s="15"/>
      <c r="I49" s="15"/>
      <c r="J49" s="15"/>
      <c r="K49" s="15">
        <f t="shared" si="5"/>
        <v>-700000</v>
      </c>
    </row>
    <row r="50" spans="1:11" ht="15.75" x14ac:dyDescent="0.25">
      <c r="A50" s="16">
        <f t="shared" si="6"/>
        <v>41</v>
      </c>
      <c r="B50" s="17">
        <f t="shared" si="7"/>
        <v>-700000</v>
      </c>
      <c r="C50" s="12" t="s">
        <v>26</v>
      </c>
      <c r="D50" s="13" t="s">
        <v>31</v>
      </c>
      <c r="E50" s="14">
        <f t="shared" si="8"/>
        <v>140000</v>
      </c>
      <c r="F50" s="15">
        <f t="shared" si="9"/>
        <v>360000</v>
      </c>
      <c r="G50" s="15">
        <f t="shared" si="10"/>
        <v>500000</v>
      </c>
      <c r="H50" s="15"/>
      <c r="I50" s="15"/>
      <c r="J50" s="15"/>
      <c r="K50" s="15">
        <f t="shared" si="5"/>
        <v>-840000</v>
      </c>
    </row>
    <row r="51" spans="1:11" ht="15.75" x14ac:dyDescent="0.25">
      <c r="A51" s="16">
        <f t="shared" si="6"/>
        <v>42</v>
      </c>
      <c r="B51" s="17">
        <f t="shared" si="7"/>
        <v>-840000</v>
      </c>
      <c r="C51" s="12" t="s">
        <v>16</v>
      </c>
      <c r="D51" s="13" t="s">
        <v>31</v>
      </c>
      <c r="E51" s="14">
        <f t="shared" si="8"/>
        <v>140000</v>
      </c>
      <c r="F51" s="15">
        <f t="shared" si="9"/>
        <v>360000</v>
      </c>
      <c r="G51" s="15">
        <f t="shared" si="10"/>
        <v>500000</v>
      </c>
      <c r="H51" s="15"/>
      <c r="I51" s="15"/>
      <c r="J51" s="15"/>
      <c r="K51" s="15">
        <f t="shared" si="5"/>
        <v>-980000</v>
      </c>
    </row>
    <row r="52" spans="1:11" ht="15.75" x14ac:dyDescent="0.25">
      <c r="A52" s="16">
        <f t="shared" si="6"/>
        <v>43</v>
      </c>
      <c r="B52" s="17">
        <f t="shared" si="7"/>
        <v>-980000</v>
      </c>
      <c r="C52" s="12" t="s">
        <v>17</v>
      </c>
      <c r="D52" s="13" t="s">
        <v>36</v>
      </c>
      <c r="E52" s="14">
        <f t="shared" si="8"/>
        <v>140000</v>
      </c>
      <c r="F52" s="15">
        <f t="shared" si="9"/>
        <v>360000</v>
      </c>
      <c r="G52" s="15">
        <f t="shared" si="10"/>
        <v>500000</v>
      </c>
      <c r="H52" s="15"/>
      <c r="I52" s="15"/>
      <c r="J52" s="15"/>
      <c r="K52" s="15">
        <f t="shared" si="5"/>
        <v>-1120000</v>
      </c>
    </row>
    <row r="53" spans="1:11" ht="15.75" x14ac:dyDescent="0.25">
      <c r="A53" s="16">
        <f t="shared" si="6"/>
        <v>44</v>
      </c>
      <c r="B53" s="17">
        <f t="shared" si="7"/>
        <v>-1120000</v>
      </c>
      <c r="C53" s="12" t="s">
        <v>18</v>
      </c>
      <c r="D53" s="13" t="s">
        <v>36</v>
      </c>
      <c r="E53" s="14">
        <f t="shared" si="8"/>
        <v>140000</v>
      </c>
      <c r="F53" s="15">
        <f t="shared" si="9"/>
        <v>360000</v>
      </c>
      <c r="G53" s="15">
        <f t="shared" si="10"/>
        <v>500000</v>
      </c>
      <c r="H53" s="15"/>
      <c r="I53" s="15"/>
      <c r="J53" s="15"/>
      <c r="K53" s="15">
        <f t="shared" si="5"/>
        <v>-1260000</v>
      </c>
    </row>
    <row r="54" spans="1:11" ht="15.75" x14ac:dyDescent="0.25">
      <c r="A54" s="16">
        <f t="shared" si="6"/>
        <v>45</v>
      </c>
      <c r="B54" s="17">
        <f t="shared" si="7"/>
        <v>-1260000</v>
      </c>
      <c r="C54" s="12" t="s">
        <v>27</v>
      </c>
      <c r="D54" s="13" t="s">
        <v>36</v>
      </c>
      <c r="E54" s="14">
        <f t="shared" si="8"/>
        <v>140000</v>
      </c>
      <c r="F54" s="15">
        <f t="shared" si="9"/>
        <v>360000</v>
      </c>
      <c r="G54" s="15">
        <f t="shared" si="10"/>
        <v>500000</v>
      </c>
      <c r="H54" s="15"/>
      <c r="I54" s="15"/>
      <c r="J54" s="15"/>
      <c r="K54" s="15">
        <f t="shared" si="5"/>
        <v>-1400000</v>
      </c>
    </row>
    <row r="55" spans="1:11" ht="15.75" x14ac:dyDescent="0.25">
      <c r="A55" s="16">
        <f t="shared" si="6"/>
        <v>46</v>
      </c>
      <c r="B55" s="17">
        <f t="shared" si="7"/>
        <v>-1400000</v>
      </c>
      <c r="C55" s="12" t="s">
        <v>19</v>
      </c>
      <c r="D55" s="13" t="s">
        <v>36</v>
      </c>
      <c r="E55" s="14">
        <f t="shared" si="8"/>
        <v>140000</v>
      </c>
      <c r="F55" s="15">
        <f t="shared" si="9"/>
        <v>360000</v>
      </c>
      <c r="G55" s="15">
        <f t="shared" si="10"/>
        <v>500000</v>
      </c>
      <c r="H55" s="31">
        <v>6500000</v>
      </c>
      <c r="I55" s="15"/>
      <c r="J55" s="15"/>
      <c r="K55" s="15">
        <f t="shared" si="5"/>
        <v>-8040000</v>
      </c>
    </row>
    <row r="56" spans="1:11" ht="15.75" x14ac:dyDescent="0.25">
      <c r="A56" s="16">
        <f t="shared" si="6"/>
        <v>47</v>
      </c>
      <c r="B56" s="17">
        <f t="shared" si="7"/>
        <v>-8040000</v>
      </c>
      <c r="C56" s="12" t="s">
        <v>20</v>
      </c>
      <c r="D56" s="13" t="s">
        <v>36</v>
      </c>
      <c r="E56" s="14">
        <f t="shared" si="8"/>
        <v>140000</v>
      </c>
      <c r="F56" s="15">
        <f t="shared" si="9"/>
        <v>360000</v>
      </c>
      <c r="G56" s="15">
        <f t="shared" si="10"/>
        <v>500000</v>
      </c>
      <c r="H56" s="15"/>
      <c r="I56" s="15">
        <v>2000000</v>
      </c>
      <c r="J56" s="15"/>
      <c r="K56" s="15">
        <f t="shared" si="5"/>
        <v>-10180000</v>
      </c>
    </row>
    <row r="57" spans="1:11" ht="15.75" x14ac:dyDescent="0.25">
      <c r="A57" s="16">
        <f t="shared" si="6"/>
        <v>48</v>
      </c>
      <c r="B57" s="17">
        <f t="shared" si="7"/>
        <v>-10180000</v>
      </c>
      <c r="C57" s="30" t="s">
        <v>21</v>
      </c>
      <c r="D57" s="13" t="s">
        <v>36</v>
      </c>
      <c r="E57" s="14">
        <f t="shared" si="8"/>
        <v>140000</v>
      </c>
      <c r="F57" s="15">
        <f t="shared" si="9"/>
        <v>360000</v>
      </c>
      <c r="G57" s="15">
        <f t="shared" si="10"/>
        <v>500000</v>
      </c>
      <c r="H57" s="15"/>
      <c r="I57" s="15"/>
      <c r="J57" s="15"/>
      <c r="K57" s="15">
        <f t="shared" si="5"/>
        <v>-10320000</v>
      </c>
    </row>
    <row r="58" spans="1:11" ht="15.75" x14ac:dyDescent="0.25">
      <c r="A58" s="16">
        <f t="shared" si="6"/>
        <v>49</v>
      </c>
      <c r="B58" s="17">
        <f t="shared" si="7"/>
        <v>-10320000</v>
      </c>
      <c r="C58" s="12" t="s">
        <v>22</v>
      </c>
      <c r="D58" s="13" t="s">
        <v>36</v>
      </c>
      <c r="E58" s="14">
        <f t="shared" si="8"/>
        <v>140000</v>
      </c>
      <c r="F58" s="15">
        <f t="shared" si="9"/>
        <v>360000</v>
      </c>
      <c r="G58" s="15">
        <f t="shared" si="10"/>
        <v>500000</v>
      </c>
      <c r="H58" s="15"/>
      <c r="I58" s="15"/>
      <c r="J58" s="15"/>
      <c r="K58" s="15">
        <f t="shared" si="5"/>
        <v>-10460000</v>
      </c>
    </row>
    <row r="59" spans="1:11" ht="15.75" x14ac:dyDescent="0.25">
      <c r="A59" s="16">
        <f t="shared" si="6"/>
        <v>50</v>
      </c>
      <c r="B59" s="17">
        <f t="shared" si="7"/>
        <v>-10460000</v>
      </c>
      <c r="C59" s="12" t="s">
        <v>23</v>
      </c>
      <c r="D59" s="13" t="s">
        <v>36</v>
      </c>
      <c r="E59" s="14">
        <f t="shared" si="8"/>
        <v>140000</v>
      </c>
      <c r="F59" s="15">
        <f t="shared" si="9"/>
        <v>360000</v>
      </c>
      <c r="G59" s="15">
        <f t="shared" si="10"/>
        <v>500000</v>
      </c>
      <c r="H59" s="15"/>
      <c r="I59" s="15"/>
      <c r="J59" s="15"/>
      <c r="K59" s="15">
        <f t="shared" si="5"/>
        <v>-10600000</v>
      </c>
    </row>
    <row r="60" spans="1:11" ht="15.75" x14ac:dyDescent="0.25">
      <c r="A60" s="16">
        <f t="shared" si="6"/>
        <v>51</v>
      </c>
      <c r="B60" s="17">
        <f t="shared" si="7"/>
        <v>-10600000</v>
      </c>
      <c r="C60" s="12" t="s">
        <v>24</v>
      </c>
      <c r="D60" s="13" t="s">
        <v>36</v>
      </c>
      <c r="E60" s="14">
        <f t="shared" si="8"/>
        <v>140000</v>
      </c>
      <c r="F60" s="15">
        <f t="shared" si="9"/>
        <v>360000</v>
      </c>
      <c r="G60" s="15">
        <f t="shared" si="10"/>
        <v>500000</v>
      </c>
      <c r="H60" s="15"/>
      <c r="I60" s="15"/>
      <c r="J60" s="15"/>
      <c r="K60" s="15">
        <f t="shared" si="5"/>
        <v>-10740000</v>
      </c>
    </row>
    <row r="61" spans="1:11" ht="15.75" x14ac:dyDescent="0.25">
      <c r="A61" s="16">
        <f t="shared" si="6"/>
        <v>52</v>
      </c>
      <c r="B61" s="17">
        <f t="shared" si="7"/>
        <v>-10740000</v>
      </c>
      <c r="C61" s="12" t="s">
        <v>25</v>
      </c>
      <c r="D61" s="13" t="s">
        <v>36</v>
      </c>
      <c r="E61" s="14">
        <f t="shared" si="8"/>
        <v>140000</v>
      </c>
      <c r="F61" s="15">
        <f t="shared" si="9"/>
        <v>360000</v>
      </c>
      <c r="G61" s="15">
        <f t="shared" si="10"/>
        <v>500000</v>
      </c>
      <c r="H61" s="15"/>
      <c r="I61" s="15"/>
      <c r="J61" s="15"/>
      <c r="K61" s="15">
        <f t="shared" si="5"/>
        <v>-10880000</v>
      </c>
    </row>
    <row r="62" spans="1:11" ht="15.75" x14ac:dyDescent="0.25">
      <c r="A62" s="16">
        <f t="shared" si="6"/>
        <v>53</v>
      </c>
      <c r="B62" s="17">
        <f t="shared" si="7"/>
        <v>-10880000</v>
      </c>
      <c r="C62" s="12" t="s">
        <v>26</v>
      </c>
      <c r="D62" s="13" t="s">
        <v>36</v>
      </c>
      <c r="E62" s="14">
        <f t="shared" si="8"/>
        <v>140000</v>
      </c>
      <c r="F62" s="15">
        <f t="shared" si="9"/>
        <v>360000</v>
      </c>
      <c r="G62" s="15">
        <f t="shared" si="10"/>
        <v>500000</v>
      </c>
      <c r="H62" s="15"/>
      <c r="I62" s="15"/>
      <c r="J62" s="15"/>
      <c r="K62" s="15">
        <f t="shared" si="5"/>
        <v>-11020000</v>
      </c>
    </row>
    <row r="63" spans="1:11" ht="15.75" x14ac:dyDescent="0.25">
      <c r="A63" s="16">
        <f t="shared" si="6"/>
        <v>54</v>
      </c>
      <c r="B63" s="17">
        <f t="shared" si="7"/>
        <v>-11020000</v>
      </c>
      <c r="C63" s="12" t="s">
        <v>16</v>
      </c>
      <c r="D63" s="13" t="s">
        <v>36</v>
      </c>
      <c r="E63" s="14">
        <f t="shared" si="8"/>
        <v>140000</v>
      </c>
      <c r="F63" s="15">
        <f t="shared" si="9"/>
        <v>360000</v>
      </c>
      <c r="G63" s="15">
        <f t="shared" si="10"/>
        <v>500000</v>
      </c>
      <c r="H63" s="15"/>
      <c r="I63" s="15"/>
      <c r="J63" s="15"/>
      <c r="K63" s="15">
        <f t="shared" si="5"/>
        <v>-11160000</v>
      </c>
    </row>
    <row r="64" spans="1:11" ht="15.75" x14ac:dyDescent="0.25">
      <c r="A64" s="16">
        <f t="shared" si="6"/>
        <v>55</v>
      </c>
      <c r="B64" s="17">
        <f t="shared" si="7"/>
        <v>-11160000</v>
      </c>
      <c r="C64" s="12" t="s">
        <v>17</v>
      </c>
      <c r="D64" s="13" t="s">
        <v>61</v>
      </c>
      <c r="E64" s="14">
        <f t="shared" si="8"/>
        <v>140000</v>
      </c>
      <c r="F64" s="15">
        <f t="shared" si="9"/>
        <v>360000</v>
      </c>
      <c r="G64" s="15">
        <f t="shared" si="10"/>
        <v>500000</v>
      </c>
      <c r="H64" s="15"/>
      <c r="I64" s="15"/>
      <c r="J64" s="15"/>
      <c r="K64" s="15">
        <f t="shared" si="5"/>
        <v>-11300000</v>
      </c>
    </row>
    <row r="65" spans="1:11" ht="15.75" x14ac:dyDescent="0.25">
      <c r="A65" s="16">
        <f t="shared" si="6"/>
        <v>56</v>
      </c>
      <c r="B65" s="17">
        <f t="shared" si="7"/>
        <v>-11300000</v>
      </c>
      <c r="C65" s="12" t="s">
        <v>18</v>
      </c>
      <c r="D65" s="13" t="s">
        <v>61</v>
      </c>
      <c r="E65" s="14">
        <f t="shared" si="8"/>
        <v>140000</v>
      </c>
      <c r="F65" s="15">
        <f t="shared" si="9"/>
        <v>360000</v>
      </c>
      <c r="G65" s="15">
        <f t="shared" si="10"/>
        <v>500000</v>
      </c>
      <c r="H65" s="15"/>
      <c r="I65" s="15"/>
      <c r="J65" s="15"/>
      <c r="K65" s="15">
        <f t="shared" si="5"/>
        <v>-11440000</v>
      </c>
    </row>
    <row r="66" spans="1:11" ht="15.75" x14ac:dyDescent="0.25">
      <c r="A66" s="16">
        <f t="shared" si="6"/>
        <v>57</v>
      </c>
      <c r="B66" s="17">
        <f t="shared" si="7"/>
        <v>-11440000</v>
      </c>
      <c r="C66" s="12" t="s">
        <v>27</v>
      </c>
      <c r="D66" s="13" t="s">
        <v>61</v>
      </c>
      <c r="E66" s="14">
        <f t="shared" si="8"/>
        <v>140000</v>
      </c>
      <c r="F66" s="15">
        <f t="shared" si="9"/>
        <v>360000</v>
      </c>
      <c r="G66" s="15">
        <f t="shared" si="10"/>
        <v>500000</v>
      </c>
      <c r="H66" s="15"/>
      <c r="I66" s="15"/>
      <c r="J66" s="15"/>
      <c r="K66" s="15">
        <f t="shared" si="5"/>
        <v>-11580000</v>
      </c>
    </row>
    <row r="67" spans="1:11" ht="15.75" x14ac:dyDescent="0.25">
      <c r="A67" s="16">
        <f t="shared" si="6"/>
        <v>58</v>
      </c>
      <c r="B67" s="17">
        <f t="shared" si="7"/>
        <v>-11580000</v>
      </c>
      <c r="C67" s="12" t="s">
        <v>19</v>
      </c>
      <c r="D67" s="13" t="s">
        <v>61</v>
      </c>
      <c r="E67" s="14">
        <f t="shared" si="8"/>
        <v>140000</v>
      </c>
      <c r="F67" s="15">
        <f t="shared" si="9"/>
        <v>360000</v>
      </c>
      <c r="G67" s="15">
        <f t="shared" si="10"/>
        <v>500000</v>
      </c>
      <c r="H67" s="31">
        <v>6500000</v>
      </c>
      <c r="I67" s="15"/>
      <c r="J67" s="15"/>
      <c r="K67" s="15">
        <f t="shared" si="5"/>
        <v>-18220000</v>
      </c>
    </row>
    <row r="68" spans="1:11" ht="15.75" x14ac:dyDescent="0.25">
      <c r="A68" s="16">
        <f t="shared" si="6"/>
        <v>59</v>
      </c>
      <c r="B68" s="17">
        <f t="shared" si="7"/>
        <v>-18220000</v>
      </c>
      <c r="C68" s="12" t="s">
        <v>20</v>
      </c>
      <c r="D68" s="13" t="s">
        <v>61</v>
      </c>
      <c r="E68" s="14">
        <f t="shared" si="8"/>
        <v>140000</v>
      </c>
      <c r="F68" s="15">
        <f t="shared" si="9"/>
        <v>360000</v>
      </c>
      <c r="G68" s="15">
        <f t="shared" si="10"/>
        <v>500000</v>
      </c>
      <c r="H68" s="15"/>
      <c r="I68" s="15">
        <v>2000000</v>
      </c>
      <c r="J68" s="15"/>
      <c r="K68" s="15">
        <f t="shared" si="5"/>
        <v>-20360000</v>
      </c>
    </row>
    <row r="69" spans="1:11" ht="15.75" x14ac:dyDescent="0.25">
      <c r="A69" s="16">
        <f t="shared" si="6"/>
        <v>60</v>
      </c>
      <c r="B69" s="17">
        <f t="shared" si="7"/>
        <v>-20360000</v>
      </c>
      <c r="C69" s="30" t="s">
        <v>21</v>
      </c>
      <c r="D69" s="13" t="s">
        <v>61</v>
      </c>
      <c r="E69" s="14">
        <f t="shared" si="8"/>
        <v>140000</v>
      </c>
      <c r="F69" s="15">
        <f t="shared" si="9"/>
        <v>360000</v>
      </c>
      <c r="G69" s="15">
        <f t="shared" si="10"/>
        <v>500000</v>
      </c>
      <c r="H69" s="15"/>
      <c r="I69" s="15"/>
      <c r="J69" s="15"/>
      <c r="K69" s="15">
        <f t="shared" si="5"/>
        <v>-20500000</v>
      </c>
    </row>
    <row r="70" spans="1:11" ht="15.75" x14ac:dyDescent="0.25">
      <c r="A70" s="16">
        <f t="shared" si="6"/>
        <v>61</v>
      </c>
      <c r="B70" s="17">
        <f t="shared" si="7"/>
        <v>-20500000</v>
      </c>
      <c r="C70" s="12" t="s">
        <v>22</v>
      </c>
      <c r="D70" s="13" t="s">
        <v>61</v>
      </c>
      <c r="E70" s="14">
        <f t="shared" si="8"/>
        <v>140000</v>
      </c>
      <c r="F70" s="15">
        <f t="shared" si="9"/>
        <v>360000</v>
      </c>
      <c r="G70" s="15">
        <f t="shared" si="10"/>
        <v>500000</v>
      </c>
      <c r="H70" s="15"/>
      <c r="I70" s="15"/>
      <c r="J70" s="15"/>
      <c r="K70" s="15">
        <f t="shared" si="5"/>
        <v>-20640000</v>
      </c>
    </row>
    <row r="71" spans="1:11" ht="15.75" x14ac:dyDescent="0.25">
      <c r="A71" s="16">
        <f t="shared" si="6"/>
        <v>62</v>
      </c>
      <c r="B71" s="17">
        <f t="shared" si="7"/>
        <v>-20640000</v>
      </c>
      <c r="C71" s="12" t="s">
        <v>23</v>
      </c>
      <c r="D71" s="13" t="s">
        <v>61</v>
      </c>
      <c r="E71" s="14">
        <f t="shared" si="8"/>
        <v>140000</v>
      </c>
      <c r="F71" s="15">
        <f t="shared" si="9"/>
        <v>360000</v>
      </c>
      <c r="G71" s="15">
        <f t="shared" si="10"/>
        <v>500000</v>
      </c>
      <c r="H71" s="15"/>
      <c r="I71" s="15"/>
      <c r="J71" s="15"/>
      <c r="K71" s="15">
        <f t="shared" si="5"/>
        <v>-20780000</v>
      </c>
    </row>
    <row r="72" spans="1:11" ht="15.75" x14ac:dyDescent="0.25">
      <c r="A72" s="16">
        <f t="shared" si="6"/>
        <v>63</v>
      </c>
      <c r="B72" s="17">
        <f t="shared" si="7"/>
        <v>-20780000</v>
      </c>
      <c r="C72" s="12" t="s">
        <v>24</v>
      </c>
      <c r="D72" s="13" t="s">
        <v>61</v>
      </c>
      <c r="E72" s="14">
        <f t="shared" si="8"/>
        <v>140000</v>
      </c>
      <c r="F72" s="15">
        <f t="shared" si="9"/>
        <v>360000</v>
      </c>
      <c r="G72" s="15">
        <f t="shared" si="10"/>
        <v>500000</v>
      </c>
      <c r="H72" s="15"/>
      <c r="I72" s="15"/>
      <c r="J72" s="15"/>
      <c r="K72" s="15">
        <f t="shared" si="5"/>
        <v>-20920000</v>
      </c>
    </row>
    <row r="73" spans="1:11" ht="15.75" x14ac:dyDescent="0.25">
      <c r="A73" s="16">
        <f t="shared" si="6"/>
        <v>64</v>
      </c>
      <c r="B73" s="17">
        <f t="shared" si="7"/>
        <v>-20920000</v>
      </c>
      <c r="C73" s="12" t="s">
        <v>25</v>
      </c>
      <c r="D73" s="13" t="s">
        <v>61</v>
      </c>
      <c r="E73" s="14">
        <f t="shared" si="8"/>
        <v>140000</v>
      </c>
      <c r="F73" s="15">
        <f t="shared" si="9"/>
        <v>360000</v>
      </c>
      <c r="G73" s="15">
        <f t="shared" si="10"/>
        <v>500000</v>
      </c>
      <c r="H73" s="15"/>
      <c r="I73" s="15"/>
      <c r="J73" s="15"/>
      <c r="K73" s="15">
        <f t="shared" si="5"/>
        <v>-21060000</v>
      </c>
    </row>
    <row r="74" spans="1:11" ht="15.75" x14ac:dyDescent="0.25">
      <c r="A74" s="16">
        <f t="shared" si="6"/>
        <v>65</v>
      </c>
      <c r="B74" s="17">
        <f t="shared" si="7"/>
        <v>-21060000</v>
      </c>
      <c r="C74" s="12" t="s">
        <v>26</v>
      </c>
      <c r="D74" s="13" t="s">
        <v>61</v>
      </c>
      <c r="E74" s="14">
        <f t="shared" si="8"/>
        <v>140000</v>
      </c>
      <c r="F74" s="15">
        <f t="shared" si="9"/>
        <v>360000</v>
      </c>
      <c r="G74" s="15">
        <f t="shared" si="10"/>
        <v>500000</v>
      </c>
      <c r="H74" s="15"/>
      <c r="I74" s="15"/>
      <c r="J74" s="15"/>
      <c r="K74" s="15">
        <f t="shared" si="5"/>
        <v>-21200000</v>
      </c>
    </row>
    <row r="75" spans="1:11" ht="15.75" x14ac:dyDescent="0.25">
      <c r="A75" s="16">
        <f t="shared" ref="A75:A80" si="11">+A74+1</f>
        <v>66</v>
      </c>
      <c r="B75" s="17">
        <f t="shared" ref="B75:B80" si="12">+K74</f>
        <v>-21200000</v>
      </c>
      <c r="C75" s="12" t="s">
        <v>16</v>
      </c>
      <c r="D75" s="13" t="s">
        <v>61</v>
      </c>
      <c r="E75" s="14">
        <f t="shared" ref="E75:E80" si="13">+E74</f>
        <v>140000</v>
      </c>
      <c r="F75" s="15">
        <f t="shared" ref="F75:F80" si="14">+F74</f>
        <v>360000</v>
      </c>
      <c r="G75" s="15">
        <f t="shared" ref="G75:G80" si="15">+G74</f>
        <v>500000</v>
      </c>
      <c r="H75" s="15"/>
      <c r="I75" s="15"/>
      <c r="J75" s="15"/>
      <c r="K75" s="15">
        <f t="shared" ref="K75:K80" si="16">B75-E75-H75-I75-J75</f>
        <v>-21340000</v>
      </c>
    </row>
    <row r="76" spans="1:11" ht="15.75" x14ac:dyDescent="0.25">
      <c r="A76" s="16">
        <f t="shared" si="11"/>
        <v>67</v>
      </c>
      <c r="B76" s="17">
        <f t="shared" si="12"/>
        <v>-21340000</v>
      </c>
      <c r="C76" s="12" t="s">
        <v>17</v>
      </c>
      <c r="D76" s="13" t="s">
        <v>60</v>
      </c>
      <c r="E76" s="14">
        <f t="shared" si="13"/>
        <v>140000</v>
      </c>
      <c r="F76" s="15">
        <f t="shared" si="14"/>
        <v>360000</v>
      </c>
      <c r="G76" s="15">
        <f t="shared" si="15"/>
        <v>500000</v>
      </c>
      <c r="H76" s="15"/>
      <c r="I76" s="15"/>
      <c r="J76" s="15"/>
      <c r="K76" s="15">
        <f t="shared" si="16"/>
        <v>-21480000</v>
      </c>
    </row>
    <row r="77" spans="1:11" ht="15.75" x14ac:dyDescent="0.25">
      <c r="A77" s="16">
        <f t="shared" si="11"/>
        <v>68</v>
      </c>
      <c r="B77" s="17">
        <f t="shared" si="12"/>
        <v>-21480000</v>
      </c>
      <c r="C77" s="12" t="s">
        <v>18</v>
      </c>
      <c r="D77" s="13" t="s">
        <v>60</v>
      </c>
      <c r="E77" s="14">
        <f t="shared" si="13"/>
        <v>140000</v>
      </c>
      <c r="F77" s="15">
        <f t="shared" si="14"/>
        <v>360000</v>
      </c>
      <c r="G77" s="15">
        <f t="shared" si="15"/>
        <v>500000</v>
      </c>
      <c r="H77" s="15"/>
      <c r="I77" s="15"/>
      <c r="J77" s="15"/>
      <c r="K77" s="15">
        <f t="shared" si="16"/>
        <v>-21620000</v>
      </c>
    </row>
    <row r="78" spans="1:11" ht="15.75" x14ac:dyDescent="0.25">
      <c r="A78" s="16">
        <f t="shared" si="11"/>
        <v>69</v>
      </c>
      <c r="B78" s="17">
        <f t="shared" si="12"/>
        <v>-21620000</v>
      </c>
      <c r="C78" s="12" t="s">
        <v>27</v>
      </c>
      <c r="D78" s="13" t="s">
        <v>60</v>
      </c>
      <c r="E78" s="14">
        <f t="shared" si="13"/>
        <v>140000</v>
      </c>
      <c r="F78" s="15">
        <f t="shared" si="14"/>
        <v>360000</v>
      </c>
      <c r="G78" s="15">
        <f t="shared" si="15"/>
        <v>500000</v>
      </c>
      <c r="H78" s="15"/>
      <c r="I78" s="15"/>
      <c r="J78" s="15"/>
      <c r="K78" s="15">
        <f t="shared" si="16"/>
        <v>-21760000</v>
      </c>
    </row>
    <row r="79" spans="1:11" ht="15.75" x14ac:dyDescent="0.25">
      <c r="A79" s="16">
        <f t="shared" si="11"/>
        <v>70</v>
      </c>
      <c r="B79" s="17">
        <f t="shared" si="12"/>
        <v>-21760000</v>
      </c>
      <c r="C79" s="12" t="s">
        <v>19</v>
      </c>
      <c r="D79" s="13" t="s">
        <v>60</v>
      </c>
      <c r="E79" s="14">
        <f t="shared" si="13"/>
        <v>140000</v>
      </c>
      <c r="F79" s="15">
        <f t="shared" si="14"/>
        <v>360000</v>
      </c>
      <c r="G79" s="15">
        <f t="shared" si="15"/>
        <v>500000</v>
      </c>
      <c r="H79" s="15"/>
      <c r="I79" s="15"/>
      <c r="J79" s="15"/>
      <c r="K79" s="15">
        <f t="shared" si="16"/>
        <v>-21900000</v>
      </c>
    </row>
    <row r="80" spans="1:11" ht="15.75" x14ac:dyDescent="0.25">
      <c r="A80" s="16">
        <f t="shared" si="11"/>
        <v>71</v>
      </c>
      <c r="B80" s="17">
        <f t="shared" si="12"/>
        <v>-21900000</v>
      </c>
      <c r="C80" s="12" t="s">
        <v>20</v>
      </c>
      <c r="D80" s="13" t="s">
        <v>60</v>
      </c>
      <c r="E80" s="14">
        <f t="shared" si="13"/>
        <v>140000</v>
      </c>
      <c r="F80" s="15">
        <f t="shared" si="14"/>
        <v>360000</v>
      </c>
      <c r="G80" s="15">
        <f t="shared" si="15"/>
        <v>500000</v>
      </c>
      <c r="H80" s="15"/>
      <c r="I80" s="15"/>
      <c r="J80" s="15"/>
      <c r="K80" s="15">
        <f t="shared" si="16"/>
        <v>-22040000</v>
      </c>
    </row>
  </sheetData>
  <pageMargins left="0.70866141732283472" right="0.70866141732283472" top="0.74803149606299213" bottom="0.74803149606299213" header="0.31496062992125984" footer="0.31496062992125984"/>
  <pageSetup paperSize="9" scale="73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71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72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120185500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70</v>
      </c>
      <c r="B8" s="1"/>
      <c r="C8" s="1"/>
      <c r="D8" s="2">
        <v>36</v>
      </c>
      <c r="E8" s="7"/>
      <c r="F8" s="8">
        <f>+C5*C6</f>
        <v>1442226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120185500</v>
      </c>
      <c r="C10" s="12" t="s">
        <v>22</v>
      </c>
      <c r="D10" s="13" t="s">
        <v>28</v>
      </c>
      <c r="E10" s="14">
        <f>2315000-F10</f>
        <v>872774</v>
      </c>
      <c r="F10" s="18">
        <v>1442226</v>
      </c>
      <c r="G10" s="15">
        <f>+E10+F10</f>
        <v>2315000</v>
      </c>
      <c r="H10" s="15"/>
      <c r="I10" s="15"/>
      <c r="J10" s="15"/>
      <c r="K10" s="15">
        <f>B10-E10-H10-I10-J10</f>
        <v>119312726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119312726</v>
      </c>
      <c r="C11" s="12" t="s">
        <v>23</v>
      </c>
      <c r="D11" s="13" t="s">
        <v>28</v>
      </c>
      <c r="E11" s="14">
        <f t="shared" ref="E11:G42" si="2">+E10</f>
        <v>872774</v>
      </c>
      <c r="F11" s="15">
        <f t="shared" si="2"/>
        <v>1442226</v>
      </c>
      <c r="G11" s="15">
        <f t="shared" si="2"/>
        <v>2315000</v>
      </c>
      <c r="H11" s="15"/>
      <c r="I11" s="15"/>
      <c r="J11" s="15"/>
      <c r="K11" s="15">
        <f t="shared" ref="K11:K74" si="3">B11-E11-H11-I11-J11</f>
        <v>118439952</v>
      </c>
    </row>
    <row r="12" spans="1:11" ht="15.75" customHeight="1" x14ac:dyDescent="0.25">
      <c r="A12" s="16">
        <f t="shared" si="0"/>
        <v>3</v>
      </c>
      <c r="B12" s="17">
        <f t="shared" si="1"/>
        <v>118439952</v>
      </c>
      <c r="C12" s="12" t="s">
        <v>24</v>
      </c>
      <c r="D12" s="13" t="s">
        <v>28</v>
      </c>
      <c r="E12" s="14">
        <f t="shared" si="2"/>
        <v>872774</v>
      </c>
      <c r="F12" s="15">
        <f t="shared" si="2"/>
        <v>1442226</v>
      </c>
      <c r="G12" s="15">
        <f t="shared" si="2"/>
        <v>2315000</v>
      </c>
      <c r="H12" s="15"/>
      <c r="I12" s="15"/>
      <c r="J12" s="15"/>
      <c r="K12" s="15">
        <f t="shared" si="3"/>
        <v>117567178</v>
      </c>
    </row>
    <row r="13" spans="1:11" ht="15.75" customHeight="1" x14ac:dyDescent="0.25">
      <c r="A13" s="16">
        <f t="shared" si="0"/>
        <v>4</v>
      </c>
      <c r="B13" s="17">
        <f t="shared" si="1"/>
        <v>117567178</v>
      </c>
      <c r="C13" s="12" t="s">
        <v>25</v>
      </c>
      <c r="D13" s="13" t="s">
        <v>28</v>
      </c>
      <c r="E13" s="14">
        <f t="shared" si="2"/>
        <v>872774</v>
      </c>
      <c r="F13" s="15">
        <f t="shared" si="2"/>
        <v>1442226</v>
      </c>
      <c r="G13" s="15">
        <f t="shared" si="2"/>
        <v>2315000</v>
      </c>
      <c r="H13" s="15"/>
      <c r="I13" s="15"/>
      <c r="J13" s="15"/>
      <c r="K13" s="15">
        <f t="shared" si="3"/>
        <v>116694404</v>
      </c>
    </row>
    <row r="14" spans="1:11" ht="15.75" customHeight="1" x14ac:dyDescent="0.25">
      <c r="A14" s="16">
        <f t="shared" si="0"/>
        <v>5</v>
      </c>
      <c r="B14" s="17">
        <f t="shared" si="1"/>
        <v>116694404</v>
      </c>
      <c r="C14" s="12" t="s">
        <v>26</v>
      </c>
      <c r="D14" s="13" t="s">
        <v>28</v>
      </c>
      <c r="E14" s="14">
        <f t="shared" si="2"/>
        <v>872774</v>
      </c>
      <c r="F14" s="15">
        <f t="shared" si="2"/>
        <v>1442226</v>
      </c>
      <c r="G14" s="15">
        <f t="shared" si="2"/>
        <v>2315000</v>
      </c>
      <c r="H14" s="15"/>
      <c r="I14" s="15"/>
      <c r="J14" s="15"/>
      <c r="K14" s="15">
        <f t="shared" si="3"/>
        <v>115821630</v>
      </c>
    </row>
    <row r="15" spans="1:11" ht="15.75" customHeight="1" x14ac:dyDescent="0.25">
      <c r="A15" s="16">
        <f t="shared" si="0"/>
        <v>6</v>
      </c>
      <c r="B15" s="17">
        <f t="shared" si="1"/>
        <v>115821630</v>
      </c>
      <c r="C15" s="12" t="s">
        <v>16</v>
      </c>
      <c r="D15" s="13" t="s">
        <v>28</v>
      </c>
      <c r="E15" s="14">
        <f t="shared" si="2"/>
        <v>872774</v>
      </c>
      <c r="F15" s="15">
        <f t="shared" si="2"/>
        <v>1442226</v>
      </c>
      <c r="G15" s="15">
        <f t="shared" si="2"/>
        <v>2315000</v>
      </c>
      <c r="H15" s="15"/>
      <c r="I15" s="15"/>
      <c r="J15" s="15">
        <v>20000000</v>
      </c>
      <c r="K15" s="15">
        <f t="shared" si="3"/>
        <v>94948856</v>
      </c>
    </row>
    <row r="16" spans="1:11" ht="15.75" customHeight="1" x14ac:dyDescent="0.25">
      <c r="A16" s="16">
        <f t="shared" si="0"/>
        <v>7</v>
      </c>
      <c r="B16" s="17">
        <f t="shared" si="1"/>
        <v>94948856</v>
      </c>
      <c r="C16" s="12" t="s">
        <v>17</v>
      </c>
      <c r="D16" s="13" t="s">
        <v>29</v>
      </c>
      <c r="E16" s="14">
        <f t="shared" si="2"/>
        <v>872774</v>
      </c>
      <c r="F16" s="15">
        <f t="shared" si="2"/>
        <v>1442226</v>
      </c>
      <c r="G16" s="15">
        <f t="shared" si="2"/>
        <v>2315000</v>
      </c>
      <c r="H16" s="15"/>
      <c r="I16" s="15"/>
      <c r="J16" s="15"/>
      <c r="K16" s="15">
        <f t="shared" si="3"/>
        <v>94076082</v>
      </c>
    </row>
    <row r="17" spans="1:11" ht="15.75" customHeight="1" x14ac:dyDescent="0.25">
      <c r="A17" s="16">
        <f t="shared" si="0"/>
        <v>8</v>
      </c>
      <c r="B17" s="17">
        <f t="shared" si="1"/>
        <v>94076082</v>
      </c>
      <c r="C17" s="12" t="s">
        <v>18</v>
      </c>
      <c r="D17" s="13" t="s">
        <v>29</v>
      </c>
      <c r="E17" s="14">
        <f t="shared" si="2"/>
        <v>872774</v>
      </c>
      <c r="F17" s="15">
        <f t="shared" si="2"/>
        <v>1442226</v>
      </c>
      <c r="G17" s="15">
        <f t="shared" si="2"/>
        <v>2315000</v>
      </c>
      <c r="H17" s="15"/>
      <c r="I17" s="15"/>
      <c r="J17" s="15"/>
      <c r="K17" s="15">
        <f t="shared" si="3"/>
        <v>93203308</v>
      </c>
    </row>
    <row r="18" spans="1:11" ht="15.75" customHeight="1" x14ac:dyDescent="0.25">
      <c r="A18" s="16">
        <f t="shared" si="0"/>
        <v>9</v>
      </c>
      <c r="B18" s="17">
        <f t="shared" si="1"/>
        <v>93203308</v>
      </c>
      <c r="C18" s="12" t="s">
        <v>27</v>
      </c>
      <c r="D18" s="13" t="s">
        <v>29</v>
      </c>
      <c r="E18" s="14">
        <f t="shared" si="2"/>
        <v>872774</v>
      </c>
      <c r="F18" s="15">
        <f t="shared" si="2"/>
        <v>1442226</v>
      </c>
      <c r="G18" s="15">
        <f t="shared" si="2"/>
        <v>2315000</v>
      </c>
      <c r="H18" s="15"/>
      <c r="I18" s="15"/>
      <c r="J18" s="15"/>
      <c r="K18" s="15">
        <f t="shared" si="3"/>
        <v>92330534</v>
      </c>
    </row>
    <row r="19" spans="1:11" ht="15.75" customHeight="1" x14ac:dyDescent="0.25">
      <c r="A19" s="16">
        <f t="shared" si="0"/>
        <v>10</v>
      </c>
      <c r="B19" s="17">
        <f t="shared" si="1"/>
        <v>92330534</v>
      </c>
      <c r="C19" s="12" t="s">
        <v>19</v>
      </c>
      <c r="D19" s="13" t="s">
        <v>29</v>
      </c>
      <c r="E19" s="14">
        <f t="shared" si="2"/>
        <v>872774</v>
      </c>
      <c r="F19" s="15">
        <f t="shared" si="2"/>
        <v>1442226</v>
      </c>
      <c r="G19" s="15">
        <f t="shared" si="2"/>
        <v>2315000</v>
      </c>
      <c r="H19" s="31">
        <v>30000000</v>
      </c>
      <c r="I19" s="15"/>
      <c r="J19" s="15"/>
      <c r="K19" s="15">
        <f t="shared" si="3"/>
        <v>61457760</v>
      </c>
    </row>
    <row r="20" spans="1:11" ht="15.75" customHeight="1" x14ac:dyDescent="0.25">
      <c r="A20" s="16">
        <f t="shared" si="0"/>
        <v>11</v>
      </c>
      <c r="B20" s="17">
        <f t="shared" si="1"/>
        <v>61457760</v>
      </c>
      <c r="C20" s="12" t="s">
        <v>20</v>
      </c>
      <c r="D20" s="13" t="s">
        <v>29</v>
      </c>
      <c r="E20" s="14">
        <f t="shared" si="2"/>
        <v>872774</v>
      </c>
      <c r="F20" s="15">
        <f t="shared" si="2"/>
        <v>1442226</v>
      </c>
      <c r="G20" s="15">
        <f t="shared" si="2"/>
        <v>2315000</v>
      </c>
      <c r="H20" s="15"/>
      <c r="I20" s="15"/>
      <c r="J20" s="15"/>
      <c r="K20" s="15">
        <f t="shared" si="3"/>
        <v>60584986</v>
      </c>
    </row>
    <row r="21" spans="1:11" ht="15.75" customHeight="1" x14ac:dyDescent="0.25">
      <c r="A21" s="16">
        <f t="shared" si="0"/>
        <v>12</v>
      </c>
      <c r="B21" s="17">
        <f t="shared" si="1"/>
        <v>60584986</v>
      </c>
      <c r="C21" s="12" t="s">
        <v>21</v>
      </c>
      <c r="D21" s="13" t="s">
        <v>29</v>
      </c>
      <c r="E21" s="14">
        <f t="shared" si="2"/>
        <v>872774</v>
      </c>
      <c r="F21" s="15">
        <f t="shared" si="2"/>
        <v>1442226</v>
      </c>
      <c r="G21" s="15">
        <f t="shared" si="2"/>
        <v>2315000</v>
      </c>
      <c r="H21" s="15"/>
      <c r="I21" s="15"/>
      <c r="J21" s="15"/>
      <c r="K21" s="15">
        <f t="shared" si="3"/>
        <v>59712212</v>
      </c>
    </row>
    <row r="22" spans="1:11" ht="15.75" customHeight="1" x14ac:dyDescent="0.25">
      <c r="A22" s="16">
        <f t="shared" si="0"/>
        <v>13</v>
      </c>
      <c r="B22" s="17">
        <f t="shared" si="1"/>
        <v>59712212</v>
      </c>
      <c r="C22" s="12" t="s">
        <v>22</v>
      </c>
      <c r="D22" s="13" t="s">
        <v>29</v>
      </c>
      <c r="E22" s="14">
        <f t="shared" si="2"/>
        <v>872774</v>
      </c>
      <c r="F22" s="15">
        <f t="shared" si="2"/>
        <v>1442226</v>
      </c>
      <c r="G22" s="15">
        <f t="shared" si="2"/>
        <v>2315000</v>
      </c>
      <c r="H22" s="15"/>
      <c r="I22" s="15"/>
      <c r="J22" s="15"/>
      <c r="K22" s="15">
        <f t="shared" si="3"/>
        <v>58839438</v>
      </c>
    </row>
    <row r="23" spans="1:11" ht="15.75" customHeight="1" x14ac:dyDescent="0.25">
      <c r="A23" s="16">
        <f t="shared" si="0"/>
        <v>14</v>
      </c>
      <c r="B23" s="17">
        <f t="shared" si="1"/>
        <v>58839438</v>
      </c>
      <c r="C23" s="12" t="s">
        <v>23</v>
      </c>
      <c r="D23" s="13" t="s">
        <v>29</v>
      </c>
      <c r="E23" s="14">
        <f t="shared" si="2"/>
        <v>872774</v>
      </c>
      <c r="F23" s="15">
        <f t="shared" si="2"/>
        <v>1442226</v>
      </c>
      <c r="G23" s="15">
        <f t="shared" si="2"/>
        <v>2315000</v>
      </c>
      <c r="H23" s="15"/>
      <c r="I23" s="15"/>
      <c r="J23" s="15"/>
      <c r="K23" s="15">
        <f t="shared" si="3"/>
        <v>57966664</v>
      </c>
    </row>
    <row r="24" spans="1:11" ht="15.75" customHeight="1" x14ac:dyDescent="0.25">
      <c r="A24" s="16">
        <f t="shared" si="0"/>
        <v>15</v>
      </c>
      <c r="B24" s="17">
        <f t="shared" si="1"/>
        <v>57966664</v>
      </c>
      <c r="C24" s="12" t="s">
        <v>24</v>
      </c>
      <c r="D24" s="13" t="s">
        <v>29</v>
      </c>
      <c r="E24" s="14">
        <f t="shared" si="2"/>
        <v>872774</v>
      </c>
      <c r="F24" s="15">
        <f t="shared" si="2"/>
        <v>1442226</v>
      </c>
      <c r="G24" s="15">
        <f t="shared" si="2"/>
        <v>2315000</v>
      </c>
      <c r="H24" s="15"/>
      <c r="I24" s="15"/>
      <c r="J24" s="15"/>
      <c r="K24" s="15">
        <f t="shared" si="3"/>
        <v>57093890</v>
      </c>
    </row>
    <row r="25" spans="1:11" ht="15.75" customHeight="1" x14ac:dyDescent="0.25">
      <c r="A25" s="16">
        <f t="shared" si="0"/>
        <v>16</v>
      </c>
      <c r="B25" s="17">
        <f t="shared" si="1"/>
        <v>57093890</v>
      </c>
      <c r="C25" s="12" t="s">
        <v>25</v>
      </c>
      <c r="D25" s="13" t="s">
        <v>29</v>
      </c>
      <c r="E25" s="14">
        <f t="shared" si="2"/>
        <v>872774</v>
      </c>
      <c r="F25" s="15">
        <f t="shared" si="2"/>
        <v>1442226</v>
      </c>
      <c r="G25" s="15">
        <f t="shared" si="2"/>
        <v>2315000</v>
      </c>
      <c r="H25" s="15"/>
      <c r="I25" s="15"/>
      <c r="J25" s="15"/>
      <c r="K25" s="15">
        <f t="shared" si="3"/>
        <v>56221116</v>
      </c>
    </row>
    <row r="26" spans="1:11" ht="15.75" customHeight="1" x14ac:dyDescent="0.25">
      <c r="A26" s="16">
        <f t="shared" si="0"/>
        <v>17</v>
      </c>
      <c r="B26" s="17">
        <f t="shared" si="1"/>
        <v>56221116</v>
      </c>
      <c r="C26" s="12" t="s">
        <v>26</v>
      </c>
      <c r="D26" s="13" t="s">
        <v>29</v>
      </c>
      <c r="E26" s="14">
        <f t="shared" si="2"/>
        <v>872774</v>
      </c>
      <c r="F26" s="15">
        <f t="shared" si="2"/>
        <v>1442226</v>
      </c>
      <c r="G26" s="15">
        <f t="shared" si="2"/>
        <v>2315000</v>
      </c>
      <c r="H26" s="15"/>
      <c r="I26" s="15"/>
      <c r="J26" s="15"/>
      <c r="K26" s="15">
        <f t="shared" si="3"/>
        <v>55348342</v>
      </c>
    </row>
    <row r="27" spans="1:11" ht="15.75" customHeight="1" x14ac:dyDescent="0.25">
      <c r="A27" s="16">
        <f t="shared" si="0"/>
        <v>18</v>
      </c>
      <c r="B27" s="17">
        <f t="shared" si="1"/>
        <v>55348342</v>
      </c>
      <c r="C27" s="12" t="s">
        <v>16</v>
      </c>
      <c r="D27" s="13" t="s">
        <v>29</v>
      </c>
      <c r="E27" s="14">
        <f t="shared" si="2"/>
        <v>872774</v>
      </c>
      <c r="F27" s="15">
        <f t="shared" si="2"/>
        <v>1442226</v>
      </c>
      <c r="G27" s="15">
        <f t="shared" si="2"/>
        <v>2315000</v>
      </c>
      <c r="H27" s="15"/>
      <c r="I27" s="15"/>
      <c r="J27" s="15">
        <v>20000000</v>
      </c>
      <c r="K27" s="15">
        <f t="shared" si="3"/>
        <v>34475568</v>
      </c>
    </row>
    <row r="28" spans="1:11" ht="15.75" customHeight="1" x14ac:dyDescent="0.25">
      <c r="A28" s="16">
        <f t="shared" si="0"/>
        <v>19</v>
      </c>
      <c r="B28" s="17">
        <f t="shared" si="1"/>
        <v>34475568</v>
      </c>
      <c r="C28" s="12" t="s">
        <v>17</v>
      </c>
      <c r="D28" s="13" t="s">
        <v>30</v>
      </c>
      <c r="E28" s="14">
        <f t="shared" si="2"/>
        <v>872774</v>
      </c>
      <c r="F28" s="15">
        <f t="shared" si="2"/>
        <v>1442226</v>
      </c>
      <c r="G28" s="15">
        <f t="shared" si="2"/>
        <v>2315000</v>
      </c>
      <c r="H28" s="15"/>
      <c r="I28" s="15"/>
      <c r="J28" s="15"/>
      <c r="K28" s="15">
        <f t="shared" si="3"/>
        <v>33602794</v>
      </c>
    </row>
    <row r="29" spans="1:11" ht="15.75" customHeight="1" x14ac:dyDescent="0.25">
      <c r="A29" s="16">
        <f t="shared" si="0"/>
        <v>20</v>
      </c>
      <c r="B29" s="17">
        <f t="shared" si="1"/>
        <v>33602794</v>
      </c>
      <c r="C29" s="12" t="s">
        <v>18</v>
      </c>
      <c r="D29" s="13" t="s">
        <v>30</v>
      </c>
      <c r="E29" s="14">
        <f t="shared" si="2"/>
        <v>872774</v>
      </c>
      <c r="F29" s="15">
        <f t="shared" si="2"/>
        <v>1442226</v>
      </c>
      <c r="G29" s="15">
        <f t="shared" si="2"/>
        <v>2315000</v>
      </c>
      <c r="H29" s="15"/>
      <c r="I29" s="15"/>
      <c r="J29" s="15"/>
      <c r="K29" s="15">
        <f t="shared" si="3"/>
        <v>32730020</v>
      </c>
    </row>
    <row r="30" spans="1:11" ht="15.75" customHeight="1" x14ac:dyDescent="0.25">
      <c r="A30" s="16">
        <f t="shared" si="0"/>
        <v>21</v>
      </c>
      <c r="B30" s="17">
        <f t="shared" si="1"/>
        <v>32730020</v>
      </c>
      <c r="C30" s="12" t="s">
        <v>27</v>
      </c>
      <c r="D30" s="13" t="s">
        <v>30</v>
      </c>
      <c r="E30" s="14">
        <f t="shared" si="2"/>
        <v>872774</v>
      </c>
      <c r="F30" s="15">
        <f t="shared" si="2"/>
        <v>1442226</v>
      </c>
      <c r="G30" s="15">
        <f t="shared" si="2"/>
        <v>2315000</v>
      </c>
      <c r="H30" s="15"/>
      <c r="I30" s="15"/>
      <c r="J30" s="15"/>
      <c r="K30" s="15">
        <f t="shared" si="3"/>
        <v>31857246</v>
      </c>
    </row>
    <row r="31" spans="1:11" ht="15.75" customHeight="1" x14ac:dyDescent="0.25">
      <c r="A31" s="16">
        <f t="shared" si="0"/>
        <v>22</v>
      </c>
      <c r="B31" s="17">
        <f t="shared" si="1"/>
        <v>31857246</v>
      </c>
      <c r="C31" s="12" t="s">
        <v>19</v>
      </c>
      <c r="D31" s="13" t="s">
        <v>30</v>
      </c>
      <c r="E31" s="14">
        <f t="shared" si="2"/>
        <v>872774</v>
      </c>
      <c r="F31" s="15">
        <f t="shared" si="2"/>
        <v>1442226</v>
      </c>
      <c r="G31" s="15">
        <f t="shared" si="2"/>
        <v>2315000</v>
      </c>
      <c r="H31" s="31">
        <v>30000000</v>
      </c>
      <c r="I31" s="15"/>
      <c r="J31" s="15"/>
      <c r="K31" s="15">
        <f t="shared" si="3"/>
        <v>984472</v>
      </c>
    </row>
    <row r="32" spans="1:11" ht="15.75" customHeight="1" x14ac:dyDescent="0.25">
      <c r="A32" s="16">
        <f t="shared" si="0"/>
        <v>23</v>
      </c>
      <c r="B32" s="17">
        <f t="shared" si="1"/>
        <v>984472</v>
      </c>
      <c r="C32" s="12" t="s">
        <v>20</v>
      </c>
      <c r="D32" s="13" t="s">
        <v>30</v>
      </c>
      <c r="E32" s="14">
        <f t="shared" si="2"/>
        <v>872774</v>
      </c>
      <c r="F32" s="15">
        <f t="shared" si="2"/>
        <v>1442226</v>
      </c>
      <c r="G32" s="15">
        <f t="shared" si="2"/>
        <v>2315000</v>
      </c>
      <c r="H32" s="15"/>
      <c r="I32" s="15"/>
      <c r="J32" s="15"/>
      <c r="K32" s="15">
        <f t="shared" si="3"/>
        <v>111698</v>
      </c>
    </row>
    <row r="33" spans="1:11" ht="15.75" customHeight="1" x14ac:dyDescent="0.25">
      <c r="A33" s="16">
        <f t="shared" si="0"/>
        <v>24</v>
      </c>
      <c r="B33" s="17">
        <f t="shared" si="1"/>
        <v>111698</v>
      </c>
      <c r="C33" s="12" t="s">
        <v>21</v>
      </c>
      <c r="D33" s="13" t="s">
        <v>30</v>
      </c>
      <c r="E33" s="14">
        <f t="shared" si="2"/>
        <v>872774</v>
      </c>
      <c r="F33" s="15">
        <f t="shared" si="2"/>
        <v>1442226</v>
      </c>
      <c r="G33" s="15">
        <f t="shared" si="2"/>
        <v>2315000</v>
      </c>
      <c r="H33" s="15"/>
      <c r="I33" s="15"/>
      <c r="J33" s="15"/>
      <c r="K33" s="15">
        <f t="shared" si="3"/>
        <v>-761076</v>
      </c>
    </row>
    <row r="34" spans="1:11" ht="15.75" customHeight="1" x14ac:dyDescent="0.25">
      <c r="A34" s="16">
        <f t="shared" si="0"/>
        <v>25</v>
      </c>
      <c r="B34" s="17">
        <f t="shared" si="1"/>
        <v>-761076</v>
      </c>
      <c r="C34" s="12" t="s">
        <v>22</v>
      </c>
      <c r="D34" s="13" t="s">
        <v>30</v>
      </c>
      <c r="E34" s="14">
        <f t="shared" si="2"/>
        <v>872774</v>
      </c>
      <c r="F34" s="15">
        <f t="shared" si="2"/>
        <v>1442226</v>
      </c>
      <c r="G34" s="15">
        <f t="shared" si="2"/>
        <v>2315000</v>
      </c>
      <c r="H34" s="15"/>
      <c r="I34" s="15"/>
      <c r="J34" s="15"/>
      <c r="K34" s="15">
        <f t="shared" si="3"/>
        <v>-1633850</v>
      </c>
    </row>
    <row r="35" spans="1:11" ht="15.75" customHeight="1" x14ac:dyDescent="0.25">
      <c r="A35" s="16">
        <f t="shared" si="0"/>
        <v>26</v>
      </c>
      <c r="B35" s="17">
        <f t="shared" si="1"/>
        <v>-1633850</v>
      </c>
      <c r="C35" s="12" t="s">
        <v>23</v>
      </c>
      <c r="D35" s="13" t="s">
        <v>30</v>
      </c>
      <c r="E35" s="14">
        <f t="shared" si="2"/>
        <v>872774</v>
      </c>
      <c r="F35" s="15">
        <f t="shared" si="2"/>
        <v>1442226</v>
      </c>
      <c r="G35" s="15">
        <f t="shared" si="2"/>
        <v>2315000</v>
      </c>
      <c r="H35" s="15"/>
      <c r="I35" s="15"/>
      <c r="J35" s="15"/>
      <c r="K35" s="15">
        <f t="shared" si="3"/>
        <v>-2506624</v>
      </c>
    </row>
    <row r="36" spans="1:11" ht="15.75" customHeight="1" x14ac:dyDescent="0.25">
      <c r="A36" s="16">
        <f t="shared" si="0"/>
        <v>27</v>
      </c>
      <c r="B36" s="17">
        <f t="shared" si="1"/>
        <v>-2506624</v>
      </c>
      <c r="C36" s="12" t="s">
        <v>24</v>
      </c>
      <c r="D36" s="13" t="s">
        <v>30</v>
      </c>
      <c r="E36" s="14">
        <f t="shared" si="2"/>
        <v>872774</v>
      </c>
      <c r="F36" s="15">
        <f t="shared" si="2"/>
        <v>1442226</v>
      </c>
      <c r="G36" s="15">
        <f t="shared" si="2"/>
        <v>2315000</v>
      </c>
      <c r="H36" s="15"/>
      <c r="I36" s="15"/>
      <c r="J36" s="15"/>
      <c r="K36" s="15">
        <f t="shared" si="3"/>
        <v>-3379398</v>
      </c>
    </row>
    <row r="37" spans="1:11" ht="15.75" customHeight="1" x14ac:dyDescent="0.25">
      <c r="A37" s="16">
        <f t="shared" si="0"/>
        <v>28</v>
      </c>
      <c r="B37" s="17">
        <f t="shared" si="1"/>
        <v>-3379398</v>
      </c>
      <c r="C37" s="12" t="s">
        <v>25</v>
      </c>
      <c r="D37" s="13" t="s">
        <v>30</v>
      </c>
      <c r="E37" s="14">
        <f t="shared" si="2"/>
        <v>872774</v>
      </c>
      <c r="F37" s="15">
        <f t="shared" si="2"/>
        <v>1442226</v>
      </c>
      <c r="G37" s="15">
        <f t="shared" si="2"/>
        <v>2315000</v>
      </c>
      <c r="H37" s="15"/>
      <c r="I37" s="15"/>
      <c r="J37" s="15"/>
      <c r="K37" s="15">
        <f t="shared" si="3"/>
        <v>-4252172</v>
      </c>
    </row>
    <row r="38" spans="1:11" ht="15.75" customHeight="1" x14ac:dyDescent="0.25">
      <c r="A38" s="16">
        <f t="shared" si="0"/>
        <v>29</v>
      </c>
      <c r="B38" s="17">
        <f t="shared" si="1"/>
        <v>-4252172</v>
      </c>
      <c r="C38" s="12" t="s">
        <v>26</v>
      </c>
      <c r="D38" s="13" t="s">
        <v>30</v>
      </c>
      <c r="E38" s="14">
        <f t="shared" si="2"/>
        <v>872774</v>
      </c>
      <c r="F38" s="15">
        <f t="shared" si="2"/>
        <v>1442226</v>
      </c>
      <c r="G38" s="15">
        <f t="shared" si="2"/>
        <v>2315000</v>
      </c>
      <c r="H38" s="15"/>
      <c r="I38" s="15"/>
      <c r="J38" s="15"/>
      <c r="K38" s="15">
        <f t="shared" si="3"/>
        <v>-5124946</v>
      </c>
    </row>
    <row r="39" spans="1:11" ht="15.75" customHeight="1" x14ac:dyDescent="0.25">
      <c r="A39" s="16">
        <f t="shared" si="0"/>
        <v>30</v>
      </c>
      <c r="B39" s="17">
        <f t="shared" si="1"/>
        <v>-5124946</v>
      </c>
      <c r="C39" s="12" t="s">
        <v>16</v>
      </c>
      <c r="D39" s="13" t="s">
        <v>30</v>
      </c>
      <c r="E39" s="14">
        <f t="shared" si="2"/>
        <v>872774</v>
      </c>
      <c r="F39" s="15">
        <f t="shared" si="2"/>
        <v>1442226</v>
      </c>
      <c r="G39" s="15">
        <f t="shared" si="2"/>
        <v>2315000</v>
      </c>
      <c r="H39" s="15"/>
      <c r="I39" s="15"/>
      <c r="J39" s="15">
        <v>20000000</v>
      </c>
      <c r="K39" s="15">
        <f t="shared" si="3"/>
        <v>-25997720</v>
      </c>
    </row>
    <row r="40" spans="1:11" ht="15.75" customHeight="1" x14ac:dyDescent="0.25">
      <c r="A40" s="16">
        <f t="shared" si="0"/>
        <v>31</v>
      </c>
      <c r="B40" s="17">
        <f t="shared" si="1"/>
        <v>-25997720</v>
      </c>
      <c r="C40" s="12" t="s">
        <v>17</v>
      </c>
      <c r="D40" s="13" t="s">
        <v>31</v>
      </c>
      <c r="E40" s="14">
        <f t="shared" si="2"/>
        <v>872774</v>
      </c>
      <c r="F40" s="15">
        <f t="shared" si="2"/>
        <v>1442226</v>
      </c>
      <c r="G40" s="15">
        <f t="shared" si="2"/>
        <v>2315000</v>
      </c>
      <c r="H40" s="15"/>
      <c r="I40" s="15"/>
      <c r="J40" s="15"/>
      <c r="K40" s="15">
        <f t="shared" si="3"/>
        <v>-26870494</v>
      </c>
    </row>
    <row r="41" spans="1:11" ht="15.75" customHeight="1" x14ac:dyDescent="0.25">
      <c r="A41" s="16">
        <f t="shared" si="0"/>
        <v>32</v>
      </c>
      <c r="B41" s="17">
        <f t="shared" si="1"/>
        <v>-26870494</v>
      </c>
      <c r="C41" s="12" t="s">
        <v>18</v>
      </c>
      <c r="D41" s="13" t="s">
        <v>31</v>
      </c>
      <c r="E41" s="14">
        <f t="shared" si="2"/>
        <v>872774</v>
      </c>
      <c r="F41" s="15">
        <f t="shared" si="2"/>
        <v>1442226</v>
      </c>
      <c r="G41" s="15">
        <f t="shared" si="2"/>
        <v>2315000</v>
      </c>
      <c r="H41" s="15"/>
      <c r="I41" s="15"/>
      <c r="J41" s="15"/>
      <c r="K41" s="15">
        <f t="shared" si="3"/>
        <v>-27743268</v>
      </c>
    </row>
    <row r="42" spans="1:11" ht="15.75" customHeight="1" x14ac:dyDescent="0.25">
      <c r="A42" s="16">
        <f t="shared" si="0"/>
        <v>33</v>
      </c>
      <c r="B42" s="17">
        <f t="shared" si="1"/>
        <v>-27743268</v>
      </c>
      <c r="C42" s="12" t="s">
        <v>27</v>
      </c>
      <c r="D42" s="13" t="s">
        <v>31</v>
      </c>
      <c r="E42" s="14">
        <f t="shared" si="2"/>
        <v>872774</v>
      </c>
      <c r="F42" s="15">
        <f t="shared" si="2"/>
        <v>1442226</v>
      </c>
      <c r="G42" s="15">
        <f t="shared" si="2"/>
        <v>2315000</v>
      </c>
      <c r="H42" s="15"/>
      <c r="I42" s="15"/>
      <c r="J42" s="15"/>
      <c r="K42" s="15">
        <f t="shared" si="3"/>
        <v>-28616042</v>
      </c>
    </row>
    <row r="43" spans="1:11" ht="15.75" customHeight="1" x14ac:dyDescent="0.25">
      <c r="A43" s="16">
        <f t="shared" si="0"/>
        <v>34</v>
      </c>
      <c r="B43" s="17">
        <f t="shared" si="1"/>
        <v>-28616042</v>
      </c>
      <c r="C43" s="12" t="s">
        <v>19</v>
      </c>
      <c r="D43" s="13" t="s">
        <v>31</v>
      </c>
      <c r="E43" s="14">
        <f t="shared" ref="E43:G74" si="4">+E42</f>
        <v>872774</v>
      </c>
      <c r="F43" s="15">
        <f t="shared" si="4"/>
        <v>1442226</v>
      </c>
      <c r="G43" s="15">
        <f t="shared" si="4"/>
        <v>2315000</v>
      </c>
      <c r="H43" s="31">
        <v>30000000</v>
      </c>
      <c r="I43" s="15"/>
      <c r="J43" s="15"/>
      <c r="K43" s="15">
        <f t="shared" si="3"/>
        <v>-59488816</v>
      </c>
    </row>
    <row r="44" spans="1:11" ht="15.75" customHeight="1" x14ac:dyDescent="0.25">
      <c r="A44" s="16">
        <f t="shared" si="0"/>
        <v>35</v>
      </c>
      <c r="B44" s="17">
        <f t="shared" si="1"/>
        <v>-59488816</v>
      </c>
      <c r="C44" s="12" t="s">
        <v>20</v>
      </c>
      <c r="D44" s="13" t="s">
        <v>31</v>
      </c>
      <c r="E44" s="14">
        <f t="shared" si="4"/>
        <v>872774</v>
      </c>
      <c r="F44" s="15">
        <f t="shared" si="4"/>
        <v>1442226</v>
      </c>
      <c r="G44" s="15">
        <f t="shared" si="4"/>
        <v>2315000</v>
      </c>
      <c r="H44" s="15"/>
      <c r="I44" s="15"/>
      <c r="J44" s="15"/>
      <c r="K44" s="15">
        <f t="shared" si="3"/>
        <v>-60361590</v>
      </c>
    </row>
    <row r="45" spans="1:11" ht="15.75" customHeight="1" x14ac:dyDescent="0.25">
      <c r="A45" s="16">
        <f t="shared" si="0"/>
        <v>36</v>
      </c>
      <c r="B45" s="17">
        <f t="shared" si="1"/>
        <v>-60361590</v>
      </c>
      <c r="C45" s="30" t="s">
        <v>21</v>
      </c>
      <c r="D45" s="13" t="s">
        <v>31</v>
      </c>
      <c r="E45" s="14">
        <f t="shared" si="4"/>
        <v>872774</v>
      </c>
      <c r="F45" s="15">
        <f t="shared" si="4"/>
        <v>1442226</v>
      </c>
      <c r="G45" s="15">
        <f t="shared" si="4"/>
        <v>2315000</v>
      </c>
      <c r="H45" s="15"/>
      <c r="I45" s="15"/>
      <c r="J45" s="15"/>
      <c r="K45" s="15">
        <f t="shared" si="3"/>
        <v>-61234364</v>
      </c>
    </row>
    <row r="46" spans="1:11" ht="15.75" x14ac:dyDescent="0.25">
      <c r="A46" s="16">
        <f t="shared" si="0"/>
        <v>37</v>
      </c>
      <c r="B46" s="17">
        <f t="shared" si="1"/>
        <v>-61234364</v>
      </c>
      <c r="C46" s="12" t="s">
        <v>22</v>
      </c>
      <c r="D46" s="13" t="s">
        <v>31</v>
      </c>
      <c r="E46" s="14">
        <f t="shared" si="4"/>
        <v>872774</v>
      </c>
      <c r="F46" s="15">
        <f t="shared" si="4"/>
        <v>1442226</v>
      </c>
      <c r="G46" s="15">
        <f t="shared" si="4"/>
        <v>2315000</v>
      </c>
      <c r="H46" s="15"/>
      <c r="I46" s="15"/>
      <c r="J46" s="15"/>
      <c r="K46" s="15">
        <f t="shared" si="3"/>
        <v>-62107138</v>
      </c>
    </row>
    <row r="47" spans="1:11" ht="15.75" x14ac:dyDescent="0.25">
      <c r="A47" s="16">
        <f t="shared" si="0"/>
        <v>38</v>
      </c>
      <c r="B47" s="17">
        <f t="shared" si="1"/>
        <v>-62107138</v>
      </c>
      <c r="C47" s="12" t="s">
        <v>23</v>
      </c>
      <c r="D47" s="13" t="s">
        <v>31</v>
      </c>
      <c r="E47" s="14">
        <f t="shared" si="4"/>
        <v>872774</v>
      </c>
      <c r="F47" s="15">
        <f t="shared" si="4"/>
        <v>1442226</v>
      </c>
      <c r="G47" s="15">
        <f t="shared" si="4"/>
        <v>2315000</v>
      </c>
      <c r="H47" s="15"/>
      <c r="I47" s="15"/>
      <c r="J47" s="15"/>
      <c r="K47" s="15">
        <f t="shared" si="3"/>
        <v>-62979912</v>
      </c>
    </row>
    <row r="48" spans="1:11" ht="15.75" x14ac:dyDescent="0.25">
      <c r="A48" s="16">
        <f t="shared" si="0"/>
        <v>39</v>
      </c>
      <c r="B48" s="17">
        <f t="shared" si="1"/>
        <v>-62979912</v>
      </c>
      <c r="C48" s="12" t="s">
        <v>24</v>
      </c>
      <c r="D48" s="13" t="s">
        <v>31</v>
      </c>
      <c r="E48" s="14">
        <f t="shared" si="4"/>
        <v>872774</v>
      </c>
      <c r="F48" s="15">
        <f t="shared" si="4"/>
        <v>1442226</v>
      </c>
      <c r="G48" s="15">
        <f t="shared" si="4"/>
        <v>2315000</v>
      </c>
      <c r="H48" s="15"/>
      <c r="I48" s="15"/>
      <c r="J48" s="15"/>
      <c r="K48" s="15">
        <f t="shared" si="3"/>
        <v>-63852686</v>
      </c>
    </row>
    <row r="49" spans="1:11" ht="15.75" x14ac:dyDescent="0.25">
      <c r="A49" s="16">
        <f t="shared" si="0"/>
        <v>40</v>
      </c>
      <c r="B49" s="17">
        <f t="shared" si="1"/>
        <v>-63852686</v>
      </c>
      <c r="C49" s="12" t="s">
        <v>25</v>
      </c>
      <c r="D49" s="13" t="s">
        <v>31</v>
      </c>
      <c r="E49" s="14">
        <f t="shared" si="4"/>
        <v>872774</v>
      </c>
      <c r="F49" s="15">
        <f t="shared" si="4"/>
        <v>1442226</v>
      </c>
      <c r="G49" s="15">
        <f t="shared" si="4"/>
        <v>2315000</v>
      </c>
      <c r="H49" s="15"/>
      <c r="I49" s="15"/>
      <c r="J49" s="15"/>
      <c r="K49" s="15">
        <f t="shared" si="3"/>
        <v>-64725460</v>
      </c>
    </row>
    <row r="50" spans="1:11" ht="15.75" x14ac:dyDescent="0.25">
      <c r="A50" s="16">
        <f t="shared" si="0"/>
        <v>41</v>
      </c>
      <c r="B50" s="17">
        <f t="shared" si="1"/>
        <v>-64725460</v>
      </c>
      <c r="C50" s="12" t="s">
        <v>26</v>
      </c>
      <c r="D50" s="13" t="s">
        <v>31</v>
      </c>
      <c r="E50" s="14">
        <f t="shared" si="4"/>
        <v>872774</v>
      </c>
      <c r="F50" s="15">
        <f t="shared" si="4"/>
        <v>1442226</v>
      </c>
      <c r="G50" s="15">
        <f t="shared" si="4"/>
        <v>2315000</v>
      </c>
      <c r="H50" s="15"/>
      <c r="I50" s="15"/>
      <c r="J50" s="15"/>
      <c r="K50" s="15">
        <f t="shared" si="3"/>
        <v>-65598234</v>
      </c>
    </row>
    <row r="51" spans="1:11" ht="15.75" x14ac:dyDescent="0.25">
      <c r="A51" s="16">
        <f t="shared" si="0"/>
        <v>42</v>
      </c>
      <c r="B51" s="17">
        <f t="shared" si="1"/>
        <v>-65598234</v>
      </c>
      <c r="C51" s="12" t="s">
        <v>16</v>
      </c>
      <c r="D51" s="13" t="s">
        <v>31</v>
      </c>
      <c r="E51" s="14">
        <f t="shared" si="4"/>
        <v>872774</v>
      </c>
      <c r="F51" s="15">
        <f t="shared" si="4"/>
        <v>1442226</v>
      </c>
      <c r="G51" s="15">
        <f t="shared" si="4"/>
        <v>2315000</v>
      </c>
      <c r="H51" s="15"/>
      <c r="I51" s="15"/>
      <c r="J51" s="15"/>
      <c r="K51" s="15">
        <f t="shared" si="3"/>
        <v>-66471008</v>
      </c>
    </row>
    <row r="52" spans="1:11" ht="15.75" x14ac:dyDescent="0.25">
      <c r="A52" s="16">
        <f t="shared" si="0"/>
        <v>43</v>
      </c>
      <c r="B52" s="17">
        <f t="shared" si="1"/>
        <v>-66471008</v>
      </c>
      <c r="C52" s="12" t="s">
        <v>17</v>
      </c>
      <c r="D52" s="13" t="s">
        <v>36</v>
      </c>
      <c r="E52" s="14">
        <f t="shared" si="4"/>
        <v>872774</v>
      </c>
      <c r="F52" s="15">
        <f t="shared" si="4"/>
        <v>1442226</v>
      </c>
      <c r="G52" s="15">
        <f t="shared" si="4"/>
        <v>2315000</v>
      </c>
      <c r="H52" s="15"/>
      <c r="I52" s="15"/>
      <c r="J52" s="15"/>
      <c r="K52" s="15">
        <f t="shared" si="3"/>
        <v>-67343782</v>
      </c>
    </row>
    <row r="53" spans="1:11" ht="15.75" x14ac:dyDescent="0.25">
      <c r="A53" s="16">
        <f t="shared" si="0"/>
        <v>44</v>
      </c>
      <c r="B53" s="17">
        <f t="shared" si="1"/>
        <v>-67343782</v>
      </c>
      <c r="C53" s="12" t="s">
        <v>18</v>
      </c>
      <c r="D53" s="13" t="s">
        <v>36</v>
      </c>
      <c r="E53" s="14">
        <f t="shared" si="4"/>
        <v>872774</v>
      </c>
      <c r="F53" s="15">
        <f t="shared" si="4"/>
        <v>1442226</v>
      </c>
      <c r="G53" s="15">
        <f t="shared" si="4"/>
        <v>2315000</v>
      </c>
      <c r="H53" s="15"/>
      <c r="I53" s="15"/>
      <c r="J53" s="15"/>
      <c r="K53" s="15">
        <f t="shared" si="3"/>
        <v>-68216556</v>
      </c>
    </row>
    <row r="54" spans="1:11" ht="15.75" x14ac:dyDescent="0.25">
      <c r="A54" s="16">
        <f t="shared" si="0"/>
        <v>45</v>
      </c>
      <c r="B54" s="17">
        <f t="shared" si="1"/>
        <v>-68216556</v>
      </c>
      <c r="C54" s="12" t="s">
        <v>27</v>
      </c>
      <c r="D54" s="13" t="s">
        <v>36</v>
      </c>
      <c r="E54" s="14">
        <f t="shared" si="4"/>
        <v>872774</v>
      </c>
      <c r="F54" s="15">
        <f t="shared" si="4"/>
        <v>1442226</v>
      </c>
      <c r="G54" s="15">
        <f t="shared" si="4"/>
        <v>2315000</v>
      </c>
      <c r="H54" s="15"/>
      <c r="I54" s="15"/>
      <c r="J54" s="15"/>
      <c r="K54" s="15">
        <f t="shared" si="3"/>
        <v>-69089330</v>
      </c>
    </row>
    <row r="55" spans="1:11" ht="15.75" x14ac:dyDescent="0.25">
      <c r="A55" s="16">
        <f t="shared" si="0"/>
        <v>46</v>
      </c>
      <c r="B55" s="17">
        <f t="shared" si="1"/>
        <v>-69089330</v>
      </c>
      <c r="C55" s="12" t="s">
        <v>19</v>
      </c>
      <c r="D55" s="13" t="s">
        <v>36</v>
      </c>
      <c r="E55" s="14">
        <f t="shared" si="4"/>
        <v>872774</v>
      </c>
      <c r="F55" s="15">
        <f t="shared" si="4"/>
        <v>1442226</v>
      </c>
      <c r="G55" s="15">
        <f t="shared" si="4"/>
        <v>2315000</v>
      </c>
      <c r="H55" s="31"/>
      <c r="I55" s="15"/>
      <c r="J55" s="15"/>
      <c r="K55" s="15">
        <f t="shared" si="3"/>
        <v>-69962104</v>
      </c>
    </row>
    <row r="56" spans="1:11" ht="15.75" x14ac:dyDescent="0.25">
      <c r="A56" s="16">
        <f t="shared" si="0"/>
        <v>47</v>
      </c>
      <c r="B56" s="17">
        <f t="shared" si="1"/>
        <v>-69962104</v>
      </c>
      <c r="C56" s="12" t="s">
        <v>20</v>
      </c>
      <c r="D56" s="13" t="s">
        <v>36</v>
      </c>
      <c r="E56" s="14">
        <f t="shared" si="4"/>
        <v>872774</v>
      </c>
      <c r="F56" s="15">
        <f t="shared" si="4"/>
        <v>1442226</v>
      </c>
      <c r="G56" s="15">
        <f t="shared" si="4"/>
        <v>2315000</v>
      </c>
      <c r="H56" s="15"/>
      <c r="I56" s="15"/>
      <c r="J56" s="15"/>
      <c r="K56" s="15">
        <f t="shared" si="3"/>
        <v>-70834878</v>
      </c>
    </row>
    <row r="57" spans="1:11" ht="15.75" x14ac:dyDescent="0.25">
      <c r="A57" s="16">
        <f t="shared" si="0"/>
        <v>48</v>
      </c>
      <c r="B57" s="17">
        <f t="shared" si="1"/>
        <v>-70834878</v>
      </c>
      <c r="C57" s="30" t="s">
        <v>21</v>
      </c>
      <c r="D57" s="13" t="s">
        <v>36</v>
      </c>
      <c r="E57" s="14">
        <f t="shared" si="4"/>
        <v>872774</v>
      </c>
      <c r="F57" s="15">
        <f t="shared" si="4"/>
        <v>1442226</v>
      </c>
      <c r="G57" s="15">
        <f t="shared" si="4"/>
        <v>2315000</v>
      </c>
      <c r="H57" s="15"/>
      <c r="I57" s="15"/>
      <c r="J57" s="15"/>
      <c r="K57" s="15">
        <f t="shared" si="3"/>
        <v>-71707652</v>
      </c>
    </row>
    <row r="58" spans="1:11" ht="15.75" x14ac:dyDescent="0.25">
      <c r="A58" s="16">
        <f t="shared" si="0"/>
        <v>49</v>
      </c>
      <c r="B58" s="17">
        <f t="shared" si="1"/>
        <v>-71707652</v>
      </c>
      <c r="C58" s="12" t="s">
        <v>22</v>
      </c>
      <c r="D58" s="13" t="s">
        <v>36</v>
      </c>
      <c r="E58" s="14">
        <f t="shared" si="4"/>
        <v>872774</v>
      </c>
      <c r="F58" s="15">
        <f t="shared" si="4"/>
        <v>1442226</v>
      </c>
      <c r="G58" s="15">
        <f t="shared" si="4"/>
        <v>2315000</v>
      </c>
      <c r="H58" s="15"/>
      <c r="I58" s="15"/>
      <c r="J58" s="15"/>
      <c r="K58" s="15">
        <f t="shared" si="3"/>
        <v>-72580426</v>
      </c>
    </row>
    <row r="59" spans="1:11" ht="15.75" x14ac:dyDescent="0.25">
      <c r="A59" s="16">
        <f t="shared" si="0"/>
        <v>50</v>
      </c>
      <c r="B59" s="17">
        <f t="shared" si="1"/>
        <v>-72580426</v>
      </c>
      <c r="C59" s="12" t="s">
        <v>23</v>
      </c>
      <c r="D59" s="13" t="s">
        <v>36</v>
      </c>
      <c r="E59" s="14">
        <f t="shared" si="4"/>
        <v>872774</v>
      </c>
      <c r="F59" s="15">
        <f t="shared" si="4"/>
        <v>1442226</v>
      </c>
      <c r="G59" s="15">
        <f t="shared" si="4"/>
        <v>2315000</v>
      </c>
      <c r="H59" s="15"/>
      <c r="I59" s="15"/>
      <c r="J59" s="15"/>
      <c r="K59" s="15">
        <f t="shared" si="3"/>
        <v>-73453200</v>
      </c>
    </row>
    <row r="60" spans="1:11" ht="15.75" x14ac:dyDescent="0.25">
      <c r="A60" s="16">
        <f t="shared" si="0"/>
        <v>51</v>
      </c>
      <c r="B60" s="17">
        <f t="shared" si="1"/>
        <v>-73453200</v>
      </c>
      <c r="C60" s="12" t="s">
        <v>24</v>
      </c>
      <c r="D60" s="13" t="s">
        <v>36</v>
      </c>
      <c r="E60" s="14">
        <f t="shared" si="4"/>
        <v>872774</v>
      </c>
      <c r="F60" s="15">
        <f t="shared" si="4"/>
        <v>1442226</v>
      </c>
      <c r="G60" s="15">
        <f t="shared" si="4"/>
        <v>2315000</v>
      </c>
      <c r="H60" s="15"/>
      <c r="I60" s="15"/>
      <c r="J60" s="15"/>
      <c r="K60" s="15">
        <f t="shared" si="3"/>
        <v>-74325974</v>
      </c>
    </row>
    <row r="61" spans="1:11" ht="15.75" x14ac:dyDescent="0.25">
      <c r="A61" s="16">
        <f t="shared" si="0"/>
        <v>52</v>
      </c>
      <c r="B61" s="17">
        <f t="shared" si="1"/>
        <v>-74325974</v>
      </c>
      <c r="C61" s="12" t="s">
        <v>25</v>
      </c>
      <c r="D61" s="13" t="s">
        <v>36</v>
      </c>
      <c r="E61" s="14">
        <f t="shared" si="4"/>
        <v>872774</v>
      </c>
      <c r="F61" s="15">
        <f t="shared" si="4"/>
        <v>1442226</v>
      </c>
      <c r="G61" s="15">
        <f t="shared" si="4"/>
        <v>2315000</v>
      </c>
      <c r="H61" s="15"/>
      <c r="I61" s="15"/>
      <c r="J61" s="15"/>
      <c r="K61" s="15">
        <f t="shared" si="3"/>
        <v>-75198748</v>
      </c>
    </row>
    <row r="62" spans="1:11" ht="15.75" x14ac:dyDescent="0.25">
      <c r="A62" s="16">
        <f t="shared" si="0"/>
        <v>53</v>
      </c>
      <c r="B62" s="17">
        <f t="shared" si="1"/>
        <v>-75198748</v>
      </c>
      <c r="C62" s="12" t="s">
        <v>26</v>
      </c>
      <c r="D62" s="13" t="s">
        <v>36</v>
      </c>
      <c r="E62" s="14">
        <f t="shared" si="4"/>
        <v>872774</v>
      </c>
      <c r="F62" s="15">
        <f t="shared" si="4"/>
        <v>1442226</v>
      </c>
      <c r="G62" s="15">
        <f t="shared" si="4"/>
        <v>2315000</v>
      </c>
      <c r="H62" s="15"/>
      <c r="I62" s="15"/>
      <c r="J62" s="15"/>
      <c r="K62" s="15">
        <f t="shared" si="3"/>
        <v>-76071522</v>
      </c>
    </row>
    <row r="63" spans="1:11" ht="15.75" x14ac:dyDescent="0.25">
      <c r="A63" s="16">
        <f t="shared" si="0"/>
        <v>54</v>
      </c>
      <c r="B63" s="17">
        <f t="shared" si="1"/>
        <v>-76071522</v>
      </c>
      <c r="C63" s="12" t="s">
        <v>16</v>
      </c>
      <c r="D63" s="13" t="s">
        <v>36</v>
      </c>
      <c r="E63" s="14">
        <f t="shared" si="4"/>
        <v>872774</v>
      </c>
      <c r="F63" s="15">
        <f t="shared" si="4"/>
        <v>1442226</v>
      </c>
      <c r="G63" s="15">
        <f t="shared" si="4"/>
        <v>2315000</v>
      </c>
      <c r="H63" s="15"/>
      <c r="I63" s="15"/>
      <c r="J63" s="15"/>
      <c r="K63" s="15">
        <f t="shared" si="3"/>
        <v>-76944296</v>
      </c>
    </row>
    <row r="64" spans="1:11" ht="15.75" x14ac:dyDescent="0.25">
      <c r="A64" s="16">
        <f t="shared" si="0"/>
        <v>55</v>
      </c>
      <c r="B64" s="17">
        <f t="shared" si="1"/>
        <v>-76944296</v>
      </c>
      <c r="C64" s="12" t="s">
        <v>17</v>
      </c>
      <c r="D64" s="13" t="s">
        <v>61</v>
      </c>
      <c r="E64" s="14">
        <f t="shared" si="4"/>
        <v>872774</v>
      </c>
      <c r="F64" s="15">
        <f t="shared" si="4"/>
        <v>1442226</v>
      </c>
      <c r="G64" s="15">
        <f t="shared" si="4"/>
        <v>2315000</v>
      </c>
      <c r="H64" s="15"/>
      <c r="I64" s="15"/>
      <c r="J64" s="15"/>
      <c r="K64" s="15">
        <f t="shared" si="3"/>
        <v>-77817070</v>
      </c>
    </row>
    <row r="65" spans="1:11" ht="15.75" x14ac:dyDescent="0.25">
      <c r="A65" s="16">
        <f t="shared" si="0"/>
        <v>56</v>
      </c>
      <c r="B65" s="17">
        <f t="shared" si="1"/>
        <v>-77817070</v>
      </c>
      <c r="C65" s="12" t="s">
        <v>18</v>
      </c>
      <c r="D65" s="13" t="s">
        <v>61</v>
      </c>
      <c r="E65" s="14">
        <f t="shared" si="4"/>
        <v>872774</v>
      </c>
      <c r="F65" s="15">
        <f t="shared" si="4"/>
        <v>1442226</v>
      </c>
      <c r="G65" s="15">
        <f t="shared" si="4"/>
        <v>2315000</v>
      </c>
      <c r="H65" s="15"/>
      <c r="I65" s="15"/>
      <c r="J65" s="15"/>
      <c r="K65" s="15">
        <f t="shared" si="3"/>
        <v>-78689844</v>
      </c>
    </row>
    <row r="66" spans="1:11" ht="15.75" x14ac:dyDescent="0.25">
      <c r="A66" s="16">
        <f t="shared" si="0"/>
        <v>57</v>
      </c>
      <c r="B66" s="17">
        <f t="shared" si="1"/>
        <v>-78689844</v>
      </c>
      <c r="C66" s="12" t="s">
        <v>27</v>
      </c>
      <c r="D66" s="13" t="s">
        <v>61</v>
      </c>
      <c r="E66" s="14">
        <f t="shared" si="4"/>
        <v>872774</v>
      </c>
      <c r="F66" s="15">
        <f t="shared" si="4"/>
        <v>1442226</v>
      </c>
      <c r="G66" s="15">
        <f t="shared" si="4"/>
        <v>2315000</v>
      </c>
      <c r="H66" s="15"/>
      <c r="I66" s="15"/>
      <c r="J66" s="15"/>
      <c r="K66" s="15">
        <f t="shared" si="3"/>
        <v>-79562618</v>
      </c>
    </row>
    <row r="67" spans="1:11" ht="15.75" x14ac:dyDescent="0.25">
      <c r="A67" s="16">
        <f t="shared" si="0"/>
        <v>58</v>
      </c>
      <c r="B67" s="17">
        <f t="shared" si="1"/>
        <v>-79562618</v>
      </c>
      <c r="C67" s="12" t="s">
        <v>19</v>
      </c>
      <c r="D67" s="13" t="s">
        <v>61</v>
      </c>
      <c r="E67" s="14">
        <f t="shared" si="4"/>
        <v>872774</v>
      </c>
      <c r="F67" s="15">
        <f t="shared" si="4"/>
        <v>1442226</v>
      </c>
      <c r="G67" s="15">
        <f t="shared" si="4"/>
        <v>2315000</v>
      </c>
      <c r="H67" s="31"/>
      <c r="I67" s="15"/>
      <c r="J67" s="15"/>
      <c r="K67" s="15">
        <f t="shared" si="3"/>
        <v>-80435392</v>
      </c>
    </row>
    <row r="68" spans="1:11" ht="15.75" x14ac:dyDescent="0.25">
      <c r="A68" s="16">
        <f t="shared" si="0"/>
        <v>59</v>
      </c>
      <c r="B68" s="17">
        <f t="shared" si="1"/>
        <v>-80435392</v>
      </c>
      <c r="C68" s="12" t="s">
        <v>20</v>
      </c>
      <c r="D68" s="13" t="s">
        <v>61</v>
      </c>
      <c r="E68" s="14">
        <f t="shared" si="4"/>
        <v>872774</v>
      </c>
      <c r="F68" s="15">
        <f t="shared" si="4"/>
        <v>1442226</v>
      </c>
      <c r="G68" s="15">
        <f t="shared" si="4"/>
        <v>2315000</v>
      </c>
      <c r="H68" s="15"/>
      <c r="I68" s="15"/>
      <c r="J68" s="15"/>
      <c r="K68" s="15">
        <f t="shared" si="3"/>
        <v>-81308166</v>
      </c>
    </row>
    <row r="69" spans="1:11" ht="15.75" x14ac:dyDescent="0.25">
      <c r="A69" s="16">
        <f t="shared" si="0"/>
        <v>60</v>
      </c>
      <c r="B69" s="17">
        <f t="shared" si="1"/>
        <v>-81308166</v>
      </c>
      <c r="C69" s="30" t="s">
        <v>21</v>
      </c>
      <c r="D69" s="13" t="s">
        <v>61</v>
      </c>
      <c r="E69" s="14">
        <f t="shared" si="4"/>
        <v>872774</v>
      </c>
      <c r="F69" s="15">
        <f t="shared" si="4"/>
        <v>1442226</v>
      </c>
      <c r="G69" s="15">
        <f t="shared" si="4"/>
        <v>2315000</v>
      </c>
      <c r="H69" s="15"/>
      <c r="I69" s="15"/>
      <c r="J69" s="15"/>
      <c r="K69" s="15">
        <f t="shared" si="3"/>
        <v>-82180940</v>
      </c>
    </row>
    <row r="70" spans="1:11" ht="15.75" x14ac:dyDescent="0.25">
      <c r="A70" s="16">
        <f t="shared" si="0"/>
        <v>61</v>
      </c>
      <c r="B70" s="17">
        <f t="shared" si="1"/>
        <v>-82180940</v>
      </c>
      <c r="C70" s="12" t="s">
        <v>22</v>
      </c>
      <c r="D70" s="13" t="s">
        <v>61</v>
      </c>
      <c r="E70" s="14">
        <f t="shared" si="4"/>
        <v>872774</v>
      </c>
      <c r="F70" s="15">
        <f t="shared" si="4"/>
        <v>1442226</v>
      </c>
      <c r="G70" s="15">
        <f t="shared" si="4"/>
        <v>2315000</v>
      </c>
      <c r="H70" s="15"/>
      <c r="I70" s="15"/>
      <c r="J70" s="15"/>
      <c r="K70" s="15">
        <f t="shared" si="3"/>
        <v>-83053714</v>
      </c>
    </row>
    <row r="71" spans="1:11" ht="15.75" x14ac:dyDescent="0.25">
      <c r="A71" s="16">
        <f t="shared" si="0"/>
        <v>62</v>
      </c>
      <c r="B71" s="17">
        <f t="shared" si="1"/>
        <v>-83053714</v>
      </c>
      <c r="C71" s="12" t="s">
        <v>23</v>
      </c>
      <c r="D71" s="13" t="s">
        <v>61</v>
      </c>
      <c r="E71" s="14">
        <f t="shared" si="4"/>
        <v>872774</v>
      </c>
      <c r="F71" s="15">
        <f t="shared" si="4"/>
        <v>1442226</v>
      </c>
      <c r="G71" s="15">
        <f t="shared" si="4"/>
        <v>2315000</v>
      </c>
      <c r="H71" s="15"/>
      <c r="I71" s="15"/>
      <c r="J71" s="15"/>
      <c r="K71" s="15">
        <f t="shared" si="3"/>
        <v>-83926488</v>
      </c>
    </row>
    <row r="72" spans="1:11" ht="15.75" x14ac:dyDescent="0.25">
      <c r="A72" s="16">
        <f t="shared" si="0"/>
        <v>63</v>
      </c>
      <c r="B72" s="17">
        <f t="shared" si="1"/>
        <v>-83926488</v>
      </c>
      <c r="C72" s="12" t="s">
        <v>24</v>
      </c>
      <c r="D72" s="13" t="s">
        <v>61</v>
      </c>
      <c r="E72" s="14">
        <f t="shared" si="4"/>
        <v>872774</v>
      </c>
      <c r="F72" s="15">
        <f t="shared" si="4"/>
        <v>1442226</v>
      </c>
      <c r="G72" s="15">
        <f t="shared" si="4"/>
        <v>2315000</v>
      </c>
      <c r="H72" s="15"/>
      <c r="I72" s="15"/>
      <c r="J72" s="15"/>
      <c r="K72" s="15">
        <f t="shared" si="3"/>
        <v>-84799262</v>
      </c>
    </row>
    <row r="73" spans="1:11" ht="15.75" x14ac:dyDescent="0.25">
      <c r="A73" s="16">
        <f t="shared" si="0"/>
        <v>64</v>
      </c>
      <c r="B73" s="17">
        <f t="shared" si="1"/>
        <v>-84799262</v>
      </c>
      <c r="C73" s="12" t="s">
        <v>25</v>
      </c>
      <c r="D73" s="13" t="s">
        <v>61</v>
      </c>
      <c r="E73" s="14">
        <f t="shared" si="4"/>
        <v>872774</v>
      </c>
      <c r="F73" s="15">
        <f t="shared" si="4"/>
        <v>1442226</v>
      </c>
      <c r="G73" s="15">
        <f t="shared" si="4"/>
        <v>2315000</v>
      </c>
      <c r="H73" s="15"/>
      <c r="I73" s="15"/>
      <c r="J73" s="15"/>
      <c r="K73" s="15">
        <f t="shared" si="3"/>
        <v>-85672036</v>
      </c>
    </row>
    <row r="74" spans="1:11" ht="15.75" x14ac:dyDescent="0.25">
      <c r="A74" s="16">
        <f t="shared" si="0"/>
        <v>65</v>
      </c>
      <c r="B74" s="17">
        <f t="shared" si="1"/>
        <v>-85672036</v>
      </c>
      <c r="C74" s="12" t="s">
        <v>26</v>
      </c>
      <c r="D74" s="13" t="s">
        <v>61</v>
      </c>
      <c r="E74" s="14">
        <f t="shared" si="4"/>
        <v>872774</v>
      </c>
      <c r="F74" s="15">
        <f t="shared" si="4"/>
        <v>1442226</v>
      </c>
      <c r="G74" s="15">
        <f t="shared" si="4"/>
        <v>2315000</v>
      </c>
      <c r="H74" s="15"/>
      <c r="I74" s="15"/>
      <c r="J74" s="15"/>
      <c r="K74" s="15">
        <f t="shared" si="3"/>
        <v>-86544810</v>
      </c>
    </row>
    <row r="75" spans="1:11" ht="15.75" x14ac:dyDescent="0.25">
      <c r="A75" s="16">
        <f t="shared" ref="A75:A80" si="5">+A74+1</f>
        <v>66</v>
      </c>
      <c r="B75" s="17">
        <f t="shared" ref="B75:B80" si="6">+K74</f>
        <v>-86544810</v>
      </c>
      <c r="C75" s="12" t="s">
        <v>16</v>
      </c>
      <c r="D75" s="13" t="s">
        <v>61</v>
      </c>
      <c r="E75" s="14">
        <f t="shared" ref="E75:G80" si="7">+E74</f>
        <v>872774</v>
      </c>
      <c r="F75" s="15">
        <f t="shared" si="7"/>
        <v>1442226</v>
      </c>
      <c r="G75" s="15">
        <f t="shared" si="7"/>
        <v>2315000</v>
      </c>
      <c r="H75" s="15"/>
      <c r="I75" s="15"/>
      <c r="J75" s="15"/>
      <c r="K75" s="15">
        <f t="shared" ref="K75:K80" si="8">B75-E75-H75-I75-J75</f>
        <v>-87417584</v>
      </c>
    </row>
    <row r="76" spans="1:11" ht="15.75" x14ac:dyDescent="0.25">
      <c r="A76" s="16">
        <f t="shared" si="5"/>
        <v>67</v>
      </c>
      <c r="B76" s="17">
        <f t="shared" si="6"/>
        <v>-87417584</v>
      </c>
      <c r="C76" s="12" t="s">
        <v>17</v>
      </c>
      <c r="D76" s="13" t="s">
        <v>60</v>
      </c>
      <c r="E76" s="14">
        <f t="shared" si="7"/>
        <v>872774</v>
      </c>
      <c r="F76" s="15">
        <f t="shared" si="7"/>
        <v>1442226</v>
      </c>
      <c r="G76" s="15">
        <f t="shared" si="7"/>
        <v>2315000</v>
      </c>
      <c r="H76" s="15"/>
      <c r="I76" s="15"/>
      <c r="J76" s="15"/>
      <c r="K76" s="15">
        <f t="shared" si="8"/>
        <v>-88290358</v>
      </c>
    </row>
    <row r="77" spans="1:11" ht="15.75" x14ac:dyDescent="0.25">
      <c r="A77" s="16">
        <f t="shared" si="5"/>
        <v>68</v>
      </c>
      <c r="B77" s="17">
        <f t="shared" si="6"/>
        <v>-88290358</v>
      </c>
      <c r="C77" s="12" t="s">
        <v>18</v>
      </c>
      <c r="D77" s="13" t="s">
        <v>60</v>
      </c>
      <c r="E77" s="14">
        <f t="shared" si="7"/>
        <v>872774</v>
      </c>
      <c r="F77" s="15">
        <f t="shared" si="7"/>
        <v>1442226</v>
      </c>
      <c r="G77" s="15">
        <f t="shared" si="7"/>
        <v>2315000</v>
      </c>
      <c r="H77" s="15"/>
      <c r="I77" s="15"/>
      <c r="J77" s="15"/>
      <c r="K77" s="15">
        <f t="shared" si="8"/>
        <v>-89163132</v>
      </c>
    </row>
    <row r="78" spans="1:11" ht="15.75" x14ac:dyDescent="0.25">
      <c r="A78" s="16">
        <f t="shared" si="5"/>
        <v>69</v>
      </c>
      <c r="B78" s="17">
        <f t="shared" si="6"/>
        <v>-89163132</v>
      </c>
      <c r="C78" s="12" t="s">
        <v>27</v>
      </c>
      <c r="D78" s="13" t="s">
        <v>60</v>
      </c>
      <c r="E78" s="14">
        <f t="shared" si="7"/>
        <v>872774</v>
      </c>
      <c r="F78" s="15">
        <f t="shared" si="7"/>
        <v>1442226</v>
      </c>
      <c r="G78" s="15">
        <f t="shared" si="7"/>
        <v>2315000</v>
      </c>
      <c r="H78" s="15"/>
      <c r="I78" s="15"/>
      <c r="J78" s="15"/>
      <c r="K78" s="15">
        <f t="shared" si="8"/>
        <v>-90035906</v>
      </c>
    </row>
    <row r="79" spans="1:11" ht="15.75" x14ac:dyDescent="0.25">
      <c r="A79" s="16">
        <f t="shared" si="5"/>
        <v>70</v>
      </c>
      <c r="B79" s="17">
        <f t="shared" si="6"/>
        <v>-90035906</v>
      </c>
      <c r="C79" s="12" t="s">
        <v>19</v>
      </c>
      <c r="D79" s="13" t="s">
        <v>60</v>
      </c>
      <c r="E79" s="14">
        <f t="shared" si="7"/>
        <v>872774</v>
      </c>
      <c r="F79" s="15">
        <f t="shared" si="7"/>
        <v>1442226</v>
      </c>
      <c r="G79" s="15">
        <f t="shared" si="7"/>
        <v>2315000</v>
      </c>
      <c r="H79" s="15"/>
      <c r="I79" s="15"/>
      <c r="J79" s="15"/>
      <c r="K79" s="15">
        <f t="shared" si="8"/>
        <v>-90908680</v>
      </c>
    </row>
    <row r="80" spans="1:11" ht="15.75" x14ac:dyDescent="0.25">
      <c r="A80" s="16">
        <f t="shared" si="5"/>
        <v>71</v>
      </c>
      <c r="B80" s="17">
        <f t="shared" si="6"/>
        <v>-90908680</v>
      </c>
      <c r="C80" s="12" t="s">
        <v>20</v>
      </c>
      <c r="D80" s="13" t="s">
        <v>60</v>
      </c>
      <c r="E80" s="14">
        <f t="shared" si="7"/>
        <v>872774</v>
      </c>
      <c r="F80" s="15">
        <f t="shared" si="7"/>
        <v>1442226</v>
      </c>
      <c r="G80" s="15">
        <f t="shared" si="7"/>
        <v>2315000</v>
      </c>
      <c r="H80" s="15"/>
      <c r="I80" s="15"/>
      <c r="J80" s="15"/>
      <c r="K80" s="15">
        <f t="shared" si="8"/>
        <v>-91781454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73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74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150000000</f>
        <v>150000000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109</v>
      </c>
      <c r="B8" s="1"/>
      <c r="C8" s="1"/>
      <c r="D8" s="2">
        <v>36</v>
      </c>
      <c r="E8" s="7"/>
      <c r="F8" s="8">
        <f>+C5*C6</f>
        <v>1800000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150000000</v>
      </c>
      <c r="C10" s="12" t="s">
        <v>23</v>
      </c>
      <c r="D10" s="13" t="s">
        <v>28</v>
      </c>
      <c r="E10" s="14">
        <f>3000000-F10</f>
        <v>1200000</v>
      </c>
      <c r="F10" s="18">
        <v>1800000</v>
      </c>
      <c r="G10" s="15">
        <f>+E10+F10</f>
        <v>3000000</v>
      </c>
      <c r="H10" s="15"/>
      <c r="I10" s="15"/>
      <c r="J10" s="15"/>
      <c r="K10" s="15">
        <f>B10-E10-H10-I10-J10</f>
        <v>148800000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148800000</v>
      </c>
      <c r="C11" s="12" t="s">
        <v>24</v>
      </c>
      <c r="D11" s="13" t="s">
        <v>28</v>
      </c>
      <c r="E11" s="14">
        <f t="shared" ref="E11:G26" si="2">+E10</f>
        <v>1200000</v>
      </c>
      <c r="F11" s="15">
        <f t="shared" si="2"/>
        <v>1800000</v>
      </c>
      <c r="G11" s="15">
        <f t="shared" si="2"/>
        <v>3000000</v>
      </c>
      <c r="H11" s="15"/>
      <c r="I11" s="15"/>
      <c r="J11" s="15"/>
      <c r="K11" s="15">
        <f t="shared" ref="K11:K74" si="3">B11-E11-H11-I11-J11</f>
        <v>147600000</v>
      </c>
    </row>
    <row r="12" spans="1:11" ht="15.75" customHeight="1" x14ac:dyDescent="0.25">
      <c r="A12" s="16">
        <f t="shared" si="0"/>
        <v>3</v>
      </c>
      <c r="B12" s="17">
        <f t="shared" si="1"/>
        <v>147600000</v>
      </c>
      <c r="C12" s="12" t="s">
        <v>25</v>
      </c>
      <c r="D12" s="13" t="s">
        <v>28</v>
      </c>
      <c r="E12" s="14">
        <f t="shared" si="2"/>
        <v>1200000</v>
      </c>
      <c r="F12" s="15">
        <f t="shared" si="2"/>
        <v>1800000</v>
      </c>
      <c r="G12" s="15">
        <f t="shared" si="2"/>
        <v>3000000</v>
      </c>
      <c r="H12" s="15"/>
      <c r="I12" s="15"/>
      <c r="J12" s="15"/>
      <c r="K12" s="15">
        <f t="shared" si="3"/>
        <v>146400000</v>
      </c>
    </row>
    <row r="13" spans="1:11" ht="15.75" customHeight="1" x14ac:dyDescent="0.25">
      <c r="A13" s="16">
        <f t="shared" si="0"/>
        <v>4</v>
      </c>
      <c r="B13" s="17">
        <f t="shared" si="1"/>
        <v>146400000</v>
      </c>
      <c r="C13" s="12" t="s">
        <v>26</v>
      </c>
      <c r="D13" s="13" t="s">
        <v>28</v>
      </c>
      <c r="E13" s="14">
        <f t="shared" si="2"/>
        <v>1200000</v>
      </c>
      <c r="F13" s="15">
        <f t="shared" si="2"/>
        <v>1800000</v>
      </c>
      <c r="G13" s="15">
        <f t="shared" si="2"/>
        <v>3000000</v>
      </c>
      <c r="H13" s="15"/>
      <c r="I13" s="15"/>
      <c r="J13" s="15"/>
      <c r="K13" s="15">
        <f t="shared" si="3"/>
        <v>145200000</v>
      </c>
    </row>
    <row r="14" spans="1:11" ht="15.75" customHeight="1" x14ac:dyDescent="0.25">
      <c r="A14" s="16">
        <f t="shared" si="0"/>
        <v>5</v>
      </c>
      <c r="B14" s="17">
        <f t="shared" si="1"/>
        <v>145200000</v>
      </c>
      <c r="C14" s="12" t="s">
        <v>16</v>
      </c>
      <c r="D14" s="13" t="s">
        <v>28</v>
      </c>
      <c r="E14" s="14">
        <f t="shared" si="2"/>
        <v>1200000</v>
      </c>
      <c r="F14" s="15">
        <f t="shared" si="2"/>
        <v>1800000</v>
      </c>
      <c r="G14" s="15">
        <f t="shared" si="2"/>
        <v>3000000</v>
      </c>
      <c r="H14" s="15"/>
      <c r="I14" s="15"/>
      <c r="J14" s="15">
        <v>4000000</v>
      </c>
      <c r="K14" s="15">
        <f t="shared" si="3"/>
        <v>140000000</v>
      </c>
    </row>
    <row r="15" spans="1:11" ht="15.75" customHeight="1" x14ac:dyDescent="0.25">
      <c r="A15" s="16">
        <f t="shared" si="0"/>
        <v>6</v>
      </c>
      <c r="B15" s="17">
        <f t="shared" si="1"/>
        <v>140000000</v>
      </c>
      <c r="C15" s="12" t="s">
        <v>17</v>
      </c>
      <c r="D15" s="13" t="s">
        <v>29</v>
      </c>
      <c r="E15" s="14">
        <f t="shared" si="2"/>
        <v>1200000</v>
      </c>
      <c r="F15" s="15">
        <f t="shared" si="2"/>
        <v>1800000</v>
      </c>
      <c r="G15" s="15">
        <f t="shared" si="2"/>
        <v>3000000</v>
      </c>
      <c r="H15" s="15"/>
      <c r="I15" s="15"/>
      <c r="J15" s="15"/>
      <c r="K15" s="15">
        <f t="shared" si="3"/>
        <v>138800000</v>
      </c>
    </row>
    <row r="16" spans="1:11" ht="15.75" customHeight="1" x14ac:dyDescent="0.25">
      <c r="A16" s="16">
        <f t="shared" si="0"/>
        <v>7</v>
      </c>
      <c r="B16" s="17">
        <f t="shared" si="1"/>
        <v>138800000</v>
      </c>
      <c r="C16" s="12" t="s">
        <v>18</v>
      </c>
      <c r="D16" s="13" t="s">
        <v>29</v>
      </c>
      <c r="E16" s="14">
        <f t="shared" si="2"/>
        <v>1200000</v>
      </c>
      <c r="F16" s="15">
        <f t="shared" si="2"/>
        <v>1800000</v>
      </c>
      <c r="G16" s="15">
        <f t="shared" si="2"/>
        <v>3000000</v>
      </c>
      <c r="H16" s="15"/>
      <c r="I16" s="15"/>
      <c r="J16" s="15"/>
      <c r="K16" s="15">
        <f t="shared" si="3"/>
        <v>137600000</v>
      </c>
    </row>
    <row r="17" spans="1:11" ht="15.75" customHeight="1" x14ac:dyDescent="0.25">
      <c r="A17" s="16">
        <f t="shared" si="0"/>
        <v>8</v>
      </c>
      <c r="B17" s="17">
        <f t="shared" si="1"/>
        <v>137600000</v>
      </c>
      <c r="C17" s="12" t="s">
        <v>27</v>
      </c>
      <c r="D17" s="13" t="s">
        <v>29</v>
      </c>
      <c r="E17" s="14">
        <f t="shared" si="2"/>
        <v>1200000</v>
      </c>
      <c r="F17" s="15">
        <f t="shared" si="2"/>
        <v>1800000</v>
      </c>
      <c r="G17" s="15">
        <f t="shared" si="2"/>
        <v>3000000</v>
      </c>
      <c r="H17" s="15"/>
      <c r="I17" s="15"/>
      <c r="J17" s="15"/>
      <c r="K17" s="15">
        <f t="shared" si="3"/>
        <v>136400000</v>
      </c>
    </row>
    <row r="18" spans="1:11" ht="15.75" customHeight="1" x14ac:dyDescent="0.25">
      <c r="A18" s="16">
        <f t="shared" si="0"/>
        <v>9</v>
      </c>
      <c r="B18" s="17">
        <f t="shared" si="1"/>
        <v>136400000</v>
      </c>
      <c r="C18" s="12" t="s">
        <v>19</v>
      </c>
      <c r="D18" s="13" t="s">
        <v>29</v>
      </c>
      <c r="E18" s="14">
        <f t="shared" si="2"/>
        <v>1200000</v>
      </c>
      <c r="F18" s="15">
        <f t="shared" si="2"/>
        <v>1800000</v>
      </c>
      <c r="G18" s="15">
        <f t="shared" si="2"/>
        <v>3000000</v>
      </c>
      <c r="H18" s="15">
        <v>20000000</v>
      </c>
      <c r="I18" s="15"/>
      <c r="J18" s="15"/>
      <c r="K18" s="15">
        <f t="shared" si="3"/>
        <v>115200000</v>
      </c>
    </row>
    <row r="19" spans="1:11" ht="15.75" customHeight="1" x14ac:dyDescent="0.25">
      <c r="A19" s="16">
        <f t="shared" si="0"/>
        <v>10</v>
      </c>
      <c r="B19" s="17">
        <f t="shared" si="1"/>
        <v>115200000</v>
      </c>
      <c r="C19" s="12" t="s">
        <v>20</v>
      </c>
      <c r="D19" s="13" t="s">
        <v>29</v>
      </c>
      <c r="E19" s="14">
        <f t="shared" si="2"/>
        <v>1200000</v>
      </c>
      <c r="F19" s="15">
        <f t="shared" si="2"/>
        <v>1800000</v>
      </c>
      <c r="G19" s="15">
        <f t="shared" si="2"/>
        <v>3000000</v>
      </c>
      <c r="H19" s="31"/>
      <c r="I19" s="15">
        <v>10000000</v>
      </c>
      <c r="J19" s="15"/>
      <c r="K19" s="15">
        <f t="shared" si="3"/>
        <v>104000000</v>
      </c>
    </row>
    <row r="20" spans="1:11" ht="15.75" customHeight="1" x14ac:dyDescent="0.25">
      <c r="A20" s="16">
        <f t="shared" si="0"/>
        <v>11</v>
      </c>
      <c r="B20" s="17">
        <f t="shared" si="1"/>
        <v>104000000</v>
      </c>
      <c r="C20" s="12" t="s">
        <v>21</v>
      </c>
      <c r="D20" s="13" t="s">
        <v>29</v>
      </c>
      <c r="E20" s="14">
        <f t="shared" si="2"/>
        <v>1200000</v>
      </c>
      <c r="F20" s="15">
        <f t="shared" si="2"/>
        <v>1800000</v>
      </c>
      <c r="G20" s="15">
        <f t="shared" si="2"/>
        <v>3000000</v>
      </c>
      <c r="H20" s="15"/>
      <c r="I20" s="15"/>
      <c r="J20" s="15"/>
      <c r="K20" s="15">
        <f t="shared" si="3"/>
        <v>102800000</v>
      </c>
    </row>
    <row r="21" spans="1:11" ht="15.75" customHeight="1" x14ac:dyDescent="0.25">
      <c r="A21" s="16">
        <f t="shared" si="0"/>
        <v>12</v>
      </c>
      <c r="B21" s="17">
        <f t="shared" si="1"/>
        <v>102800000</v>
      </c>
      <c r="C21" s="12" t="s">
        <v>22</v>
      </c>
      <c r="D21" s="13" t="s">
        <v>29</v>
      </c>
      <c r="E21" s="14">
        <f t="shared" si="2"/>
        <v>1200000</v>
      </c>
      <c r="F21" s="15">
        <f t="shared" si="2"/>
        <v>1800000</v>
      </c>
      <c r="G21" s="15">
        <f t="shared" si="2"/>
        <v>3000000</v>
      </c>
      <c r="H21" s="15"/>
      <c r="I21" s="15"/>
      <c r="J21" s="15"/>
      <c r="K21" s="15">
        <f t="shared" si="3"/>
        <v>101600000</v>
      </c>
    </row>
    <row r="22" spans="1:11" ht="15.75" customHeight="1" x14ac:dyDescent="0.25">
      <c r="A22" s="16">
        <f t="shared" si="0"/>
        <v>13</v>
      </c>
      <c r="B22" s="17">
        <f t="shared" si="1"/>
        <v>101600000</v>
      </c>
      <c r="C22" s="12" t="s">
        <v>23</v>
      </c>
      <c r="D22" s="13" t="s">
        <v>29</v>
      </c>
      <c r="E22" s="14">
        <f t="shared" si="2"/>
        <v>1200000</v>
      </c>
      <c r="F22" s="15">
        <f t="shared" si="2"/>
        <v>1800000</v>
      </c>
      <c r="G22" s="15">
        <f t="shared" si="2"/>
        <v>3000000</v>
      </c>
      <c r="H22" s="15"/>
      <c r="I22" s="15"/>
      <c r="J22" s="15"/>
      <c r="K22" s="15">
        <f t="shared" si="3"/>
        <v>100400000</v>
      </c>
    </row>
    <row r="23" spans="1:11" ht="15.75" customHeight="1" x14ac:dyDescent="0.25">
      <c r="A23" s="16">
        <f t="shared" si="0"/>
        <v>14</v>
      </c>
      <c r="B23" s="17">
        <f t="shared" si="1"/>
        <v>100400000</v>
      </c>
      <c r="C23" s="12" t="s">
        <v>24</v>
      </c>
      <c r="D23" s="13" t="s">
        <v>29</v>
      </c>
      <c r="E23" s="14">
        <f t="shared" si="2"/>
        <v>1200000</v>
      </c>
      <c r="F23" s="15">
        <f t="shared" si="2"/>
        <v>1800000</v>
      </c>
      <c r="G23" s="15">
        <f t="shared" si="2"/>
        <v>3000000</v>
      </c>
      <c r="H23" s="15"/>
      <c r="I23" s="15"/>
      <c r="J23" s="15"/>
      <c r="K23" s="15">
        <f t="shared" si="3"/>
        <v>99200000</v>
      </c>
    </row>
    <row r="24" spans="1:11" ht="15.75" customHeight="1" x14ac:dyDescent="0.25">
      <c r="A24" s="16">
        <f t="shared" si="0"/>
        <v>15</v>
      </c>
      <c r="B24" s="17">
        <f t="shared" si="1"/>
        <v>99200000</v>
      </c>
      <c r="C24" s="12" t="s">
        <v>25</v>
      </c>
      <c r="D24" s="13" t="s">
        <v>29</v>
      </c>
      <c r="E24" s="14">
        <f t="shared" si="2"/>
        <v>1200000</v>
      </c>
      <c r="F24" s="15">
        <f t="shared" si="2"/>
        <v>1800000</v>
      </c>
      <c r="G24" s="15">
        <f t="shared" si="2"/>
        <v>3000000</v>
      </c>
      <c r="H24" s="15"/>
      <c r="I24" s="15"/>
      <c r="J24" s="15"/>
      <c r="K24" s="15">
        <f t="shared" si="3"/>
        <v>98000000</v>
      </c>
    </row>
    <row r="25" spans="1:11" ht="15.75" customHeight="1" x14ac:dyDescent="0.25">
      <c r="A25" s="16">
        <f t="shared" si="0"/>
        <v>16</v>
      </c>
      <c r="B25" s="17">
        <f t="shared" si="1"/>
        <v>98000000</v>
      </c>
      <c r="C25" s="12" t="s">
        <v>26</v>
      </c>
      <c r="D25" s="13" t="s">
        <v>29</v>
      </c>
      <c r="E25" s="14">
        <f t="shared" si="2"/>
        <v>1200000</v>
      </c>
      <c r="F25" s="15">
        <f t="shared" si="2"/>
        <v>1800000</v>
      </c>
      <c r="G25" s="15">
        <f t="shared" si="2"/>
        <v>3000000</v>
      </c>
      <c r="H25" s="15"/>
      <c r="I25" s="15"/>
      <c r="J25" s="15"/>
      <c r="K25" s="15">
        <f t="shared" si="3"/>
        <v>96800000</v>
      </c>
    </row>
    <row r="26" spans="1:11" ht="15.75" customHeight="1" x14ac:dyDescent="0.25">
      <c r="A26" s="16">
        <f t="shared" si="0"/>
        <v>17</v>
      </c>
      <c r="B26" s="17">
        <f t="shared" si="1"/>
        <v>96800000</v>
      </c>
      <c r="C26" s="12" t="s">
        <v>16</v>
      </c>
      <c r="D26" s="13" t="s">
        <v>29</v>
      </c>
      <c r="E26" s="14">
        <f t="shared" si="2"/>
        <v>1200000</v>
      </c>
      <c r="F26" s="15">
        <f t="shared" si="2"/>
        <v>1800000</v>
      </c>
      <c r="G26" s="15">
        <f t="shared" si="2"/>
        <v>3000000</v>
      </c>
      <c r="H26" s="15"/>
      <c r="I26" s="15"/>
      <c r="J26" s="15">
        <v>4000000</v>
      </c>
      <c r="K26" s="15">
        <f t="shared" si="3"/>
        <v>91600000</v>
      </c>
    </row>
    <row r="27" spans="1:11" ht="15.75" customHeight="1" x14ac:dyDescent="0.25">
      <c r="A27" s="16">
        <f t="shared" si="0"/>
        <v>18</v>
      </c>
      <c r="B27" s="17">
        <f t="shared" si="1"/>
        <v>91600000</v>
      </c>
      <c r="C27" s="12" t="s">
        <v>17</v>
      </c>
      <c r="D27" s="13" t="s">
        <v>30</v>
      </c>
      <c r="E27" s="14">
        <f t="shared" ref="E27:G42" si="4">+E26</f>
        <v>1200000</v>
      </c>
      <c r="F27" s="15">
        <f t="shared" si="4"/>
        <v>1800000</v>
      </c>
      <c r="G27" s="15">
        <f t="shared" si="4"/>
        <v>3000000</v>
      </c>
      <c r="H27" s="15"/>
      <c r="I27" s="15"/>
      <c r="J27" s="15"/>
      <c r="K27" s="15">
        <f t="shared" si="3"/>
        <v>90400000</v>
      </c>
    </row>
    <row r="28" spans="1:11" ht="15.75" customHeight="1" x14ac:dyDescent="0.25">
      <c r="A28" s="16">
        <f t="shared" si="0"/>
        <v>19</v>
      </c>
      <c r="B28" s="17">
        <f t="shared" si="1"/>
        <v>90400000</v>
      </c>
      <c r="C28" s="12" t="s">
        <v>18</v>
      </c>
      <c r="D28" s="13" t="s">
        <v>30</v>
      </c>
      <c r="E28" s="14">
        <f t="shared" si="4"/>
        <v>1200000</v>
      </c>
      <c r="F28" s="15">
        <f t="shared" si="4"/>
        <v>1800000</v>
      </c>
      <c r="G28" s="15">
        <f t="shared" si="4"/>
        <v>3000000</v>
      </c>
      <c r="H28" s="15"/>
      <c r="I28" s="15"/>
      <c r="J28" s="15"/>
      <c r="K28" s="15">
        <f t="shared" si="3"/>
        <v>89200000</v>
      </c>
    </row>
    <row r="29" spans="1:11" ht="15.75" customHeight="1" x14ac:dyDescent="0.25">
      <c r="A29" s="16">
        <f t="shared" si="0"/>
        <v>20</v>
      </c>
      <c r="B29" s="17">
        <f t="shared" si="1"/>
        <v>89200000</v>
      </c>
      <c r="C29" s="12" t="s">
        <v>27</v>
      </c>
      <c r="D29" s="13" t="s">
        <v>30</v>
      </c>
      <c r="E29" s="14">
        <f t="shared" si="4"/>
        <v>1200000</v>
      </c>
      <c r="F29" s="15">
        <f t="shared" si="4"/>
        <v>1800000</v>
      </c>
      <c r="G29" s="15">
        <f t="shared" si="4"/>
        <v>3000000</v>
      </c>
      <c r="H29" s="15"/>
      <c r="I29" s="15"/>
      <c r="J29" s="15"/>
      <c r="K29" s="15">
        <f t="shared" si="3"/>
        <v>88000000</v>
      </c>
    </row>
    <row r="30" spans="1:11" ht="15.75" customHeight="1" x14ac:dyDescent="0.25">
      <c r="A30" s="16">
        <f t="shared" si="0"/>
        <v>21</v>
      </c>
      <c r="B30" s="17">
        <f t="shared" si="1"/>
        <v>88000000</v>
      </c>
      <c r="C30" s="12" t="s">
        <v>19</v>
      </c>
      <c r="D30" s="13" t="s">
        <v>30</v>
      </c>
      <c r="E30" s="14">
        <f t="shared" si="4"/>
        <v>1200000</v>
      </c>
      <c r="F30" s="15">
        <f t="shared" si="4"/>
        <v>1800000</v>
      </c>
      <c r="G30" s="15">
        <f t="shared" si="4"/>
        <v>3000000</v>
      </c>
      <c r="H30" s="15">
        <v>20000000</v>
      </c>
      <c r="I30" s="15"/>
      <c r="J30" s="15"/>
      <c r="K30" s="15">
        <f t="shared" si="3"/>
        <v>66800000</v>
      </c>
    </row>
    <row r="31" spans="1:11" ht="15.75" customHeight="1" x14ac:dyDescent="0.25">
      <c r="A31" s="16">
        <f t="shared" si="0"/>
        <v>22</v>
      </c>
      <c r="B31" s="17">
        <f t="shared" si="1"/>
        <v>66800000</v>
      </c>
      <c r="C31" s="12" t="s">
        <v>20</v>
      </c>
      <c r="D31" s="13" t="s">
        <v>30</v>
      </c>
      <c r="E31" s="14">
        <f t="shared" si="4"/>
        <v>1200000</v>
      </c>
      <c r="F31" s="15">
        <f t="shared" si="4"/>
        <v>1800000</v>
      </c>
      <c r="G31" s="15">
        <f t="shared" si="4"/>
        <v>3000000</v>
      </c>
      <c r="H31" s="31"/>
      <c r="I31" s="15">
        <v>10000000</v>
      </c>
      <c r="J31" s="15"/>
      <c r="K31" s="15">
        <f t="shared" si="3"/>
        <v>55600000</v>
      </c>
    </row>
    <row r="32" spans="1:11" ht="15.75" customHeight="1" x14ac:dyDescent="0.25">
      <c r="A32" s="16">
        <f t="shared" si="0"/>
        <v>23</v>
      </c>
      <c r="B32" s="17">
        <f t="shared" si="1"/>
        <v>55600000</v>
      </c>
      <c r="C32" s="12" t="s">
        <v>21</v>
      </c>
      <c r="D32" s="13" t="s">
        <v>30</v>
      </c>
      <c r="E32" s="14">
        <f t="shared" si="4"/>
        <v>1200000</v>
      </c>
      <c r="F32" s="15">
        <f t="shared" si="4"/>
        <v>1800000</v>
      </c>
      <c r="G32" s="15">
        <f t="shared" si="4"/>
        <v>3000000</v>
      </c>
      <c r="H32" s="15"/>
      <c r="I32" s="15"/>
      <c r="J32" s="15"/>
      <c r="K32" s="15">
        <f t="shared" si="3"/>
        <v>54400000</v>
      </c>
    </row>
    <row r="33" spans="1:11" ht="15.75" customHeight="1" x14ac:dyDescent="0.25">
      <c r="A33" s="16">
        <f t="shared" si="0"/>
        <v>24</v>
      </c>
      <c r="B33" s="17">
        <f t="shared" si="1"/>
        <v>54400000</v>
      </c>
      <c r="C33" s="12" t="s">
        <v>22</v>
      </c>
      <c r="D33" s="13" t="s">
        <v>30</v>
      </c>
      <c r="E33" s="14">
        <f t="shared" si="4"/>
        <v>1200000</v>
      </c>
      <c r="F33" s="15">
        <f t="shared" si="4"/>
        <v>1800000</v>
      </c>
      <c r="G33" s="15">
        <f t="shared" si="4"/>
        <v>3000000</v>
      </c>
      <c r="H33" s="15"/>
      <c r="I33" s="15"/>
      <c r="J33" s="15"/>
      <c r="K33" s="15">
        <f t="shared" si="3"/>
        <v>53200000</v>
      </c>
    </row>
    <row r="34" spans="1:11" ht="15.75" customHeight="1" x14ac:dyDescent="0.25">
      <c r="A34" s="16">
        <f t="shared" si="0"/>
        <v>25</v>
      </c>
      <c r="B34" s="17">
        <f t="shared" si="1"/>
        <v>53200000</v>
      </c>
      <c r="C34" s="12" t="s">
        <v>23</v>
      </c>
      <c r="D34" s="13" t="s">
        <v>30</v>
      </c>
      <c r="E34" s="14">
        <f t="shared" si="4"/>
        <v>1200000</v>
      </c>
      <c r="F34" s="15">
        <f t="shared" si="4"/>
        <v>1800000</v>
      </c>
      <c r="G34" s="15">
        <f t="shared" si="4"/>
        <v>3000000</v>
      </c>
      <c r="H34" s="15"/>
      <c r="I34" s="15"/>
      <c r="J34" s="15"/>
      <c r="K34" s="15">
        <f t="shared" si="3"/>
        <v>52000000</v>
      </c>
    </row>
    <row r="35" spans="1:11" ht="15.75" customHeight="1" x14ac:dyDescent="0.25">
      <c r="A35" s="16">
        <f t="shared" si="0"/>
        <v>26</v>
      </c>
      <c r="B35" s="17">
        <f t="shared" si="1"/>
        <v>52000000</v>
      </c>
      <c r="C35" s="12" t="s">
        <v>24</v>
      </c>
      <c r="D35" s="13" t="s">
        <v>30</v>
      </c>
      <c r="E35" s="14">
        <f t="shared" si="4"/>
        <v>1200000</v>
      </c>
      <c r="F35" s="15">
        <f t="shared" si="4"/>
        <v>1800000</v>
      </c>
      <c r="G35" s="15">
        <f t="shared" si="4"/>
        <v>3000000</v>
      </c>
      <c r="H35" s="15"/>
      <c r="I35" s="15"/>
      <c r="J35" s="15"/>
      <c r="K35" s="15">
        <f t="shared" si="3"/>
        <v>50800000</v>
      </c>
    </row>
    <row r="36" spans="1:11" ht="15.75" customHeight="1" x14ac:dyDescent="0.25">
      <c r="A36" s="16">
        <f t="shared" si="0"/>
        <v>27</v>
      </c>
      <c r="B36" s="17">
        <f t="shared" si="1"/>
        <v>50800000</v>
      </c>
      <c r="C36" s="12" t="s">
        <v>25</v>
      </c>
      <c r="D36" s="13" t="s">
        <v>30</v>
      </c>
      <c r="E36" s="14">
        <f t="shared" si="4"/>
        <v>1200000</v>
      </c>
      <c r="F36" s="15">
        <f t="shared" si="4"/>
        <v>1800000</v>
      </c>
      <c r="G36" s="15">
        <f t="shared" si="4"/>
        <v>3000000</v>
      </c>
      <c r="H36" s="15"/>
      <c r="I36" s="15"/>
      <c r="J36" s="15"/>
      <c r="K36" s="15">
        <f t="shared" si="3"/>
        <v>49600000</v>
      </c>
    </row>
    <row r="37" spans="1:11" ht="15.75" customHeight="1" x14ac:dyDescent="0.25">
      <c r="A37" s="16">
        <f t="shared" si="0"/>
        <v>28</v>
      </c>
      <c r="B37" s="17">
        <f t="shared" si="1"/>
        <v>49600000</v>
      </c>
      <c r="C37" s="12" t="s">
        <v>26</v>
      </c>
      <c r="D37" s="13" t="s">
        <v>30</v>
      </c>
      <c r="E37" s="14">
        <f t="shared" si="4"/>
        <v>1200000</v>
      </c>
      <c r="F37" s="15">
        <f t="shared" si="4"/>
        <v>1800000</v>
      </c>
      <c r="G37" s="15">
        <f t="shared" si="4"/>
        <v>3000000</v>
      </c>
      <c r="H37" s="15"/>
      <c r="I37" s="15"/>
      <c r="J37" s="15"/>
      <c r="K37" s="15">
        <f t="shared" si="3"/>
        <v>48400000</v>
      </c>
    </row>
    <row r="38" spans="1:11" ht="15.75" customHeight="1" x14ac:dyDescent="0.25">
      <c r="A38" s="16">
        <f t="shared" si="0"/>
        <v>29</v>
      </c>
      <c r="B38" s="17">
        <f t="shared" si="1"/>
        <v>48400000</v>
      </c>
      <c r="C38" s="12" t="s">
        <v>16</v>
      </c>
      <c r="D38" s="13" t="s">
        <v>30</v>
      </c>
      <c r="E38" s="14">
        <f t="shared" si="4"/>
        <v>1200000</v>
      </c>
      <c r="F38" s="15">
        <f t="shared" si="4"/>
        <v>1800000</v>
      </c>
      <c r="G38" s="15">
        <f t="shared" si="4"/>
        <v>3000000</v>
      </c>
      <c r="H38" s="15"/>
      <c r="I38" s="15"/>
      <c r="J38" s="15">
        <v>4000000</v>
      </c>
      <c r="K38" s="15">
        <f t="shared" si="3"/>
        <v>43200000</v>
      </c>
    </row>
    <row r="39" spans="1:11" ht="15.75" customHeight="1" x14ac:dyDescent="0.25">
      <c r="A39" s="16">
        <f t="shared" si="0"/>
        <v>30</v>
      </c>
      <c r="B39" s="17">
        <f t="shared" si="1"/>
        <v>43200000</v>
      </c>
      <c r="C39" s="12" t="s">
        <v>17</v>
      </c>
      <c r="D39" s="13" t="s">
        <v>31</v>
      </c>
      <c r="E39" s="14">
        <f t="shared" si="4"/>
        <v>1200000</v>
      </c>
      <c r="F39" s="15">
        <f t="shared" si="4"/>
        <v>1800000</v>
      </c>
      <c r="G39" s="15">
        <f t="shared" si="4"/>
        <v>3000000</v>
      </c>
      <c r="H39" s="15"/>
      <c r="I39" s="15"/>
      <c r="J39" s="15"/>
      <c r="K39" s="15">
        <f t="shared" si="3"/>
        <v>42000000</v>
      </c>
    </row>
    <row r="40" spans="1:11" ht="15.75" customHeight="1" x14ac:dyDescent="0.25">
      <c r="A40" s="16">
        <f t="shared" si="0"/>
        <v>31</v>
      </c>
      <c r="B40" s="17">
        <f t="shared" si="1"/>
        <v>42000000</v>
      </c>
      <c r="C40" s="12" t="s">
        <v>18</v>
      </c>
      <c r="D40" s="13" t="s">
        <v>31</v>
      </c>
      <c r="E40" s="14">
        <f t="shared" si="4"/>
        <v>1200000</v>
      </c>
      <c r="F40" s="15">
        <f t="shared" si="4"/>
        <v>1800000</v>
      </c>
      <c r="G40" s="15">
        <f t="shared" si="4"/>
        <v>3000000</v>
      </c>
      <c r="H40" s="15"/>
      <c r="I40" s="15"/>
      <c r="J40" s="15"/>
      <c r="K40" s="15">
        <f t="shared" si="3"/>
        <v>40800000</v>
      </c>
    </row>
    <row r="41" spans="1:11" ht="15.75" customHeight="1" x14ac:dyDescent="0.25">
      <c r="A41" s="16">
        <f t="shared" si="0"/>
        <v>32</v>
      </c>
      <c r="B41" s="17">
        <f t="shared" si="1"/>
        <v>40800000</v>
      </c>
      <c r="C41" s="12" t="s">
        <v>27</v>
      </c>
      <c r="D41" s="13" t="s">
        <v>31</v>
      </c>
      <c r="E41" s="14">
        <f t="shared" si="4"/>
        <v>1200000</v>
      </c>
      <c r="F41" s="15">
        <f t="shared" si="4"/>
        <v>1800000</v>
      </c>
      <c r="G41" s="15">
        <f t="shared" si="4"/>
        <v>3000000</v>
      </c>
      <c r="H41" s="15"/>
      <c r="I41" s="15"/>
      <c r="J41" s="15"/>
      <c r="K41" s="15">
        <f t="shared" si="3"/>
        <v>39600000</v>
      </c>
    </row>
    <row r="42" spans="1:11" ht="15.75" customHeight="1" x14ac:dyDescent="0.25">
      <c r="A42" s="16">
        <f t="shared" si="0"/>
        <v>33</v>
      </c>
      <c r="B42" s="17">
        <f t="shared" si="1"/>
        <v>39600000</v>
      </c>
      <c r="C42" s="12" t="s">
        <v>19</v>
      </c>
      <c r="D42" s="13" t="s">
        <v>31</v>
      </c>
      <c r="E42" s="14">
        <f t="shared" si="4"/>
        <v>1200000</v>
      </c>
      <c r="F42" s="15">
        <f t="shared" si="4"/>
        <v>1800000</v>
      </c>
      <c r="G42" s="15">
        <f t="shared" si="4"/>
        <v>3000000</v>
      </c>
      <c r="H42" s="15">
        <v>20000000</v>
      </c>
      <c r="I42" s="15"/>
      <c r="J42" s="15"/>
      <c r="K42" s="15">
        <f t="shared" si="3"/>
        <v>18400000</v>
      </c>
    </row>
    <row r="43" spans="1:11" ht="15.75" customHeight="1" x14ac:dyDescent="0.25">
      <c r="A43" s="16">
        <f t="shared" si="0"/>
        <v>34</v>
      </c>
      <c r="B43" s="17">
        <f t="shared" si="1"/>
        <v>18400000</v>
      </c>
      <c r="C43" s="12" t="s">
        <v>20</v>
      </c>
      <c r="D43" s="13" t="s">
        <v>31</v>
      </c>
      <c r="E43" s="14">
        <f t="shared" ref="E43:G58" si="5">+E42</f>
        <v>1200000</v>
      </c>
      <c r="F43" s="15">
        <f t="shared" si="5"/>
        <v>1800000</v>
      </c>
      <c r="G43" s="15">
        <f t="shared" si="5"/>
        <v>3000000</v>
      </c>
      <c r="H43" s="31"/>
      <c r="I43" s="15">
        <v>10000000</v>
      </c>
      <c r="J43" s="15"/>
      <c r="K43" s="15">
        <f t="shared" si="3"/>
        <v>7200000</v>
      </c>
    </row>
    <row r="44" spans="1:11" ht="15.75" customHeight="1" x14ac:dyDescent="0.25">
      <c r="A44" s="16">
        <f t="shared" si="0"/>
        <v>35</v>
      </c>
      <c r="B44" s="17">
        <f t="shared" si="1"/>
        <v>7200000</v>
      </c>
      <c r="C44" s="30" t="s">
        <v>21</v>
      </c>
      <c r="D44" s="13" t="s">
        <v>31</v>
      </c>
      <c r="E44" s="14">
        <f t="shared" si="5"/>
        <v>1200000</v>
      </c>
      <c r="F44" s="15">
        <f t="shared" si="5"/>
        <v>1800000</v>
      </c>
      <c r="G44" s="15">
        <f t="shared" si="5"/>
        <v>3000000</v>
      </c>
      <c r="H44" s="15"/>
      <c r="I44" s="15"/>
      <c r="J44" s="15"/>
      <c r="K44" s="15">
        <f t="shared" si="3"/>
        <v>6000000</v>
      </c>
    </row>
    <row r="45" spans="1:11" ht="15.75" customHeight="1" x14ac:dyDescent="0.25">
      <c r="A45" s="16">
        <f t="shared" si="0"/>
        <v>36</v>
      </c>
      <c r="B45" s="17">
        <f t="shared" si="1"/>
        <v>6000000</v>
      </c>
      <c r="C45" s="12" t="s">
        <v>22</v>
      </c>
      <c r="D45" s="13" t="s">
        <v>31</v>
      </c>
      <c r="E45" s="14">
        <f t="shared" si="5"/>
        <v>1200000</v>
      </c>
      <c r="F45" s="15">
        <f t="shared" si="5"/>
        <v>1800000</v>
      </c>
      <c r="G45" s="15">
        <f t="shared" si="5"/>
        <v>3000000</v>
      </c>
      <c r="H45" s="15"/>
      <c r="I45" s="15"/>
      <c r="J45" s="15"/>
      <c r="K45" s="15">
        <f t="shared" si="3"/>
        <v>4800000</v>
      </c>
    </row>
    <row r="46" spans="1:11" ht="15.75" x14ac:dyDescent="0.25">
      <c r="A46" s="16">
        <f t="shared" si="0"/>
        <v>37</v>
      </c>
      <c r="B46" s="17">
        <f t="shared" si="1"/>
        <v>4800000</v>
      </c>
      <c r="C46" s="12" t="s">
        <v>23</v>
      </c>
      <c r="D46" s="13" t="s">
        <v>31</v>
      </c>
      <c r="E46" s="14">
        <f t="shared" si="5"/>
        <v>1200000</v>
      </c>
      <c r="F46" s="15">
        <f t="shared" si="5"/>
        <v>1800000</v>
      </c>
      <c r="G46" s="15">
        <f t="shared" si="5"/>
        <v>3000000</v>
      </c>
      <c r="H46" s="15"/>
      <c r="I46" s="15"/>
      <c r="J46" s="15"/>
      <c r="K46" s="15">
        <f t="shared" si="3"/>
        <v>3600000</v>
      </c>
    </row>
    <row r="47" spans="1:11" ht="15.75" x14ac:dyDescent="0.25">
      <c r="A47" s="16">
        <f t="shared" si="0"/>
        <v>38</v>
      </c>
      <c r="B47" s="17">
        <f t="shared" si="1"/>
        <v>3600000</v>
      </c>
      <c r="C47" s="12" t="s">
        <v>24</v>
      </c>
      <c r="D47" s="13" t="s">
        <v>31</v>
      </c>
      <c r="E47" s="14">
        <f t="shared" si="5"/>
        <v>1200000</v>
      </c>
      <c r="F47" s="15">
        <f t="shared" si="5"/>
        <v>1800000</v>
      </c>
      <c r="G47" s="15">
        <f t="shared" si="5"/>
        <v>3000000</v>
      </c>
      <c r="H47" s="15"/>
      <c r="I47" s="15"/>
      <c r="J47" s="15"/>
      <c r="K47" s="15">
        <f t="shared" si="3"/>
        <v>2400000</v>
      </c>
    </row>
    <row r="48" spans="1:11" ht="15.75" x14ac:dyDescent="0.25">
      <c r="A48" s="16">
        <f t="shared" si="0"/>
        <v>39</v>
      </c>
      <c r="B48" s="17">
        <f t="shared" si="1"/>
        <v>2400000</v>
      </c>
      <c r="C48" s="12" t="s">
        <v>25</v>
      </c>
      <c r="D48" s="13" t="s">
        <v>31</v>
      </c>
      <c r="E48" s="14">
        <f t="shared" si="5"/>
        <v>1200000</v>
      </c>
      <c r="F48" s="15">
        <f t="shared" si="5"/>
        <v>1800000</v>
      </c>
      <c r="G48" s="15">
        <f t="shared" si="5"/>
        <v>3000000</v>
      </c>
      <c r="H48" s="15"/>
      <c r="I48" s="15"/>
      <c r="J48" s="15"/>
      <c r="K48" s="15">
        <f t="shared" si="3"/>
        <v>1200000</v>
      </c>
    </row>
    <row r="49" spans="1:11" ht="15.75" x14ac:dyDescent="0.25">
      <c r="A49" s="16">
        <f t="shared" si="0"/>
        <v>40</v>
      </c>
      <c r="B49" s="17">
        <f t="shared" si="1"/>
        <v>1200000</v>
      </c>
      <c r="C49" s="12" t="s">
        <v>26</v>
      </c>
      <c r="D49" s="13" t="s">
        <v>31</v>
      </c>
      <c r="E49" s="14">
        <f t="shared" si="5"/>
        <v>1200000</v>
      </c>
      <c r="F49" s="15">
        <f t="shared" si="5"/>
        <v>1800000</v>
      </c>
      <c r="G49" s="15">
        <f t="shared" si="5"/>
        <v>3000000</v>
      </c>
      <c r="H49" s="15"/>
      <c r="I49" s="15"/>
      <c r="J49" s="15"/>
      <c r="K49" s="15">
        <f t="shared" si="3"/>
        <v>0</v>
      </c>
    </row>
    <row r="50" spans="1:11" ht="15.75" x14ac:dyDescent="0.25">
      <c r="A50" s="16">
        <f t="shared" si="0"/>
        <v>41</v>
      </c>
      <c r="B50" s="17">
        <f t="shared" si="1"/>
        <v>0</v>
      </c>
      <c r="C50" s="12" t="s">
        <v>16</v>
      </c>
      <c r="D50" s="13" t="s">
        <v>31</v>
      </c>
      <c r="E50" s="14">
        <f t="shared" si="5"/>
        <v>1200000</v>
      </c>
      <c r="F50" s="15">
        <f t="shared" si="5"/>
        <v>1800000</v>
      </c>
      <c r="G50" s="15">
        <f t="shared" si="5"/>
        <v>3000000</v>
      </c>
      <c r="H50" s="15"/>
      <c r="I50" s="15"/>
      <c r="J50" s="15">
        <v>4000000</v>
      </c>
      <c r="K50" s="15">
        <f t="shared" si="3"/>
        <v>-5200000</v>
      </c>
    </row>
    <row r="51" spans="1:11" ht="15.75" x14ac:dyDescent="0.25">
      <c r="A51" s="16">
        <f t="shared" si="0"/>
        <v>42</v>
      </c>
      <c r="B51" s="17">
        <f t="shared" si="1"/>
        <v>-5200000</v>
      </c>
      <c r="C51" s="12" t="s">
        <v>17</v>
      </c>
      <c r="D51" s="13" t="s">
        <v>36</v>
      </c>
      <c r="E51" s="14">
        <f t="shared" si="5"/>
        <v>1200000</v>
      </c>
      <c r="F51" s="15">
        <f t="shared" si="5"/>
        <v>1800000</v>
      </c>
      <c r="G51" s="15">
        <f t="shared" si="5"/>
        <v>3000000</v>
      </c>
      <c r="H51" s="15"/>
      <c r="I51" s="15"/>
      <c r="J51" s="15"/>
      <c r="K51" s="15">
        <f t="shared" si="3"/>
        <v>-6400000</v>
      </c>
    </row>
    <row r="52" spans="1:11" ht="15.75" x14ac:dyDescent="0.25">
      <c r="A52" s="16">
        <f t="shared" si="0"/>
        <v>43</v>
      </c>
      <c r="B52" s="17">
        <f t="shared" si="1"/>
        <v>-6400000</v>
      </c>
      <c r="C52" s="12" t="s">
        <v>18</v>
      </c>
      <c r="D52" s="13" t="s">
        <v>36</v>
      </c>
      <c r="E52" s="14">
        <f t="shared" si="5"/>
        <v>1200000</v>
      </c>
      <c r="F52" s="15">
        <f t="shared" si="5"/>
        <v>1800000</v>
      </c>
      <c r="G52" s="15">
        <f t="shared" si="5"/>
        <v>3000000</v>
      </c>
      <c r="H52" s="15"/>
      <c r="I52" s="15"/>
      <c r="J52" s="15"/>
      <c r="K52" s="15">
        <f t="shared" si="3"/>
        <v>-7600000</v>
      </c>
    </row>
    <row r="53" spans="1:11" ht="15.75" x14ac:dyDescent="0.25">
      <c r="A53" s="16">
        <f t="shared" si="0"/>
        <v>44</v>
      </c>
      <c r="B53" s="17">
        <f t="shared" si="1"/>
        <v>-7600000</v>
      </c>
      <c r="C53" s="12" t="s">
        <v>27</v>
      </c>
      <c r="D53" s="13" t="s">
        <v>36</v>
      </c>
      <c r="E53" s="14">
        <f t="shared" si="5"/>
        <v>1200000</v>
      </c>
      <c r="F53" s="15">
        <f t="shared" si="5"/>
        <v>1800000</v>
      </c>
      <c r="G53" s="15">
        <f t="shared" si="5"/>
        <v>3000000</v>
      </c>
      <c r="H53" s="15"/>
      <c r="I53" s="15"/>
      <c r="J53" s="15"/>
      <c r="K53" s="15">
        <f t="shared" si="3"/>
        <v>-8800000</v>
      </c>
    </row>
    <row r="54" spans="1:11" ht="15.75" x14ac:dyDescent="0.25">
      <c r="A54" s="16">
        <f t="shared" si="0"/>
        <v>45</v>
      </c>
      <c r="B54" s="17">
        <f t="shared" si="1"/>
        <v>-8800000</v>
      </c>
      <c r="C54" s="12" t="s">
        <v>19</v>
      </c>
      <c r="D54" s="13" t="s">
        <v>36</v>
      </c>
      <c r="E54" s="14">
        <f t="shared" si="5"/>
        <v>1200000</v>
      </c>
      <c r="F54" s="15">
        <f t="shared" si="5"/>
        <v>1800000</v>
      </c>
      <c r="G54" s="15">
        <f t="shared" si="5"/>
        <v>3000000</v>
      </c>
      <c r="H54" s="15">
        <v>20000000</v>
      </c>
      <c r="I54" s="15"/>
      <c r="J54" s="15"/>
      <c r="K54" s="15">
        <f t="shared" si="3"/>
        <v>-30000000</v>
      </c>
    </row>
    <row r="55" spans="1:11" ht="15.75" x14ac:dyDescent="0.25">
      <c r="A55" s="16">
        <f t="shared" si="0"/>
        <v>46</v>
      </c>
      <c r="B55" s="17">
        <f t="shared" si="1"/>
        <v>-30000000</v>
      </c>
      <c r="C55" s="12" t="s">
        <v>20</v>
      </c>
      <c r="D55" s="13" t="s">
        <v>36</v>
      </c>
      <c r="E55" s="14">
        <f t="shared" si="5"/>
        <v>1200000</v>
      </c>
      <c r="F55" s="15">
        <f t="shared" si="5"/>
        <v>1800000</v>
      </c>
      <c r="G55" s="15">
        <f t="shared" si="5"/>
        <v>3000000</v>
      </c>
      <c r="H55" s="31"/>
      <c r="I55" s="15">
        <v>10000000</v>
      </c>
      <c r="J55" s="15"/>
      <c r="K55" s="15">
        <f t="shared" si="3"/>
        <v>-41200000</v>
      </c>
    </row>
    <row r="56" spans="1:11" ht="15.75" x14ac:dyDescent="0.25">
      <c r="A56" s="16">
        <f t="shared" si="0"/>
        <v>47</v>
      </c>
      <c r="B56" s="17">
        <f t="shared" si="1"/>
        <v>-41200000</v>
      </c>
      <c r="C56" s="30" t="s">
        <v>21</v>
      </c>
      <c r="D56" s="13" t="s">
        <v>36</v>
      </c>
      <c r="E56" s="14">
        <f t="shared" si="5"/>
        <v>1200000</v>
      </c>
      <c r="F56" s="15">
        <f t="shared" si="5"/>
        <v>1800000</v>
      </c>
      <c r="G56" s="15">
        <f t="shared" si="5"/>
        <v>3000000</v>
      </c>
      <c r="H56" s="15"/>
      <c r="I56" s="15"/>
      <c r="J56" s="15"/>
      <c r="K56" s="15">
        <f t="shared" si="3"/>
        <v>-42400000</v>
      </c>
    </row>
    <row r="57" spans="1:11" ht="15.75" x14ac:dyDescent="0.25">
      <c r="A57" s="16">
        <f t="shared" si="0"/>
        <v>48</v>
      </c>
      <c r="B57" s="17">
        <f t="shared" si="1"/>
        <v>-42400000</v>
      </c>
      <c r="C57" s="12" t="s">
        <v>22</v>
      </c>
      <c r="D57" s="13" t="s">
        <v>36</v>
      </c>
      <c r="E57" s="14">
        <f t="shared" si="5"/>
        <v>1200000</v>
      </c>
      <c r="F57" s="15">
        <f t="shared" si="5"/>
        <v>1800000</v>
      </c>
      <c r="G57" s="15">
        <f t="shared" si="5"/>
        <v>3000000</v>
      </c>
      <c r="H57" s="15"/>
      <c r="I57" s="15"/>
      <c r="J57" s="15"/>
      <c r="K57" s="15">
        <f t="shared" si="3"/>
        <v>-43600000</v>
      </c>
    </row>
    <row r="58" spans="1:11" ht="15.75" x14ac:dyDescent="0.25">
      <c r="A58" s="16">
        <f t="shared" si="0"/>
        <v>49</v>
      </c>
      <c r="B58" s="17">
        <f t="shared" si="1"/>
        <v>-43600000</v>
      </c>
      <c r="C58" s="12" t="s">
        <v>23</v>
      </c>
      <c r="D58" s="13" t="s">
        <v>36</v>
      </c>
      <c r="E58" s="14">
        <f t="shared" si="5"/>
        <v>1200000</v>
      </c>
      <c r="F58" s="15">
        <f t="shared" si="5"/>
        <v>1800000</v>
      </c>
      <c r="G58" s="15">
        <f t="shared" si="5"/>
        <v>3000000</v>
      </c>
      <c r="H58" s="15"/>
      <c r="I58" s="15"/>
      <c r="J58" s="15"/>
      <c r="K58" s="15">
        <f t="shared" si="3"/>
        <v>-44800000</v>
      </c>
    </row>
    <row r="59" spans="1:11" ht="15.75" x14ac:dyDescent="0.25">
      <c r="A59" s="16">
        <f t="shared" si="0"/>
        <v>50</v>
      </c>
      <c r="B59" s="17">
        <f t="shared" si="1"/>
        <v>-44800000</v>
      </c>
      <c r="C59" s="12" t="s">
        <v>24</v>
      </c>
      <c r="D59" s="13" t="s">
        <v>36</v>
      </c>
      <c r="E59" s="14">
        <f t="shared" ref="E59:G74" si="6">+E58</f>
        <v>1200000</v>
      </c>
      <c r="F59" s="15">
        <f t="shared" si="6"/>
        <v>1800000</v>
      </c>
      <c r="G59" s="15">
        <f t="shared" si="6"/>
        <v>3000000</v>
      </c>
      <c r="H59" s="15"/>
      <c r="I59" s="15"/>
      <c r="J59" s="15"/>
      <c r="K59" s="15">
        <f t="shared" si="3"/>
        <v>-46000000</v>
      </c>
    </row>
    <row r="60" spans="1:11" ht="15.75" x14ac:dyDescent="0.25">
      <c r="A60" s="16">
        <f t="shared" si="0"/>
        <v>51</v>
      </c>
      <c r="B60" s="17">
        <f t="shared" si="1"/>
        <v>-46000000</v>
      </c>
      <c r="C60" s="12" t="s">
        <v>25</v>
      </c>
      <c r="D60" s="13" t="s">
        <v>36</v>
      </c>
      <c r="E60" s="14">
        <f t="shared" si="6"/>
        <v>1200000</v>
      </c>
      <c r="F60" s="15">
        <f t="shared" si="6"/>
        <v>1800000</v>
      </c>
      <c r="G60" s="15">
        <f t="shared" si="6"/>
        <v>3000000</v>
      </c>
      <c r="H60" s="15"/>
      <c r="I60" s="15"/>
      <c r="J60" s="15"/>
      <c r="K60" s="15">
        <f t="shared" si="3"/>
        <v>-47200000</v>
      </c>
    </row>
    <row r="61" spans="1:11" ht="15.75" x14ac:dyDescent="0.25">
      <c r="A61" s="16">
        <f t="shared" si="0"/>
        <v>52</v>
      </c>
      <c r="B61" s="17">
        <f t="shared" si="1"/>
        <v>-47200000</v>
      </c>
      <c r="C61" s="12" t="s">
        <v>26</v>
      </c>
      <c r="D61" s="13" t="s">
        <v>36</v>
      </c>
      <c r="E61" s="14">
        <f t="shared" si="6"/>
        <v>1200000</v>
      </c>
      <c r="F61" s="15">
        <f t="shared" si="6"/>
        <v>1800000</v>
      </c>
      <c r="G61" s="15">
        <f t="shared" si="6"/>
        <v>3000000</v>
      </c>
      <c r="H61" s="15"/>
      <c r="I61" s="15"/>
      <c r="J61" s="15"/>
      <c r="K61" s="15">
        <f t="shared" si="3"/>
        <v>-48400000</v>
      </c>
    </row>
    <row r="62" spans="1:11" ht="15.75" x14ac:dyDescent="0.25">
      <c r="A62" s="16">
        <f t="shared" si="0"/>
        <v>53</v>
      </c>
      <c r="B62" s="17">
        <f t="shared" si="1"/>
        <v>-48400000</v>
      </c>
      <c r="C62" s="12" t="s">
        <v>16</v>
      </c>
      <c r="D62" s="13" t="s">
        <v>36</v>
      </c>
      <c r="E62" s="14">
        <f t="shared" si="6"/>
        <v>1200000</v>
      </c>
      <c r="F62" s="15">
        <f t="shared" si="6"/>
        <v>1800000</v>
      </c>
      <c r="G62" s="15">
        <f t="shared" si="6"/>
        <v>3000000</v>
      </c>
      <c r="H62" s="15"/>
      <c r="I62" s="15"/>
      <c r="J62" s="15"/>
      <c r="K62" s="15">
        <f t="shared" si="3"/>
        <v>-49600000</v>
      </c>
    </row>
    <row r="63" spans="1:11" ht="15.75" x14ac:dyDescent="0.25">
      <c r="A63" s="16">
        <f t="shared" si="0"/>
        <v>54</v>
      </c>
      <c r="B63" s="17">
        <f t="shared" si="1"/>
        <v>-49600000</v>
      </c>
      <c r="C63" s="12" t="s">
        <v>17</v>
      </c>
      <c r="D63" s="13" t="s">
        <v>61</v>
      </c>
      <c r="E63" s="14">
        <f t="shared" si="6"/>
        <v>1200000</v>
      </c>
      <c r="F63" s="15">
        <f t="shared" si="6"/>
        <v>1800000</v>
      </c>
      <c r="G63" s="15">
        <f t="shared" si="6"/>
        <v>3000000</v>
      </c>
      <c r="H63" s="15"/>
      <c r="I63" s="15"/>
      <c r="J63" s="15"/>
      <c r="K63" s="15">
        <f t="shared" si="3"/>
        <v>-50800000</v>
      </c>
    </row>
    <row r="64" spans="1:11" ht="15.75" x14ac:dyDescent="0.25">
      <c r="A64" s="16">
        <f t="shared" si="0"/>
        <v>55</v>
      </c>
      <c r="B64" s="17">
        <f t="shared" si="1"/>
        <v>-50800000</v>
      </c>
      <c r="C64" s="12" t="s">
        <v>18</v>
      </c>
      <c r="D64" s="13" t="s">
        <v>61</v>
      </c>
      <c r="E64" s="14">
        <f t="shared" si="6"/>
        <v>1200000</v>
      </c>
      <c r="F64" s="15">
        <f t="shared" si="6"/>
        <v>1800000</v>
      </c>
      <c r="G64" s="15">
        <f t="shared" si="6"/>
        <v>3000000</v>
      </c>
      <c r="H64" s="15"/>
      <c r="I64" s="15"/>
      <c r="J64" s="15"/>
      <c r="K64" s="15">
        <f t="shared" si="3"/>
        <v>-52000000</v>
      </c>
    </row>
    <row r="65" spans="1:11" ht="15.75" x14ac:dyDescent="0.25">
      <c r="A65" s="16">
        <f t="shared" si="0"/>
        <v>56</v>
      </c>
      <c r="B65" s="17">
        <f t="shared" si="1"/>
        <v>-52000000</v>
      </c>
      <c r="C65" s="12" t="s">
        <v>27</v>
      </c>
      <c r="D65" s="13" t="s">
        <v>61</v>
      </c>
      <c r="E65" s="14">
        <f t="shared" si="6"/>
        <v>1200000</v>
      </c>
      <c r="F65" s="15">
        <f t="shared" si="6"/>
        <v>1800000</v>
      </c>
      <c r="G65" s="15">
        <f t="shared" si="6"/>
        <v>3000000</v>
      </c>
      <c r="H65" s="15"/>
      <c r="I65" s="15"/>
      <c r="J65" s="15"/>
      <c r="K65" s="15">
        <f t="shared" si="3"/>
        <v>-53200000</v>
      </c>
    </row>
    <row r="66" spans="1:11" ht="15.75" x14ac:dyDescent="0.25">
      <c r="A66" s="16">
        <f t="shared" si="0"/>
        <v>57</v>
      </c>
      <c r="B66" s="17">
        <f t="shared" si="1"/>
        <v>-53200000</v>
      </c>
      <c r="C66" s="12" t="s">
        <v>19</v>
      </c>
      <c r="D66" s="13" t="s">
        <v>61</v>
      </c>
      <c r="E66" s="14">
        <f t="shared" si="6"/>
        <v>1200000</v>
      </c>
      <c r="F66" s="15">
        <f t="shared" si="6"/>
        <v>1800000</v>
      </c>
      <c r="G66" s="15">
        <f t="shared" si="6"/>
        <v>3000000</v>
      </c>
      <c r="H66" s="15"/>
      <c r="I66" s="15"/>
      <c r="J66" s="15"/>
      <c r="K66" s="15">
        <f t="shared" si="3"/>
        <v>-54400000</v>
      </c>
    </row>
    <row r="67" spans="1:11" ht="15.75" x14ac:dyDescent="0.25">
      <c r="A67" s="16">
        <f t="shared" si="0"/>
        <v>58</v>
      </c>
      <c r="B67" s="17">
        <f t="shared" si="1"/>
        <v>-54400000</v>
      </c>
      <c r="C67" s="12" t="s">
        <v>20</v>
      </c>
      <c r="D67" s="13" t="s">
        <v>61</v>
      </c>
      <c r="E67" s="14">
        <f t="shared" si="6"/>
        <v>1200000</v>
      </c>
      <c r="F67" s="15">
        <f t="shared" si="6"/>
        <v>1800000</v>
      </c>
      <c r="G67" s="15">
        <f t="shared" si="6"/>
        <v>3000000</v>
      </c>
      <c r="H67" s="31"/>
      <c r="I67" s="15"/>
      <c r="J67" s="15"/>
      <c r="K67" s="15">
        <f t="shared" si="3"/>
        <v>-55600000</v>
      </c>
    </row>
    <row r="68" spans="1:11" ht="15.75" x14ac:dyDescent="0.25">
      <c r="A68" s="16">
        <f t="shared" si="0"/>
        <v>59</v>
      </c>
      <c r="B68" s="17">
        <f t="shared" si="1"/>
        <v>-55600000</v>
      </c>
      <c r="C68" s="30" t="s">
        <v>21</v>
      </c>
      <c r="D68" s="13" t="s">
        <v>61</v>
      </c>
      <c r="E68" s="14">
        <f t="shared" si="6"/>
        <v>1200000</v>
      </c>
      <c r="F68" s="15">
        <f t="shared" si="6"/>
        <v>1800000</v>
      </c>
      <c r="G68" s="15">
        <f t="shared" si="6"/>
        <v>3000000</v>
      </c>
      <c r="H68" s="15"/>
      <c r="I68" s="15"/>
      <c r="J68" s="15"/>
      <c r="K68" s="15">
        <f t="shared" si="3"/>
        <v>-56800000</v>
      </c>
    </row>
    <row r="69" spans="1:11" ht="15.75" x14ac:dyDescent="0.25">
      <c r="A69" s="16">
        <f t="shared" si="0"/>
        <v>60</v>
      </c>
      <c r="B69" s="17">
        <f t="shared" si="1"/>
        <v>-56800000</v>
      </c>
      <c r="C69" s="12" t="s">
        <v>22</v>
      </c>
      <c r="D69" s="13" t="s">
        <v>61</v>
      </c>
      <c r="E69" s="14">
        <f t="shared" si="6"/>
        <v>1200000</v>
      </c>
      <c r="F69" s="15">
        <f t="shared" si="6"/>
        <v>1800000</v>
      </c>
      <c r="G69" s="15">
        <f t="shared" si="6"/>
        <v>3000000</v>
      </c>
      <c r="H69" s="15"/>
      <c r="I69" s="15"/>
      <c r="J69" s="15"/>
      <c r="K69" s="15">
        <f t="shared" si="3"/>
        <v>-58000000</v>
      </c>
    </row>
    <row r="70" spans="1:11" ht="15.75" x14ac:dyDescent="0.25">
      <c r="A70" s="16">
        <f t="shared" si="0"/>
        <v>61</v>
      </c>
      <c r="B70" s="17">
        <f t="shared" si="1"/>
        <v>-58000000</v>
      </c>
      <c r="C70" s="12" t="s">
        <v>23</v>
      </c>
      <c r="D70" s="13" t="s">
        <v>61</v>
      </c>
      <c r="E70" s="14">
        <f t="shared" si="6"/>
        <v>1200000</v>
      </c>
      <c r="F70" s="15">
        <f t="shared" si="6"/>
        <v>1800000</v>
      </c>
      <c r="G70" s="15">
        <f t="shared" si="6"/>
        <v>3000000</v>
      </c>
      <c r="H70" s="15"/>
      <c r="I70" s="15"/>
      <c r="J70" s="15"/>
      <c r="K70" s="15">
        <f t="shared" si="3"/>
        <v>-59200000</v>
      </c>
    </row>
    <row r="71" spans="1:11" ht="15.75" x14ac:dyDescent="0.25">
      <c r="A71" s="16">
        <f t="shared" si="0"/>
        <v>62</v>
      </c>
      <c r="B71" s="17">
        <f t="shared" si="1"/>
        <v>-59200000</v>
      </c>
      <c r="C71" s="12" t="s">
        <v>24</v>
      </c>
      <c r="D71" s="13" t="s">
        <v>61</v>
      </c>
      <c r="E71" s="14">
        <f t="shared" si="6"/>
        <v>1200000</v>
      </c>
      <c r="F71" s="15">
        <f t="shared" si="6"/>
        <v>1800000</v>
      </c>
      <c r="G71" s="15">
        <f t="shared" si="6"/>
        <v>3000000</v>
      </c>
      <c r="H71" s="15"/>
      <c r="I71" s="15"/>
      <c r="J71" s="15"/>
      <c r="K71" s="15">
        <f t="shared" si="3"/>
        <v>-60400000</v>
      </c>
    </row>
    <row r="72" spans="1:11" ht="15.75" x14ac:dyDescent="0.25">
      <c r="A72" s="16">
        <f t="shared" si="0"/>
        <v>63</v>
      </c>
      <c r="B72" s="17">
        <f t="shared" si="1"/>
        <v>-60400000</v>
      </c>
      <c r="C72" s="12" t="s">
        <v>25</v>
      </c>
      <c r="D72" s="13" t="s">
        <v>61</v>
      </c>
      <c r="E72" s="14">
        <f t="shared" si="6"/>
        <v>1200000</v>
      </c>
      <c r="F72" s="15">
        <f t="shared" si="6"/>
        <v>1800000</v>
      </c>
      <c r="G72" s="15">
        <f t="shared" si="6"/>
        <v>3000000</v>
      </c>
      <c r="H72" s="15"/>
      <c r="I72" s="15"/>
      <c r="J72" s="15"/>
      <c r="K72" s="15">
        <f t="shared" si="3"/>
        <v>-61600000</v>
      </c>
    </row>
    <row r="73" spans="1:11" ht="15.75" x14ac:dyDescent="0.25">
      <c r="A73" s="16">
        <f t="shared" si="0"/>
        <v>64</v>
      </c>
      <c r="B73" s="17">
        <f t="shared" si="1"/>
        <v>-61600000</v>
      </c>
      <c r="C73" s="12" t="s">
        <v>26</v>
      </c>
      <c r="D73" s="13" t="s">
        <v>61</v>
      </c>
      <c r="E73" s="14">
        <f t="shared" si="6"/>
        <v>1200000</v>
      </c>
      <c r="F73" s="15">
        <f t="shared" si="6"/>
        <v>1800000</v>
      </c>
      <c r="G73" s="15">
        <f t="shared" si="6"/>
        <v>3000000</v>
      </c>
      <c r="H73" s="15"/>
      <c r="I73" s="15"/>
      <c r="J73" s="15"/>
      <c r="K73" s="15">
        <f t="shared" si="3"/>
        <v>-62800000</v>
      </c>
    </row>
    <row r="74" spans="1:11" ht="15.75" x14ac:dyDescent="0.25">
      <c r="A74" s="16">
        <f t="shared" si="0"/>
        <v>65</v>
      </c>
      <c r="B74" s="17">
        <f t="shared" si="1"/>
        <v>-62800000</v>
      </c>
      <c r="C74" s="12" t="s">
        <v>16</v>
      </c>
      <c r="D74" s="13" t="s">
        <v>61</v>
      </c>
      <c r="E74" s="14">
        <f t="shared" si="6"/>
        <v>1200000</v>
      </c>
      <c r="F74" s="15">
        <f t="shared" si="6"/>
        <v>1800000</v>
      </c>
      <c r="G74" s="15">
        <f t="shared" si="6"/>
        <v>3000000</v>
      </c>
      <c r="H74" s="15"/>
      <c r="I74" s="15"/>
      <c r="J74" s="15"/>
      <c r="K74" s="15">
        <f t="shared" si="3"/>
        <v>-64000000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-64000000</v>
      </c>
      <c r="C75" s="12" t="s">
        <v>17</v>
      </c>
      <c r="D75" s="13" t="s">
        <v>60</v>
      </c>
      <c r="E75" s="14">
        <f t="shared" ref="E75:G80" si="9">+E74</f>
        <v>1200000</v>
      </c>
      <c r="F75" s="15">
        <f t="shared" si="9"/>
        <v>1800000</v>
      </c>
      <c r="G75" s="15">
        <f t="shared" si="9"/>
        <v>3000000</v>
      </c>
      <c r="H75" s="15"/>
      <c r="I75" s="15"/>
      <c r="J75" s="15"/>
      <c r="K75" s="15">
        <f t="shared" ref="K75:K80" si="10">B75-E75-H75-I75-J75</f>
        <v>-65200000</v>
      </c>
    </row>
    <row r="76" spans="1:11" ht="15.75" x14ac:dyDescent="0.25">
      <c r="A76" s="16">
        <f t="shared" si="7"/>
        <v>67</v>
      </c>
      <c r="B76" s="17">
        <f t="shared" si="8"/>
        <v>-65200000</v>
      </c>
      <c r="C76" s="12" t="s">
        <v>18</v>
      </c>
      <c r="D76" s="13" t="s">
        <v>60</v>
      </c>
      <c r="E76" s="14">
        <f t="shared" si="9"/>
        <v>1200000</v>
      </c>
      <c r="F76" s="15">
        <f t="shared" si="9"/>
        <v>1800000</v>
      </c>
      <c r="G76" s="15">
        <f t="shared" si="9"/>
        <v>3000000</v>
      </c>
      <c r="H76" s="15"/>
      <c r="I76" s="15"/>
      <c r="J76" s="15"/>
      <c r="K76" s="15">
        <f t="shared" si="10"/>
        <v>-66400000</v>
      </c>
    </row>
    <row r="77" spans="1:11" ht="15.75" x14ac:dyDescent="0.25">
      <c r="A77" s="16">
        <f t="shared" si="7"/>
        <v>68</v>
      </c>
      <c r="B77" s="17">
        <f t="shared" si="8"/>
        <v>-66400000</v>
      </c>
      <c r="C77" s="12" t="s">
        <v>27</v>
      </c>
      <c r="D77" s="13" t="s">
        <v>60</v>
      </c>
      <c r="E77" s="14">
        <f t="shared" si="9"/>
        <v>1200000</v>
      </c>
      <c r="F77" s="15">
        <f t="shared" si="9"/>
        <v>1800000</v>
      </c>
      <c r="G77" s="15">
        <f t="shared" si="9"/>
        <v>3000000</v>
      </c>
      <c r="H77" s="15"/>
      <c r="I77" s="15"/>
      <c r="J77" s="15"/>
      <c r="K77" s="15">
        <f t="shared" si="10"/>
        <v>-67600000</v>
      </c>
    </row>
    <row r="78" spans="1:11" ht="15.75" x14ac:dyDescent="0.25">
      <c r="A78" s="16">
        <f t="shared" si="7"/>
        <v>69</v>
      </c>
      <c r="B78" s="17">
        <f t="shared" si="8"/>
        <v>-67600000</v>
      </c>
      <c r="C78" s="12" t="s">
        <v>19</v>
      </c>
      <c r="D78" s="13" t="s">
        <v>60</v>
      </c>
      <c r="E78" s="14">
        <f t="shared" si="9"/>
        <v>1200000</v>
      </c>
      <c r="F78" s="15">
        <f t="shared" si="9"/>
        <v>1800000</v>
      </c>
      <c r="G78" s="15">
        <f t="shared" si="9"/>
        <v>3000000</v>
      </c>
      <c r="H78" s="15"/>
      <c r="I78" s="15"/>
      <c r="J78" s="15"/>
      <c r="K78" s="15">
        <f t="shared" si="10"/>
        <v>-68800000</v>
      </c>
    </row>
    <row r="79" spans="1:11" ht="15.75" x14ac:dyDescent="0.25">
      <c r="A79" s="16">
        <f t="shared" si="7"/>
        <v>70</v>
      </c>
      <c r="B79" s="17">
        <f t="shared" si="8"/>
        <v>-68800000</v>
      </c>
      <c r="C79" s="12" t="s">
        <v>20</v>
      </c>
      <c r="D79" s="13" t="s">
        <v>60</v>
      </c>
      <c r="E79" s="14">
        <f t="shared" si="9"/>
        <v>1200000</v>
      </c>
      <c r="F79" s="15">
        <f t="shared" si="9"/>
        <v>1800000</v>
      </c>
      <c r="G79" s="15">
        <f t="shared" si="9"/>
        <v>3000000</v>
      </c>
      <c r="H79" s="15"/>
      <c r="I79" s="15"/>
      <c r="J79" s="15"/>
      <c r="K79" s="15">
        <f t="shared" si="10"/>
        <v>-70000000</v>
      </c>
    </row>
    <row r="80" spans="1:11" ht="15.75" x14ac:dyDescent="0.25">
      <c r="A80" s="16">
        <f t="shared" si="7"/>
        <v>71</v>
      </c>
      <c r="B80" s="17">
        <f t="shared" si="8"/>
        <v>-70000000</v>
      </c>
      <c r="E80" s="14">
        <f t="shared" si="9"/>
        <v>1200000</v>
      </c>
      <c r="F80" s="15">
        <f t="shared" si="9"/>
        <v>1800000</v>
      </c>
      <c r="G80" s="15">
        <f t="shared" si="9"/>
        <v>3000000</v>
      </c>
      <c r="H80" s="15"/>
      <c r="I80" s="15"/>
      <c r="J80" s="15"/>
      <c r="K80" s="15">
        <f t="shared" si="10"/>
        <v>-71200000</v>
      </c>
    </row>
  </sheetData>
  <pageMargins left="0.70866141732283472" right="0.70866141732283472" top="0.74803149606299213" bottom="0.74803149606299213" header="0.31496062992125984" footer="0.31496062992125984"/>
  <pageSetup paperSize="9" scale="65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75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76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93690670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40</v>
      </c>
      <c r="B8" s="1"/>
      <c r="C8" s="1"/>
      <c r="D8" s="2">
        <v>36</v>
      </c>
      <c r="E8" s="7"/>
      <c r="F8" s="8">
        <f>+C5*C6</f>
        <v>1124288.04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93690670</v>
      </c>
      <c r="C10" s="12" t="s">
        <v>22</v>
      </c>
      <c r="D10" s="13" t="s">
        <v>28</v>
      </c>
      <c r="E10" s="14">
        <f>2400000-F10</f>
        <v>1275712</v>
      </c>
      <c r="F10" s="18">
        <v>1124288</v>
      </c>
      <c r="G10" s="15">
        <f>+E10+F10</f>
        <v>2400000</v>
      </c>
      <c r="H10" s="15"/>
      <c r="I10" s="15"/>
      <c r="J10" s="15"/>
      <c r="K10" s="15">
        <f>B10-E10-H10-I10-J10</f>
        <v>92414958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92414958</v>
      </c>
      <c r="C11" s="12" t="s">
        <v>23</v>
      </c>
      <c r="D11" s="13" t="s">
        <v>28</v>
      </c>
      <c r="E11" s="14">
        <f t="shared" ref="E11:G26" si="2">+E10</f>
        <v>1275712</v>
      </c>
      <c r="F11" s="15">
        <f t="shared" si="2"/>
        <v>1124288</v>
      </c>
      <c r="G11" s="15">
        <f t="shared" si="2"/>
        <v>2400000</v>
      </c>
      <c r="H11" s="15"/>
      <c r="I11" s="15"/>
      <c r="J11" s="15"/>
      <c r="K11" s="15">
        <f t="shared" ref="K11:K74" si="3">B11-E11-H11-I11-J11</f>
        <v>91139246</v>
      </c>
    </row>
    <row r="12" spans="1:11" ht="15.75" customHeight="1" x14ac:dyDescent="0.25">
      <c r="A12" s="16">
        <f t="shared" si="0"/>
        <v>3</v>
      </c>
      <c r="B12" s="17">
        <f t="shared" si="1"/>
        <v>91139246</v>
      </c>
      <c r="C12" s="12" t="s">
        <v>24</v>
      </c>
      <c r="D12" s="13" t="s">
        <v>28</v>
      </c>
      <c r="E12" s="14">
        <f t="shared" si="2"/>
        <v>1275712</v>
      </c>
      <c r="F12" s="15">
        <f t="shared" si="2"/>
        <v>1124288</v>
      </c>
      <c r="G12" s="15">
        <f t="shared" si="2"/>
        <v>2400000</v>
      </c>
      <c r="H12" s="15"/>
      <c r="I12" s="15"/>
      <c r="J12" s="15"/>
      <c r="K12" s="15">
        <f t="shared" si="3"/>
        <v>89863534</v>
      </c>
    </row>
    <row r="13" spans="1:11" ht="15.75" customHeight="1" x14ac:dyDescent="0.25">
      <c r="A13" s="16">
        <f t="shared" si="0"/>
        <v>4</v>
      </c>
      <c r="B13" s="17">
        <f t="shared" si="1"/>
        <v>89863534</v>
      </c>
      <c r="C13" s="12" t="s">
        <v>25</v>
      </c>
      <c r="D13" s="13" t="s">
        <v>28</v>
      </c>
      <c r="E13" s="14">
        <f t="shared" si="2"/>
        <v>1275712</v>
      </c>
      <c r="F13" s="15">
        <f t="shared" si="2"/>
        <v>1124288</v>
      </c>
      <c r="G13" s="15">
        <f t="shared" si="2"/>
        <v>2400000</v>
      </c>
      <c r="H13" s="15"/>
      <c r="I13" s="15"/>
      <c r="J13" s="15"/>
      <c r="K13" s="15">
        <f t="shared" si="3"/>
        <v>88587822</v>
      </c>
    </row>
    <row r="14" spans="1:11" ht="15.75" customHeight="1" x14ac:dyDescent="0.25">
      <c r="A14" s="16">
        <f t="shared" si="0"/>
        <v>5</v>
      </c>
      <c r="B14" s="17">
        <f t="shared" si="1"/>
        <v>88587822</v>
      </c>
      <c r="C14" s="12" t="s">
        <v>26</v>
      </c>
      <c r="D14" s="13" t="s">
        <v>28</v>
      </c>
      <c r="E14" s="14">
        <f t="shared" si="2"/>
        <v>1275712</v>
      </c>
      <c r="F14" s="15">
        <f t="shared" si="2"/>
        <v>1124288</v>
      </c>
      <c r="G14" s="15">
        <f t="shared" si="2"/>
        <v>2400000</v>
      </c>
      <c r="H14" s="15"/>
      <c r="I14" s="15"/>
      <c r="J14" s="15"/>
      <c r="K14" s="15">
        <f t="shared" si="3"/>
        <v>87312110</v>
      </c>
    </row>
    <row r="15" spans="1:11" ht="15.75" customHeight="1" x14ac:dyDescent="0.25">
      <c r="A15" s="16">
        <f t="shared" si="0"/>
        <v>6</v>
      </c>
      <c r="B15" s="17">
        <f t="shared" si="1"/>
        <v>87312110</v>
      </c>
      <c r="C15" s="12" t="s">
        <v>16</v>
      </c>
      <c r="D15" s="13" t="s">
        <v>28</v>
      </c>
      <c r="E15" s="14">
        <f t="shared" si="2"/>
        <v>1275712</v>
      </c>
      <c r="F15" s="15">
        <f t="shared" si="2"/>
        <v>1124288</v>
      </c>
      <c r="G15" s="15">
        <f t="shared" si="2"/>
        <v>2400000</v>
      </c>
      <c r="H15" s="15"/>
      <c r="I15" s="15"/>
      <c r="J15" s="15"/>
      <c r="K15" s="15">
        <f t="shared" si="3"/>
        <v>86036398</v>
      </c>
    </row>
    <row r="16" spans="1:11" ht="15.75" customHeight="1" x14ac:dyDescent="0.25">
      <c r="A16" s="16">
        <f t="shared" si="0"/>
        <v>7</v>
      </c>
      <c r="B16" s="17">
        <f t="shared" si="1"/>
        <v>86036398</v>
      </c>
      <c r="C16" s="12" t="s">
        <v>17</v>
      </c>
      <c r="D16" s="13" t="s">
        <v>29</v>
      </c>
      <c r="E16" s="14">
        <f t="shared" si="2"/>
        <v>1275712</v>
      </c>
      <c r="F16" s="15">
        <f t="shared" si="2"/>
        <v>1124288</v>
      </c>
      <c r="G16" s="15">
        <f t="shared" si="2"/>
        <v>2400000</v>
      </c>
      <c r="H16" s="15"/>
      <c r="I16" s="15"/>
      <c r="J16" s="15"/>
      <c r="K16" s="15">
        <f t="shared" si="3"/>
        <v>84760686</v>
      </c>
    </row>
    <row r="17" spans="1:11" ht="15.75" customHeight="1" x14ac:dyDescent="0.25">
      <c r="A17" s="16">
        <f t="shared" si="0"/>
        <v>8</v>
      </c>
      <c r="B17" s="17">
        <f t="shared" si="1"/>
        <v>84760686</v>
      </c>
      <c r="C17" s="12" t="s">
        <v>18</v>
      </c>
      <c r="D17" s="13" t="s">
        <v>29</v>
      </c>
      <c r="E17" s="14">
        <f t="shared" si="2"/>
        <v>1275712</v>
      </c>
      <c r="F17" s="15">
        <f t="shared" si="2"/>
        <v>1124288</v>
      </c>
      <c r="G17" s="15">
        <f t="shared" si="2"/>
        <v>2400000</v>
      </c>
      <c r="H17" s="15"/>
      <c r="I17" s="15"/>
      <c r="J17" s="15"/>
      <c r="K17" s="15">
        <f t="shared" si="3"/>
        <v>83484974</v>
      </c>
    </row>
    <row r="18" spans="1:11" ht="15.75" customHeight="1" x14ac:dyDescent="0.25">
      <c r="A18" s="16">
        <f t="shared" si="0"/>
        <v>9</v>
      </c>
      <c r="B18" s="17">
        <f t="shared" si="1"/>
        <v>83484974</v>
      </c>
      <c r="C18" s="12" t="s">
        <v>27</v>
      </c>
      <c r="D18" s="13" t="s">
        <v>29</v>
      </c>
      <c r="E18" s="14">
        <f t="shared" si="2"/>
        <v>1275712</v>
      </c>
      <c r="F18" s="15">
        <f t="shared" si="2"/>
        <v>1124288</v>
      </c>
      <c r="G18" s="15">
        <f t="shared" si="2"/>
        <v>2400000</v>
      </c>
      <c r="H18" s="15"/>
      <c r="I18" s="15"/>
      <c r="J18" s="15"/>
      <c r="K18" s="15">
        <f t="shared" si="3"/>
        <v>82209262</v>
      </c>
    </row>
    <row r="19" spans="1:11" ht="15.75" customHeight="1" x14ac:dyDescent="0.25">
      <c r="A19" s="16">
        <f t="shared" si="0"/>
        <v>10</v>
      </c>
      <c r="B19" s="17">
        <f t="shared" si="1"/>
        <v>82209262</v>
      </c>
      <c r="C19" s="12" t="s">
        <v>19</v>
      </c>
      <c r="D19" s="13" t="s">
        <v>29</v>
      </c>
      <c r="E19" s="14">
        <f t="shared" si="2"/>
        <v>1275712</v>
      </c>
      <c r="F19" s="15">
        <f t="shared" si="2"/>
        <v>1124288</v>
      </c>
      <c r="G19" s="15">
        <f t="shared" si="2"/>
        <v>2400000</v>
      </c>
      <c r="H19" s="31">
        <v>20000000</v>
      </c>
      <c r="I19" s="15"/>
      <c r="J19" s="15"/>
      <c r="K19" s="15">
        <f t="shared" si="3"/>
        <v>60933550</v>
      </c>
    </row>
    <row r="20" spans="1:11" ht="15.75" customHeight="1" x14ac:dyDescent="0.25">
      <c r="A20" s="16">
        <f t="shared" si="0"/>
        <v>11</v>
      </c>
      <c r="B20" s="17">
        <f t="shared" si="1"/>
        <v>60933550</v>
      </c>
      <c r="C20" s="12" t="s">
        <v>20</v>
      </c>
      <c r="D20" s="13" t="s">
        <v>29</v>
      </c>
      <c r="E20" s="14">
        <f t="shared" si="2"/>
        <v>1275712</v>
      </c>
      <c r="F20" s="15">
        <f t="shared" si="2"/>
        <v>1124288</v>
      </c>
      <c r="G20" s="15">
        <f t="shared" si="2"/>
        <v>2400000</v>
      </c>
      <c r="H20" s="15"/>
      <c r="I20" s="15"/>
      <c r="J20" s="15"/>
      <c r="K20" s="15">
        <f t="shared" si="3"/>
        <v>59657838</v>
      </c>
    </row>
    <row r="21" spans="1:11" ht="15.75" customHeight="1" x14ac:dyDescent="0.25">
      <c r="A21" s="16">
        <f t="shared" si="0"/>
        <v>12</v>
      </c>
      <c r="B21" s="17">
        <f t="shared" si="1"/>
        <v>59657838</v>
      </c>
      <c r="C21" s="12" t="s">
        <v>21</v>
      </c>
      <c r="D21" s="13" t="s">
        <v>29</v>
      </c>
      <c r="E21" s="14">
        <f t="shared" si="2"/>
        <v>1275712</v>
      </c>
      <c r="F21" s="15">
        <f t="shared" si="2"/>
        <v>1124288</v>
      </c>
      <c r="G21" s="15">
        <f t="shared" si="2"/>
        <v>2400000</v>
      </c>
      <c r="H21" s="15"/>
      <c r="I21" s="15"/>
      <c r="J21" s="15"/>
      <c r="K21" s="15">
        <f t="shared" si="3"/>
        <v>58382126</v>
      </c>
    </row>
    <row r="22" spans="1:11" ht="15.75" customHeight="1" x14ac:dyDescent="0.25">
      <c r="A22" s="16">
        <f t="shared" si="0"/>
        <v>13</v>
      </c>
      <c r="B22" s="17">
        <f t="shared" si="1"/>
        <v>58382126</v>
      </c>
      <c r="C22" s="12" t="s">
        <v>22</v>
      </c>
      <c r="D22" s="13" t="s">
        <v>29</v>
      </c>
      <c r="E22" s="14">
        <f t="shared" si="2"/>
        <v>1275712</v>
      </c>
      <c r="F22" s="15">
        <f t="shared" si="2"/>
        <v>1124288</v>
      </c>
      <c r="G22" s="15">
        <f t="shared" si="2"/>
        <v>2400000</v>
      </c>
      <c r="H22" s="15"/>
      <c r="I22" s="15"/>
      <c r="J22" s="15"/>
      <c r="K22" s="15">
        <f t="shared" si="3"/>
        <v>57106414</v>
      </c>
    </row>
    <row r="23" spans="1:11" ht="15.75" customHeight="1" x14ac:dyDescent="0.25">
      <c r="A23" s="16">
        <f t="shared" si="0"/>
        <v>14</v>
      </c>
      <c r="B23" s="17">
        <f t="shared" si="1"/>
        <v>57106414</v>
      </c>
      <c r="C23" s="12" t="s">
        <v>23</v>
      </c>
      <c r="D23" s="13" t="s">
        <v>29</v>
      </c>
      <c r="E23" s="14">
        <f t="shared" si="2"/>
        <v>1275712</v>
      </c>
      <c r="F23" s="15">
        <f t="shared" si="2"/>
        <v>1124288</v>
      </c>
      <c r="G23" s="15">
        <f t="shared" si="2"/>
        <v>2400000</v>
      </c>
      <c r="H23" s="15"/>
      <c r="I23" s="15"/>
      <c r="J23" s="15"/>
      <c r="K23" s="15">
        <f t="shared" si="3"/>
        <v>55830702</v>
      </c>
    </row>
    <row r="24" spans="1:11" ht="15.75" customHeight="1" x14ac:dyDescent="0.25">
      <c r="A24" s="16">
        <f t="shared" si="0"/>
        <v>15</v>
      </c>
      <c r="B24" s="17">
        <f t="shared" si="1"/>
        <v>55830702</v>
      </c>
      <c r="C24" s="12" t="s">
        <v>24</v>
      </c>
      <c r="D24" s="13" t="s">
        <v>29</v>
      </c>
      <c r="E24" s="14">
        <f t="shared" si="2"/>
        <v>1275712</v>
      </c>
      <c r="F24" s="15">
        <f t="shared" si="2"/>
        <v>1124288</v>
      </c>
      <c r="G24" s="15">
        <f t="shared" si="2"/>
        <v>2400000</v>
      </c>
      <c r="H24" s="15"/>
      <c r="I24" s="15"/>
      <c r="J24" s="15"/>
      <c r="K24" s="15">
        <f t="shared" si="3"/>
        <v>54554990</v>
      </c>
    </row>
    <row r="25" spans="1:11" ht="15.75" customHeight="1" x14ac:dyDescent="0.25">
      <c r="A25" s="16">
        <f t="shared" si="0"/>
        <v>16</v>
      </c>
      <c r="B25" s="17">
        <f t="shared" si="1"/>
        <v>54554990</v>
      </c>
      <c r="C25" s="12" t="s">
        <v>25</v>
      </c>
      <c r="D25" s="13" t="s">
        <v>29</v>
      </c>
      <c r="E25" s="14">
        <f t="shared" si="2"/>
        <v>1275712</v>
      </c>
      <c r="F25" s="15">
        <f t="shared" si="2"/>
        <v>1124288</v>
      </c>
      <c r="G25" s="15">
        <f t="shared" si="2"/>
        <v>2400000</v>
      </c>
      <c r="H25" s="15"/>
      <c r="I25" s="15"/>
      <c r="J25" s="15"/>
      <c r="K25" s="15">
        <f t="shared" si="3"/>
        <v>53279278</v>
      </c>
    </row>
    <row r="26" spans="1:11" ht="15.75" customHeight="1" x14ac:dyDescent="0.25">
      <c r="A26" s="16">
        <f t="shared" si="0"/>
        <v>17</v>
      </c>
      <c r="B26" s="17">
        <f t="shared" si="1"/>
        <v>53279278</v>
      </c>
      <c r="C26" s="12" t="s">
        <v>26</v>
      </c>
      <c r="D26" s="13" t="s">
        <v>29</v>
      </c>
      <c r="E26" s="14">
        <f t="shared" si="2"/>
        <v>1275712</v>
      </c>
      <c r="F26" s="15">
        <f t="shared" si="2"/>
        <v>1124288</v>
      </c>
      <c r="G26" s="15">
        <f t="shared" si="2"/>
        <v>2400000</v>
      </c>
      <c r="H26" s="15"/>
      <c r="I26" s="15"/>
      <c r="J26" s="15"/>
      <c r="K26" s="15">
        <f t="shared" si="3"/>
        <v>52003566</v>
      </c>
    </row>
    <row r="27" spans="1:11" ht="15.75" customHeight="1" x14ac:dyDescent="0.25">
      <c r="A27" s="16">
        <f t="shared" si="0"/>
        <v>18</v>
      </c>
      <c r="B27" s="17">
        <f t="shared" si="1"/>
        <v>52003566</v>
      </c>
      <c r="C27" s="12" t="s">
        <v>16</v>
      </c>
      <c r="D27" s="13" t="s">
        <v>29</v>
      </c>
      <c r="E27" s="14">
        <f t="shared" ref="E27:G42" si="4">+E26</f>
        <v>1275712</v>
      </c>
      <c r="F27" s="15">
        <f t="shared" si="4"/>
        <v>1124288</v>
      </c>
      <c r="G27" s="15">
        <f t="shared" si="4"/>
        <v>2400000</v>
      </c>
      <c r="H27" s="15"/>
      <c r="I27" s="15"/>
      <c r="J27" s="15"/>
      <c r="K27" s="15">
        <f t="shared" si="3"/>
        <v>50727854</v>
      </c>
    </row>
    <row r="28" spans="1:11" ht="15.75" customHeight="1" x14ac:dyDescent="0.25">
      <c r="A28" s="16">
        <f t="shared" si="0"/>
        <v>19</v>
      </c>
      <c r="B28" s="17">
        <f t="shared" si="1"/>
        <v>50727854</v>
      </c>
      <c r="C28" s="12" t="s">
        <v>17</v>
      </c>
      <c r="D28" s="13" t="s">
        <v>30</v>
      </c>
      <c r="E28" s="14">
        <f t="shared" si="4"/>
        <v>1275712</v>
      </c>
      <c r="F28" s="15">
        <f t="shared" si="4"/>
        <v>1124288</v>
      </c>
      <c r="G28" s="15">
        <f t="shared" si="4"/>
        <v>2400000</v>
      </c>
      <c r="H28" s="15"/>
      <c r="I28" s="15"/>
      <c r="J28" s="15"/>
      <c r="K28" s="15">
        <f t="shared" si="3"/>
        <v>49452142</v>
      </c>
    </row>
    <row r="29" spans="1:11" ht="15.75" customHeight="1" x14ac:dyDescent="0.25">
      <c r="A29" s="16">
        <f t="shared" si="0"/>
        <v>20</v>
      </c>
      <c r="B29" s="17">
        <f t="shared" si="1"/>
        <v>49452142</v>
      </c>
      <c r="C29" s="12" t="s">
        <v>18</v>
      </c>
      <c r="D29" s="13" t="s">
        <v>30</v>
      </c>
      <c r="E29" s="14">
        <f t="shared" si="4"/>
        <v>1275712</v>
      </c>
      <c r="F29" s="15">
        <f t="shared" si="4"/>
        <v>1124288</v>
      </c>
      <c r="G29" s="15">
        <f t="shared" si="4"/>
        <v>2400000</v>
      </c>
      <c r="H29" s="15"/>
      <c r="I29" s="15"/>
      <c r="J29" s="15"/>
      <c r="K29" s="15">
        <f t="shared" si="3"/>
        <v>48176430</v>
      </c>
    </row>
    <row r="30" spans="1:11" ht="15.75" customHeight="1" x14ac:dyDescent="0.25">
      <c r="A30" s="16">
        <f t="shared" si="0"/>
        <v>21</v>
      </c>
      <c r="B30" s="17">
        <f t="shared" si="1"/>
        <v>48176430</v>
      </c>
      <c r="C30" s="12" t="s">
        <v>27</v>
      </c>
      <c r="D30" s="13" t="s">
        <v>30</v>
      </c>
      <c r="E30" s="14">
        <f t="shared" si="4"/>
        <v>1275712</v>
      </c>
      <c r="F30" s="15">
        <f t="shared" si="4"/>
        <v>1124288</v>
      </c>
      <c r="G30" s="15">
        <f t="shared" si="4"/>
        <v>2400000</v>
      </c>
      <c r="H30" s="15"/>
      <c r="I30" s="15"/>
      <c r="J30" s="15"/>
      <c r="K30" s="15">
        <f t="shared" si="3"/>
        <v>46900718</v>
      </c>
    </row>
    <row r="31" spans="1:11" ht="15.75" customHeight="1" x14ac:dyDescent="0.25">
      <c r="A31" s="16">
        <f t="shared" si="0"/>
        <v>22</v>
      </c>
      <c r="B31" s="17">
        <f t="shared" si="1"/>
        <v>46900718</v>
      </c>
      <c r="C31" s="12" t="s">
        <v>19</v>
      </c>
      <c r="D31" s="13" t="s">
        <v>30</v>
      </c>
      <c r="E31" s="14">
        <f t="shared" si="4"/>
        <v>1275712</v>
      </c>
      <c r="F31" s="15">
        <f t="shared" si="4"/>
        <v>1124288</v>
      </c>
      <c r="G31" s="15">
        <f t="shared" si="4"/>
        <v>2400000</v>
      </c>
      <c r="H31" s="31">
        <v>20000000</v>
      </c>
      <c r="I31" s="15"/>
      <c r="J31" s="15"/>
      <c r="K31" s="15">
        <f t="shared" si="3"/>
        <v>25625006</v>
      </c>
    </row>
    <row r="32" spans="1:11" ht="15.75" customHeight="1" x14ac:dyDescent="0.25">
      <c r="A32" s="16">
        <f t="shared" si="0"/>
        <v>23</v>
      </c>
      <c r="B32" s="17">
        <f t="shared" si="1"/>
        <v>25625006</v>
      </c>
      <c r="C32" s="12" t="s">
        <v>20</v>
      </c>
      <c r="D32" s="13" t="s">
        <v>30</v>
      </c>
      <c r="E32" s="14">
        <f t="shared" si="4"/>
        <v>1275712</v>
      </c>
      <c r="F32" s="15">
        <f t="shared" si="4"/>
        <v>1124288</v>
      </c>
      <c r="G32" s="15">
        <f t="shared" si="4"/>
        <v>2400000</v>
      </c>
      <c r="H32" s="15"/>
      <c r="I32" s="15"/>
      <c r="J32" s="15"/>
      <c r="K32" s="15">
        <f t="shared" si="3"/>
        <v>24349294</v>
      </c>
    </row>
    <row r="33" spans="1:11" ht="15.75" customHeight="1" x14ac:dyDescent="0.25">
      <c r="A33" s="16">
        <f t="shared" si="0"/>
        <v>24</v>
      </c>
      <c r="B33" s="17">
        <f t="shared" si="1"/>
        <v>24349294</v>
      </c>
      <c r="C33" s="12" t="s">
        <v>21</v>
      </c>
      <c r="D33" s="13" t="s">
        <v>30</v>
      </c>
      <c r="E33" s="14">
        <f t="shared" si="4"/>
        <v>1275712</v>
      </c>
      <c r="F33" s="15">
        <f t="shared" si="4"/>
        <v>1124288</v>
      </c>
      <c r="G33" s="15">
        <f t="shared" si="4"/>
        <v>2400000</v>
      </c>
      <c r="H33" s="15"/>
      <c r="I33" s="15"/>
      <c r="J33" s="15"/>
      <c r="K33" s="15">
        <f t="shared" si="3"/>
        <v>23073582</v>
      </c>
    </row>
    <row r="34" spans="1:11" ht="15.75" customHeight="1" x14ac:dyDescent="0.25">
      <c r="A34" s="16">
        <f t="shared" si="0"/>
        <v>25</v>
      </c>
      <c r="B34" s="17">
        <f t="shared" si="1"/>
        <v>23073582</v>
      </c>
      <c r="C34" s="12" t="s">
        <v>22</v>
      </c>
      <c r="D34" s="13" t="s">
        <v>30</v>
      </c>
      <c r="E34" s="14">
        <f t="shared" si="4"/>
        <v>1275712</v>
      </c>
      <c r="F34" s="15">
        <f t="shared" si="4"/>
        <v>1124288</v>
      </c>
      <c r="G34" s="15">
        <f t="shared" si="4"/>
        <v>2400000</v>
      </c>
      <c r="H34" s="15"/>
      <c r="I34" s="15"/>
      <c r="J34" s="15"/>
      <c r="K34" s="15">
        <f t="shared" si="3"/>
        <v>21797870</v>
      </c>
    </row>
    <row r="35" spans="1:11" ht="15.75" customHeight="1" x14ac:dyDescent="0.25">
      <c r="A35" s="16">
        <f t="shared" si="0"/>
        <v>26</v>
      </c>
      <c r="B35" s="17">
        <f t="shared" si="1"/>
        <v>21797870</v>
      </c>
      <c r="C35" s="12" t="s">
        <v>23</v>
      </c>
      <c r="D35" s="13" t="s">
        <v>30</v>
      </c>
      <c r="E35" s="14">
        <f t="shared" si="4"/>
        <v>1275712</v>
      </c>
      <c r="F35" s="15">
        <f t="shared" si="4"/>
        <v>1124288</v>
      </c>
      <c r="G35" s="15">
        <f t="shared" si="4"/>
        <v>2400000</v>
      </c>
      <c r="H35" s="15"/>
      <c r="I35" s="15"/>
      <c r="J35" s="15"/>
      <c r="K35" s="15">
        <f t="shared" si="3"/>
        <v>20522158</v>
      </c>
    </row>
    <row r="36" spans="1:11" ht="15.75" customHeight="1" x14ac:dyDescent="0.25">
      <c r="A36" s="16">
        <f t="shared" si="0"/>
        <v>27</v>
      </c>
      <c r="B36" s="17">
        <f t="shared" si="1"/>
        <v>20522158</v>
      </c>
      <c r="C36" s="12" t="s">
        <v>24</v>
      </c>
      <c r="D36" s="13" t="s">
        <v>30</v>
      </c>
      <c r="E36" s="14">
        <f t="shared" si="4"/>
        <v>1275712</v>
      </c>
      <c r="F36" s="15">
        <f t="shared" si="4"/>
        <v>1124288</v>
      </c>
      <c r="G36" s="15">
        <f t="shared" si="4"/>
        <v>2400000</v>
      </c>
      <c r="H36" s="15"/>
      <c r="I36" s="15"/>
      <c r="J36" s="15"/>
      <c r="K36" s="15">
        <f t="shared" si="3"/>
        <v>19246446</v>
      </c>
    </row>
    <row r="37" spans="1:11" ht="15.75" customHeight="1" x14ac:dyDescent="0.25">
      <c r="A37" s="16">
        <f t="shared" si="0"/>
        <v>28</v>
      </c>
      <c r="B37" s="17">
        <f t="shared" si="1"/>
        <v>19246446</v>
      </c>
      <c r="C37" s="12" t="s">
        <v>25</v>
      </c>
      <c r="D37" s="13" t="s">
        <v>30</v>
      </c>
      <c r="E37" s="14">
        <f t="shared" si="4"/>
        <v>1275712</v>
      </c>
      <c r="F37" s="15">
        <f t="shared" si="4"/>
        <v>1124288</v>
      </c>
      <c r="G37" s="15">
        <f t="shared" si="4"/>
        <v>2400000</v>
      </c>
      <c r="H37" s="15"/>
      <c r="I37" s="15"/>
      <c r="J37" s="15"/>
      <c r="K37" s="15">
        <f t="shared" si="3"/>
        <v>17970734</v>
      </c>
    </row>
    <row r="38" spans="1:11" ht="15.75" customHeight="1" x14ac:dyDescent="0.25">
      <c r="A38" s="16">
        <f t="shared" si="0"/>
        <v>29</v>
      </c>
      <c r="B38" s="17">
        <f t="shared" si="1"/>
        <v>17970734</v>
      </c>
      <c r="C38" s="12" t="s">
        <v>26</v>
      </c>
      <c r="D38" s="13" t="s">
        <v>30</v>
      </c>
      <c r="E38" s="14">
        <f t="shared" si="4"/>
        <v>1275712</v>
      </c>
      <c r="F38" s="15">
        <f t="shared" si="4"/>
        <v>1124288</v>
      </c>
      <c r="G38" s="15">
        <f t="shared" si="4"/>
        <v>2400000</v>
      </c>
      <c r="H38" s="15"/>
      <c r="I38" s="15"/>
      <c r="J38" s="15"/>
      <c r="K38" s="15">
        <f t="shared" si="3"/>
        <v>16695022</v>
      </c>
    </row>
    <row r="39" spans="1:11" ht="15.75" customHeight="1" x14ac:dyDescent="0.25">
      <c r="A39" s="16">
        <f t="shared" si="0"/>
        <v>30</v>
      </c>
      <c r="B39" s="17">
        <f t="shared" si="1"/>
        <v>16695022</v>
      </c>
      <c r="C39" s="12" t="s">
        <v>16</v>
      </c>
      <c r="D39" s="13" t="s">
        <v>30</v>
      </c>
      <c r="E39" s="14">
        <f t="shared" si="4"/>
        <v>1275712</v>
      </c>
      <c r="F39" s="15">
        <f t="shared" si="4"/>
        <v>1124288</v>
      </c>
      <c r="G39" s="15">
        <f t="shared" si="4"/>
        <v>2400000</v>
      </c>
      <c r="H39" s="15"/>
      <c r="I39" s="15"/>
      <c r="J39" s="15"/>
      <c r="K39" s="15">
        <f t="shared" si="3"/>
        <v>15419310</v>
      </c>
    </row>
    <row r="40" spans="1:11" ht="15.75" customHeight="1" x14ac:dyDescent="0.25">
      <c r="A40" s="16">
        <f t="shared" si="0"/>
        <v>31</v>
      </c>
      <c r="B40" s="17">
        <f t="shared" si="1"/>
        <v>15419310</v>
      </c>
      <c r="C40" s="12" t="s">
        <v>17</v>
      </c>
      <c r="D40" s="13" t="s">
        <v>31</v>
      </c>
      <c r="E40" s="14">
        <f t="shared" si="4"/>
        <v>1275712</v>
      </c>
      <c r="F40" s="15">
        <f t="shared" si="4"/>
        <v>1124288</v>
      </c>
      <c r="G40" s="15">
        <f t="shared" si="4"/>
        <v>2400000</v>
      </c>
      <c r="H40" s="15"/>
      <c r="I40" s="15"/>
      <c r="J40" s="15"/>
      <c r="K40" s="15">
        <f t="shared" si="3"/>
        <v>14143598</v>
      </c>
    </row>
    <row r="41" spans="1:11" ht="15.75" customHeight="1" x14ac:dyDescent="0.25">
      <c r="A41" s="16">
        <f t="shared" si="0"/>
        <v>32</v>
      </c>
      <c r="B41" s="17">
        <f t="shared" si="1"/>
        <v>14143598</v>
      </c>
      <c r="C41" s="12" t="s">
        <v>18</v>
      </c>
      <c r="D41" s="13" t="s">
        <v>31</v>
      </c>
      <c r="E41" s="14">
        <f t="shared" si="4"/>
        <v>1275712</v>
      </c>
      <c r="F41" s="15">
        <f t="shared" si="4"/>
        <v>1124288</v>
      </c>
      <c r="G41" s="15">
        <f t="shared" si="4"/>
        <v>2400000</v>
      </c>
      <c r="H41" s="15"/>
      <c r="I41" s="15"/>
      <c r="J41" s="15"/>
      <c r="K41" s="15">
        <f t="shared" si="3"/>
        <v>12867886</v>
      </c>
    </row>
    <row r="42" spans="1:11" ht="15.75" customHeight="1" x14ac:dyDescent="0.25">
      <c r="A42" s="16">
        <f t="shared" si="0"/>
        <v>33</v>
      </c>
      <c r="B42" s="17">
        <f t="shared" si="1"/>
        <v>12867886</v>
      </c>
      <c r="C42" s="12" t="s">
        <v>27</v>
      </c>
      <c r="D42" s="13" t="s">
        <v>31</v>
      </c>
      <c r="E42" s="14">
        <f t="shared" si="4"/>
        <v>1275712</v>
      </c>
      <c r="F42" s="15">
        <f t="shared" si="4"/>
        <v>1124288</v>
      </c>
      <c r="G42" s="15">
        <f t="shared" si="4"/>
        <v>2400000</v>
      </c>
      <c r="H42" s="15"/>
      <c r="I42" s="15"/>
      <c r="J42" s="15"/>
      <c r="K42" s="15">
        <f t="shared" si="3"/>
        <v>11592174</v>
      </c>
    </row>
    <row r="43" spans="1:11" ht="15.75" customHeight="1" x14ac:dyDescent="0.25">
      <c r="A43" s="16">
        <f t="shared" si="0"/>
        <v>34</v>
      </c>
      <c r="B43" s="17">
        <f t="shared" si="1"/>
        <v>11592174</v>
      </c>
      <c r="C43" s="12" t="s">
        <v>19</v>
      </c>
      <c r="D43" s="13" t="s">
        <v>31</v>
      </c>
      <c r="E43" s="14">
        <f t="shared" ref="E43:G58" si="5">+E42</f>
        <v>1275712</v>
      </c>
      <c r="F43" s="15">
        <f t="shared" si="5"/>
        <v>1124288</v>
      </c>
      <c r="G43" s="15">
        <f t="shared" si="5"/>
        <v>2400000</v>
      </c>
      <c r="H43" s="31">
        <f>20000000-9683538</f>
        <v>10316462</v>
      </c>
      <c r="I43" s="15"/>
      <c r="J43" s="15"/>
      <c r="K43" s="15">
        <f t="shared" si="3"/>
        <v>0</v>
      </c>
    </row>
    <row r="44" spans="1:11" ht="15.75" customHeight="1" x14ac:dyDescent="0.25">
      <c r="A44" s="16">
        <f t="shared" si="0"/>
        <v>35</v>
      </c>
      <c r="B44" s="17">
        <f t="shared" si="1"/>
        <v>0</v>
      </c>
      <c r="C44" s="12" t="s">
        <v>20</v>
      </c>
      <c r="D44" s="13" t="s">
        <v>31</v>
      </c>
      <c r="E44" s="14">
        <f t="shared" si="5"/>
        <v>1275712</v>
      </c>
      <c r="F44" s="15">
        <f t="shared" si="5"/>
        <v>1124288</v>
      </c>
      <c r="G44" s="15">
        <f t="shared" si="5"/>
        <v>2400000</v>
      </c>
      <c r="H44" s="15"/>
      <c r="I44" s="15"/>
      <c r="J44" s="15"/>
      <c r="K44" s="15">
        <f t="shared" si="3"/>
        <v>-1275712</v>
      </c>
    </row>
    <row r="45" spans="1:11" ht="15.75" customHeight="1" x14ac:dyDescent="0.25">
      <c r="A45" s="16">
        <f t="shared" si="0"/>
        <v>36</v>
      </c>
      <c r="B45" s="17">
        <f t="shared" si="1"/>
        <v>-1275712</v>
      </c>
      <c r="C45" s="30" t="s">
        <v>21</v>
      </c>
      <c r="D45" s="13" t="s">
        <v>31</v>
      </c>
      <c r="E45" s="14">
        <f t="shared" si="5"/>
        <v>1275712</v>
      </c>
      <c r="F45" s="15">
        <f t="shared" si="5"/>
        <v>1124288</v>
      </c>
      <c r="G45" s="15">
        <f t="shared" si="5"/>
        <v>2400000</v>
      </c>
      <c r="H45" s="15"/>
      <c r="I45" s="15"/>
      <c r="J45" s="15"/>
      <c r="K45" s="15">
        <f t="shared" si="3"/>
        <v>-2551424</v>
      </c>
    </row>
    <row r="46" spans="1:11" ht="15.75" x14ac:dyDescent="0.25">
      <c r="A46" s="16">
        <f t="shared" si="0"/>
        <v>37</v>
      </c>
      <c r="B46" s="17">
        <f t="shared" si="1"/>
        <v>-2551424</v>
      </c>
      <c r="C46" s="12" t="s">
        <v>22</v>
      </c>
      <c r="D46" s="13" t="s">
        <v>31</v>
      </c>
      <c r="E46" s="14">
        <f t="shared" si="5"/>
        <v>1275712</v>
      </c>
      <c r="F46" s="15">
        <f t="shared" si="5"/>
        <v>1124288</v>
      </c>
      <c r="G46" s="15">
        <f t="shared" si="5"/>
        <v>2400000</v>
      </c>
      <c r="H46" s="15"/>
      <c r="I46" s="15"/>
      <c r="J46" s="15"/>
      <c r="K46" s="15">
        <f t="shared" si="3"/>
        <v>-3827136</v>
      </c>
    </row>
    <row r="47" spans="1:11" ht="15.75" x14ac:dyDescent="0.25">
      <c r="A47" s="16">
        <f t="shared" si="0"/>
        <v>38</v>
      </c>
      <c r="B47" s="17">
        <f t="shared" si="1"/>
        <v>-3827136</v>
      </c>
      <c r="C47" s="12" t="s">
        <v>23</v>
      </c>
      <c r="D47" s="13" t="s">
        <v>31</v>
      </c>
      <c r="E47" s="14">
        <f t="shared" si="5"/>
        <v>1275712</v>
      </c>
      <c r="F47" s="15">
        <f t="shared" si="5"/>
        <v>1124288</v>
      </c>
      <c r="G47" s="15">
        <f t="shared" si="5"/>
        <v>2400000</v>
      </c>
      <c r="H47" s="15"/>
      <c r="I47" s="15"/>
      <c r="J47" s="15"/>
      <c r="K47" s="15">
        <f t="shared" si="3"/>
        <v>-5102848</v>
      </c>
    </row>
    <row r="48" spans="1:11" ht="15.75" x14ac:dyDescent="0.25">
      <c r="A48" s="16">
        <f t="shared" si="0"/>
        <v>39</v>
      </c>
      <c r="B48" s="17">
        <f t="shared" si="1"/>
        <v>-5102848</v>
      </c>
      <c r="C48" s="12" t="s">
        <v>24</v>
      </c>
      <c r="D48" s="13" t="s">
        <v>31</v>
      </c>
      <c r="E48" s="14">
        <f t="shared" si="5"/>
        <v>1275712</v>
      </c>
      <c r="F48" s="15">
        <f t="shared" si="5"/>
        <v>1124288</v>
      </c>
      <c r="G48" s="15">
        <f t="shared" si="5"/>
        <v>2400000</v>
      </c>
      <c r="H48" s="15"/>
      <c r="I48" s="15"/>
      <c r="J48" s="15"/>
      <c r="K48" s="15">
        <f t="shared" si="3"/>
        <v>-6378560</v>
      </c>
    </row>
    <row r="49" spans="1:11" ht="15.75" x14ac:dyDescent="0.25">
      <c r="A49" s="16">
        <f t="shared" si="0"/>
        <v>40</v>
      </c>
      <c r="B49" s="17">
        <f t="shared" si="1"/>
        <v>-6378560</v>
      </c>
      <c r="C49" s="12" t="s">
        <v>25</v>
      </c>
      <c r="D49" s="13" t="s">
        <v>31</v>
      </c>
      <c r="E49" s="14">
        <f t="shared" si="5"/>
        <v>1275712</v>
      </c>
      <c r="F49" s="15">
        <f t="shared" si="5"/>
        <v>1124288</v>
      </c>
      <c r="G49" s="15">
        <f t="shared" si="5"/>
        <v>2400000</v>
      </c>
      <c r="H49" s="15"/>
      <c r="I49" s="15"/>
      <c r="J49" s="15"/>
      <c r="K49" s="15">
        <f t="shared" si="3"/>
        <v>-7654272</v>
      </c>
    </row>
    <row r="50" spans="1:11" ht="15.75" x14ac:dyDescent="0.25">
      <c r="A50" s="16">
        <f t="shared" si="0"/>
        <v>41</v>
      </c>
      <c r="B50" s="17">
        <f t="shared" si="1"/>
        <v>-7654272</v>
      </c>
      <c r="C50" s="12" t="s">
        <v>26</v>
      </c>
      <c r="D50" s="13" t="s">
        <v>31</v>
      </c>
      <c r="E50" s="14">
        <f t="shared" si="5"/>
        <v>1275712</v>
      </c>
      <c r="F50" s="15">
        <f t="shared" si="5"/>
        <v>1124288</v>
      </c>
      <c r="G50" s="15">
        <f t="shared" si="5"/>
        <v>2400000</v>
      </c>
      <c r="H50" s="15"/>
      <c r="I50" s="15"/>
      <c r="J50" s="15"/>
      <c r="K50" s="15">
        <f t="shared" si="3"/>
        <v>-8929984</v>
      </c>
    </row>
    <row r="51" spans="1:11" ht="15.75" x14ac:dyDescent="0.25">
      <c r="A51" s="16">
        <f t="shared" si="0"/>
        <v>42</v>
      </c>
      <c r="B51" s="17">
        <f t="shared" si="1"/>
        <v>-8929984</v>
      </c>
      <c r="C51" s="12" t="s">
        <v>16</v>
      </c>
      <c r="D51" s="13" t="s">
        <v>31</v>
      </c>
      <c r="E51" s="14">
        <f t="shared" si="5"/>
        <v>1275712</v>
      </c>
      <c r="F51" s="15">
        <f t="shared" si="5"/>
        <v>1124288</v>
      </c>
      <c r="G51" s="15">
        <f t="shared" si="5"/>
        <v>2400000</v>
      </c>
      <c r="H51" s="15"/>
      <c r="I51" s="15"/>
      <c r="J51" s="15"/>
      <c r="K51" s="15">
        <f t="shared" si="3"/>
        <v>-10205696</v>
      </c>
    </row>
    <row r="52" spans="1:11" ht="15.75" x14ac:dyDescent="0.25">
      <c r="A52" s="16">
        <f t="shared" si="0"/>
        <v>43</v>
      </c>
      <c r="B52" s="17">
        <f t="shared" si="1"/>
        <v>-10205696</v>
      </c>
      <c r="C52" s="12" t="s">
        <v>17</v>
      </c>
      <c r="D52" s="13" t="s">
        <v>36</v>
      </c>
      <c r="E52" s="14">
        <f t="shared" si="5"/>
        <v>1275712</v>
      </c>
      <c r="F52" s="15">
        <f t="shared" si="5"/>
        <v>1124288</v>
      </c>
      <c r="G52" s="15">
        <f t="shared" si="5"/>
        <v>2400000</v>
      </c>
      <c r="H52" s="15"/>
      <c r="I52" s="15"/>
      <c r="J52" s="15"/>
      <c r="K52" s="15">
        <f t="shared" si="3"/>
        <v>-11481408</v>
      </c>
    </row>
    <row r="53" spans="1:11" ht="15.75" x14ac:dyDescent="0.25">
      <c r="A53" s="16">
        <f t="shared" si="0"/>
        <v>44</v>
      </c>
      <c r="B53" s="17">
        <f t="shared" si="1"/>
        <v>-11481408</v>
      </c>
      <c r="C53" s="12" t="s">
        <v>18</v>
      </c>
      <c r="D53" s="13" t="s">
        <v>36</v>
      </c>
      <c r="E53" s="14">
        <f t="shared" si="5"/>
        <v>1275712</v>
      </c>
      <c r="F53" s="15">
        <f t="shared" si="5"/>
        <v>1124288</v>
      </c>
      <c r="G53" s="15">
        <f t="shared" si="5"/>
        <v>2400000</v>
      </c>
      <c r="H53" s="15"/>
      <c r="I53" s="15"/>
      <c r="J53" s="15"/>
      <c r="K53" s="15">
        <f t="shared" si="3"/>
        <v>-12757120</v>
      </c>
    </row>
    <row r="54" spans="1:11" ht="15.75" x14ac:dyDescent="0.25">
      <c r="A54" s="16">
        <f t="shared" si="0"/>
        <v>45</v>
      </c>
      <c r="B54" s="17">
        <f t="shared" si="1"/>
        <v>-12757120</v>
      </c>
      <c r="C54" s="12" t="s">
        <v>27</v>
      </c>
      <c r="D54" s="13" t="s">
        <v>36</v>
      </c>
      <c r="E54" s="14">
        <f t="shared" si="5"/>
        <v>1275712</v>
      </c>
      <c r="F54" s="15">
        <f t="shared" si="5"/>
        <v>1124288</v>
      </c>
      <c r="G54" s="15">
        <f t="shared" si="5"/>
        <v>2400000</v>
      </c>
      <c r="H54" s="15"/>
      <c r="I54" s="15"/>
      <c r="J54" s="15"/>
      <c r="K54" s="15">
        <f t="shared" si="3"/>
        <v>-14032832</v>
      </c>
    </row>
    <row r="55" spans="1:11" ht="15.75" x14ac:dyDescent="0.25">
      <c r="A55" s="16">
        <f t="shared" si="0"/>
        <v>46</v>
      </c>
      <c r="B55" s="17">
        <f t="shared" si="1"/>
        <v>-14032832</v>
      </c>
      <c r="C55" s="12" t="s">
        <v>19</v>
      </c>
      <c r="D55" s="13" t="s">
        <v>36</v>
      </c>
      <c r="E55" s="14">
        <f t="shared" si="5"/>
        <v>1275712</v>
      </c>
      <c r="F55" s="15">
        <f t="shared" si="5"/>
        <v>1124288</v>
      </c>
      <c r="G55" s="15">
        <f t="shared" si="5"/>
        <v>2400000</v>
      </c>
      <c r="H55" s="31"/>
      <c r="I55" s="15"/>
      <c r="J55" s="15"/>
      <c r="K55" s="15">
        <f t="shared" si="3"/>
        <v>-15308544</v>
      </c>
    </row>
    <row r="56" spans="1:11" ht="15.75" x14ac:dyDescent="0.25">
      <c r="A56" s="16">
        <f t="shared" si="0"/>
        <v>47</v>
      </c>
      <c r="B56" s="17">
        <f t="shared" si="1"/>
        <v>-15308544</v>
      </c>
      <c r="C56" s="12" t="s">
        <v>20</v>
      </c>
      <c r="D56" s="13" t="s">
        <v>36</v>
      </c>
      <c r="E56" s="14">
        <f t="shared" si="5"/>
        <v>1275712</v>
      </c>
      <c r="F56" s="15">
        <f t="shared" si="5"/>
        <v>1124288</v>
      </c>
      <c r="G56" s="15">
        <f t="shared" si="5"/>
        <v>2400000</v>
      </c>
      <c r="H56" s="15"/>
      <c r="I56" s="15"/>
      <c r="J56" s="15"/>
      <c r="K56" s="15">
        <f t="shared" si="3"/>
        <v>-16584256</v>
      </c>
    </row>
    <row r="57" spans="1:11" ht="15.75" x14ac:dyDescent="0.25">
      <c r="A57" s="16">
        <f t="shared" si="0"/>
        <v>48</v>
      </c>
      <c r="B57" s="17">
        <f t="shared" si="1"/>
        <v>-16584256</v>
      </c>
      <c r="C57" s="30" t="s">
        <v>21</v>
      </c>
      <c r="D57" s="13" t="s">
        <v>36</v>
      </c>
      <c r="E57" s="14">
        <f t="shared" si="5"/>
        <v>1275712</v>
      </c>
      <c r="F57" s="15">
        <f t="shared" si="5"/>
        <v>1124288</v>
      </c>
      <c r="G57" s="15">
        <f t="shared" si="5"/>
        <v>2400000</v>
      </c>
      <c r="H57" s="15"/>
      <c r="I57" s="15"/>
      <c r="J57" s="15"/>
      <c r="K57" s="15">
        <f t="shared" si="3"/>
        <v>-17859968</v>
      </c>
    </row>
    <row r="58" spans="1:11" ht="15.75" x14ac:dyDescent="0.25">
      <c r="A58" s="16">
        <f t="shared" si="0"/>
        <v>49</v>
      </c>
      <c r="B58" s="17">
        <f t="shared" si="1"/>
        <v>-17859968</v>
      </c>
      <c r="C58" s="12" t="s">
        <v>22</v>
      </c>
      <c r="D58" s="13" t="s">
        <v>36</v>
      </c>
      <c r="E58" s="14">
        <f t="shared" si="5"/>
        <v>1275712</v>
      </c>
      <c r="F58" s="15">
        <f t="shared" si="5"/>
        <v>1124288</v>
      </c>
      <c r="G58" s="15">
        <f t="shared" si="5"/>
        <v>2400000</v>
      </c>
      <c r="H58" s="15"/>
      <c r="I58" s="15"/>
      <c r="J58" s="15"/>
      <c r="K58" s="15">
        <f t="shared" si="3"/>
        <v>-19135680</v>
      </c>
    </row>
    <row r="59" spans="1:11" ht="15.75" x14ac:dyDescent="0.25">
      <c r="A59" s="16">
        <f t="shared" si="0"/>
        <v>50</v>
      </c>
      <c r="B59" s="17">
        <f t="shared" si="1"/>
        <v>-19135680</v>
      </c>
      <c r="C59" s="12" t="s">
        <v>23</v>
      </c>
      <c r="D59" s="13" t="s">
        <v>36</v>
      </c>
      <c r="E59" s="14">
        <f t="shared" ref="E59:G74" si="6">+E58</f>
        <v>1275712</v>
      </c>
      <c r="F59" s="15">
        <f t="shared" si="6"/>
        <v>1124288</v>
      </c>
      <c r="G59" s="15">
        <f t="shared" si="6"/>
        <v>2400000</v>
      </c>
      <c r="H59" s="15"/>
      <c r="I59" s="15"/>
      <c r="J59" s="15"/>
      <c r="K59" s="15">
        <f t="shared" si="3"/>
        <v>-20411392</v>
      </c>
    </row>
    <row r="60" spans="1:11" ht="15.75" x14ac:dyDescent="0.25">
      <c r="A60" s="16">
        <f t="shared" si="0"/>
        <v>51</v>
      </c>
      <c r="B60" s="17">
        <f t="shared" si="1"/>
        <v>-20411392</v>
      </c>
      <c r="C60" s="12" t="s">
        <v>24</v>
      </c>
      <c r="D60" s="13" t="s">
        <v>36</v>
      </c>
      <c r="E60" s="14">
        <f t="shared" si="6"/>
        <v>1275712</v>
      </c>
      <c r="F60" s="15">
        <f t="shared" si="6"/>
        <v>1124288</v>
      </c>
      <c r="G60" s="15">
        <f t="shared" si="6"/>
        <v>2400000</v>
      </c>
      <c r="H60" s="15"/>
      <c r="I60" s="15"/>
      <c r="J60" s="15"/>
      <c r="K60" s="15">
        <f t="shared" si="3"/>
        <v>-21687104</v>
      </c>
    </row>
    <row r="61" spans="1:11" ht="15.75" x14ac:dyDescent="0.25">
      <c r="A61" s="16">
        <f t="shared" si="0"/>
        <v>52</v>
      </c>
      <c r="B61" s="17">
        <f t="shared" si="1"/>
        <v>-21687104</v>
      </c>
      <c r="C61" s="12" t="s">
        <v>25</v>
      </c>
      <c r="D61" s="13" t="s">
        <v>36</v>
      </c>
      <c r="E61" s="14">
        <f t="shared" si="6"/>
        <v>1275712</v>
      </c>
      <c r="F61" s="15">
        <f t="shared" si="6"/>
        <v>1124288</v>
      </c>
      <c r="G61" s="15">
        <f t="shared" si="6"/>
        <v>2400000</v>
      </c>
      <c r="H61" s="15"/>
      <c r="I61" s="15"/>
      <c r="J61" s="15"/>
      <c r="K61" s="15">
        <f t="shared" si="3"/>
        <v>-22962816</v>
      </c>
    </row>
    <row r="62" spans="1:11" ht="15.75" x14ac:dyDescent="0.25">
      <c r="A62" s="16">
        <f t="shared" si="0"/>
        <v>53</v>
      </c>
      <c r="B62" s="17">
        <f t="shared" si="1"/>
        <v>-22962816</v>
      </c>
      <c r="C62" s="12" t="s">
        <v>26</v>
      </c>
      <c r="D62" s="13" t="s">
        <v>36</v>
      </c>
      <c r="E62" s="14">
        <f t="shared" si="6"/>
        <v>1275712</v>
      </c>
      <c r="F62" s="15">
        <f t="shared" si="6"/>
        <v>1124288</v>
      </c>
      <c r="G62" s="15">
        <f t="shared" si="6"/>
        <v>2400000</v>
      </c>
      <c r="H62" s="15"/>
      <c r="I62" s="15"/>
      <c r="J62" s="15"/>
      <c r="K62" s="15">
        <f t="shared" si="3"/>
        <v>-24238528</v>
      </c>
    </row>
    <row r="63" spans="1:11" ht="15.75" x14ac:dyDescent="0.25">
      <c r="A63" s="16">
        <f t="shared" si="0"/>
        <v>54</v>
      </c>
      <c r="B63" s="17">
        <f t="shared" si="1"/>
        <v>-24238528</v>
      </c>
      <c r="C63" s="12" t="s">
        <v>16</v>
      </c>
      <c r="D63" s="13" t="s">
        <v>36</v>
      </c>
      <c r="E63" s="14">
        <f t="shared" si="6"/>
        <v>1275712</v>
      </c>
      <c r="F63" s="15">
        <f t="shared" si="6"/>
        <v>1124288</v>
      </c>
      <c r="G63" s="15">
        <f t="shared" si="6"/>
        <v>2400000</v>
      </c>
      <c r="H63" s="15"/>
      <c r="I63" s="15"/>
      <c r="J63" s="15"/>
      <c r="K63" s="15">
        <f t="shared" si="3"/>
        <v>-25514240</v>
      </c>
    </row>
    <row r="64" spans="1:11" ht="15.75" x14ac:dyDescent="0.25">
      <c r="A64" s="16">
        <f t="shared" si="0"/>
        <v>55</v>
      </c>
      <c r="B64" s="17">
        <f t="shared" si="1"/>
        <v>-25514240</v>
      </c>
      <c r="C64" s="12" t="s">
        <v>17</v>
      </c>
      <c r="D64" s="13" t="s">
        <v>61</v>
      </c>
      <c r="E64" s="14">
        <f t="shared" si="6"/>
        <v>1275712</v>
      </c>
      <c r="F64" s="15">
        <f t="shared" si="6"/>
        <v>1124288</v>
      </c>
      <c r="G64" s="15">
        <f t="shared" si="6"/>
        <v>2400000</v>
      </c>
      <c r="H64" s="15"/>
      <c r="I64" s="15"/>
      <c r="J64" s="15"/>
      <c r="K64" s="15">
        <f t="shared" si="3"/>
        <v>-26789952</v>
      </c>
    </row>
    <row r="65" spans="1:11" ht="15.75" x14ac:dyDescent="0.25">
      <c r="A65" s="16">
        <f t="shared" si="0"/>
        <v>56</v>
      </c>
      <c r="B65" s="17">
        <f t="shared" si="1"/>
        <v>-26789952</v>
      </c>
      <c r="C65" s="12" t="s">
        <v>18</v>
      </c>
      <c r="D65" s="13" t="s">
        <v>61</v>
      </c>
      <c r="E65" s="14">
        <f t="shared" si="6"/>
        <v>1275712</v>
      </c>
      <c r="F65" s="15">
        <f t="shared" si="6"/>
        <v>1124288</v>
      </c>
      <c r="G65" s="15">
        <f t="shared" si="6"/>
        <v>2400000</v>
      </c>
      <c r="H65" s="15"/>
      <c r="I65" s="15"/>
      <c r="J65" s="15"/>
      <c r="K65" s="15">
        <f t="shared" si="3"/>
        <v>-28065664</v>
      </c>
    </row>
    <row r="66" spans="1:11" ht="15.75" x14ac:dyDescent="0.25">
      <c r="A66" s="16">
        <f t="shared" si="0"/>
        <v>57</v>
      </c>
      <c r="B66" s="17">
        <f t="shared" si="1"/>
        <v>-28065664</v>
      </c>
      <c r="C66" s="12" t="s">
        <v>27</v>
      </c>
      <c r="D66" s="13" t="s">
        <v>61</v>
      </c>
      <c r="E66" s="14">
        <f t="shared" si="6"/>
        <v>1275712</v>
      </c>
      <c r="F66" s="15">
        <f t="shared" si="6"/>
        <v>1124288</v>
      </c>
      <c r="G66" s="15">
        <f t="shared" si="6"/>
        <v>2400000</v>
      </c>
      <c r="H66" s="15"/>
      <c r="I66" s="15"/>
      <c r="J66" s="15"/>
      <c r="K66" s="15">
        <f t="shared" si="3"/>
        <v>-29341376</v>
      </c>
    </row>
    <row r="67" spans="1:11" ht="15.75" x14ac:dyDescent="0.25">
      <c r="A67" s="16">
        <f t="shared" si="0"/>
        <v>58</v>
      </c>
      <c r="B67" s="17">
        <f t="shared" si="1"/>
        <v>-29341376</v>
      </c>
      <c r="C67" s="12" t="s">
        <v>19</v>
      </c>
      <c r="D67" s="13" t="s">
        <v>61</v>
      </c>
      <c r="E67" s="14">
        <f t="shared" si="6"/>
        <v>1275712</v>
      </c>
      <c r="F67" s="15">
        <f t="shared" si="6"/>
        <v>1124288</v>
      </c>
      <c r="G67" s="15">
        <f t="shared" si="6"/>
        <v>2400000</v>
      </c>
      <c r="H67" s="31"/>
      <c r="I67" s="15"/>
      <c r="J67" s="15"/>
      <c r="K67" s="15">
        <f t="shared" si="3"/>
        <v>-30617088</v>
      </c>
    </row>
    <row r="68" spans="1:11" ht="15.75" x14ac:dyDescent="0.25">
      <c r="A68" s="16">
        <f t="shared" si="0"/>
        <v>59</v>
      </c>
      <c r="B68" s="17">
        <f t="shared" si="1"/>
        <v>-30617088</v>
      </c>
      <c r="C68" s="12" t="s">
        <v>20</v>
      </c>
      <c r="D68" s="13" t="s">
        <v>61</v>
      </c>
      <c r="E68" s="14">
        <f t="shared" si="6"/>
        <v>1275712</v>
      </c>
      <c r="F68" s="15">
        <f t="shared" si="6"/>
        <v>1124288</v>
      </c>
      <c r="G68" s="15">
        <f t="shared" si="6"/>
        <v>2400000</v>
      </c>
      <c r="H68" s="15"/>
      <c r="I68" s="15"/>
      <c r="J68" s="15"/>
      <c r="K68" s="15">
        <f t="shared" si="3"/>
        <v>-31892800</v>
      </c>
    </row>
    <row r="69" spans="1:11" ht="15.75" x14ac:dyDescent="0.25">
      <c r="A69" s="16">
        <f t="shared" si="0"/>
        <v>60</v>
      </c>
      <c r="B69" s="17">
        <f t="shared" si="1"/>
        <v>-31892800</v>
      </c>
      <c r="C69" s="30" t="s">
        <v>21</v>
      </c>
      <c r="D69" s="13" t="s">
        <v>61</v>
      </c>
      <c r="E69" s="14">
        <f t="shared" si="6"/>
        <v>1275712</v>
      </c>
      <c r="F69" s="15">
        <f t="shared" si="6"/>
        <v>1124288</v>
      </c>
      <c r="G69" s="15">
        <f t="shared" si="6"/>
        <v>2400000</v>
      </c>
      <c r="H69" s="15"/>
      <c r="I69" s="15"/>
      <c r="J69" s="15"/>
      <c r="K69" s="15">
        <f t="shared" si="3"/>
        <v>-33168512</v>
      </c>
    </row>
    <row r="70" spans="1:11" ht="15.75" x14ac:dyDescent="0.25">
      <c r="A70" s="16">
        <f t="shared" si="0"/>
        <v>61</v>
      </c>
      <c r="B70" s="17">
        <f t="shared" si="1"/>
        <v>-33168512</v>
      </c>
      <c r="C70" s="12" t="s">
        <v>22</v>
      </c>
      <c r="D70" s="13" t="s">
        <v>61</v>
      </c>
      <c r="E70" s="14">
        <f t="shared" si="6"/>
        <v>1275712</v>
      </c>
      <c r="F70" s="15">
        <f t="shared" si="6"/>
        <v>1124288</v>
      </c>
      <c r="G70" s="15">
        <f t="shared" si="6"/>
        <v>2400000</v>
      </c>
      <c r="H70" s="15"/>
      <c r="I70" s="15"/>
      <c r="J70" s="15"/>
      <c r="K70" s="15">
        <f t="shared" si="3"/>
        <v>-34444224</v>
      </c>
    </row>
    <row r="71" spans="1:11" ht="15.75" x14ac:dyDescent="0.25">
      <c r="A71" s="16">
        <f t="shared" si="0"/>
        <v>62</v>
      </c>
      <c r="B71" s="17">
        <f t="shared" si="1"/>
        <v>-34444224</v>
      </c>
      <c r="C71" s="12" t="s">
        <v>23</v>
      </c>
      <c r="D71" s="13" t="s">
        <v>61</v>
      </c>
      <c r="E71" s="14">
        <f t="shared" si="6"/>
        <v>1275712</v>
      </c>
      <c r="F71" s="15">
        <f t="shared" si="6"/>
        <v>1124288</v>
      </c>
      <c r="G71" s="15">
        <f t="shared" si="6"/>
        <v>2400000</v>
      </c>
      <c r="H71" s="15"/>
      <c r="I71" s="15"/>
      <c r="J71" s="15"/>
      <c r="K71" s="15">
        <f t="shared" si="3"/>
        <v>-35719936</v>
      </c>
    </row>
    <row r="72" spans="1:11" ht="15.75" x14ac:dyDescent="0.25">
      <c r="A72" s="16">
        <f t="shared" si="0"/>
        <v>63</v>
      </c>
      <c r="B72" s="17">
        <f t="shared" si="1"/>
        <v>-35719936</v>
      </c>
      <c r="C72" s="12" t="s">
        <v>24</v>
      </c>
      <c r="D72" s="13" t="s">
        <v>61</v>
      </c>
      <c r="E72" s="14">
        <f t="shared" si="6"/>
        <v>1275712</v>
      </c>
      <c r="F72" s="15">
        <f t="shared" si="6"/>
        <v>1124288</v>
      </c>
      <c r="G72" s="15">
        <f t="shared" si="6"/>
        <v>2400000</v>
      </c>
      <c r="H72" s="15"/>
      <c r="I72" s="15"/>
      <c r="J72" s="15"/>
      <c r="K72" s="15">
        <f t="shared" si="3"/>
        <v>-36995648</v>
      </c>
    </row>
    <row r="73" spans="1:11" ht="15.75" x14ac:dyDescent="0.25">
      <c r="A73" s="16">
        <f t="shared" si="0"/>
        <v>64</v>
      </c>
      <c r="B73" s="17">
        <f t="shared" si="1"/>
        <v>-36995648</v>
      </c>
      <c r="C73" s="12" t="s">
        <v>25</v>
      </c>
      <c r="D73" s="13" t="s">
        <v>61</v>
      </c>
      <c r="E73" s="14">
        <f t="shared" si="6"/>
        <v>1275712</v>
      </c>
      <c r="F73" s="15">
        <f t="shared" si="6"/>
        <v>1124288</v>
      </c>
      <c r="G73" s="15">
        <f t="shared" si="6"/>
        <v>2400000</v>
      </c>
      <c r="H73" s="15"/>
      <c r="I73" s="15"/>
      <c r="J73" s="15"/>
      <c r="K73" s="15">
        <f t="shared" si="3"/>
        <v>-38271360</v>
      </c>
    </row>
    <row r="74" spans="1:11" ht="15.75" x14ac:dyDescent="0.25">
      <c r="A74" s="16">
        <f t="shared" si="0"/>
        <v>65</v>
      </c>
      <c r="B74" s="17">
        <f t="shared" si="1"/>
        <v>-38271360</v>
      </c>
      <c r="C74" s="12" t="s">
        <v>26</v>
      </c>
      <c r="D74" s="13" t="s">
        <v>61</v>
      </c>
      <c r="E74" s="14">
        <f t="shared" si="6"/>
        <v>1275712</v>
      </c>
      <c r="F74" s="15">
        <f t="shared" si="6"/>
        <v>1124288</v>
      </c>
      <c r="G74" s="15">
        <f t="shared" si="6"/>
        <v>2400000</v>
      </c>
      <c r="H74" s="15"/>
      <c r="I74" s="15"/>
      <c r="J74" s="15"/>
      <c r="K74" s="15">
        <f t="shared" si="3"/>
        <v>-39547072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-39547072</v>
      </c>
      <c r="C75" s="12" t="s">
        <v>16</v>
      </c>
      <c r="D75" s="13" t="s">
        <v>61</v>
      </c>
      <c r="E75" s="14">
        <f t="shared" ref="E75:G80" si="9">+E74</f>
        <v>1275712</v>
      </c>
      <c r="F75" s="15">
        <f t="shared" si="9"/>
        <v>1124288</v>
      </c>
      <c r="G75" s="15">
        <f t="shared" si="9"/>
        <v>2400000</v>
      </c>
      <c r="H75" s="15"/>
      <c r="I75" s="15"/>
      <c r="J75" s="15"/>
      <c r="K75" s="15">
        <f t="shared" ref="K75:K80" si="10">B75-E75-H75-I75-J75</f>
        <v>-40822784</v>
      </c>
    </row>
    <row r="76" spans="1:11" ht="15.75" x14ac:dyDescent="0.25">
      <c r="A76" s="16">
        <f t="shared" si="7"/>
        <v>67</v>
      </c>
      <c r="B76" s="17">
        <f t="shared" si="8"/>
        <v>-40822784</v>
      </c>
      <c r="C76" s="12" t="s">
        <v>17</v>
      </c>
      <c r="D76" s="13" t="s">
        <v>60</v>
      </c>
      <c r="E76" s="14">
        <f t="shared" si="9"/>
        <v>1275712</v>
      </c>
      <c r="F76" s="15">
        <f t="shared" si="9"/>
        <v>1124288</v>
      </c>
      <c r="G76" s="15">
        <f t="shared" si="9"/>
        <v>2400000</v>
      </c>
      <c r="H76" s="15"/>
      <c r="I76" s="15"/>
      <c r="J76" s="15"/>
      <c r="K76" s="15">
        <f t="shared" si="10"/>
        <v>-42098496</v>
      </c>
    </row>
    <row r="77" spans="1:11" ht="15.75" x14ac:dyDescent="0.25">
      <c r="A77" s="16">
        <f t="shared" si="7"/>
        <v>68</v>
      </c>
      <c r="B77" s="17">
        <f t="shared" si="8"/>
        <v>-42098496</v>
      </c>
      <c r="C77" s="12" t="s">
        <v>18</v>
      </c>
      <c r="D77" s="13" t="s">
        <v>60</v>
      </c>
      <c r="E77" s="14">
        <f t="shared" si="9"/>
        <v>1275712</v>
      </c>
      <c r="F77" s="15">
        <f t="shared" si="9"/>
        <v>1124288</v>
      </c>
      <c r="G77" s="15">
        <f t="shared" si="9"/>
        <v>2400000</v>
      </c>
      <c r="H77" s="15"/>
      <c r="I77" s="15"/>
      <c r="J77" s="15"/>
      <c r="K77" s="15">
        <f t="shared" si="10"/>
        <v>-43374208</v>
      </c>
    </row>
    <row r="78" spans="1:11" ht="15.75" x14ac:dyDescent="0.25">
      <c r="A78" s="16">
        <f t="shared" si="7"/>
        <v>69</v>
      </c>
      <c r="B78" s="17">
        <f t="shared" si="8"/>
        <v>-43374208</v>
      </c>
      <c r="C78" s="12" t="s">
        <v>27</v>
      </c>
      <c r="D78" s="13" t="s">
        <v>60</v>
      </c>
      <c r="E78" s="14">
        <f t="shared" si="9"/>
        <v>1275712</v>
      </c>
      <c r="F78" s="15">
        <f t="shared" si="9"/>
        <v>1124288</v>
      </c>
      <c r="G78" s="15">
        <f t="shared" si="9"/>
        <v>2400000</v>
      </c>
      <c r="H78" s="15"/>
      <c r="I78" s="15"/>
      <c r="J78" s="15"/>
      <c r="K78" s="15">
        <f t="shared" si="10"/>
        <v>-44649920</v>
      </c>
    </row>
    <row r="79" spans="1:11" ht="15.75" x14ac:dyDescent="0.25">
      <c r="A79" s="16">
        <f t="shared" si="7"/>
        <v>70</v>
      </c>
      <c r="B79" s="17">
        <f t="shared" si="8"/>
        <v>-44649920</v>
      </c>
      <c r="C79" s="12" t="s">
        <v>19</v>
      </c>
      <c r="D79" s="13" t="s">
        <v>60</v>
      </c>
      <c r="E79" s="14">
        <f t="shared" si="9"/>
        <v>1275712</v>
      </c>
      <c r="F79" s="15">
        <f t="shared" si="9"/>
        <v>1124288</v>
      </c>
      <c r="G79" s="15">
        <f t="shared" si="9"/>
        <v>2400000</v>
      </c>
      <c r="H79" s="15"/>
      <c r="I79" s="15"/>
      <c r="J79" s="15"/>
      <c r="K79" s="15">
        <f t="shared" si="10"/>
        <v>-45925632</v>
      </c>
    </row>
    <row r="80" spans="1:11" ht="15.75" x14ac:dyDescent="0.25">
      <c r="A80" s="16">
        <f t="shared" si="7"/>
        <v>71</v>
      </c>
      <c r="B80" s="17">
        <f t="shared" si="8"/>
        <v>-45925632</v>
      </c>
      <c r="C80" s="12" t="s">
        <v>20</v>
      </c>
      <c r="D80" s="13" t="s">
        <v>60</v>
      </c>
      <c r="E80" s="14">
        <f t="shared" si="9"/>
        <v>1275712</v>
      </c>
      <c r="F80" s="15">
        <f t="shared" si="9"/>
        <v>1124288</v>
      </c>
      <c r="G80" s="15">
        <f t="shared" si="9"/>
        <v>2400000</v>
      </c>
      <c r="H80" s="15"/>
      <c r="I80" s="15"/>
      <c r="J80" s="15"/>
      <c r="K80" s="15">
        <f t="shared" si="10"/>
        <v>-47201344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77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78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50000000</f>
        <v>50000000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79</v>
      </c>
      <c r="B8" s="1"/>
      <c r="C8" s="1"/>
      <c r="D8" s="2">
        <v>36</v>
      </c>
      <c r="E8" s="7"/>
      <c r="F8" s="8">
        <f>+C5*C6</f>
        <v>600000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50000000</v>
      </c>
      <c r="C10" s="12" t="s">
        <v>23</v>
      </c>
      <c r="D10" s="13" t="s">
        <v>28</v>
      </c>
      <c r="E10" s="14">
        <f>1776500-F10</f>
        <v>1176500</v>
      </c>
      <c r="F10" s="18">
        <v>600000</v>
      </c>
      <c r="G10" s="15">
        <f>+E10+F10</f>
        <v>1776500</v>
      </c>
      <c r="H10" s="15"/>
      <c r="I10" s="15"/>
      <c r="J10" s="15"/>
      <c r="K10" s="15">
        <f>B10-E10-H10-I10-J10</f>
        <v>48823500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48823500</v>
      </c>
      <c r="C11" s="12" t="s">
        <v>24</v>
      </c>
      <c r="D11" s="13" t="s">
        <v>28</v>
      </c>
      <c r="E11" s="14">
        <f t="shared" ref="E11:G26" si="2">+E10</f>
        <v>1176500</v>
      </c>
      <c r="F11" s="15">
        <f t="shared" si="2"/>
        <v>600000</v>
      </c>
      <c r="G11" s="15">
        <f t="shared" si="2"/>
        <v>1776500</v>
      </c>
      <c r="H11" s="15"/>
      <c r="I11" s="15"/>
      <c r="J11" s="15"/>
      <c r="K11" s="15">
        <f t="shared" ref="K11:K74" si="3">B11-E11-H11-I11-J11</f>
        <v>47647000</v>
      </c>
    </row>
    <row r="12" spans="1:11" ht="15.75" customHeight="1" x14ac:dyDescent="0.25">
      <c r="A12" s="16">
        <f t="shared" si="0"/>
        <v>3</v>
      </c>
      <c r="B12" s="17">
        <f t="shared" si="1"/>
        <v>47647000</v>
      </c>
      <c r="C12" s="12" t="s">
        <v>25</v>
      </c>
      <c r="D12" s="13" t="s">
        <v>28</v>
      </c>
      <c r="E12" s="14">
        <f t="shared" si="2"/>
        <v>1176500</v>
      </c>
      <c r="F12" s="15">
        <f t="shared" si="2"/>
        <v>600000</v>
      </c>
      <c r="G12" s="15">
        <f t="shared" si="2"/>
        <v>1776500</v>
      </c>
      <c r="H12" s="15"/>
      <c r="I12" s="15"/>
      <c r="J12" s="15"/>
      <c r="K12" s="15">
        <f t="shared" si="3"/>
        <v>46470500</v>
      </c>
    </row>
    <row r="13" spans="1:11" ht="15.75" customHeight="1" x14ac:dyDescent="0.25">
      <c r="A13" s="16">
        <f t="shared" si="0"/>
        <v>4</v>
      </c>
      <c r="B13" s="17">
        <f t="shared" si="1"/>
        <v>46470500</v>
      </c>
      <c r="C13" s="12" t="s">
        <v>26</v>
      </c>
      <c r="D13" s="13" t="s">
        <v>28</v>
      </c>
      <c r="E13" s="14">
        <f t="shared" si="2"/>
        <v>1176500</v>
      </c>
      <c r="F13" s="15">
        <f t="shared" si="2"/>
        <v>600000</v>
      </c>
      <c r="G13" s="15">
        <f t="shared" si="2"/>
        <v>1776500</v>
      </c>
      <c r="H13" s="15"/>
      <c r="I13" s="15"/>
      <c r="J13" s="15"/>
      <c r="K13" s="15">
        <f t="shared" si="3"/>
        <v>45294000</v>
      </c>
    </row>
    <row r="14" spans="1:11" ht="15.75" customHeight="1" x14ac:dyDescent="0.25">
      <c r="A14" s="16">
        <f t="shared" si="0"/>
        <v>5</v>
      </c>
      <c r="B14" s="17">
        <f t="shared" si="1"/>
        <v>45294000</v>
      </c>
      <c r="C14" s="12" t="s">
        <v>16</v>
      </c>
      <c r="D14" s="13" t="s">
        <v>28</v>
      </c>
      <c r="E14" s="14">
        <f t="shared" si="2"/>
        <v>1176500</v>
      </c>
      <c r="F14" s="15">
        <f t="shared" si="2"/>
        <v>600000</v>
      </c>
      <c r="G14" s="15">
        <f t="shared" si="2"/>
        <v>1776500</v>
      </c>
      <c r="H14" s="15"/>
      <c r="I14" s="15"/>
      <c r="J14" s="15">
        <v>5000000</v>
      </c>
      <c r="K14" s="15">
        <f t="shared" si="3"/>
        <v>39117500</v>
      </c>
    </row>
    <row r="15" spans="1:11" ht="15.75" customHeight="1" x14ac:dyDescent="0.25">
      <c r="A15" s="16">
        <f t="shared" si="0"/>
        <v>6</v>
      </c>
      <c r="B15" s="17">
        <f t="shared" si="1"/>
        <v>39117500</v>
      </c>
      <c r="C15" s="12" t="s">
        <v>17</v>
      </c>
      <c r="D15" s="13" t="s">
        <v>29</v>
      </c>
      <c r="E15" s="14">
        <f t="shared" si="2"/>
        <v>1176500</v>
      </c>
      <c r="F15" s="15">
        <f t="shared" si="2"/>
        <v>600000</v>
      </c>
      <c r="G15" s="15">
        <f t="shared" si="2"/>
        <v>1776500</v>
      </c>
      <c r="H15" s="15"/>
      <c r="I15" s="15"/>
      <c r="J15" s="15"/>
      <c r="K15" s="15">
        <f t="shared" si="3"/>
        <v>37941000</v>
      </c>
    </row>
    <row r="16" spans="1:11" ht="15.75" customHeight="1" x14ac:dyDescent="0.25">
      <c r="A16" s="16">
        <f t="shared" si="0"/>
        <v>7</v>
      </c>
      <c r="B16" s="17">
        <f t="shared" si="1"/>
        <v>37941000</v>
      </c>
      <c r="C16" s="12" t="s">
        <v>18</v>
      </c>
      <c r="D16" s="13" t="s">
        <v>29</v>
      </c>
      <c r="E16" s="14">
        <f t="shared" si="2"/>
        <v>1176500</v>
      </c>
      <c r="F16" s="15">
        <f t="shared" si="2"/>
        <v>600000</v>
      </c>
      <c r="G16" s="15">
        <f t="shared" si="2"/>
        <v>1776500</v>
      </c>
      <c r="H16" s="15"/>
      <c r="I16" s="15"/>
      <c r="J16" s="15"/>
      <c r="K16" s="15">
        <f t="shared" si="3"/>
        <v>36764500</v>
      </c>
    </row>
    <row r="17" spans="1:11" ht="15.75" customHeight="1" x14ac:dyDescent="0.25">
      <c r="A17" s="16">
        <f t="shared" si="0"/>
        <v>8</v>
      </c>
      <c r="B17" s="17">
        <f t="shared" si="1"/>
        <v>36764500</v>
      </c>
      <c r="C17" s="12" t="s">
        <v>27</v>
      </c>
      <c r="D17" s="13" t="s">
        <v>29</v>
      </c>
      <c r="E17" s="14">
        <f t="shared" si="2"/>
        <v>1176500</v>
      </c>
      <c r="F17" s="15">
        <f t="shared" si="2"/>
        <v>600000</v>
      </c>
      <c r="G17" s="15">
        <f t="shared" si="2"/>
        <v>1776500</v>
      </c>
      <c r="H17" s="15"/>
      <c r="I17" s="15"/>
      <c r="J17" s="15"/>
      <c r="K17" s="15">
        <f t="shared" si="3"/>
        <v>35588000</v>
      </c>
    </row>
    <row r="18" spans="1:11" ht="15.75" customHeight="1" x14ac:dyDescent="0.25">
      <c r="A18" s="16">
        <f t="shared" si="0"/>
        <v>9</v>
      </c>
      <c r="B18" s="17">
        <f t="shared" si="1"/>
        <v>35588000</v>
      </c>
      <c r="C18" s="12" t="s">
        <v>19</v>
      </c>
      <c r="D18" s="13" t="s">
        <v>29</v>
      </c>
      <c r="E18" s="14">
        <f t="shared" si="2"/>
        <v>1176500</v>
      </c>
      <c r="F18" s="15">
        <f t="shared" si="2"/>
        <v>600000</v>
      </c>
      <c r="G18" s="15">
        <f t="shared" si="2"/>
        <v>1776500</v>
      </c>
      <c r="H18" s="15">
        <v>25000000</v>
      </c>
      <c r="I18" s="15"/>
      <c r="J18" s="15"/>
      <c r="K18" s="15">
        <f t="shared" si="3"/>
        <v>9411500</v>
      </c>
    </row>
    <row r="19" spans="1:11" ht="15.75" customHeight="1" x14ac:dyDescent="0.25">
      <c r="A19" s="16">
        <f t="shared" si="0"/>
        <v>10</v>
      </c>
      <c r="B19" s="17">
        <f t="shared" si="1"/>
        <v>9411500</v>
      </c>
      <c r="C19" s="12" t="s">
        <v>20</v>
      </c>
      <c r="D19" s="13" t="s">
        <v>29</v>
      </c>
      <c r="E19" s="14">
        <f t="shared" si="2"/>
        <v>1176500</v>
      </c>
      <c r="F19" s="15">
        <f t="shared" si="2"/>
        <v>600000</v>
      </c>
      <c r="G19" s="15">
        <f t="shared" si="2"/>
        <v>1776500</v>
      </c>
      <c r="H19" s="31"/>
      <c r="I19" s="15"/>
      <c r="J19" s="15"/>
      <c r="K19" s="15">
        <f t="shared" si="3"/>
        <v>8235000</v>
      </c>
    </row>
    <row r="20" spans="1:11" ht="15.75" customHeight="1" x14ac:dyDescent="0.25">
      <c r="A20" s="16">
        <f t="shared" si="0"/>
        <v>11</v>
      </c>
      <c r="B20" s="17">
        <f t="shared" si="1"/>
        <v>8235000</v>
      </c>
      <c r="C20" s="12" t="s">
        <v>21</v>
      </c>
      <c r="D20" s="13" t="s">
        <v>29</v>
      </c>
      <c r="E20" s="14">
        <f t="shared" si="2"/>
        <v>1176500</v>
      </c>
      <c r="F20" s="15">
        <f t="shared" si="2"/>
        <v>600000</v>
      </c>
      <c r="G20" s="15">
        <f t="shared" si="2"/>
        <v>1776500</v>
      </c>
      <c r="H20" s="15"/>
      <c r="I20" s="15"/>
      <c r="J20" s="15"/>
      <c r="K20" s="15">
        <f t="shared" si="3"/>
        <v>7058500</v>
      </c>
    </row>
    <row r="21" spans="1:11" ht="15.75" customHeight="1" x14ac:dyDescent="0.25">
      <c r="A21" s="16">
        <f t="shared" si="0"/>
        <v>12</v>
      </c>
      <c r="B21" s="17">
        <f t="shared" si="1"/>
        <v>7058500</v>
      </c>
      <c r="C21" s="12" t="s">
        <v>22</v>
      </c>
      <c r="D21" s="13" t="s">
        <v>29</v>
      </c>
      <c r="E21" s="14">
        <f t="shared" si="2"/>
        <v>1176500</v>
      </c>
      <c r="F21" s="15">
        <f t="shared" si="2"/>
        <v>600000</v>
      </c>
      <c r="G21" s="15">
        <f t="shared" si="2"/>
        <v>1776500</v>
      </c>
      <c r="H21" s="15"/>
      <c r="I21" s="15"/>
      <c r="J21" s="15"/>
      <c r="K21" s="15">
        <f t="shared" si="3"/>
        <v>5882000</v>
      </c>
    </row>
    <row r="22" spans="1:11" ht="15.75" customHeight="1" x14ac:dyDescent="0.25">
      <c r="A22" s="16">
        <f t="shared" si="0"/>
        <v>13</v>
      </c>
      <c r="B22" s="17">
        <f t="shared" si="1"/>
        <v>5882000</v>
      </c>
      <c r="C22" s="12" t="s">
        <v>23</v>
      </c>
      <c r="D22" s="13" t="s">
        <v>29</v>
      </c>
      <c r="E22" s="14">
        <f t="shared" si="2"/>
        <v>1176500</v>
      </c>
      <c r="F22" s="15">
        <f t="shared" si="2"/>
        <v>600000</v>
      </c>
      <c r="G22" s="15">
        <f t="shared" si="2"/>
        <v>1776500</v>
      </c>
      <c r="H22" s="15"/>
      <c r="I22" s="15"/>
      <c r="J22" s="15"/>
      <c r="K22" s="15">
        <f t="shared" si="3"/>
        <v>4705500</v>
      </c>
    </row>
    <row r="23" spans="1:11" ht="15.75" customHeight="1" x14ac:dyDescent="0.25">
      <c r="A23" s="16">
        <f t="shared" si="0"/>
        <v>14</v>
      </c>
      <c r="B23" s="17">
        <f t="shared" si="1"/>
        <v>4705500</v>
      </c>
      <c r="C23" s="12" t="s">
        <v>24</v>
      </c>
      <c r="D23" s="13" t="s">
        <v>29</v>
      </c>
      <c r="E23" s="14">
        <f t="shared" si="2"/>
        <v>1176500</v>
      </c>
      <c r="F23" s="15">
        <f t="shared" si="2"/>
        <v>600000</v>
      </c>
      <c r="G23" s="15">
        <f t="shared" si="2"/>
        <v>1776500</v>
      </c>
      <c r="H23" s="15"/>
      <c r="I23" s="15"/>
      <c r="J23" s="15"/>
      <c r="K23" s="15">
        <f t="shared" si="3"/>
        <v>3529000</v>
      </c>
    </row>
    <row r="24" spans="1:11" ht="15.75" customHeight="1" x14ac:dyDescent="0.25">
      <c r="A24" s="16">
        <f t="shared" si="0"/>
        <v>15</v>
      </c>
      <c r="B24" s="17">
        <f t="shared" si="1"/>
        <v>3529000</v>
      </c>
      <c r="C24" s="12" t="s">
        <v>25</v>
      </c>
      <c r="D24" s="13" t="s">
        <v>29</v>
      </c>
      <c r="E24" s="14">
        <f t="shared" si="2"/>
        <v>1176500</v>
      </c>
      <c r="F24" s="15">
        <f t="shared" si="2"/>
        <v>600000</v>
      </c>
      <c r="G24" s="15">
        <f t="shared" si="2"/>
        <v>1776500</v>
      </c>
      <c r="H24" s="15"/>
      <c r="I24" s="15"/>
      <c r="J24" s="15"/>
      <c r="K24" s="15">
        <f t="shared" si="3"/>
        <v>2352500</v>
      </c>
    </row>
    <row r="25" spans="1:11" ht="15.75" customHeight="1" x14ac:dyDescent="0.25">
      <c r="A25" s="16">
        <f t="shared" si="0"/>
        <v>16</v>
      </c>
      <c r="B25" s="17">
        <f t="shared" si="1"/>
        <v>2352500</v>
      </c>
      <c r="C25" s="12" t="s">
        <v>26</v>
      </c>
      <c r="D25" s="13" t="s">
        <v>29</v>
      </c>
      <c r="E25" s="14">
        <f t="shared" si="2"/>
        <v>1176500</v>
      </c>
      <c r="F25" s="15">
        <f t="shared" si="2"/>
        <v>600000</v>
      </c>
      <c r="G25" s="15">
        <f t="shared" si="2"/>
        <v>1776500</v>
      </c>
      <c r="H25" s="15"/>
      <c r="I25" s="15"/>
      <c r="J25" s="15"/>
      <c r="K25" s="15">
        <f t="shared" si="3"/>
        <v>1176000</v>
      </c>
    </row>
    <row r="26" spans="1:11" ht="15.75" customHeight="1" x14ac:dyDescent="0.25">
      <c r="A26" s="16">
        <f t="shared" si="0"/>
        <v>17</v>
      </c>
      <c r="B26" s="17">
        <f t="shared" si="1"/>
        <v>1176000</v>
      </c>
      <c r="C26" s="12" t="s">
        <v>16</v>
      </c>
      <c r="D26" s="13" t="s">
        <v>29</v>
      </c>
      <c r="E26" s="14">
        <f t="shared" si="2"/>
        <v>1176500</v>
      </c>
      <c r="F26" s="15">
        <f t="shared" si="2"/>
        <v>600000</v>
      </c>
      <c r="G26" s="15">
        <f t="shared" si="2"/>
        <v>1776500</v>
      </c>
      <c r="H26" s="15"/>
      <c r="I26" s="15"/>
      <c r="J26" s="15"/>
      <c r="K26" s="15">
        <f t="shared" si="3"/>
        <v>-500</v>
      </c>
    </row>
    <row r="27" spans="1:11" ht="15.75" customHeight="1" x14ac:dyDescent="0.25">
      <c r="A27" s="16">
        <f t="shared" si="0"/>
        <v>18</v>
      </c>
      <c r="B27" s="17">
        <f t="shared" si="1"/>
        <v>-500</v>
      </c>
      <c r="C27" s="12" t="s">
        <v>17</v>
      </c>
      <c r="D27" s="13" t="s">
        <v>30</v>
      </c>
      <c r="E27" s="14">
        <f t="shared" ref="E27:G42" si="4">+E26</f>
        <v>1176500</v>
      </c>
      <c r="F27" s="15">
        <f t="shared" si="4"/>
        <v>600000</v>
      </c>
      <c r="G27" s="15">
        <f t="shared" si="4"/>
        <v>1776500</v>
      </c>
      <c r="H27" s="15"/>
      <c r="I27" s="15"/>
      <c r="J27" s="15"/>
      <c r="K27" s="15">
        <f t="shared" si="3"/>
        <v>-1177000</v>
      </c>
    </row>
    <row r="28" spans="1:11" ht="15.75" customHeight="1" x14ac:dyDescent="0.25">
      <c r="A28" s="16">
        <f t="shared" si="0"/>
        <v>19</v>
      </c>
      <c r="B28" s="17">
        <f t="shared" si="1"/>
        <v>-1177000</v>
      </c>
      <c r="C28" s="12" t="s">
        <v>18</v>
      </c>
      <c r="D28" s="13" t="s">
        <v>30</v>
      </c>
      <c r="E28" s="14">
        <f t="shared" si="4"/>
        <v>1176500</v>
      </c>
      <c r="F28" s="15">
        <f t="shared" si="4"/>
        <v>600000</v>
      </c>
      <c r="G28" s="15">
        <f t="shared" si="4"/>
        <v>1776500</v>
      </c>
      <c r="H28" s="15"/>
      <c r="I28" s="15"/>
      <c r="J28" s="15"/>
      <c r="K28" s="15">
        <f t="shared" si="3"/>
        <v>-2353500</v>
      </c>
    </row>
    <row r="29" spans="1:11" ht="15.75" customHeight="1" x14ac:dyDescent="0.25">
      <c r="A29" s="16">
        <f t="shared" si="0"/>
        <v>20</v>
      </c>
      <c r="B29" s="17">
        <f t="shared" si="1"/>
        <v>-2353500</v>
      </c>
      <c r="C29" s="12" t="s">
        <v>27</v>
      </c>
      <c r="D29" s="13" t="s">
        <v>30</v>
      </c>
      <c r="E29" s="14">
        <f t="shared" si="4"/>
        <v>1176500</v>
      </c>
      <c r="F29" s="15">
        <f t="shared" si="4"/>
        <v>600000</v>
      </c>
      <c r="G29" s="15">
        <f t="shared" si="4"/>
        <v>1776500</v>
      </c>
      <c r="H29" s="15"/>
      <c r="I29" s="15"/>
      <c r="J29" s="15"/>
      <c r="K29" s="15">
        <f t="shared" si="3"/>
        <v>-3530000</v>
      </c>
    </row>
    <row r="30" spans="1:11" ht="15.75" customHeight="1" x14ac:dyDescent="0.25">
      <c r="A30" s="16">
        <f t="shared" si="0"/>
        <v>21</v>
      </c>
      <c r="B30" s="17">
        <f t="shared" si="1"/>
        <v>-3530000</v>
      </c>
      <c r="C30" s="12" t="s">
        <v>19</v>
      </c>
      <c r="D30" s="13" t="s">
        <v>30</v>
      </c>
      <c r="E30" s="14">
        <f t="shared" si="4"/>
        <v>1176500</v>
      </c>
      <c r="F30" s="15">
        <f t="shared" si="4"/>
        <v>600000</v>
      </c>
      <c r="G30" s="15">
        <f t="shared" si="4"/>
        <v>1776500</v>
      </c>
      <c r="H30" s="15">
        <v>25000000</v>
      </c>
      <c r="I30" s="15"/>
      <c r="J30" s="15"/>
      <c r="K30" s="15">
        <f t="shared" si="3"/>
        <v>-29706500</v>
      </c>
    </row>
    <row r="31" spans="1:11" ht="15.75" customHeight="1" x14ac:dyDescent="0.25">
      <c r="A31" s="16">
        <f t="shared" si="0"/>
        <v>22</v>
      </c>
      <c r="B31" s="17">
        <f t="shared" si="1"/>
        <v>-29706500</v>
      </c>
      <c r="C31" s="12" t="s">
        <v>20</v>
      </c>
      <c r="D31" s="13" t="s">
        <v>30</v>
      </c>
      <c r="E31" s="14">
        <f t="shared" si="4"/>
        <v>1176500</v>
      </c>
      <c r="F31" s="15">
        <f t="shared" si="4"/>
        <v>600000</v>
      </c>
      <c r="G31" s="15">
        <f t="shared" si="4"/>
        <v>1776500</v>
      </c>
      <c r="H31" s="31"/>
      <c r="I31" s="15"/>
      <c r="J31" s="15"/>
      <c r="K31" s="15">
        <f t="shared" si="3"/>
        <v>-30883000</v>
      </c>
    </row>
    <row r="32" spans="1:11" ht="15.75" customHeight="1" x14ac:dyDescent="0.25">
      <c r="A32" s="16">
        <f t="shared" si="0"/>
        <v>23</v>
      </c>
      <c r="B32" s="17">
        <f t="shared" si="1"/>
        <v>-30883000</v>
      </c>
      <c r="C32" s="12" t="s">
        <v>21</v>
      </c>
      <c r="D32" s="13" t="s">
        <v>30</v>
      </c>
      <c r="E32" s="14">
        <f t="shared" si="4"/>
        <v>1176500</v>
      </c>
      <c r="F32" s="15">
        <f t="shared" si="4"/>
        <v>600000</v>
      </c>
      <c r="G32" s="15">
        <f t="shared" si="4"/>
        <v>1776500</v>
      </c>
      <c r="H32" s="15"/>
      <c r="I32" s="15"/>
      <c r="J32" s="15"/>
      <c r="K32" s="15">
        <f t="shared" si="3"/>
        <v>-32059500</v>
      </c>
    </row>
    <row r="33" spans="1:11" ht="15.75" customHeight="1" x14ac:dyDescent="0.25">
      <c r="A33" s="16">
        <f t="shared" si="0"/>
        <v>24</v>
      </c>
      <c r="B33" s="17">
        <f t="shared" si="1"/>
        <v>-32059500</v>
      </c>
      <c r="C33" s="12" t="s">
        <v>22</v>
      </c>
      <c r="D33" s="13" t="s">
        <v>30</v>
      </c>
      <c r="E33" s="14">
        <f t="shared" si="4"/>
        <v>1176500</v>
      </c>
      <c r="F33" s="15">
        <f t="shared" si="4"/>
        <v>600000</v>
      </c>
      <c r="G33" s="15">
        <f t="shared" si="4"/>
        <v>1776500</v>
      </c>
      <c r="H33" s="15"/>
      <c r="I33" s="15"/>
      <c r="J33" s="15"/>
      <c r="K33" s="15">
        <f t="shared" si="3"/>
        <v>-33236000</v>
      </c>
    </row>
    <row r="34" spans="1:11" ht="15.75" customHeight="1" x14ac:dyDescent="0.25">
      <c r="A34" s="16">
        <f t="shared" si="0"/>
        <v>25</v>
      </c>
      <c r="B34" s="17">
        <f t="shared" si="1"/>
        <v>-33236000</v>
      </c>
      <c r="C34" s="12" t="s">
        <v>23</v>
      </c>
      <c r="D34" s="13" t="s">
        <v>30</v>
      </c>
      <c r="E34" s="14">
        <f t="shared" si="4"/>
        <v>1176500</v>
      </c>
      <c r="F34" s="15">
        <f t="shared" si="4"/>
        <v>600000</v>
      </c>
      <c r="G34" s="15">
        <f t="shared" si="4"/>
        <v>1776500</v>
      </c>
      <c r="H34" s="15"/>
      <c r="I34" s="15"/>
      <c r="J34" s="15"/>
      <c r="K34" s="15">
        <f t="shared" si="3"/>
        <v>-34412500</v>
      </c>
    </row>
    <row r="35" spans="1:11" ht="15.75" customHeight="1" x14ac:dyDescent="0.25">
      <c r="A35" s="16">
        <f t="shared" si="0"/>
        <v>26</v>
      </c>
      <c r="B35" s="17">
        <f t="shared" si="1"/>
        <v>-34412500</v>
      </c>
      <c r="C35" s="12" t="s">
        <v>24</v>
      </c>
      <c r="D35" s="13" t="s">
        <v>30</v>
      </c>
      <c r="E35" s="14">
        <f t="shared" si="4"/>
        <v>1176500</v>
      </c>
      <c r="F35" s="15">
        <f t="shared" si="4"/>
        <v>600000</v>
      </c>
      <c r="G35" s="15">
        <f t="shared" si="4"/>
        <v>1776500</v>
      </c>
      <c r="H35" s="15"/>
      <c r="I35" s="15"/>
      <c r="J35" s="15"/>
      <c r="K35" s="15">
        <f t="shared" si="3"/>
        <v>-35589000</v>
      </c>
    </row>
    <row r="36" spans="1:11" ht="15.75" customHeight="1" x14ac:dyDescent="0.25">
      <c r="A36" s="16">
        <f t="shared" si="0"/>
        <v>27</v>
      </c>
      <c r="B36" s="17">
        <f t="shared" si="1"/>
        <v>-35589000</v>
      </c>
      <c r="C36" s="12" t="s">
        <v>25</v>
      </c>
      <c r="D36" s="13" t="s">
        <v>30</v>
      </c>
      <c r="E36" s="14">
        <f t="shared" si="4"/>
        <v>1176500</v>
      </c>
      <c r="F36" s="15">
        <f t="shared" si="4"/>
        <v>600000</v>
      </c>
      <c r="G36" s="15">
        <f t="shared" si="4"/>
        <v>1776500</v>
      </c>
      <c r="H36" s="15"/>
      <c r="I36" s="15"/>
      <c r="J36" s="15"/>
      <c r="K36" s="15">
        <f t="shared" si="3"/>
        <v>-36765500</v>
      </c>
    </row>
    <row r="37" spans="1:11" ht="15.75" customHeight="1" x14ac:dyDescent="0.25">
      <c r="A37" s="16">
        <f t="shared" si="0"/>
        <v>28</v>
      </c>
      <c r="B37" s="17">
        <f t="shared" si="1"/>
        <v>-36765500</v>
      </c>
      <c r="C37" s="12" t="s">
        <v>26</v>
      </c>
      <c r="D37" s="13" t="s">
        <v>30</v>
      </c>
      <c r="E37" s="14">
        <f t="shared" si="4"/>
        <v>1176500</v>
      </c>
      <c r="F37" s="15">
        <f t="shared" si="4"/>
        <v>600000</v>
      </c>
      <c r="G37" s="15">
        <f t="shared" si="4"/>
        <v>1776500</v>
      </c>
      <c r="H37" s="15"/>
      <c r="I37" s="15"/>
      <c r="J37" s="15"/>
      <c r="K37" s="15">
        <f t="shared" si="3"/>
        <v>-37942000</v>
      </c>
    </row>
    <row r="38" spans="1:11" ht="15.75" customHeight="1" x14ac:dyDescent="0.25">
      <c r="A38" s="16">
        <f t="shared" si="0"/>
        <v>29</v>
      </c>
      <c r="B38" s="17">
        <f t="shared" si="1"/>
        <v>-37942000</v>
      </c>
      <c r="C38" s="12" t="s">
        <v>16</v>
      </c>
      <c r="D38" s="13" t="s">
        <v>30</v>
      </c>
      <c r="E38" s="14">
        <f t="shared" si="4"/>
        <v>1176500</v>
      </c>
      <c r="F38" s="15">
        <f t="shared" si="4"/>
        <v>600000</v>
      </c>
      <c r="G38" s="15">
        <f t="shared" si="4"/>
        <v>1776500</v>
      </c>
      <c r="H38" s="15"/>
      <c r="I38" s="15"/>
      <c r="J38" s="15"/>
      <c r="K38" s="15">
        <f t="shared" si="3"/>
        <v>-39118500</v>
      </c>
    </row>
    <row r="39" spans="1:11" ht="15.75" customHeight="1" x14ac:dyDescent="0.25">
      <c r="A39" s="16">
        <f t="shared" si="0"/>
        <v>30</v>
      </c>
      <c r="B39" s="17">
        <f t="shared" si="1"/>
        <v>-39118500</v>
      </c>
      <c r="C39" s="12" t="s">
        <v>17</v>
      </c>
      <c r="D39" s="13" t="s">
        <v>31</v>
      </c>
      <c r="E39" s="14">
        <f t="shared" si="4"/>
        <v>1176500</v>
      </c>
      <c r="F39" s="15">
        <f t="shared" si="4"/>
        <v>600000</v>
      </c>
      <c r="G39" s="15">
        <f t="shared" si="4"/>
        <v>1776500</v>
      </c>
      <c r="H39" s="15"/>
      <c r="I39" s="15"/>
      <c r="J39" s="15"/>
      <c r="K39" s="15">
        <f t="shared" si="3"/>
        <v>-40295000</v>
      </c>
    </row>
    <row r="40" spans="1:11" ht="15.75" customHeight="1" x14ac:dyDescent="0.25">
      <c r="A40" s="16">
        <f t="shared" si="0"/>
        <v>31</v>
      </c>
      <c r="B40" s="17">
        <f t="shared" si="1"/>
        <v>-40295000</v>
      </c>
      <c r="C40" s="12" t="s">
        <v>18</v>
      </c>
      <c r="D40" s="13" t="s">
        <v>31</v>
      </c>
      <c r="E40" s="14">
        <f t="shared" si="4"/>
        <v>1176500</v>
      </c>
      <c r="F40" s="15">
        <f t="shared" si="4"/>
        <v>600000</v>
      </c>
      <c r="G40" s="15">
        <f t="shared" si="4"/>
        <v>1776500</v>
      </c>
      <c r="H40" s="15"/>
      <c r="I40" s="15"/>
      <c r="J40" s="15"/>
      <c r="K40" s="15">
        <f t="shared" si="3"/>
        <v>-41471500</v>
      </c>
    </row>
    <row r="41" spans="1:11" ht="15.75" customHeight="1" x14ac:dyDescent="0.25">
      <c r="A41" s="16">
        <f t="shared" si="0"/>
        <v>32</v>
      </c>
      <c r="B41" s="17">
        <f t="shared" si="1"/>
        <v>-41471500</v>
      </c>
      <c r="C41" s="12" t="s">
        <v>27</v>
      </c>
      <c r="D41" s="13" t="s">
        <v>31</v>
      </c>
      <c r="E41" s="14">
        <f t="shared" si="4"/>
        <v>1176500</v>
      </c>
      <c r="F41" s="15">
        <f t="shared" si="4"/>
        <v>600000</v>
      </c>
      <c r="G41" s="15">
        <f t="shared" si="4"/>
        <v>1776500</v>
      </c>
      <c r="H41" s="15"/>
      <c r="I41" s="15"/>
      <c r="J41" s="15"/>
      <c r="K41" s="15">
        <f t="shared" si="3"/>
        <v>-42648000</v>
      </c>
    </row>
    <row r="42" spans="1:11" ht="15.75" customHeight="1" x14ac:dyDescent="0.25">
      <c r="A42" s="16">
        <f t="shared" si="0"/>
        <v>33</v>
      </c>
      <c r="B42" s="17">
        <f t="shared" si="1"/>
        <v>-42648000</v>
      </c>
      <c r="C42" s="12" t="s">
        <v>19</v>
      </c>
      <c r="D42" s="13" t="s">
        <v>31</v>
      </c>
      <c r="E42" s="14">
        <f t="shared" si="4"/>
        <v>1176500</v>
      </c>
      <c r="F42" s="15">
        <f t="shared" si="4"/>
        <v>600000</v>
      </c>
      <c r="G42" s="15">
        <f t="shared" si="4"/>
        <v>1776500</v>
      </c>
      <c r="H42" s="15"/>
      <c r="I42" s="15"/>
      <c r="J42" s="15"/>
      <c r="K42" s="15">
        <f t="shared" si="3"/>
        <v>-43824500</v>
      </c>
    </row>
    <row r="43" spans="1:11" ht="15.75" customHeight="1" x14ac:dyDescent="0.25">
      <c r="A43" s="16">
        <f t="shared" si="0"/>
        <v>34</v>
      </c>
      <c r="B43" s="17">
        <f t="shared" si="1"/>
        <v>-43824500</v>
      </c>
      <c r="C43" s="12" t="s">
        <v>20</v>
      </c>
      <c r="D43" s="13" t="s">
        <v>31</v>
      </c>
      <c r="E43" s="14">
        <f t="shared" ref="E43:G58" si="5">+E42</f>
        <v>1176500</v>
      </c>
      <c r="F43" s="15">
        <f t="shared" si="5"/>
        <v>600000</v>
      </c>
      <c r="G43" s="15">
        <f t="shared" si="5"/>
        <v>1776500</v>
      </c>
      <c r="H43" s="31"/>
      <c r="I43" s="15"/>
      <c r="J43" s="15"/>
      <c r="K43" s="15">
        <f t="shared" si="3"/>
        <v>-45001000</v>
      </c>
    </row>
    <row r="44" spans="1:11" ht="15.75" customHeight="1" x14ac:dyDescent="0.25">
      <c r="A44" s="16">
        <f t="shared" si="0"/>
        <v>35</v>
      </c>
      <c r="B44" s="17">
        <f t="shared" si="1"/>
        <v>-45001000</v>
      </c>
      <c r="C44" s="30" t="s">
        <v>21</v>
      </c>
      <c r="D44" s="13" t="s">
        <v>31</v>
      </c>
      <c r="E44" s="14">
        <f t="shared" si="5"/>
        <v>1176500</v>
      </c>
      <c r="F44" s="15">
        <f t="shared" si="5"/>
        <v>600000</v>
      </c>
      <c r="G44" s="15">
        <f t="shared" si="5"/>
        <v>1776500</v>
      </c>
      <c r="H44" s="15"/>
      <c r="I44" s="15"/>
      <c r="J44" s="15"/>
      <c r="K44" s="15">
        <f t="shared" si="3"/>
        <v>-46177500</v>
      </c>
    </row>
    <row r="45" spans="1:11" ht="15.75" customHeight="1" x14ac:dyDescent="0.25">
      <c r="A45" s="16">
        <f t="shared" si="0"/>
        <v>36</v>
      </c>
      <c r="B45" s="17">
        <f t="shared" si="1"/>
        <v>-46177500</v>
      </c>
      <c r="C45" s="12" t="s">
        <v>22</v>
      </c>
      <c r="D45" s="13" t="s">
        <v>31</v>
      </c>
      <c r="E45" s="14">
        <f t="shared" si="5"/>
        <v>1176500</v>
      </c>
      <c r="F45" s="15">
        <f t="shared" si="5"/>
        <v>600000</v>
      </c>
      <c r="G45" s="15">
        <f t="shared" si="5"/>
        <v>1776500</v>
      </c>
      <c r="H45" s="15"/>
      <c r="I45" s="15"/>
      <c r="J45" s="15"/>
      <c r="K45" s="15">
        <f t="shared" si="3"/>
        <v>-47354000</v>
      </c>
    </row>
    <row r="46" spans="1:11" ht="15.75" x14ac:dyDescent="0.25">
      <c r="A46" s="16">
        <f t="shared" si="0"/>
        <v>37</v>
      </c>
      <c r="B46" s="17">
        <f t="shared" si="1"/>
        <v>-47354000</v>
      </c>
      <c r="C46" s="12" t="s">
        <v>23</v>
      </c>
      <c r="D46" s="13" t="s">
        <v>31</v>
      </c>
      <c r="E46" s="14">
        <f t="shared" si="5"/>
        <v>1176500</v>
      </c>
      <c r="F46" s="15">
        <f t="shared" si="5"/>
        <v>600000</v>
      </c>
      <c r="G46" s="15">
        <f t="shared" si="5"/>
        <v>1776500</v>
      </c>
      <c r="H46" s="15"/>
      <c r="I46" s="15"/>
      <c r="J46" s="15"/>
      <c r="K46" s="15">
        <f t="shared" si="3"/>
        <v>-48530500</v>
      </c>
    </row>
    <row r="47" spans="1:11" ht="15.75" x14ac:dyDescent="0.25">
      <c r="A47" s="16">
        <f t="shared" si="0"/>
        <v>38</v>
      </c>
      <c r="B47" s="17">
        <f t="shared" si="1"/>
        <v>-48530500</v>
      </c>
      <c r="C47" s="12" t="s">
        <v>24</v>
      </c>
      <c r="D47" s="13" t="s">
        <v>31</v>
      </c>
      <c r="E47" s="14">
        <f t="shared" si="5"/>
        <v>1176500</v>
      </c>
      <c r="F47" s="15">
        <f t="shared" si="5"/>
        <v>600000</v>
      </c>
      <c r="G47" s="15">
        <f t="shared" si="5"/>
        <v>1776500</v>
      </c>
      <c r="H47" s="15"/>
      <c r="I47" s="15"/>
      <c r="J47" s="15"/>
      <c r="K47" s="15">
        <f t="shared" si="3"/>
        <v>-49707000</v>
      </c>
    </row>
    <row r="48" spans="1:11" ht="15.75" x14ac:dyDescent="0.25">
      <c r="A48" s="16">
        <f t="shared" si="0"/>
        <v>39</v>
      </c>
      <c r="B48" s="17">
        <f t="shared" si="1"/>
        <v>-49707000</v>
      </c>
      <c r="C48" s="12" t="s">
        <v>25</v>
      </c>
      <c r="D48" s="13" t="s">
        <v>31</v>
      </c>
      <c r="E48" s="14">
        <f t="shared" si="5"/>
        <v>1176500</v>
      </c>
      <c r="F48" s="15">
        <f t="shared" si="5"/>
        <v>600000</v>
      </c>
      <c r="G48" s="15">
        <f t="shared" si="5"/>
        <v>1776500</v>
      </c>
      <c r="H48" s="15"/>
      <c r="I48" s="15"/>
      <c r="J48" s="15"/>
      <c r="K48" s="15">
        <f t="shared" si="3"/>
        <v>-50883500</v>
      </c>
    </row>
    <row r="49" spans="1:11" ht="15.75" x14ac:dyDescent="0.25">
      <c r="A49" s="16">
        <f t="shared" si="0"/>
        <v>40</v>
      </c>
      <c r="B49" s="17">
        <f t="shared" si="1"/>
        <v>-50883500</v>
      </c>
      <c r="C49" s="12" t="s">
        <v>26</v>
      </c>
      <c r="D49" s="13" t="s">
        <v>31</v>
      </c>
      <c r="E49" s="14">
        <f t="shared" si="5"/>
        <v>1176500</v>
      </c>
      <c r="F49" s="15">
        <f t="shared" si="5"/>
        <v>600000</v>
      </c>
      <c r="G49" s="15">
        <f t="shared" si="5"/>
        <v>1776500</v>
      </c>
      <c r="H49" s="15"/>
      <c r="I49" s="15"/>
      <c r="J49" s="15"/>
      <c r="K49" s="15">
        <f t="shared" si="3"/>
        <v>-52060000</v>
      </c>
    </row>
    <row r="50" spans="1:11" ht="15.75" x14ac:dyDescent="0.25">
      <c r="A50" s="16">
        <f t="shared" si="0"/>
        <v>41</v>
      </c>
      <c r="B50" s="17">
        <f t="shared" si="1"/>
        <v>-52060000</v>
      </c>
      <c r="C50" s="12" t="s">
        <v>16</v>
      </c>
      <c r="D50" s="13" t="s">
        <v>31</v>
      </c>
      <c r="E50" s="14">
        <f t="shared" si="5"/>
        <v>1176500</v>
      </c>
      <c r="F50" s="15">
        <f t="shared" si="5"/>
        <v>600000</v>
      </c>
      <c r="G50" s="15">
        <f t="shared" si="5"/>
        <v>1776500</v>
      </c>
      <c r="H50" s="15"/>
      <c r="I50" s="15"/>
      <c r="J50" s="15"/>
      <c r="K50" s="15">
        <f t="shared" si="3"/>
        <v>-53236500</v>
      </c>
    </row>
    <row r="51" spans="1:11" ht="15.75" x14ac:dyDescent="0.25">
      <c r="A51" s="16">
        <f t="shared" si="0"/>
        <v>42</v>
      </c>
      <c r="B51" s="17">
        <f t="shared" si="1"/>
        <v>-53236500</v>
      </c>
      <c r="C51" s="12" t="s">
        <v>17</v>
      </c>
      <c r="D51" s="13" t="s">
        <v>36</v>
      </c>
      <c r="E51" s="14">
        <f t="shared" si="5"/>
        <v>1176500</v>
      </c>
      <c r="F51" s="15">
        <f t="shared" si="5"/>
        <v>600000</v>
      </c>
      <c r="G51" s="15">
        <f t="shared" si="5"/>
        <v>1776500</v>
      </c>
      <c r="H51" s="15"/>
      <c r="I51" s="15"/>
      <c r="J51" s="15"/>
      <c r="K51" s="15">
        <f t="shared" si="3"/>
        <v>-54413000</v>
      </c>
    </row>
    <row r="52" spans="1:11" ht="15.75" x14ac:dyDescent="0.25">
      <c r="A52" s="16">
        <f t="shared" si="0"/>
        <v>43</v>
      </c>
      <c r="B52" s="17">
        <f t="shared" si="1"/>
        <v>-54413000</v>
      </c>
      <c r="C52" s="12" t="s">
        <v>18</v>
      </c>
      <c r="D52" s="13" t="s">
        <v>36</v>
      </c>
      <c r="E52" s="14">
        <f t="shared" si="5"/>
        <v>1176500</v>
      </c>
      <c r="F52" s="15">
        <f t="shared" si="5"/>
        <v>600000</v>
      </c>
      <c r="G52" s="15">
        <f t="shared" si="5"/>
        <v>1776500</v>
      </c>
      <c r="H52" s="15"/>
      <c r="I52" s="15"/>
      <c r="J52" s="15"/>
      <c r="K52" s="15">
        <f t="shared" si="3"/>
        <v>-55589500</v>
      </c>
    </row>
    <row r="53" spans="1:11" ht="15.75" x14ac:dyDescent="0.25">
      <c r="A53" s="16">
        <f t="shared" si="0"/>
        <v>44</v>
      </c>
      <c r="B53" s="17">
        <f t="shared" si="1"/>
        <v>-55589500</v>
      </c>
      <c r="C53" s="12" t="s">
        <v>27</v>
      </c>
      <c r="D53" s="13" t="s">
        <v>36</v>
      </c>
      <c r="E53" s="14">
        <f t="shared" si="5"/>
        <v>1176500</v>
      </c>
      <c r="F53" s="15">
        <f t="shared" si="5"/>
        <v>600000</v>
      </c>
      <c r="G53" s="15">
        <f t="shared" si="5"/>
        <v>1776500</v>
      </c>
      <c r="H53" s="15"/>
      <c r="I53" s="15"/>
      <c r="J53" s="15"/>
      <c r="K53" s="15">
        <f t="shared" si="3"/>
        <v>-56766000</v>
      </c>
    </row>
    <row r="54" spans="1:11" ht="15.75" x14ac:dyDescent="0.25">
      <c r="A54" s="16">
        <f t="shared" si="0"/>
        <v>45</v>
      </c>
      <c r="B54" s="17">
        <f t="shared" si="1"/>
        <v>-56766000</v>
      </c>
      <c r="C54" s="12" t="s">
        <v>19</v>
      </c>
      <c r="D54" s="13" t="s">
        <v>36</v>
      </c>
      <c r="E54" s="14">
        <f t="shared" si="5"/>
        <v>1176500</v>
      </c>
      <c r="F54" s="15">
        <f t="shared" si="5"/>
        <v>600000</v>
      </c>
      <c r="G54" s="15">
        <f t="shared" si="5"/>
        <v>1776500</v>
      </c>
      <c r="H54" s="15"/>
      <c r="I54" s="15"/>
      <c r="J54" s="15"/>
      <c r="K54" s="15">
        <f t="shared" si="3"/>
        <v>-57942500</v>
      </c>
    </row>
    <row r="55" spans="1:11" ht="15.75" x14ac:dyDescent="0.25">
      <c r="A55" s="16">
        <f t="shared" si="0"/>
        <v>46</v>
      </c>
      <c r="B55" s="17">
        <f t="shared" si="1"/>
        <v>-57942500</v>
      </c>
      <c r="C55" s="12" t="s">
        <v>20</v>
      </c>
      <c r="D55" s="13" t="s">
        <v>36</v>
      </c>
      <c r="E55" s="14">
        <f t="shared" si="5"/>
        <v>1176500</v>
      </c>
      <c r="F55" s="15">
        <f t="shared" si="5"/>
        <v>600000</v>
      </c>
      <c r="G55" s="15">
        <f t="shared" si="5"/>
        <v>1776500</v>
      </c>
      <c r="H55" s="31"/>
      <c r="I55" s="15"/>
      <c r="J55" s="15"/>
      <c r="K55" s="15">
        <f t="shared" si="3"/>
        <v>-59119000</v>
      </c>
    </row>
    <row r="56" spans="1:11" ht="15.75" x14ac:dyDescent="0.25">
      <c r="A56" s="16">
        <f t="shared" si="0"/>
        <v>47</v>
      </c>
      <c r="B56" s="17">
        <f t="shared" si="1"/>
        <v>-59119000</v>
      </c>
      <c r="C56" s="30" t="s">
        <v>21</v>
      </c>
      <c r="D56" s="13" t="s">
        <v>36</v>
      </c>
      <c r="E56" s="14">
        <f t="shared" si="5"/>
        <v>1176500</v>
      </c>
      <c r="F56" s="15">
        <f t="shared" si="5"/>
        <v>600000</v>
      </c>
      <c r="G56" s="15">
        <f t="shared" si="5"/>
        <v>1776500</v>
      </c>
      <c r="H56" s="15"/>
      <c r="I56" s="15"/>
      <c r="J56" s="15"/>
      <c r="K56" s="15">
        <f t="shared" si="3"/>
        <v>-60295500</v>
      </c>
    </row>
    <row r="57" spans="1:11" ht="15.75" x14ac:dyDescent="0.25">
      <c r="A57" s="16">
        <f t="shared" si="0"/>
        <v>48</v>
      </c>
      <c r="B57" s="17">
        <f t="shared" si="1"/>
        <v>-60295500</v>
      </c>
      <c r="C57" s="12" t="s">
        <v>22</v>
      </c>
      <c r="D57" s="13" t="s">
        <v>36</v>
      </c>
      <c r="E57" s="14">
        <f t="shared" si="5"/>
        <v>1176500</v>
      </c>
      <c r="F57" s="15">
        <f t="shared" si="5"/>
        <v>600000</v>
      </c>
      <c r="G57" s="15">
        <f t="shared" si="5"/>
        <v>1776500</v>
      </c>
      <c r="H57" s="15"/>
      <c r="I57" s="15"/>
      <c r="J57" s="15"/>
      <c r="K57" s="15">
        <f t="shared" si="3"/>
        <v>-61472000</v>
      </c>
    </row>
    <row r="58" spans="1:11" ht="15.75" x14ac:dyDescent="0.25">
      <c r="A58" s="16">
        <f t="shared" si="0"/>
        <v>49</v>
      </c>
      <c r="B58" s="17">
        <f t="shared" si="1"/>
        <v>-61472000</v>
      </c>
      <c r="C58" s="12" t="s">
        <v>23</v>
      </c>
      <c r="D58" s="13" t="s">
        <v>36</v>
      </c>
      <c r="E58" s="14">
        <f t="shared" si="5"/>
        <v>1176500</v>
      </c>
      <c r="F58" s="15">
        <f t="shared" si="5"/>
        <v>600000</v>
      </c>
      <c r="G58" s="15">
        <f t="shared" si="5"/>
        <v>1776500</v>
      </c>
      <c r="H58" s="15"/>
      <c r="I58" s="15"/>
      <c r="J58" s="15"/>
      <c r="K58" s="15">
        <f t="shared" si="3"/>
        <v>-62648500</v>
      </c>
    </row>
    <row r="59" spans="1:11" ht="15.75" x14ac:dyDescent="0.25">
      <c r="A59" s="16">
        <f t="shared" si="0"/>
        <v>50</v>
      </c>
      <c r="B59" s="17">
        <f t="shared" si="1"/>
        <v>-62648500</v>
      </c>
      <c r="C59" s="12" t="s">
        <v>24</v>
      </c>
      <c r="D59" s="13" t="s">
        <v>36</v>
      </c>
      <c r="E59" s="14">
        <f t="shared" ref="E59:G74" si="6">+E58</f>
        <v>1176500</v>
      </c>
      <c r="F59" s="15">
        <f t="shared" si="6"/>
        <v>600000</v>
      </c>
      <c r="G59" s="15">
        <f t="shared" si="6"/>
        <v>1776500</v>
      </c>
      <c r="H59" s="15"/>
      <c r="I59" s="15"/>
      <c r="J59" s="15"/>
      <c r="K59" s="15">
        <f t="shared" si="3"/>
        <v>-63825000</v>
      </c>
    </row>
    <row r="60" spans="1:11" ht="15.75" x14ac:dyDescent="0.25">
      <c r="A60" s="16">
        <f t="shared" si="0"/>
        <v>51</v>
      </c>
      <c r="B60" s="17">
        <f t="shared" si="1"/>
        <v>-63825000</v>
      </c>
      <c r="C60" s="12" t="s">
        <v>25</v>
      </c>
      <c r="D60" s="13" t="s">
        <v>36</v>
      </c>
      <c r="E60" s="14">
        <f t="shared" si="6"/>
        <v>1176500</v>
      </c>
      <c r="F60" s="15">
        <f t="shared" si="6"/>
        <v>600000</v>
      </c>
      <c r="G60" s="15">
        <f t="shared" si="6"/>
        <v>1776500</v>
      </c>
      <c r="H60" s="15"/>
      <c r="I60" s="15"/>
      <c r="J60" s="15"/>
      <c r="K60" s="15">
        <f t="shared" si="3"/>
        <v>-65001500</v>
      </c>
    </row>
    <row r="61" spans="1:11" ht="15.75" x14ac:dyDescent="0.25">
      <c r="A61" s="16">
        <f t="shared" si="0"/>
        <v>52</v>
      </c>
      <c r="B61" s="17">
        <f t="shared" si="1"/>
        <v>-65001500</v>
      </c>
      <c r="C61" s="12" t="s">
        <v>26</v>
      </c>
      <c r="D61" s="13" t="s">
        <v>36</v>
      </c>
      <c r="E61" s="14">
        <f t="shared" si="6"/>
        <v>1176500</v>
      </c>
      <c r="F61" s="15">
        <f t="shared" si="6"/>
        <v>600000</v>
      </c>
      <c r="G61" s="15">
        <f t="shared" si="6"/>
        <v>1776500</v>
      </c>
      <c r="H61" s="15"/>
      <c r="I61" s="15"/>
      <c r="J61" s="15"/>
      <c r="K61" s="15">
        <f t="shared" si="3"/>
        <v>-66178000</v>
      </c>
    </row>
    <row r="62" spans="1:11" ht="15.75" x14ac:dyDescent="0.25">
      <c r="A62" s="16">
        <f t="shared" si="0"/>
        <v>53</v>
      </c>
      <c r="B62" s="17">
        <f t="shared" si="1"/>
        <v>-66178000</v>
      </c>
      <c r="C62" s="12" t="s">
        <v>16</v>
      </c>
      <c r="D62" s="13" t="s">
        <v>36</v>
      </c>
      <c r="E62" s="14">
        <f t="shared" si="6"/>
        <v>1176500</v>
      </c>
      <c r="F62" s="15">
        <f t="shared" si="6"/>
        <v>600000</v>
      </c>
      <c r="G62" s="15">
        <f t="shared" si="6"/>
        <v>1776500</v>
      </c>
      <c r="H62" s="15"/>
      <c r="I62" s="15"/>
      <c r="J62" s="15"/>
      <c r="K62" s="15">
        <f t="shared" si="3"/>
        <v>-67354500</v>
      </c>
    </row>
    <row r="63" spans="1:11" ht="15.75" x14ac:dyDescent="0.25">
      <c r="A63" s="16">
        <f t="shared" si="0"/>
        <v>54</v>
      </c>
      <c r="B63" s="17">
        <f t="shared" si="1"/>
        <v>-67354500</v>
      </c>
      <c r="C63" s="12" t="s">
        <v>17</v>
      </c>
      <c r="D63" s="13" t="s">
        <v>61</v>
      </c>
      <c r="E63" s="14">
        <f t="shared" si="6"/>
        <v>1176500</v>
      </c>
      <c r="F63" s="15">
        <f t="shared" si="6"/>
        <v>600000</v>
      </c>
      <c r="G63" s="15">
        <f t="shared" si="6"/>
        <v>1776500</v>
      </c>
      <c r="H63" s="15"/>
      <c r="I63" s="15"/>
      <c r="J63" s="15"/>
      <c r="K63" s="15">
        <f t="shared" si="3"/>
        <v>-68531000</v>
      </c>
    </row>
    <row r="64" spans="1:11" ht="15.75" x14ac:dyDescent="0.25">
      <c r="A64" s="16">
        <f t="shared" si="0"/>
        <v>55</v>
      </c>
      <c r="B64" s="17">
        <f t="shared" si="1"/>
        <v>-68531000</v>
      </c>
      <c r="C64" s="12" t="s">
        <v>18</v>
      </c>
      <c r="D64" s="13" t="s">
        <v>61</v>
      </c>
      <c r="E64" s="14">
        <f t="shared" si="6"/>
        <v>1176500</v>
      </c>
      <c r="F64" s="15">
        <f t="shared" si="6"/>
        <v>600000</v>
      </c>
      <c r="G64" s="15">
        <f t="shared" si="6"/>
        <v>1776500</v>
      </c>
      <c r="H64" s="15"/>
      <c r="I64" s="15"/>
      <c r="J64" s="15"/>
      <c r="K64" s="15">
        <f t="shared" si="3"/>
        <v>-69707500</v>
      </c>
    </row>
    <row r="65" spans="1:11" ht="15.75" x14ac:dyDescent="0.25">
      <c r="A65" s="16">
        <f t="shared" si="0"/>
        <v>56</v>
      </c>
      <c r="B65" s="17">
        <f t="shared" si="1"/>
        <v>-69707500</v>
      </c>
      <c r="C65" s="12" t="s">
        <v>27</v>
      </c>
      <c r="D65" s="13" t="s">
        <v>61</v>
      </c>
      <c r="E65" s="14">
        <f t="shared" si="6"/>
        <v>1176500</v>
      </c>
      <c r="F65" s="15">
        <f t="shared" si="6"/>
        <v>600000</v>
      </c>
      <c r="G65" s="15">
        <f t="shared" si="6"/>
        <v>1776500</v>
      </c>
      <c r="H65" s="15"/>
      <c r="I65" s="15"/>
      <c r="J65" s="15"/>
      <c r="K65" s="15">
        <f t="shared" si="3"/>
        <v>-70884000</v>
      </c>
    </row>
    <row r="66" spans="1:11" ht="15.75" x14ac:dyDescent="0.25">
      <c r="A66" s="16">
        <f t="shared" si="0"/>
        <v>57</v>
      </c>
      <c r="B66" s="17">
        <f t="shared" si="1"/>
        <v>-70884000</v>
      </c>
      <c r="C66" s="12" t="s">
        <v>19</v>
      </c>
      <c r="D66" s="13" t="s">
        <v>61</v>
      </c>
      <c r="E66" s="14">
        <f t="shared" si="6"/>
        <v>1176500</v>
      </c>
      <c r="F66" s="15">
        <f t="shared" si="6"/>
        <v>600000</v>
      </c>
      <c r="G66" s="15">
        <f t="shared" si="6"/>
        <v>1776500</v>
      </c>
      <c r="H66" s="15"/>
      <c r="I66" s="15"/>
      <c r="J66" s="15"/>
      <c r="K66" s="15">
        <f t="shared" si="3"/>
        <v>-72060500</v>
      </c>
    </row>
    <row r="67" spans="1:11" ht="15.75" x14ac:dyDescent="0.25">
      <c r="A67" s="16">
        <f t="shared" si="0"/>
        <v>58</v>
      </c>
      <c r="B67" s="17">
        <f t="shared" si="1"/>
        <v>-72060500</v>
      </c>
      <c r="C67" s="12" t="s">
        <v>20</v>
      </c>
      <c r="D67" s="13" t="s">
        <v>61</v>
      </c>
      <c r="E67" s="14">
        <f t="shared" si="6"/>
        <v>1176500</v>
      </c>
      <c r="F67" s="15">
        <f t="shared" si="6"/>
        <v>600000</v>
      </c>
      <c r="G67" s="15">
        <f t="shared" si="6"/>
        <v>1776500</v>
      </c>
      <c r="H67" s="31"/>
      <c r="I67" s="15"/>
      <c r="J67" s="15"/>
      <c r="K67" s="15">
        <f t="shared" si="3"/>
        <v>-73237000</v>
      </c>
    </row>
    <row r="68" spans="1:11" ht="15.75" x14ac:dyDescent="0.25">
      <c r="A68" s="16">
        <f t="shared" si="0"/>
        <v>59</v>
      </c>
      <c r="B68" s="17">
        <f t="shared" si="1"/>
        <v>-73237000</v>
      </c>
      <c r="C68" s="30" t="s">
        <v>21</v>
      </c>
      <c r="D68" s="13" t="s">
        <v>61</v>
      </c>
      <c r="E68" s="14">
        <f t="shared" si="6"/>
        <v>1176500</v>
      </c>
      <c r="F68" s="15">
        <f t="shared" si="6"/>
        <v>600000</v>
      </c>
      <c r="G68" s="15">
        <f t="shared" si="6"/>
        <v>1776500</v>
      </c>
      <c r="H68" s="15"/>
      <c r="I68" s="15"/>
      <c r="J68" s="15"/>
      <c r="K68" s="15">
        <f t="shared" si="3"/>
        <v>-74413500</v>
      </c>
    </row>
    <row r="69" spans="1:11" ht="15.75" x14ac:dyDescent="0.25">
      <c r="A69" s="16">
        <f t="shared" si="0"/>
        <v>60</v>
      </c>
      <c r="B69" s="17">
        <f t="shared" si="1"/>
        <v>-74413500</v>
      </c>
      <c r="C69" s="12" t="s">
        <v>22</v>
      </c>
      <c r="D69" s="13" t="s">
        <v>61</v>
      </c>
      <c r="E69" s="14">
        <f t="shared" si="6"/>
        <v>1176500</v>
      </c>
      <c r="F69" s="15">
        <f t="shared" si="6"/>
        <v>600000</v>
      </c>
      <c r="G69" s="15">
        <f t="shared" si="6"/>
        <v>1776500</v>
      </c>
      <c r="H69" s="15"/>
      <c r="I69" s="15"/>
      <c r="J69" s="15"/>
      <c r="K69" s="15">
        <f t="shared" si="3"/>
        <v>-75590000</v>
      </c>
    </row>
    <row r="70" spans="1:11" ht="15.75" x14ac:dyDescent="0.25">
      <c r="A70" s="16">
        <f t="shared" si="0"/>
        <v>61</v>
      </c>
      <c r="B70" s="17">
        <f t="shared" si="1"/>
        <v>-75590000</v>
      </c>
      <c r="C70" s="12" t="s">
        <v>23</v>
      </c>
      <c r="D70" s="13" t="s">
        <v>61</v>
      </c>
      <c r="E70" s="14">
        <f t="shared" si="6"/>
        <v>1176500</v>
      </c>
      <c r="F70" s="15">
        <f t="shared" si="6"/>
        <v>600000</v>
      </c>
      <c r="G70" s="15">
        <f t="shared" si="6"/>
        <v>1776500</v>
      </c>
      <c r="H70" s="15"/>
      <c r="I70" s="15"/>
      <c r="J70" s="15"/>
      <c r="K70" s="15">
        <f t="shared" si="3"/>
        <v>-76766500</v>
      </c>
    </row>
    <row r="71" spans="1:11" ht="15.75" x14ac:dyDescent="0.25">
      <c r="A71" s="16">
        <f t="shared" si="0"/>
        <v>62</v>
      </c>
      <c r="B71" s="17">
        <f t="shared" si="1"/>
        <v>-76766500</v>
      </c>
      <c r="C71" s="12" t="s">
        <v>24</v>
      </c>
      <c r="D71" s="13" t="s">
        <v>61</v>
      </c>
      <c r="E71" s="14">
        <f t="shared" si="6"/>
        <v>1176500</v>
      </c>
      <c r="F71" s="15">
        <f t="shared" si="6"/>
        <v>600000</v>
      </c>
      <c r="G71" s="15">
        <f t="shared" si="6"/>
        <v>1776500</v>
      </c>
      <c r="H71" s="15"/>
      <c r="I71" s="15"/>
      <c r="J71" s="15"/>
      <c r="K71" s="15">
        <f t="shared" si="3"/>
        <v>-77943000</v>
      </c>
    </row>
    <row r="72" spans="1:11" ht="15.75" x14ac:dyDescent="0.25">
      <c r="A72" s="16">
        <f t="shared" si="0"/>
        <v>63</v>
      </c>
      <c r="B72" s="17">
        <f t="shared" si="1"/>
        <v>-77943000</v>
      </c>
      <c r="C72" s="12" t="s">
        <v>25</v>
      </c>
      <c r="D72" s="13" t="s">
        <v>61</v>
      </c>
      <c r="E72" s="14">
        <f t="shared" si="6"/>
        <v>1176500</v>
      </c>
      <c r="F72" s="15">
        <f t="shared" si="6"/>
        <v>600000</v>
      </c>
      <c r="G72" s="15">
        <f t="shared" si="6"/>
        <v>1776500</v>
      </c>
      <c r="H72" s="15"/>
      <c r="I72" s="15"/>
      <c r="J72" s="15"/>
      <c r="K72" s="15">
        <f t="shared" si="3"/>
        <v>-79119500</v>
      </c>
    </row>
    <row r="73" spans="1:11" ht="15.75" x14ac:dyDescent="0.25">
      <c r="A73" s="16">
        <f t="shared" si="0"/>
        <v>64</v>
      </c>
      <c r="B73" s="17">
        <f t="shared" si="1"/>
        <v>-79119500</v>
      </c>
      <c r="C73" s="12" t="s">
        <v>26</v>
      </c>
      <c r="D73" s="13" t="s">
        <v>61</v>
      </c>
      <c r="E73" s="14">
        <f t="shared" si="6"/>
        <v>1176500</v>
      </c>
      <c r="F73" s="15">
        <f t="shared" si="6"/>
        <v>600000</v>
      </c>
      <c r="G73" s="15">
        <f t="shared" si="6"/>
        <v>1776500</v>
      </c>
      <c r="H73" s="15"/>
      <c r="I73" s="15"/>
      <c r="J73" s="15"/>
      <c r="K73" s="15">
        <f t="shared" si="3"/>
        <v>-80296000</v>
      </c>
    </row>
    <row r="74" spans="1:11" ht="15.75" x14ac:dyDescent="0.25">
      <c r="A74" s="16">
        <f t="shared" si="0"/>
        <v>65</v>
      </c>
      <c r="B74" s="17">
        <f t="shared" si="1"/>
        <v>-80296000</v>
      </c>
      <c r="C74" s="12" t="s">
        <v>16</v>
      </c>
      <c r="D74" s="13" t="s">
        <v>61</v>
      </c>
      <c r="E74" s="14">
        <f t="shared" si="6"/>
        <v>1176500</v>
      </c>
      <c r="F74" s="15">
        <f t="shared" si="6"/>
        <v>600000</v>
      </c>
      <c r="G74" s="15">
        <f t="shared" si="6"/>
        <v>1776500</v>
      </c>
      <c r="H74" s="15"/>
      <c r="I74" s="15"/>
      <c r="J74" s="15"/>
      <c r="K74" s="15">
        <f t="shared" si="3"/>
        <v>-81472500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-81472500</v>
      </c>
      <c r="C75" s="12" t="s">
        <v>17</v>
      </c>
      <c r="D75" s="13" t="s">
        <v>60</v>
      </c>
      <c r="E75" s="14">
        <f t="shared" ref="E75:G80" si="9">+E74</f>
        <v>1176500</v>
      </c>
      <c r="F75" s="15">
        <f t="shared" si="9"/>
        <v>600000</v>
      </c>
      <c r="G75" s="15">
        <f t="shared" si="9"/>
        <v>1776500</v>
      </c>
      <c r="H75" s="15"/>
      <c r="I75" s="15"/>
      <c r="J75" s="15"/>
      <c r="K75" s="15">
        <f t="shared" ref="K75:K80" si="10">B75-E75-H75-I75-J75</f>
        <v>-82649000</v>
      </c>
    </row>
    <row r="76" spans="1:11" ht="15.75" x14ac:dyDescent="0.25">
      <c r="A76" s="16">
        <f t="shared" si="7"/>
        <v>67</v>
      </c>
      <c r="B76" s="17">
        <f t="shared" si="8"/>
        <v>-82649000</v>
      </c>
      <c r="C76" s="12" t="s">
        <v>18</v>
      </c>
      <c r="D76" s="13" t="s">
        <v>60</v>
      </c>
      <c r="E76" s="14">
        <f t="shared" si="9"/>
        <v>1176500</v>
      </c>
      <c r="F76" s="15">
        <f t="shared" si="9"/>
        <v>600000</v>
      </c>
      <c r="G76" s="15">
        <f t="shared" si="9"/>
        <v>1776500</v>
      </c>
      <c r="H76" s="15"/>
      <c r="I76" s="15"/>
      <c r="J76" s="15"/>
      <c r="K76" s="15">
        <f t="shared" si="10"/>
        <v>-83825500</v>
      </c>
    </row>
    <row r="77" spans="1:11" ht="15.75" x14ac:dyDescent="0.25">
      <c r="A77" s="16">
        <f t="shared" si="7"/>
        <v>68</v>
      </c>
      <c r="B77" s="17">
        <f t="shared" si="8"/>
        <v>-83825500</v>
      </c>
      <c r="C77" s="12" t="s">
        <v>27</v>
      </c>
      <c r="D77" s="13" t="s">
        <v>60</v>
      </c>
      <c r="E77" s="14">
        <f t="shared" si="9"/>
        <v>1176500</v>
      </c>
      <c r="F77" s="15">
        <f t="shared" si="9"/>
        <v>600000</v>
      </c>
      <c r="G77" s="15">
        <f t="shared" si="9"/>
        <v>1776500</v>
      </c>
      <c r="H77" s="15"/>
      <c r="I77" s="15"/>
      <c r="J77" s="15"/>
      <c r="K77" s="15">
        <f t="shared" si="10"/>
        <v>-85002000</v>
      </c>
    </row>
    <row r="78" spans="1:11" ht="15.75" x14ac:dyDescent="0.25">
      <c r="A78" s="16">
        <f t="shared" si="7"/>
        <v>69</v>
      </c>
      <c r="B78" s="17">
        <f t="shared" si="8"/>
        <v>-85002000</v>
      </c>
      <c r="C78" s="12" t="s">
        <v>19</v>
      </c>
      <c r="D78" s="13" t="s">
        <v>60</v>
      </c>
      <c r="E78" s="14">
        <f t="shared" si="9"/>
        <v>1176500</v>
      </c>
      <c r="F78" s="15">
        <f t="shared" si="9"/>
        <v>600000</v>
      </c>
      <c r="G78" s="15">
        <f t="shared" si="9"/>
        <v>1776500</v>
      </c>
      <c r="H78" s="15"/>
      <c r="I78" s="15"/>
      <c r="J78" s="15"/>
      <c r="K78" s="15">
        <f t="shared" si="10"/>
        <v>-86178500</v>
      </c>
    </row>
    <row r="79" spans="1:11" ht="15.75" x14ac:dyDescent="0.25">
      <c r="A79" s="16">
        <f t="shared" si="7"/>
        <v>70</v>
      </c>
      <c r="B79" s="17">
        <f t="shared" si="8"/>
        <v>-86178500</v>
      </c>
      <c r="C79" s="12" t="s">
        <v>20</v>
      </c>
      <c r="D79" s="13" t="s">
        <v>60</v>
      </c>
      <c r="E79" s="14">
        <f t="shared" si="9"/>
        <v>1176500</v>
      </c>
      <c r="F79" s="15">
        <f t="shared" si="9"/>
        <v>600000</v>
      </c>
      <c r="G79" s="15">
        <f t="shared" si="9"/>
        <v>1776500</v>
      </c>
      <c r="H79" s="15"/>
      <c r="I79" s="15"/>
      <c r="J79" s="15"/>
      <c r="K79" s="15">
        <f t="shared" si="10"/>
        <v>-87355000</v>
      </c>
    </row>
    <row r="80" spans="1:11" ht="15.75" x14ac:dyDescent="0.25">
      <c r="A80" s="16">
        <f t="shared" si="7"/>
        <v>71</v>
      </c>
      <c r="B80" s="17">
        <f t="shared" si="8"/>
        <v>-87355000</v>
      </c>
      <c r="E80" s="14">
        <f t="shared" si="9"/>
        <v>1176500</v>
      </c>
      <c r="F80" s="15">
        <f t="shared" si="9"/>
        <v>600000</v>
      </c>
      <c r="G80" s="15">
        <f t="shared" si="9"/>
        <v>1776500</v>
      </c>
      <c r="H80" s="15"/>
      <c r="I80" s="15"/>
      <c r="J80" s="15"/>
      <c r="K80" s="15">
        <f t="shared" si="10"/>
        <v>-88531500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34" workbookViewId="0">
      <selection activeCell="H50" sqref="H50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37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38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v>220713284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35</v>
      </c>
      <c r="B8" s="1"/>
      <c r="C8" s="1"/>
      <c r="D8" s="2">
        <v>36</v>
      </c>
      <c r="E8" s="7"/>
      <c r="F8" s="8">
        <f>+C5*C6</f>
        <v>2648559.4080000003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220713284</v>
      </c>
      <c r="C10" s="12" t="s">
        <v>23</v>
      </c>
      <c r="D10" s="13" t="s">
        <v>28</v>
      </c>
      <c r="E10" s="14">
        <f>4613000-F10</f>
        <v>1964441</v>
      </c>
      <c r="F10" s="18">
        <v>2648559</v>
      </c>
      <c r="G10" s="15">
        <f>+E10+F10</f>
        <v>4613000</v>
      </c>
      <c r="H10" s="15"/>
      <c r="I10" s="15"/>
      <c r="J10" s="15"/>
      <c r="K10" s="15">
        <f>B10-E10-H10-I10-J10</f>
        <v>218748843</v>
      </c>
    </row>
    <row r="11" spans="1:12" ht="15.75" customHeight="1" x14ac:dyDescent="0.25">
      <c r="A11" s="16">
        <f t="shared" ref="A11:A45" si="0">+A10+1</f>
        <v>2</v>
      </c>
      <c r="B11" s="17">
        <f t="shared" ref="B11:B45" si="1">+K10</f>
        <v>218748843</v>
      </c>
      <c r="C11" s="12" t="s">
        <v>24</v>
      </c>
      <c r="D11" s="13" t="s">
        <v>28</v>
      </c>
      <c r="E11" s="14">
        <f t="shared" ref="E11:E45" si="2">+E10</f>
        <v>1964441</v>
      </c>
      <c r="F11" s="15">
        <f t="shared" ref="F11:F45" si="3">+F10</f>
        <v>2648559</v>
      </c>
      <c r="G11" s="15">
        <f t="shared" ref="G11:G45" si="4">+G10</f>
        <v>4613000</v>
      </c>
      <c r="H11" s="15"/>
      <c r="I11" s="15"/>
      <c r="J11" s="15"/>
      <c r="K11" s="15">
        <f t="shared" ref="K11:K45" si="5">B11-E11-H11-I11-J11</f>
        <v>216784402</v>
      </c>
    </row>
    <row r="12" spans="1:12" ht="15.75" customHeight="1" x14ac:dyDescent="0.25">
      <c r="A12" s="16">
        <f t="shared" si="0"/>
        <v>3</v>
      </c>
      <c r="B12" s="17">
        <f t="shared" si="1"/>
        <v>216784402</v>
      </c>
      <c r="C12" s="12" t="s">
        <v>25</v>
      </c>
      <c r="D12" s="13" t="s">
        <v>28</v>
      </c>
      <c r="E12" s="14">
        <f t="shared" si="2"/>
        <v>1964441</v>
      </c>
      <c r="F12" s="15">
        <f t="shared" si="3"/>
        <v>2648559</v>
      </c>
      <c r="G12" s="15">
        <f t="shared" si="4"/>
        <v>4613000</v>
      </c>
      <c r="H12" s="15"/>
      <c r="I12" s="15"/>
      <c r="J12" s="15"/>
      <c r="K12" s="15">
        <f t="shared" si="5"/>
        <v>214819961</v>
      </c>
    </row>
    <row r="13" spans="1:12" ht="15.75" customHeight="1" x14ac:dyDescent="0.25">
      <c r="A13" s="16">
        <f t="shared" si="0"/>
        <v>4</v>
      </c>
      <c r="B13" s="17">
        <f t="shared" si="1"/>
        <v>214819961</v>
      </c>
      <c r="C13" s="12" t="s">
        <v>26</v>
      </c>
      <c r="D13" s="13" t="s">
        <v>28</v>
      </c>
      <c r="E13" s="14">
        <f t="shared" si="2"/>
        <v>1964441</v>
      </c>
      <c r="F13" s="15">
        <f t="shared" si="3"/>
        <v>2648559</v>
      </c>
      <c r="G13" s="15">
        <f t="shared" si="4"/>
        <v>4613000</v>
      </c>
      <c r="H13" s="15"/>
      <c r="I13" s="15"/>
      <c r="J13" s="15"/>
      <c r="K13" s="15">
        <f t="shared" si="5"/>
        <v>212855520</v>
      </c>
    </row>
    <row r="14" spans="1:12" ht="15.75" customHeight="1" x14ac:dyDescent="0.25">
      <c r="A14" s="16">
        <f t="shared" si="0"/>
        <v>5</v>
      </c>
      <c r="B14" s="17">
        <f t="shared" si="1"/>
        <v>212855520</v>
      </c>
      <c r="C14" s="12" t="s">
        <v>16</v>
      </c>
      <c r="D14" s="13" t="s">
        <v>28</v>
      </c>
      <c r="E14" s="14">
        <f t="shared" si="2"/>
        <v>1964441</v>
      </c>
      <c r="F14" s="15">
        <f t="shared" si="3"/>
        <v>2648559</v>
      </c>
      <c r="G14" s="15">
        <f t="shared" si="4"/>
        <v>4613000</v>
      </c>
      <c r="H14" s="15"/>
      <c r="I14" s="15"/>
      <c r="J14" s="15">
        <v>5000000</v>
      </c>
      <c r="K14" s="15">
        <f t="shared" si="5"/>
        <v>205891079</v>
      </c>
    </row>
    <row r="15" spans="1:12" ht="15.75" customHeight="1" x14ac:dyDescent="0.25">
      <c r="A15" s="16">
        <f t="shared" si="0"/>
        <v>6</v>
      </c>
      <c r="B15" s="17">
        <f t="shared" si="1"/>
        <v>205891079</v>
      </c>
      <c r="C15" s="12" t="s">
        <v>17</v>
      </c>
      <c r="D15" s="13" t="s">
        <v>29</v>
      </c>
      <c r="E15" s="14">
        <f t="shared" si="2"/>
        <v>1964441</v>
      </c>
      <c r="F15" s="15">
        <f t="shared" si="3"/>
        <v>2648559</v>
      </c>
      <c r="G15" s="15">
        <f t="shared" si="4"/>
        <v>4613000</v>
      </c>
      <c r="H15" s="15"/>
      <c r="I15" s="15"/>
      <c r="J15" s="15"/>
      <c r="K15" s="15">
        <f t="shared" si="5"/>
        <v>203926638</v>
      </c>
    </row>
    <row r="16" spans="1:12" ht="15.75" customHeight="1" x14ac:dyDescent="0.25">
      <c r="A16" s="16">
        <f t="shared" si="0"/>
        <v>7</v>
      </c>
      <c r="B16" s="17">
        <f t="shared" si="1"/>
        <v>203926638</v>
      </c>
      <c r="C16" s="12" t="s">
        <v>18</v>
      </c>
      <c r="D16" s="13" t="s">
        <v>29</v>
      </c>
      <c r="E16" s="14">
        <f t="shared" si="2"/>
        <v>1964441</v>
      </c>
      <c r="F16" s="15">
        <f t="shared" si="3"/>
        <v>2648559</v>
      </c>
      <c r="G16" s="15">
        <f t="shared" si="4"/>
        <v>4613000</v>
      </c>
      <c r="H16" s="15"/>
      <c r="I16" s="15"/>
      <c r="J16" s="15"/>
      <c r="K16" s="15">
        <f t="shared" si="5"/>
        <v>201962197</v>
      </c>
    </row>
    <row r="17" spans="1:11" ht="15.75" x14ac:dyDescent="0.25">
      <c r="A17" s="16">
        <f t="shared" si="0"/>
        <v>8</v>
      </c>
      <c r="B17" s="17">
        <f t="shared" si="1"/>
        <v>201962197</v>
      </c>
      <c r="C17" s="12" t="s">
        <v>27</v>
      </c>
      <c r="D17" s="13" t="s">
        <v>29</v>
      </c>
      <c r="E17" s="14">
        <f t="shared" si="2"/>
        <v>1964441</v>
      </c>
      <c r="F17" s="15">
        <f t="shared" si="3"/>
        <v>2648559</v>
      </c>
      <c r="G17" s="15">
        <f t="shared" si="4"/>
        <v>4613000</v>
      </c>
      <c r="H17" s="15"/>
      <c r="I17" s="15"/>
      <c r="J17" s="15"/>
      <c r="K17" s="15">
        <f t="shared" si="5"/>
        <v>199997756</v>
      </c>
    </row>
    <row r="18" spans="1:11" ht="15.75" x14ac:dyDescent="0.25">
      <c r="A18" s="16">
        <f t="shared" si="0"/>
        <v>9</v>
      </c>
      <c r="B18" s="17">
        <f t="shared" si="1"/>
        <v>199997756</v>
      </c>
      <c r="C18" s="12" t="s">
        <v>19</v>
      </c>
      <c r="D18" s="13" t="s">
        <v>29</v>
      </c>
      <c r="E18" s="14">
        <f t="shared" si="2"/>
        <v>1964441</v>
      </c>
      <c r="F18" s="15">
        <f t="shared" si="3"/>
        <v>2648559</v>
      </c>
      <c r="G18" s="15">
        <f t="shared" si="4"/>
        <v>4613000</v>
      </c>
      <c r="H18" s="15">
        <v>40000000</v>
      </c>
      <c r="I18" s="15"/>
      <c r="J18" s="15"/>
      <c r="K18" s="15">
        <f t="shared" si="5"/>
        <v>158033315</v>
      </c>
    </row>
    <row r="19" spans="1:11" ht="15.75" x14ac:dyDescent="0.25">
      <c r="A19" s="16">
        <f t="shared" si="0"/>
        <v>10</v>
      </c>
      <c r="B19" s="17">
        <f t="shared" si="1"/>
        <v>158033315</v>
      </c>
      <c r="C19" s="12" t="s">
        <v>20</v>
      </c>
      <c r="D19" s="13" t="s">
        <v>29</v>
      </c>
      <c r="E19" s="14">
        <f t="shared" si="2"/>
        <v>1964441</v>
      </c>
      <c r="F19" s="15">
        <f t="shared" si="3"/>
        <v>2648559</v>
      </c>
      <c r="G19" s="15">
        <f t="shared" si="4"/>
        <v>4613000</v>
      </c>
      <c r="H19" s="15"/>
      <c r="I19" s="15">
        <v>5000000</v>
      </c>
      <c r="J19" s="15"/>
      <c r="K19" s="15">
        <f t="shared" si="5"/>
        <v>151068874</v>
      </c>
    </row>
    <row r="20" spans="1:11" ht="15.75" x14ac:dyDescent="0.25">
      <c r="A20" s="16">
        <f t="shared" si="0"/>
        <v>11</v>
      </c>
      <c r="B20" s="17">
        <f t="shared" si="1"/>
        <v>151068874</v>
      </c>
      <c r="C20" s="12" t="s">
        <v>21</v>
      </c>
      <c r="D20" s="13" t="s">
        <v>29</v>
      </c>
      <c r="E20" s="14">
        <f t="shared" si="2"/>
        <v>1964441</v>
      </c>
      <c r="F20" s="15">
        <f t="shared" si="3"/>
        <v>2648559</v>
      </c>
      <c r="G20" s="15">
        <f t="shared" si="4"/>
        <v>4613000</v>
      </c>
      <c r="H20" s="15"/>
      <c r="I20" s="15"/>
      <c r="J20" s="15"/>
      <c r="K20" s="15">
        <f t="shared" si="5"/>
        <v>149104433</v>
      </c>
    </row>
    <row r="21" spans="1:11" ht="15.75" x14ac:dyDescent="0.25">
      <c r="A21" s="16">
        <f t="shared" si="0"/>
        <v>12</v>
      </c>
      <c r="B21" s="17">
        <f t="shared" si="1"/>
        <v>149104433</v>
      </c>
      <c r="C21" s="12" t="s">
        <v>22</v>
      </c>
      <c r="D21" s="13" t="s">
        <v>29</v>
      </c>
      <c r="E21" s="14">
        <f t="shared" si="2"/>
        <v>1964441</v>
      </c>
      <c r="F21" s="15">
        <f t="shared" si="3"/>
        <v>2648559</v>
      </c>
      <c r="G21" s="15">
        <f t="shared" si="4"/>
        <v>4613000</v>
      </c>
      <c r="H21" s="15"/>
      <c r="I21" s="15"/>
      <c r="J21" s="15"/>
      <c r="K21" s="15">
        <f t="shared" si="5"/>
        <v>147139992</v>
      </c>
    </row>
    <row r="22" spans="1:11" ht="15.75" x14ac:dyDescent="0.25">
      <c r="A22" s="16">
        <f t="shared" si="0"/>
        <v>13</v>
      </c>
      <c r="B22" s="17">
        <f t="shared" si="1"/>
        <v>147139992</v>
      </c>
      <c r="C22" s="12" t="s">
        <v>23</v>
      </c>
      <c r="D22" s="13" t="s">
        <v>29</v>
      </c>
      <c r="E22" s="14">
        <f t="shared" si="2"/>
        <v>1964441</v>
      </c>
      <c r="F22" s="15">
        <f t="shared" si="3"/>
        <v>2648559</v>
      </c>
      <c r="G22" s="15">
        <f t="shared" si="4"/>
        <v>4613000</v>
      </c>
      <c r="H22" s="15"/>
      <c r="I22" s="15"/>
      <c r="J22" s="15"/>
      <c r="K22" s="15">
        <f t="shared" si="5"/>
        <v>145175551</v>
      </c>
    </row>
    <row r="23" spans="1:11" ht="15.75" x14ac:dyDescent="0.25">
      <c r="A23" s="16">
        <f t="shared" si="0"/>
        <v>14</v>
      </c>
      <c r="B23" s="17">
        <f t="shared" si="1"/>
        <v>145175551</v>
      </c>
      <c r="C23" s="12" t="s">
        <v>24</v>
      </c>
      <c r="D23" s="13" t="s">
        <v>29</v>
      </c>
      <c r="E23" s="14">
        <f t="shared" si="2"/>
        <v>1964441</v>
      </c>
      <c r="F23" s="15">
        <f t="shared" si="3"/>
        <v>2648559</v>
      </c>
      <c r="G23" s="15">
        <f t="shared" si="4"/>
        <v>4613000</v>
      </c>
      <c r="H23" s="15"/>
      <c r="I23" s="15"/>
      <c r="J23" s="15"/>
      <c r="K23" s="15">
        <f t="shared" si="5"/>
        <v>143211110</v>
      </c>
    </row>
    <row r="24" spans="1:11" ht="15.75" x14ac:dyDescent="0.25">
      <c r="A24" s="16">
        <f t="shared" si="0"/>
        <v>15</v>
      </c>
      <c r="B24" s="17">
        <f t="shared" si="1"/>
        <v>143211110</v>
      </c>
      <c r="C24" s="12" t="s">
        <v>25</v>
      </c>
      <c r="D24" s="13" t="s">
        <v>29</v>
      </c>
      <c r="E24" s="14">
        <f t="shared" si="2"/>
        <v>1964441</v>
      </c>
      <c r="F24" s="15">
        <f t="shared" si="3"/>
        <v>2648559</v>
      </c>
      <c r="G24" s="15">
        <f t="shared" si="4"/>
        <v>4613000</v>
      </c>
      <c r="H24" s="15"/>
      <c r="I24" s="15"/>
      <c r="J24" s="15"/>
      <c r="K24" s="15">
        <f t="shared" si="5"/>
        <v>141246669</v>
      </c>
    </row>
    <row r="25" spans="1:11" ht="15.75" x14ac:dyDescent="0.25">
      <c r="A25" s="16">
        <f t="shared" si="0"/>
        <v>16</v>
      </c>
      <c r="B25" s="17">
        <f t="shared" si="1"/>
        <v>141246669</v>
      </c>
      <c r="C25" s="12" t="s">
        <v>26</v>
      </c>
      <c r="D25" s="13" t="s">
        <v>29</v>
      </c>
      <c r="E25" s="14">
        <f t="shared" si="2"/>
        <v>1964441</v>
      </c>
      <c r="F25" s="15">
        <f t="shared" si="3"/>
        <v>2648559</v>
      </c>
      <c r="G25" s="15">
        <f t="shared" si="4"/>
        <v>4613000</v>
      </c>
      <c r="H25" s="15"/>
      <c r="I25" s="15"/>
      <c r="J25" s="15"/>
      <c r="K25" s="15">
        <f t="shared" si="5"/>
        <v>139282228</v>
      </c>
    </row>
    <row r="26" spans="1:11" ht="15.75" x14ac:dyDescent="0.25">
      <c r="A26" s="16">
        <f t="shared" si="0"/>
        <v>17</v>
      </c>
      <c r="B26" s="17">
        <f t="shared" si="1"/>
        <v>139282228</v>
      </c>
      <c r="C26" s="12" t="s">
        <v>16</v>
      </c>
      <c r="D26" s="13" t="s">
        <v>29</v>
      </c>
      <c r="E26" s="14">
        <f t="shared" si="2"/>
        <v>1964441</v>
      </c>
      <c r="F26" s="15">
        <f t="shared" si="3"/>
        <v>2648559</v>
      </c>
      <c r="G26" s="15">
        <f t="shared" si="4"/>
        <v>4613000</v>
      </c>
      <c r="H26" s="15"/>
      <c r="I26" s="15"/>
      <c r="J26" s="15">
        <v>5000000</v>
      </c>
      <c r="K26" s="15">
        <f t="shared" si="5"/>
        <v>132317787</v>
      </c>
    </row>
    <row r="27" spans="1:11" ht="15.75" x14ac:dyDescent="0.25">
      <c r="A27" s="16">
        <f t="shared" si="0"/>
        <v>18</v>
      </c>
      <c r="B27" s="17">
        <f t="shared" si="1"/>
        <v>132317787</v>
      </c>
      <c r="C27" s="12" t="s">
        <v>17</v>
      </c>
      <c r="D27" s="13" t="s">
        <v>30</v>
      </c>
      <c r="E27" s="14">
        <f t="shared" si="2"/>
        <v>1964441</v>
      </c>
      <c r="F27" s="15">
        <f t="shared" si="3"/>
        <v>2648559</v>
      </c>
      <c r="G27" s="15">
        <f t="shared" si="4"/>
        <v>4613000</v>
      </c>
      <c r="H27" s="15"/>
      <c r="I27" s="15"/>
      <c r="J27" s="15"/>
      <c r="K27" s="15">
        <f t="shared" si="5"/>
        <v>130353346</v>
      </c>
    </row>
    <row r="28" spans="1:11" ht="15.75" x14ac:dyDescent="0.25">
      <c r="A28" s="16">
        <f t="shared" si="0"/>
        <v>19</v>
      </c>
      <c r="B28" s="17">
        <f t="shared" si="1"/>
        <v>130353346</v>
      </c>
      <c r="C28" s="12" t="s">
        <v>18</v>
      </c>
      <c r="D28" s="13" t="s">
        <v>30</v>
      </c>
      <c r="E28" s="14">
        <f t="shared" si="2"/>
        <v>1964441</v>
      </c>
      <c r="F28" s="15">
        <f t="shared" si="3"/>
        <v>2648559</v>
      </c>
      <c r="G28" s="15">
        <f t="shared" si="4"/>
        <v>4613000</v>
      </c>
      <c r="H28" s="15"/>
      <c r="I28" s="15"/>
      <c r="J28" s="15"/>
      <c r="K28" s="15">
        <f t="shared" si="5"/>
        <v>128388905</v>
      </c>
    </row>
    <row r="29" spans="1:11" ht="15.75" x14ac:dyDescent="0.25">
      <c r="A29" s="16">
        <f t="shared" si="0"/>
        <v>20</v>
      </c>
      <c r="B29" s="17">
        <f t="shared" si="1"/>
        <v>128388905</v>
      </c>
      <c r="C29" s="12" t="s">
        <v>27</v>
      </c>
      <c r="D29" s="13" t="s">
        <v>30</v>
      </c>
      <c r="E29" s="14">
        <f t="shared" si="2"/>
        <v>1964441</v>
      </c>
      <c r="F29" s="15">
        <f t="shared" si="3"/>
        <v>2648559</v>
      </c>
      <c r="G29" s="15">
        <f t="shared" si="4"/>
        <v>4613000</v>
      </c>
      <c r="H29" s="15"/>
      <c r="I29" s="15"/>
      <c r="J29" s="15"/>
      <c r="K29" s="15">
        <f t="shared" si="5"/>
        <v>126424464</v>
      </c>
    </row>
    <row r="30" spans="1:11" ht="15.75" x14ac:dyDescent="0.25">
      <c r="A30" s="16">
        <f t="shared" si="0"/>
        <v>21</v>
      </c>
      <c r="B30" s="17">
        <f t="shared" si="1"/>
        <v>126424464</v>
      </c>
      <c r="C30" s="12" t="s">
        <v>19</v>
      </c>
      <c r="D30" s="13" t="s">
        <v>30</v>
      </c>
      <c r="E30" s="14">
        <f t="shared" si="2"/>
        <v>1964441</v>
      </c>
      <c r="F30" s="15">
        <f t="shared" si="3"/>
        <v>2648559</v>
      </c>
      <c r="G30" s="15">
        <f t="shared" si="4"/>
        <v>4613000</v>
      </c>
      <c r="H30" s="15">
        <v>40000000</v>
      </c>
      <c r="I30" s="15"/>
      <c r="J30" s="15"/>
      <c r="K30" s="15">
        <f t="shared" si="5"/>
        <v>84460023</v>
      </c>
    </row>
    <row r="31" spans="1:11" ht="15.75" x14ac:dyDescent="0.25">
      <c r="A31" s="16">
        <f t="shared" si="0"/>
        <v>22</v>
      </c>
      <c r="B31" s="17">
        <f t="shared" si="1"/>
        <v>84460023</v>
      </c>
      <c r="C31" s="12" t="s">
        <v>20</v>
      </c>
      <c r="D31" s="13" t="s">
        <v>30</v>
      </c>
      <c r="E31" s="14">
        <f t="shared" si="2"/>
        <v>1964441</v>
      </c>
      <c r="F31" s="15">
        <f t="shared" si="3"/>
        <v>2648559</v>
      </c>
      <c r="G31" s="15">
        <f t="shared" si="4"/>
        <v>4613000</v>
      </c>
      <c r="H31" s="15"/>
      <c r="I31" s="15">
        <v>5000000</v>
      </c>
      <c r="J31" s="15"/>
      <c r="K31" s="15">
        <f t="shared" si="5"/>
        <v>77495582</v>
      </c>
    </row>
    <row r="32" spans="1:11" ht="15.75" x14ac:dyDescent="0.25">
      <c r="A32" s="16">
        <f t="shared" si="0"/>
        <v>23</v>
      </c>
      <c r="B32" s="17">
        <f t="shared" si="1"/>
        <v>77495582</v>
      </c>
      <c r="C32" s="12" t="s">
        <v>21</v>
      </c>
      <c r="D32" s="13" t="s">
        <v>30</v>
      </c>
      <c r="E32" s="14">
        <f t="shared" si="2"/>
        <v>1964441</v>
      </c>
      <c r="F32" s="15">
        <f t="shared" si="3"/>
        <v>2648559</v>
      </c>
      <c r="G32" s="15">
        <f t="shared" si="4"/>
        <v>4613000</v>
      </c>
      <c r="H32" s="15"/>
      <c r="I32" s="15"/>
      <c r="J32" s="15"/>
      <c r="K32" s="15">
        <f t="shared" si="5"/>
        <v>75531141</v>
      </c>
    </row>
    <row r="33" spans="1:11" ht="15.75" x14ac:dyDescent="0.25">
      <c r="A33" s="16">
        <f t="shared" si="0"/>
        <v>24</v>
      </c>
      <c r="B33" s="17">
        <f t="shared" si="1"/>
        <v>75531141</v>
      </c>
      <c r="C33" s="12" t="s">
        <v>22</v>
      </c>
      <c r="D33" s="13" t="s">
        <v>30</v>
      </c>
      <c r="E33" s="14">
        <f t="shared" si="2"/>
        <v>1964441</v>
      </c>
      <c r="F33" s="15">
        <f t="shared" si="3"/>
        <v>2648559</v>
      </c>
      <c r="G33" s="15">
        <f t="shared" si="4"/>
        <v>4613000</v>
      </c>
      <c r="H33" s="15"/>
      <c r="I33" s="15"/>
      <c r="J33" s="15"/>
      <c r="K33" s="15">
        <f t="shared" si="5"/>
        <v>73566700</v>
      </c>
    </row>
    <row r="34" spans="1:11" ht="15.75" x14ac:dyDescent="0.25">
      <c r="A34" s="16">
        <f t="shared" si="0"/>
        <v>25</v>
      </c>
      <c r="B34" s="17">
        <f t="shared" si="1"/>
        <v>73566700</v>
      </c>
      <c r="C34" s="12" t="s">
        <v>23</v>
      </c>
      <c r="D34" s="13" t="s">
        <v>30</v>
      </c>
      <c r="E34" s="14">
        <f t="shared" si="2"/>
        <v>1964441</v>
      </c>
      <c r="F34" s="15">
        <f t="shared" si="3"/>
        <v>2648559</v>
      </c>
      <c r="G34" s="15">
        <f t="shared" si="4"/>
        <v>4613000</v>
      </c>
      <c r="H34" s="15"/>
      <c r="I34" s="15"/>
      <c r="J34" s="15"/>
      <c r="K34" s="15">
        <f t="shared" si="5"/>
        <v>71602259</v>
      </c>
    </row>
    <row r="35" spans="1:11" ht="15.75" x14ac:dyDescent="0.25">
      <c r="A35" s="16">
        <f t="shared" si="0"/>
        <v>26</v>
      </c>
      <c r="B35" s="17">
        <f t="shared" si="1"/>
        <v>71602259</v>
      </c>
      <c r="C35" s="12" t="s">
        <v>24</v>
      </c>
      <c r="D35" s="13" t="s">
        <v>30</v>
      </c>
      <c r="E35" s="14">
        <f t="shared" si="2"/>
        <v>1964441</v>
      </c>
      <c r="F35" s="15">
        <f t="shared" si="3"/>
        <v>2648559</v>
      </c>
      <c r="G35" s="15">
        <f t="shared" si="4"/>
        <v>4613000</v>
      </c>
      <c r="H35" s="15"/>
      <c r="I35" s="15"/>
      <c r="J35" s="15"/>
      <c r="K35" s="15">
        <f t="shared" si="5"/>
        <v>69637818</v>
      </c>
    </row>
    <row r="36" spans="1:11" ht="15.75" x14ac:dyDescent="0.25">
      <c r="A36" s="16">
        <f t="shared" si="0"/>
        <v>27</v>
      </c>
      <c r="B36" s="17">
        <f t="shared" si="1"/>
        <v>69637818</v>
      </c>
      <c r="C36" s="12" t="s">
        <v>25</v>
      </c>
      <c r="D36" s="13" t="s">
        <v>30</v>
      </c>
      <c r="E36" s="14">
        <f t="shared" si="2"/>
        <v>1964441</v>
      </c>
      <c r="F36" s="15">
        <f t="shared" si="3"/>
        <v>2648559</v>
      </c>
      <c r="G36" s="15">
        <f t="shared" si="4"/>
        <v>4613000</v>
      </c>
      <c r="H36" s="15"/>
      <c r="I36" s="15"/>
      <c r="J36" s="15"/>
      <c r="K36" s="15">
        <f t="shared" si="5"/>
        <v>67673377</v>
      </c>
    </row>
    <row r="37" spans="1:11" ht="15.75" x14ac:dyDescent="0.25">
      <c r="A37" s="16">
        <f t="shared" si="0"/>
        <v>28</v>
      </c>
      <c r="B37" s="17">
        <f t="shared" si="1"/>
        <v>67673377</v>
      </c>
      <c r="C37" s="12" t="s">
        <v>26</v>
      </c>
      <c r="D37" s="13" t="s">
        <v>30</v>
      </c>
      <c r="E37" s="14">
        <f t="shared" si="2"/>
        <v>1964441</v>
      </c>
      <c r="F37" s="15">
        <f t="shared" si="3"/>
        <v>2648559</v>
      </c>
      <c r="G37" s="15">
        <f t="shared" si="4"/>
        <v>4613000</v>
      </c>
      <c r="H37" s="15"/>
      <c r="I37" s="15"/>
      <c r="J37" s="15"/>
      <c r="K37" s="15">
        <f t="shared" si="5"/>
        <v>65708936</v>
      </c>
    </row>
    <row r="38" spans="1:11" ht="15.75" x14ac:dyDescent="0.25">
      <c r="A38" s="16">
        <f t="shared" si="0"/>
        <v>29</v>
      </c>
      <c r="B38" s="17">
        <f t="shared" si="1"/>
        <v>65708936</v>
      </c>
      <c r="C38" s="12" t="s">
        <v>16</v>
      </c>
      <c r="D38" s="13" t="s">
        <v>30</v>
      </c>
      <c r="E38" s="14">
        <f t="shared" si="2"/>
        <v>1964441</v>
      </c>
      <c r="F38" s="15">
        <f t="shared" si="3"/>
        <v>2648559</v>
      </c>
      <c r="G38" s="15">
        <f t="shared" si="4"/>
        <v>4613000</v>
      </c>
      <c r="H38" s="15"/>
      <c r="I38" s="15"/>
      <c r="J38" s="15">
        <v>5000000</v>
      </c>
      <c r="K38" s="15">
        <f t="shared" si="5"/>
        <v>58744495</v>
      </c>
    </row>
    <row r="39" spans="1:11" ht="15.75" x14ac:dyDescent="0.25">
      <c r="A39" s="16">
        <f t="shared" si="0"/>
        <v>30</v>
      </c>
      <c r="B39" s="17">
        <f t="shared" si="1"/>
        <v>58744495</v>
      </c>
      <c r="C39" s="12" t="s">
        <v>17</v>
      </c>
      <c r="D39" s="13" t="s">
        <v>31</v>
      </c>
      <c r="E39" s="14">
        <f t="shared" si="2"/>
        <v>1964441</v>
      </c>
      <c r="F39" s="15">
        <f t="shared" si="3"/>
        <v>2648559</v>
      </c>
      <c r="G39" s="15">
        <f t="shared" si="4"/>
        <v>4613000</v>
      </c>
      <c r="H39" s="15"/>
      <c r="I39" s="15"/>
      <c r="J39" s="15"/>
      <c r="K39" s="15">
        <f t="shared" si="5"/>
        <v>56780054</v>
      </c>
    </row>
    <row r="40" spans="1:11" ht="15.75" x14ac:dyDescent="0.25">
      <c r="A40" s="16">
        <f t="shared" si="0"/>
        <v>31</v>
      </c>
      <c r="B40" s="17">
        <f t="shared" si="1"/>
        <v>56780054</v>
      </c>
      <c r="C40" s="12" t="s">
        <v>18</v>
      </c>
      <c r="D40" s="13" t="s">
        <v>31</v>
      </c>
      <c r="E40" s="14">
        <f t="shared" si="2"/>
        <v>1964441</v>
      </c>
      <c r="F40" s="15">
        <f t="shared" si="3"/>
        <v>2648559</v>
      </c>
      <c r="G40" s="15">
        <f t="shared" si="4"/>
        <v>4613000</v>
      </c>
      <c r="H40" s="15"/>
      <c r="I40" s="15"/>
      <c r="J40" s="15"/>
      <c r="K40" s="15">
        <f t="shared" si="5"/>
        <v>54815613</v>
      </c>
    </row>
    <row r="41" spans="1:11" ht="15.75" x14ac:dyDescent="0.25">
      <c r="A41" s="16">
        <f t="shared" si="0"/>
        <v>32</v>
      </c>
      <c r="B41" s="17">
        <f t="shared" si="1"/>
        <v>54815613</v>
      </c>
      <c r="C41" s="12" t="s">
        <v>27</v>
      </c>
      <c r="D41" s="13" t="s">
        <v>31</v>
      </c>
      <c r="E41" s="14">
        <f t="shared" si="2"/>
        <v>1964441</v>
      </c>
      <c r="F41" s="15">
        <f t="shared" si="3"/>
        <v>2648559</v>
      </c>
      <c r="G41" s="15">
        <f t="shared" si="4"/>
        <v>4613000</v>
      </c>
      <c r="H41" s="15"/>
      <c r="I41" s="15"/>
      <c r="J41" s="15"/>
      <c r="K41" s="15">
        <f t="shared" si="5"/>
        <v>52851172</v>
      </c>
    </row>
    <row r="42" spans="1:11" ht="15.75" x14ac:dyDescent="0.25">
      <c r="A42" s="16">
        <f t="shared" si="0"/>
        <v>33</v>
      </c>
      <c r="B42" s="17">
        <f t="shared" si="1"/>
        <v>52851172</v>
      </c>
      <c r="C42" s="12" t="s">
        <v>19</v>
      </c>
      <c r="D42" s="13" t="s">
        <v>31</v>
      </c>
      <c r="E42" s="14">
        <f t="shared" si="2"/>
        <v>1964441</v>
      </c>
      <c r="F42" s="15">
        <f t="shared" si="3"/>
        <v>2648559</v>
      </c>
      <c r="G42" s="15">
        <f t="shared" si="4"/>
        <v>4613000</v>
      </c>
      <c r="H42" s="15">
        <v>40000000</v>
      </c>
      <c r="I42" s="15"/>
      <c r="J42" s="15"/>
      <c r="K42" s="15">
        <f t="shared" si="5"/>
        <v>10886731</v>
      </c>
    </row>
    <row r="43" spans="1:11" ht="15.75" x14ac:dyDescent="0.25">
      <c r="A43" s="16">
        <f t="shared" si="0"/>
        <v>34</v>
      </c>
      <c r="B43" s="17">
        <f t="shared" si="1"/>
        <v>10886731</v>
      </c>
      <c r="C43" s="12" t="s">
        <v>20</v>
      </c>
      <c r="D43" s="13" t="s">
        <v>31</v>
      </c>
      <c r="E43" s="14">
        <f t="shared" si="2"/>
        <v>1964441</v>
      </c>
      <c r="F43" s="15">
        <f t="shared" si="3"/>
        <v>2648559</v>
      </c>
      <c r="G43" s="15">
        <f t="shared" si="4"/>
        <v>4613000</v>
      </c>
      <c r="H43" s="15"/>
      <c r="I43" s="15">
        <v>5000000</v>
      </c>
      <c r="J43" s="15"/>
      <c r="K43" s="15">
        <f t="shared" si="5"/>
        <v>3922290</v>
      </c>
    </row>
    <row r="44" spans="1:11" ht="15.75" x14ac:dyDescent="0.25">
      <c r="A44" s="16">
        <f t="shared" si="0"/>
        <v>35</v>
      </c>
      <c r="B44" s="17">
        <f t="shared" si="1"/>
        <v>3922290</v>
      </c>
      <c r="C44" s="12" t="s">
        <v>21</v>
      </c>
      <c r="D44" s="13" t="s">
        <v>31</v>
      </c>
      <c r="E44" s="14">
        <f t="shared" si="2"/>
        <v>1964441</v>
      </c>
      <c r="F44" s="15">
        <f t="shared" si="3"/>
        <v>2648559</v>
      </c>
      <c r="G44" s="15">
        <f t="shared" si="4"/>
        <v>4613000</v>
      </c>
      <c r="H44" s="15"/>
      <c r="I44" s="15"/>
      <c r="J44" s="15"/>
      <c r="K44" s="15">
        <f t="shared" si="5"/>
        <v>1957849</v>
      </c>
    </row>
    <row r="45" spans="1:11" ht="15.75" x14ac:dyDescent="0.25">
      <c r="A45" s="16">
        <f t="shared" si="0"/>
        <v>36</v>
      </c>
      <c r="B45" s="17">
        <f t="shared" si="1"/>
        <v>1957849</v>
      </c>
      <c r="C45" s="12" t="s">
        <v>22</v>
      </c>
      <c r="D45" s="13" t="s">
        <v>31</v>
      </c>
      <c r="E45" s="14">
        <f t="shared" si="2"/>
        <v>1964441</v>
      </c>
      <c r="F45" s="15">
        <f t="shared" si="3"/>
        <v>2648559</v>
      </c>
      <c r="G45" s="15">
        <f t="shared" si="4"/>
        <v>4613000</v>
      </c>
      <c r="H45" s="15"/>
      <c r="I45" s="15"/>
      <c r="J45" s="15"/>
      <c r="K45" s="15">
        <f t="shared" si="5"/>
        <v>-6592</v>
      </c>
    </row>
    <row r="46" spans="1:11" ht="15.75" x14ac:dyDescent="0.25">
      <c r="A46" s="16"/>
      <c r="B46" s="17"/>
      <c r="C46" s="12"/>
      <c r="D46" s="13"/>
      <c r="E46" s="14"/>
      <c r="F46" s="15"/>
      <c r="G46" s="15"/>
      <c r="H46" s="15"/>
      <c r="I46" s="15"/>
      <c r="J46" s="15"/>
      <c r="K46" s="15"/>
    </row>
    <row r="47" spans="1:11" ht="15.75" x14ac:dyDescent="0.25">
      <c r="A47" s="16"/>
      <c r="B47" s="17"/>
      <c r="C47" s="12"/>
      <c r="D47" s="13"/>
      <c r="E47" s="14"/>
      <c r="F47" s="15"/>
      <c r="G47" s="15"/>
      <c r="H47" s="15"/>
      <c r="I47" s="15"/>
      <c r="J47" s="15"/>
      <c r="K47" s="15"/>
    </row>
    <row r="48" spans="1:11" ht="15.75" x14ac:dyDescent="0.25">
      <c r="A48" s="16"/>
      <c r="B48" s="17"/>
      <c r="C48" s="12"/>
      <c r="D48" s="13"/>
      <c r="E48" s="14"/>
      <c r="F48" s="15"/>
      <c r="G48" s="15"/>
      <c r="H48" s="15"/>
      <c r="I48" s="15"/>
      <c r="J48" s="15"/>
      <c r="K48" s="15"/>
    </row>
    <row r="49" spans="1:11" ht="15.75" x14ac:dyDescent="0.25">
      <c r="A49" s="16"/>
      <c r="B49" s="17"/>
      <c r="C49" s="12"/>
      <c r="D49" s="13"/>
      <c r="E49" s="14"/>
      <c r="F49" s="15"/>
      <c r="G49" s="15"/>
      <c r="H49" s="15"/>
      <c r="I49" s="15"/>
      <c r="J49" s="15"/>
      <c r="K49" s="15"/>
    </row>
    <row r="50" spans="1:11" ht="15.75" x14ac:dyDescent="0.25">
      <c r="A50" s="16"/>
      <c r="B50" s="17"/>
      <c r="C50" s="12"/>
      <c r="D50" s="13"/>
      <c r="E50" s="14"/>
      <c r="F50" s="15"/>
      <c r="G50" s="15"/>
      <c r="H50" s="15"/>
      <c r="I50" s="15"/>
      <c r="J50" s="15"/>
      <c r="K50" s="15"/>
    </row>
    <row r="51" spans="1:11" ht="15.75" x14ac:dyDescent="0.25">
      <c r="A51" s="16"/>
      <c r="B51" s="17"/>
      <c r="C51" s="12"/>
      <c r="D51" s="13"/>
      <c r="E51" s="14"/>
      <c r="F51" s="15"/>
      <c r="G51" s="15"/>
      <c r="H51" s="15"/>
      <c r="I51" s="15"/>
      <c r="J51" s="15"/>
      <c r="K51" s="15"/>
    </row>
    <row r="52" spans="1:11" ht="15.75" x14ac:dyDescent="0.25">
      <c r="A52" s="16"/>
      <c r="B52" s="17"/>
      <c r="C52" s="12"/>
      <c r="D52" s="13"/>
      <c r="E52" s="14"/>
      <c r="F52" s="15"/>
      <c r="G52" s="15"/>
      <c r="H52" s="15"/>
      <c r="I52" s="15"/>
      <c r="J52" s="15"/>
      <c r="K52" s="15"/>
    </row>
    <row r="53" spans="1:11" ht="15.75" x14ac:dyDescent="0.25">
      <c r="A53" s="16"/>
      <c r="B53" s="17"/>
      <c r="C53" s="12"/>
      <c r="D53" s="13"/>
      <c r="E53" s="14"/>
      <c r="F53" s="15"/>
      <c r="G53" s="15"/>
      <c r="H53" s="15"/>
      <c r="I53" s="15"/>
      <c r="J53" s="15"/>
      <c r="K53" s="15"/>
    </row>
    <row r="54" spans="1:11" ht="15.75" x14ac:dyDescent="0.25">
      <c r="A54" s="16"/>
      <c r="B54" s="17"/>
      <c r="C54" s="12"/>
      <c r="D54" s="13"/>
      <c r="E54" s="14"/>
      <c r="F54" s="15"/>
      <c r="G54" s="15"/>
      <c r="H54" s="15"/>
      <c r="I54" s="15"/>
      <c r="J54" s="15"/>
      <c r="K54" s="15"/>
    </row>
    <row r="55" spans="1:11" ht="15.75" x14ac:dyDescent="0.25">
      <c r="A55" s="16"/>
      <c r="B55" s="17"/>
      <c r="C55" s="12"/>
      <c r="D55" s="13"/>
      <c r="E55" s="14"/>
      <c r="F55" s="15"/>
      <c r="G55" s="15"/>
      <c r="H55" s="15"/>
      <c r="I55" s="15"/>
      <c r="J55" s="15"/>
      <c r="K55" s="15"/>
    </row>
    <row r="56" spans="1:11" ht="15.75" x14ac:dyDescent="0.25">
      <c r="A56" s="16"/>
      <c r="B56" s="17"/>
      <c r="C56" s="24"/>
      <c r="D56" s="25"/>
      <c r="E56" s="14"/>
      <c r="F56" s="15"/>
      <c r="G56" s="15"/>
      <c r="H56" s="15"/>
      <c r="I56" s="15"/>
      <c r="J56" s="15"/>
      <c r="K56" s="15"/>
    </row>
    <row r="57" spans="1:11" ht="15.75" x14ac:dyDescent="0.25">
      <c r="A57" s="16"/>
      <c r="B57" s="17"/>
      <c r="C57" s="28"/>
      <c r="D57" s="28"/>
      <c r="E57" s="14"/>
      <c r="F57" s="15"/>
      <c r="G57" s="15"/>
      <c r="H57" s="15"/>
      <c r="I57" s="15"/>
      <c r="J57" s="15"/>
      <c r="K57" s="15"/>
    </row>
    <row r="58" spans="1:11" ht="15.75" x14ac:dyDescent="0.25">
      <c r="A58" s="22"/>
      <c r="B58" s="23"/>
      <c r="C58" s="28"/>
      <c r="D58" s="28"/>
      <c r="E58" s="26"/>
      <c r="F58" s="27"/>
      <c r="G58" s="27"/>
      <c r="H58" s="27"/>
      <c r="I58" s="27"/>
      <c r="J58" s="27"/>
      <c r="K58" s="27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0866141732283472" right="0.70866141732283472" top="0.74803149606299213" bottom="0.74803149606299213" header="0.31496062992125984" footer="0.31496062992125984"/>
  <pageSetup paperSize="9" scale="72" orientation="landscape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80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81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50000000</f>
        <v>50000000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49</v>
      </c>
      <c r="B8" s="1"/>
      <c r="C8" s="1"/>
      <c r="D8" s="2">
        <v>36</v>
      </c>
      <c r="E8" s="7"/>
      <c r="F8" s="8">
        <f>+C5*C6</f>
        <v>600000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50000000</v>
      </c>
      <c r="C10" s="12" t="s">
        <v>23</v>
      </c>
      <c r="D10" s="13" t="s">
        <v>28</v>
      </c>
      <c r="E10" s="14">
        <f>1450000-F10</f>
        <v>850000</v>
      </c>
      <c r="F10" s="18">
        <v>600000</v>
      </c>
      <c r="G10" s="15">
        <f>+E10+F10</f>
        <v>1450000</v>
      </c>
      <c r="H10" s="15"/>
      <c r="I10" s="15"/>
      <c r="J10" s="15"/>
      <c r="K10" s="15">
        <f>B10-E10-H10-I10-J10</f>
        <v>49150000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49150000</v>
      </c>
      <c r="C11" s="12" t="s">
        <v>24</v>
      </c>
      <c r="D11" s="13" t="s">
        <v>28</v>
      </c>
      <c r="E11" s="14">
        <f t="shared" ref="E11:G26" si="2">+E10</f>
        <v>850000</v>
      </c>
      <c r="F11" s="15">
        <f t="shared" si="2"/>
        <v>600000</v>
      </c>
      <c r="G11" s="15">
        <f t="shared" si="2"/>
        <v>1450000</v>
      </c>
      <c r="H11" s="15"/>
      <c r="I11" s="15"/>
      <c r="J11" s="15"/>
      <c r="K11" s="15">
        <f t="shared" ref="K11:K74" si="3">B11-E11-H11-I11-J11</f>
        <v>48300000</v>
      </c>
    </row>
    <row r="12" spans="1:11" ht="15.75" customHeight="1" x14ac:dyDescent="0.25">
      <c r="A12" s="16">
        <f t="shared" si="0"/>
        <v>3</v>
      </c>
      <c r="B12" s="17">
        <f t="shared" si="1"/>
        <v>48300000</v>
      </c>
      <c r="C12" s="12" t="s">
        <v>25</v>
      </c>
      <c r="D12" s="13" t="s">
        <v>28</v>
      </c>
      <c r="E12" s="14">
        <f t="shared" si="2"/>
        <v>850000</v>
      </c>
      <c r="F12" s="15">
        <f t="shared" si="2"/>
        <v>600000</v>
      </c>
      <c r="G12" s="15">
        <f t="shared" si="2"/>
        <v>1450000</v>
      </c>
      <c r="H12" s="15"/>
      <c r="I12" s="15"/>
      <c r="J12" s="15"/>
      <c r="K12" s="15">
        <f t="shared" si="3"/>
        <v>47450000</v>
      </c>
    </row>
    <row r="13" spans="1:11" ht="15.75" customHeight="1" x14ac:dyDescent="0.25">
      <c r="A13" s="16">
        <f t="shared" si="0"/>
        <v>4</v>
      </c>
      <c r="B13" s="17">
        <f t="shared" si="1"/>
        <v>47450000</v>
      </c>
      <c r="C13" s="12" t="s">
        <v>26</v>
      </c>
      <c r="D13" s="13" t="s">
        <v>28</v>
      </c>
      <c r="E13" s="14">
        <f t="shared" si="2"/>
        <v>850000</v>
      </c>
      <c r="F13" s="15">
        <f t="shared" si="2"/>
        <v>600000</v>
      </c>
      <c r="G13" s="15">
        <f t="shared" si="2"/>
        <v>1450000</v>
      </c>
      <c r="H13" s="15"/>
      <c r="I13" s="15"/>
      <c r="J13" s="15"/>
      <c r="K13" s="15">
        <f t="shared" si="3"/>
        <v>46600000</v>
      </c>
    </row>
    <row r="14" spans="1:11" ht="15.75" customHeight="1" x14ac:dyDescent="0.25">
      <c r="A14" s="16">
        <f t="shared" si="0"/>
        <v>5</v>
      </c>
      <c r="B14" s="17">
        <f t="shared" si="1"/>
        <v>46600000</v>
      </c>
      <c r="C14" s="12" t="s">
        <v>16</v>
      </c>
      <c r="D14" s="13" t="s">
        <v>28</v>
      </c>
      <c r="E14" s="14">
        <f t="shared" si="2"/>
        <v>850000</v>
      </c>
      <c r="F14" s="15">
        <f t="shared" si="2"/>
        <v>600000</v>
      </c>
      <c r="G14" s="15">
        <f t="shared" si="2"/>
        <v>1450000</v>
      </c>
      <c r="H14" s="15"/>
      <c r="I14" s="15"/>
      <c r="J14" s="15">
        <v>5000000</v>
      </c>
      <c r="K14" s="15">
        <f t="shared" si="3"/>
        <v>40750000</v>
      </c>
    </row>
    <row r="15" spans="1:11" ht="15.75" customHeight="1" x14ac:dyDescent="0.25">
      <c r="A15" s="16">
        <f t="shared" si="0"/>
        <v>6</v>
      </c>
      <c r="B15" s="17">
        <f t="shared" si="1"/>
        <v>40750000</v>
      </c>
      <c r="C15" s="12" t="s">
        <v>17</v>
      </c>
      <c r="D15" s="13" t="s">
        <v>29</v>
      </c>
      <c r="E15" s="14">
        <f t="shared" si="2"/>
        <v>850000</v>
      </c>
      <c r="F15" s="15">
        <f t="shared" si="2"/>
        <v>600000</v>
      </c>
      <c r="G15" s="15">
        <f t="shared" si="2"/>
        <v>1450000</v>
      </c>
      <c r="H15" s="15"/>
      <c r="I15" s="15"/>
      <c r="J15" s="15"/>
      <c r="K15" s="15">
        <f t="shared" si="3"/>
        <v>39900000</v>
      </c>
    </row>
    <row r="16" spans="1:11" ht="15.75" customHeight="1" x14ac:dyDescent="0.25">
      <c r="A16" s="16">
        <f t="shared" si="0"/>
        <v>7</v>
      </c>
      <c r="B16" s="17">
        <f t="shared" si="1"/>
        <v>39900000</v>
      </c>
      <c r="C16" s="12" t="s">
        <v>18</v>
      </c>
      <c r="D16" s="13" t="s">
        <v>29</v>
      </c>
      <c r="E16" s="14">
        <f t="shared" si="2"/>
        <v>850000</v>
      </c>
      <c r="F16" s="15">
        <f t="shared" si="2"/>
        <v>600000</v>
      </c>
      <c r="G16" s="15">
        <f t="shared" si="2"/>
        <v>1450000</v>
      </c>
      <c r="H16" s="15"/>
      <c r="I16" s="15"/>
      <c r="J16" s="15"/>
      <c r="K16" s="15">
        <f t="shared" si="3"/>
        <v>39050000</v>
      </c>
    </row>
    <row r="17" spans="1:11" ht="15.75" customHeight="1" x14ac:dyDescent="0.25">
      <c r="A17" s="16">
        <f t="shared" si="0"/>
        <v>8</v>
      </c>
      <c r="B17" s="17">
        <f t="shared" si="1"/>
        <v>39050000</v>
      </c>
      <c r="C17" s="12" t="s">
        <v>27</v>
      </c>
      <c r="D17" s="13" t="s">
        <v>29</v>
      </c>
      <c r="E17" s="14">
        <f t="shared" si="2"/>
        <v>850000</v>
      </c>
      <c r="F17" s="15">
        <f t="shared" si="2"/>
        <v>600000</v>
      </c>
      <c r="G17" s="15">
        <f t="shared" si="2"/>
        <v>1450000</v>
      </c>
      <c r="H17" s="15"/>
      <c r="I17" s="15"/>
      <c r="J17" s="15"/>
      <c r="K17" s="15">
        <f t="shared" si="3"/>
        <v>38200000</v>
      </c>
    </row>
    <row r="18" spans="1:11" ht="15.75" customHeight="1" x14ac:dyDescent="0.25">
      <c r="A18" s="16">
        <f t="shared" si="0"/>
        <v>9</v>
      </c>
      <c r="B18" s="17">
        <f t="shared" si="1"/>
        <v>38200000</v>
      </c>
      <c r="C18" s="12" t="s">
        <v>19</v>
      </c>
      <c r="D18" s="13" t="s">
        <v>29</v>
      </c>
      <c r="E18" s="14">
        <f t="shared" si="2"/>
        <v>850000</v>
      </c>
      <c r="F18" s="15">
        <f t="shared" si="2"/>
        <v>600000</v>
      </c>
      <c r="G18" s="15">
        <f t="shared" si="2"/>
        <v>1450000</v>
      </c>
      <c r="H18" s="15">
        <v>5000000</v>
      </c>
      <c r="I18" s="15"/>
      <c r="J18" s="15"/>
      <c r="K18" s="15">
        <f t="shared" si="3"/>
        <v>32350000</v>
      </c>
    </row>
    <row r="19" spans="1:11" ht="15.75" customHeight="1" x14ac:dyDescent="0.25">
      <c r="A19" s="16">
        <f t="shared" si="0"/>
        <v>10</v>
      </c>
      <c r="B19" s="17">
        <f t="shared" si="1"/>
        <v>32350000</v>
      </c>
      <c r="C19" s="12" t="s">
        <v>20</v>
      </c>
      <c r="D19" s="13" t="s">
        <v>29</v>
      </c>
      <c r="E19" s="14">
        <f t="shared" si="2"/>
        <v>850000</v>
      </c>
      <c r="F19" s="15">
        <f t="shared" si="2"/>
        <v>600000</v>
      </c>
      <c r="G19" s="15">
        <f t="shared" si="2"/>
        <v>1450000</v>
      </c>
      <c r="H19" s="31"/>
      <c r="I19" s="15">
        <v>5000000</v>
      </c>
      <c r="J19" s="15"/>
      <c r="K19" s="15">
        <f t="shared" si="3"/>
        <v>26500000</v>
      </c>
    </row>
    <row r="20" spans="1:11" ht="15.75" customHeight="1" x14ac:dyDescent="0.25">
      <c r="A20" s="16">
        <f t="shared" si="0"/>
        <v>11</v>
      </c>
      <c r="B20" s="17">
        <f t="shared" si="1"/>
        <v>26500000</v>
      </c>
      <c r="C20" s="12" t="s">
        <v>21</v>
      </c>
      <c r="D20" s="13" t="s">
        <v>29</v>
      </c>
      <c r="E20" s="14">
        <f t="shared" si="2"/>
        <v>850000</v>
      </c>
      <c r="F20" s="15">
        <f t="shared" si="2"/>
        <v>600000</v>
      </c>
      <c r="G20" s="15">
        <f t="shared" si="2"/>
        <v>1450000</v>
      </c>
      <c r="H20" s="15"/>
      <c r="I20" s="15"/>
      <c r="J20" s="15"/>
      <c r="K20" s="15">
        <f t="shared" si="3"/>
        <v>25650000</v>
      </c>
    </row>
    <row r="21" spans="1:11" ht="15.75" customHeight="1" x14ac:dyDescent="0.25">
      <c r="A21" s="16">
        <f t="shared" si="0"/>
        <v>12</v>
      </c>
      <c r="B21" s="17">
        <f t="shared" si="1"/>
        <v>25650000</v>
      </c>
      <c r="C21" s="12" t="s">
        <v>22</v>
      </c>
      <c r="D21" s="13" t="s">
        <v>29</v>
      </c>
      <c r="E21" s="14">
        <f t="shared" si="2"/>
        <v>850000</v>
      </c>
      <c r="F21" s="15">
        <f t="shared" si="2"/>
        <v>600000</v>
      </c>
      <c r="G21" s="15">
        <f t="shared" si="2"/>
        <v>1450000</v>
      </c>
      <c r="H21" s="15"/>
      <c r="I21" s="15"/>
      <c r="J21" s="15"/>
      <c r="K21" s="15">
        <f t="shared" si="3"/>
        <v>24800000</v>
      </c>
    </row>
    <row r="22" spans="1:11" ht="15.75" customHeight="1" x14ac:dyDescent="0.25">
      <c r="A22" s="16">
        <f t="shared" si="0"/>
        <v>13</v>
      </c>
      <c r="B22" s="17">
        <f t="shared" si="1"/>
        <v>24800000</v>
      </c>
      <c r="C22" s="12" t="s">
        <v>23</v>
      </c>
      <c r="D22" s="13" t="s">
        <v>29</v>
      </c>
      <c r="E22" s="14">
        <f t="shared" si="2"/>
        <v>850000</v>
      </c>
      <c r="F22" s="15">
        <f t="shared" si="2"/>
        <v>600000</v>
      </c>
      <c r="G22" s="15">
        <f t="shared" si="2"/>
        <v>1450000</v>
      </c>
      <c r="H22" s="15"/>
      <c r="I22" s="15"/>
      <c r="J22" s="15"/>
      <c r="K22" s="15">
        <f t="shared" si="3"/>
        <v>23950000</v>
      </c>
    </row>
    <row r="23" spans="1:11" ht="15.75" customHeight="1" x14ac:dyDescent="0.25">
      <c r="A23" s="16">
        <f t="shared" si="0"/>
        <v>14</v>
      </c>
      <c r="B23" s="17">
        <f t="shared" si="1"/>
        <v>23950000</v>
      </c>
      <c r="C23" s="12" t="s">
        <v>24</v>
      </c>
      <c r="D23" s="13" t="s">
        <v>29</v>
      </c>
      <c r="E23" s="14">
        <f t="shared" si="2"/>
        <v>850000</v>
      </c>
      <c r="F23" s="15">
        <f t="shared" si="2"/>
        <v>600000</v>
      </c>
      <c r="G23" s="15">
        <f t="shared" si="2"/>
        <v>1450000</v>
      </c>
      <c r="H23" s="15"/>
      <c r="I23" s="15"/>
      <c r="J23" s="15"/>
      <c r="K23" s="15">
        <f t="shared" si="3"/>
        <v>23100000</v>
      </c>
    </row>
    <row r="24" spans="1:11" ht="15.75" customHeight="1" x14ac:dyDescent="0.25">
      <c r="A24" s="16">
        <f t="shared" si="0"/>
        <v>15</v>
      </c>
      <c r="B24" s="17">
        <f t="shared" si="1"/>
        <v>23100000</v>
      </c>
      <c r="C24" s="12" t="s">
        <v>25</v>
      </c>
      <c r="D24" s="13" t="s">
        <v>29</v>
      </c>
      <c r="E24" s="14">
        <f t="shared" si="2"/>
        <v>850000</v>
      </c>
      <c r="F24" s="15">
        <f t="shared" si="2"/>
        <v>600000</v>
      </c>
      <c r="G24" s="15">
        <f t="shared" si="2"/>
        <v>1450000</v>
      </c>
      <c r="H24" s="15"/>
      <c r="I24" s="15"/>
      <c r="J24" s="15"/>
      <c r="K24" s="15">
        <f t="shared" si="3"/>
        <v>22250000</v>
      </c>
    </row>
    <row r="25" spans="1:11" ht="15.75" customHeight="1" x14ac:dyDescent="0.25">
      <c r="A25" s="16">
        <f t="shared" si="0"/>
        <v>16</v>
      </c>
      <c r="B25" s="17">
        <f t="shared" si="1"/>
        <v>22250000</v>
      </c>
      <c r="C25" s="12" t="s">
        <v>26</v>
      </c>
      <c r="D25" s="13" t="s">
        <v>29</v>
      </c>
      <c r="E25" s="14">
        <f t="shared" si="2"/>
        <v>850000</v>
      </c>
      <c r="F25" s="15">
        <f t="shared" si="2"/>
        <v>600000</v>
      </c>
      <c r="G25" s="15">
        <f t="shared" si="2"/>
        <v>1450000</v>
      </c>
      <c r="H25" s="15"/>
      <c r="I25" s="15"/>
      <c r="J25" s="15"/>
      <c r="K25" s="15">
        <f t="shared" si="3"/>
        <v>21400000</v>
      </c>
    </row>
    <row r="26" spans="1:11" ht="15.75" customHeight="1" x14ac:dyDescent="0.25">
      <c r="A26" s="16">
        <f t="shared" si="0"/>
        <v>17</v>
      </c>
      <c r="B26" s="17">
        <f t="shared" si="1"/>
        <v>21400000</v>
      </c>
      <c r="C26" s="12" t="s">
        <v>16</v>
      </c>
      <c r="D26" s="13" t="s">
        <v>29</v>
      </c>
      <c r="E26" s="14">
        <f t="shared" si="2"/>
        <v>850000</v>
      </c>
      <c r="F26" s="15">
        <f t="shared" si="2"/>
        <v>600000</v>
      </c>
      <c r="G26" s="15">
        <f t="shared" si="2"/>
        <v>1450000</v>
      </c>
      <c r="H26" s="15"/>
      <c r="I26" s="15"/>
      <c r="J26" s="15">
        <v>5000000</v>
      </c>
      <c r="K26" s="15">
        <f t="shared" si="3"/>
        <v>15550000</v>
      </c>
    </row>
    <row r="27" spans="1:11" ht="15.75" customHeight="1" x14ac:dyDescent="0.25">
      <c r="A27" s="16">
        <f t="shared" si="0"/>
        <v>18</v>
      </c>
      <c r="B27" s="17">
        <f t="shared" si="1"/>
        <v>15550000</v>
      </c>
      <c r="C27" s="12" t="s">
        <v>17</v>
      </c>
      <c r="D27" s="13" t="s">
        <v>30</v>
      </c>
      <c r="E27" s="14">
        <f t="shared" ref="E27:G42" si="4">+E26</f>
        <v>850000</v>
      </c>
      <c r="F27" s="15">
        <f t="shared" si="4"/>
        <v>600000</v>
      </c>
      <c r="G27" s="15">
        <f t="shared" si="4"/>
        <v>1450000</v>
      </c>
      <c r="H27" s="15"/>
      <c r="I27" s="15"/>
      <c r="J27" s="15"/>
      <c r="K27" s="15">
        <f t="shared" si="3"/>
        <v>14700000</v>
      </c>
    </row>
    <row r="28" spans="1:11" ht="15.75" customHeight="1" x14ac:dyDescent="0.25">
      <c r="A28" s="16">
        <f t="shared" si="0"/>
        <v>19</v>
      </c>
      <c r="B28" s="17">
        <f t="shared" si="1"/>
        <v>14700000</v>
      </c>
      <c r="C28" s="12" t="s">
        <v>18</v>
      </c>
      <c r="D28" s="13" t="s">
        <v>30</v>
      </c>
      <c r="E28" s="14">
        <f t="shared" si="4"/>
        <v>850000</v>
      </c>
      <c r="F28" s="15">
        <f t="shared" si="4"/>
        <v>600000</v>
      </c>
      <c r="G28" s="15">
        <f t="shared" si="4"/>
        <v>1450000</v>
      </c>
      <c r="H28" s="15"/>
      <c r="I28" s="15"/>
      <c r="J28" s="15"/>
      <c r="K28" s="15">
        <f t="shared" si="3"/>
        <v>13850000</v>
      </c>
    </row>
    <row r="29" spans="1:11" ht="15.75" customHeight="1" x14ac:dyDescent="0.25">
      <c r="A29" s="16">
        <f t="shared" si="0"/>
        <v>20</v>
      </c>
      <c r="B29" s="17">
        <f t="shared" si="1"/>
        <v>13850000</v>
      </c>
      <c r="C29" s="12" t="s">
        <v>27</v>
      </c>
      <c r="D29" s="13" t="s">
        <v>30</v>
      </c>
      <c r="E29" s="14">
        <f t="shared" si="4"/>
        <v>850000</v>
      </c>
      <c r="F29" s="15">
        <f t="shared" si="4"/>
        <v>600000</v>
      </c>
      <c r="G29" s="15">
        <f t="shared" si="4"/>
        <v>1450000</v>
      </c>
      <c r="H29" s="15"/>
      <c r="I29" s="15"/>
      <c r="J29" s="15"/>
      <c r="K29" s="15">
        <f t="shared" si="3"/>
        <v>13000000</v>
      </c>
    </row>
    <row r="30" spans="1:11" ht="15.75" customHeight="1" x14ac:dyDescent="0.25">
      <c r="A30" s="16">
        <f t="shared" si="0"/>
        <v>21</v>
      </c>
      <c r="B30" s="17">
        <f t="shared" si="1"/>
        <v>13000000</v>
      </c>
      <c r="C30" s="12" t="s">
        <v>19</v>
      </c>
      <c r="D30" s="13" t="s">
        <v>30</v>
      </c>
      <c r="E30" s="14">
        <f t="shared" si="4"/>
        <v>850000</v>
      </c>
      <c r="F30" s="15">
        <f t="shared" si="4"/>
        <v>600000</v>
      </c>
      <c r="G30" s="15">
        <f t="shared" si="4"/>
        <v>1450000</v>
      </c>
      <c r="H30" s="15">
        <v>5000000</v>
      </c>
      <c r="I30" s="15"/>
      <c r="J30" s="15"/>
      <c r="K30" s="15">
        <f t="shared" si="3"/>
        <v>7150000</v>
      </c>
    </row>
    <row r="31" spans="1:11" ht="15.75" customHeight="1" x14ac:dyDescent="0.25">
      <c r="A31" s="16">
        <f t="shared" si="0"/>
        <v>22</v>
      </c>
      <c r="B31" s="17">
        <f t="shared" si="1"/>
        <v>7150000</v>
      </c>
      <c r="C31" s="12" t="s">
        <v>20</v>
      </c>
      <c r="D31" s="13" t="s">
        <v>30</v>
      </c>
      <c r="E31" s="14">
        <f t="shared" si="4"/>
        <v>850000</v>
      </c>
      <c r="F31" s="15">
        <f t="shared" si="4"/>
        <v>600000</v>
      </c>
      <c r="G31" s="15">
        <f t="shared" si="4"/>
        <v>1450000</v>
      </c>
      <c r="H31" s="31"/>
      <c r="I31" s="15">
        <v>5000000</v>
      </c>
      <c r="J31" s="15"/>
      <c r="K31" s="15">
        <f t="shared" si="3"/>
        <v>1300000</v>
      </c>
    </row>
    <row r="32" spans="1:11" ht="15.75" customHeight="1" x14ac:dyDescent="0.25">
      <c r="A32" s="16">
        <f t="shared" si="0"/>
        <v>23</v>
      </c>
      <c r="B32" s="17">
        <f t="shared" si="1"/>
        <v>1300000</v>
      </c>
      <c r="C32" s="12" t="s">
        <v>21</v>
      </c>
      <c r="D32" s="13" t="s">
        <v>30</v>
      </c>
      <c r="E32" s="14">
        <f t="shared" si="4"/>
        <v>850000</v>
      </c>
      <c r="F32" s="15">
        <f t="shared" si="4"/>
        <v>600000</v>
      </c>
      <c r="G32" s="15">
        <f t="shared" si="4"/>
        <v>1450000</v>
      </c>
      <c r="H32" s="15"/>
      <c r="I32" s="15"/>
      <c r="J32" s="15"/>
      <c r="K32" s="15">
        <f t="shared" si="3"/>
        <v>450000</v>
      </c>
    </row>
    <row r="33" spans="1:11" ht="15.75" customHeight="1" x14ac:dyDescent="0.25">
      <c r="A33" s="16">
        <f t="shared" si="0"/>
        <v>24</v>
      </c>
      <c r="B33" s="17">
        <f t="shared" si="1"/>
        <v>450000</v>
      </c>
      <c r="C33" s="12" t="s">
        <v>22</v>
      </c>
      <c r="D33" s="13" t="s">
        <v>30</v>
      </c>
      <c r="E33" s="14">
        <f t="shared" si="4"/>
        <v>850000</v>
      </c>
      <c r="F33" s="15">
        <f t="shared" si="4"/>
        <v>600000</v>
      </c>
      <c r="G33" s="15">
        <f t="shared" si="4"/>
        <v>1450000</v>
      </c>
      <c r="H33" s="15"/>
      <c r="I33" s="15"/>
      <c r="J33" s="15"/>
      <c r="K33" s="15">
        <f t="shared" si="3"/>
        <v>-400000</v>
      </c>
    </row>
    <row r="34" spans="1:11" ht="15.75" customHeight="1" x14ac:dyDescent="0.25">
      <c r="A34" s="16">
        <f t="shared" si="0"/>
        <v>25</v>
      </c>
      <c r="B34" s="17">
        <f t="shared" si="1"/>
        <v>-400000</v>
      </c>
      <c r="C34" s="12" t="s">
        <v>23</v>
      </c>
      <c r="D34" s="13" t="s">
        <v>30</v>
      </c>
      <c r="E34" s="14">
        <f t="shared" si="4"/>
        <v>850000</v>
      </c>
      <c r="F34" s="15">
        <f t="shared" si="4"/>
        <v>600000</v>
      </c>
      <c r="G34" s="15">
        <f t="shared" si="4"/>
        <v>1450000</v>
      </c>
      <c r="H34" s="15"/>
      <c r="I34" s="15"/>
      <c r="J34" s="15"/>
      <c r="K34" s="15">
        <f t="shared" si="3"/>
        <v>-1250000</v>
      </c>
    </row>
    <row r="35" spans="1:11" ht="15.75" customHeight="1" x14ac:dyDescent="0.25">
      <c r="A35" s="16">
        <f t="shared" si="0"/>
        <v>26</v>
      </c>
      <c r="B35" s="17">
        <f t="shared" si="1"/>
        <v>-1250000</v>
      </c>
      <c r="C35" s="12" t="s">
        <v>24</v>
      </c>
      <c r="D35" s="13" t="s">
        <v>30</v>
      </c>
      <c r="E35" s="14">
        <f t="shared" si="4"/>
        <v>850000</v>
      </c>
      <c r="F35" s="15">
        <f t="shared" si="4"/>
        <v>600000</v>
      </c>
      <c r="G35" s="15">
        <f t="shared" si="4"/>
        <v>1450000</v>
      </c>
      <c r="H35" s="15"/>
      <c r="I35" s="15"/>
      <c r="J35" s="15"/>
      <c r="K35" s="15">
        <f t="shared" si="3"/>
        <v>-2100000</v>
      </c>
    </row>
    <row r="36" spans="1:11" ht="15.75" customHeight="1" x14ac:dyDescent="0.25">
      <c r="A36" s="16">
        <f t="shared" si="0"/>
        <v>27</v>
      </c>
      <c r="B36" s="17">
        <f t="shared" si="1"/>
        <v>-2100000</v>
      </c>
      <c r="C36" s="12" t="s">
        <v>25</v>
      </c>
      <c r="D36" s="13" t="s">
        <v>30</v>
      </c>
      <c r="E36" s="14">
        <f t="shared" si="4"/>
        <v>850000</v>
      </c>
      <c r="F36" s="15">
        <f t="shared" si="4"/>
        <v>600000</v>
      </c>
      <c r="G36" s="15">
        <f t="shared" si="4"/>
        <v>1450000</v>
      </c>
      <c r="H36" s="15"/>
      <c r="I36" s="15"/>
      <c r="J36" s="15"/>
      <c r="K36" s="15">
        <f t="shared" si="3"/>
        <v>-2950000</v>
      </c>
    </row>
    <row r="37" spans="1:11" ht="15.75" customHeight="1" x14ac:dyDescent="0.25">
      <c r="A37" s="16">
        <f t="shared" si="0"/>
        <v>28</v>
      </c>
      <c r="B37" s="17">
        <f t="shared" si="1"/>
        <v>-2950000</v>
      </c>
      <c r="C37" s="12" t="s">
        <v>26</v>
      </c>
      <c r="D37" s="13" t="s">
        <v>30</v>
      </c>
      <c r="E37" s="14">
        <f t="shared" si="4"/>
        <v>850000</v>
      </c>
      <c r="F37" s="15">
        <f t="shared" si="4"/>
        <v>600000</v>
      </c>
      <c r="G37" s="15">
        <f t="shared" si="4"/>
        <v>1450000</v>
      </c>
      <c r="H37" s="15"/>
      <c r="I37" s="15"/>
      <c r="J37" s="15"/>
      <c r="K37" s="15">
        <f t="shared" si="3"/>
        <v>-3800000</v>
      </c>
    </row>
    <row r="38" spans="1:11" ht="15.75" customHeight="1" x14ac:dyDescent="0.25">
      <c r="A38" s="16">
        <f t="shared" si="0"/>
        <v>29</v>
      </c>
      <c r="B38" s="17">
        <f t="shared" si="1"/>
        <v>-3800000</v>
      </c>
      <c r="C38" s="12" t="s">
        <v>16</v>
      </c>
      <c r="D38" s="13" t="s">
        <v>30</v>
      </c>
      <c r="E38" s="14">
        <f t="shared" si="4"/>
        <v>850000</v>
      </c>
      <c r="F38" s="15">
        <f t="shared" si="4"/>
        <v>600000</v>
      </c>
      <c r="G38" s="15">
        <f t="shared" si="4"/>
        <v>1450000</v>
      </c>
      <c r="H38" s="15"/>
      <c r="I38" s="15"/>
      <c r="J38" s="15">
        <v>5000000</v>
      </c>
      <c r="K38" s="15">
        <f t="shared" si="3"/>
        <v>-9650000</v>
      </c>
    </row>
    <row r="39" spans="1:11" ht="15.75" customHeight="1" x14ac:dyDescent="0.25">
      <c r="A39" s="16">
        <f t="shared" si="0"/>
        <v>30</v>
      </c>
      <c r="B39" s="17">
        <f t="shared" si="1"/>
        <v>-9650000</v>
      </c>
      <c r="C39" s="12" t="s">
        <v>17</v>
      </c>
      <c r="D39" s="13" t="s">
        <v>31</v>
      </c>
      <c r="E39" s="14">
        <f t="shared" si="4"/>
        <v>850000</v>
      </c>
      <c r="F39" s="15">
        <f t="shared" si="4"/>
        <v>600000</v>
      </c>
      <c r="G39" s="15">
        <f t="shared" si="4"/>
        <v>1450000</v>
      </c>
      <c r="H39" s="15"/>
      <c r="I39" s="15"/>
      <c r="J39" s="15"/>
      <c r="K39" s="15">
        <f t="shared" si="3"/>
        <v>-10500000</v>
      </c>
    </row>
    <row r="40" spans="1:11" ht="15.75" customHeight="1" x14ac:dyDescent="0.25">
      <c r="A40" s="16">
        <f t="shared" si="0"/>
        <v>31</v>
      </c>
      <c r="B40" s="17">
        <f t="shared" si="1"/>
        <v>-10500000</v>
      </c>
      <c r="C40" s="12" t="s">
        <v>18</v>
      </c>
      <c r="D40" s="13" t="s">
        <v>31</v>
      </c>
      <c r="E40" s="14">
        <f t="shared" si="4"/>
        <v>850000</v>
      </c>
      <c r="F40" s="15">
        <f t="shared" si="4"/>
        <v>600000</v>
      </c>
      <c r="G40" s="15">
        <f t="shared" si="4"/>
        <v>1450000</v>
      </c>
      <c r="H40" s="15"/>
      <c r="I40" s="15"/>
      <c r="J40" s="15"/>
      <c r="K40" s="15">
        <f t="shared" si="3"/>
        <v>-11350000</v>
      </c>
    </row>
    <row r="41" spans="1:11" ht="15.75" customHeight="1" x14ac:dyDescent="0.25">
      <c r="A41" s="16">
        <f t="shared" si="0"/>
        <v>32</v>
      </c>
      <c r="B41" s="17">
        <f t="shared" si="1"/>
        <v>-11350000</v>
      </c>
      <c r="C41" s="12" t="s">
        <v>27</v>
      </c>
      <c r="D41" s="13" t="s">
        <v>31</v>
      </c>
      <c r="E41" s="14">
        <f t="shared" si="4"/>
        <v>850000</v>
      </c>
      <c r="F41" s="15">
        <f t="shared" si="4"/>
        <v>600000</v>
      </c>
      <c r="G41" s="15">
        <f t="shared" si="4"/>
        <v>1450000</v>
      </c>
      <c r="H41" s="15"/>
      <c r="I41" s="15"/>
      <c r="J41" s="15"/>
      <c r="K41" s="15">
        <f t="shared" si="3"/>
        <v>-12200000</v>
      </c>
    </row>
    <row r="42" spans="1:11" ht="15.75" customHeight="1" x14ac:dyDescent="0.25">
      <c r="A42" s="16">
        <f t="shared" si="0"/>
        <v>33</v>
      </c>
      <c r="B42" s="17">
        <f t="shared" si="1"/>
        <v>-12200000</v>
      </c>
      <c r="C42" s="12" t="s">
        <v>19</v>
      </c>
      <c r="D42" s="13" t="s">
        <v>31</v>
      </c>
      <c r="E42" s="14">
        <f t="shared" si="4"/>
        <v>850000</v>
      </c>
      <c r="F42" s="15">
        <f t="shared" si="4"/>
        <v>600000</v>
      </c>
      <c r="G42" s="15">
        <f t="shared" si="4"/>
        <v>1450000</v>
      </c>
      <c r="H42" s="15">
        <v>5000000</v>
      </c>
      <c r="I42" s="15"/>
      <c r="J42" s="15"/>
      <c r="K42" s="15">
        <f t="shared" si="3"/>
        <v>-18050000</v>
      </c>
    </row>
    <row r="43" spans="1:11" ht="15.75" customHeight="1" x14ac:dyDescent="0.25">
      <c r="A43" s="16">
        <f t="shared" si="0"/>
        <v>34</v>
      </c>
      <c r="B43" s="17">
        <f t="shared" si="1"/>
        <v>-18050000</v>
      </c>
      <c r="C43" s="12" t="s">
        <v>20</v>
      </c>
      <c r="D43" s="13" t="s">
        <v>31</v>
      </c>
      <c r="E43" s="14">
        <f t="shared" ref="E43:G58" si="5">+E42</f>
        <v>850000</v>
      </c>
      <c r="F43" s="15">
        <f t="shared" si="5"/>
        <v>600000</v>
      </c>
      <c r="G43" s="15">
        <f t="shared" si="5"/>
        <v>1450000</v>
      </c>
      <c r="H43" s="31"/>
      <c r="I43" s="15">
        <v>5000000</v>
      </c>
      <c r="J43" s="15"/>
      <c r="K43" s="15">
        <f t="shared" si="3"/>
        <v>-23900000</v>
      </c>
    </row>
    <row r="44" spans="1:11" ht="15.75" customHeight="1" x14ac:dyDescent="0.25">
      <c r="A44" s="16">
        <f t="shared" si="0"/>
        <v>35</v>
      </c>
      <c r="B44" s="17">
        <f t="shared" si="1"/>
        <v>-23900000</v>
      </c>
      <c r="C44" s="30" t="s">
        <v>21</v>
      </c>
      <c r="D44" s="13" t="s">
        <v>31</v>
      </c>
      <c r="E44" s="14">
        <f t="shared" si="5"/>
        <v>850000</v>
      </c>
      <c r="F44" s="15">
        <f t="shared" si="5"/>
        <v>600000</v>
      </c>
      <c r="G44" s="15">
        <f t="shared" si="5"/>
        <v>1450000</v>
      </c>
      <c r="H44" s="15"/>
      <c r="I44" s="15"/>
      <c r="J44" s="15"/>
      <c r="K44" s="15">
        <f t="shared" si="3"/>
        <v>-24750000</v>
      </c>
    </row>
    <row r="45" spans="1:11" ht="15.75" customHeight="1" x14ac:dyDescent="0.25">
      <c r="A45" s="16">
        <f t="shared" si="0"/>
        <v>36</v>
      </c>
      <c r="B45" s="17">
        <f t="shared" si="1"/>
        <v>-24750000</v>
      </c>
      <c r="C45" s="12" t="s">
        <v>22</v>
      </c>
      <c r="D45" s="13" t="s">
        <v>31</v>
      </c>
      <c r="E45" s="14">
        <f t="shared" si="5"/>
        <v>850000</v>
      </c>
      <c r="F45" s="15">
        <f t="shared" si="5"/>
        <v>600000</v>
      </c>
      <c r="G45" s="15">
        <f t="shared" si="5"/>
        <v>1450000</v>
      </c>
      <c r="H45" s="15"/>
      <c r="I45" s="15"/>
      <c r="J45" s="15"/>
      <c r="K45" s="15">
        <f t="shared" si="3"/>
        <v>-25600000</v>
      </c>
    </row>
    <row r="46" spans="1:11" ht="15.75" x14ac:dyDescent="0.25">
      <c r="A46" s="16">
        <f t="shared" si="0"/>
        <v>37</v>
      </c>
      <c r="B46" s="17">
        <f t="shared" si="1"/>
        <v>-25600000</v>
      </c>
      <c r="C46" s="12" t="s">
        <v>23</v>
      </c>
      <c r="D46" s="13" t="s">
        <v>31</v>
      </c>
      <c r="E46" s="14">
        <f t="shared" si="5"/>
        <v>850000</v>
      </c>
      <c r="F46" s="15">
        <f t="shared" si="5"/>
        <v>600000</v>
      </c>
      <c r="G46" s="15">
        <f t="shared" si="5"/>
        <v>1450000</v>
      </c>
      <c r="H46" s="15"/>
      <c r="I46" s="15"/>
      <c r="J46" s="15"/>
      <c r="K46" s="15">
        <f t="shared" si="3"/>
        <v>-26450000</v>
      </c>
    </row>
    <row r="47" spans="1:11" ht="15.75" x14ac:dyDescent="0.25">
      <c r="A47" s="16">
        <f t="shared" si="0"/>
        <v>38</v>
      </c>
      <c r="B47" s="17">
        <f t="shared" si="1"/>
        <v>-26450000</v>
      </c>
      <c r="C47" s="12" t="s">
        <v>24</v>
      </c>
      <c r="D47" s="13" t="s">
        <v>31</v>
      </c>
      <c r="E47" s="14">
        <f t="shared" si="5"/>
        <v>850000</v>
      </c>
      <c r="F47" s="15">
        <f t="shared" si="5"/>
        <v>600000</v>
      </c>
      <c r="G47" s="15">
        <f t="shared" si="5"/>
        <v>1450000</v>
      </c>
      <c r="H47" s="15"/>
      <c r="I47" s="15"/>
      <c r="J47" s="15"/>
      <c r="K47" s="15">
        <f t="shared" si="3"/>
        <v>-27300000</v>
      </c>
    </row>
    <row r="48" spans="1:11" ht="15.75" x14ac:dyDescent="0.25">
      <c r="A48" s="16">
        <f t="shared" si="0"/>
        <v>39</v>
      </c>
      <c r="B48" s="17">
        <f t="shared" si="1"/>
        <v>-27300000</v>
      </c>
      <c r="C48" s="12" t="s">
        <v>25</v>
      </c>
      <c r="D48" s="13" t="s">
        <v>31</v>
      </c>
      <c r="E48" s="14">
        <f t="shared" si="5"/>
        <v>850000</v>
      </c>
      <c r="F48" s="15">
        <f t="shared" si="5"/>
        <v>600000</v>
      </c>
      <c r="G48" s="15">
        <f t="shared" si="5"/>
        <v>1450000</v>
      </c>
      <c r="H48" s="15"/>
      <c r="I48" s="15"/>
      <c r="J48" s="15"/>
      <c r="K48" s="15">
        <f t="shared" si="3"/>
        <v>-28150000</v>
      </c>
    </row>
    <row r="49" spans="1:11" ht="15.75" x14ac:dyDescent="0.25">
      <c r="A49" s="16">
        <f t="shared" si="0"/>
        <v>40</v>
      </c>
      <c r="B49" s="17">
        <f t="shared" si="1"/>
        <v>-28150000</v>
      </c>
      <c r="C49" s="12" t="s">
        <v>26</v>
      </c>
      <c r="D49" s="13" t="s">
        <v>31</v>
      </c>
      <c r="E49" s="14">
        <f t="shared" si="5"/>
        <v>850000</v>
      </c>
      <c r="F49" s="15">
        <f t="shared" si="5"/>
        <v>600000</v>
      </c>
      <c r="G49" s="15">
        <f t="shared" si="5"/>
        <v>1450000</v>
      </c>
      <c r="H49" s="15"/>
      <c r="I49" s="15"/>
      <c r="J49" s="15"/>
      <c r="K49" s="15">
        <f t="shared" si="3"/>
        <v>-29000000</v>
      </c>
    </row>
    <row r="50" spans="1:11" ht="15.75" x14ac:dyDescent="0.25">
      <c r="A50" s="16">
        <f t="shared" si="0"/>
        <v>41</v>
      </c>
      <c r="B50" s="17">
        <f t="shared" si="1"/>
        <v>-29000000</v>
      </c>
      <c r="C50" s="12" t="s">
        <v>16</v>
      </c>
      <c r="D50" s="13" t="s">
        <v>31</v>
      </c>
      <c r="E50" s="14">
        <f t="shared" si="5"/>
        <v>850000</v>
      </c>
      <c r="F50" s="15">
        <f t="shared" si="5"/>
        <v>600000</v>
      </c>
      <c r="G50" s="15">
        <f t="shared" si="5"/>
        <v>1450000</v>
      </c>
      <c r="H50" s="15"/>
      <c r="I50" s="15"/>
      <c r="J50" s="15"/>
      <c r="K50" s="15">
        <f t="shared" si="3"/>
        <v>-29850000</v>
      </c>
    </row>
    <row r="51" spans="1:11" ht="15.75" x14ac:dyDescent="0.25">
      <c r="A51" s="16">
        <f t="shared" si="0"/>
        <v>42</v>
      </c>
      <c r="B51" s="17">
        <f t="shared" si="1"/>
        <v>-29850000</v>
      </c>
      <c r="C51" s="12" t="s">
        <v>17</v>
      </c>
      <c r="D51" s="13" t="s">
        <v>36</v>
      </c>
      <c r="E51" s="14">
        <f t="shared" si="5"/>
        <v>850000</v>
      </c>
      <c r="F51" s="15">
        <f t="shared" si="5"/>
        <v>600000</v>
      </c>
      <c r="G51" s="15">
        <f t="shared" si="5"/>
        <v>1450000</v>
      </c>
      <c r="H51" s="15"/>
      <c r="I51" s="15"/>
      <c r="J51" s="15"/>
      <c r="K51" s="15">
        <f t="shared" si="3"/>
        <v>-30700000</v>
      </c>
    </row>
    <row r="52" spans="1:11" ht="15.75" x14ac:dyDescent="0.25">
      <c r="A52" s="16">
        <f t="shared" si="0"/>
        <v>43</v>
      </c>
      <c r="B52" s="17">
        <f t="shared" si="1"/>
        <v>-30700000</v>
      </c>
      <c r="C52" s="12" t="s">
        <v>18</v>
      </c>
      <c r="D52" s="13" t="s">
        <v>36</v>
      </c>
      <c r="E52" s="14">
        <f t="shared" si="5"/>
        <v>850000</v>
      </c>
      <c r="F52" s="15">
        <f t="shared" si="5"/>
        <v>600000</v>
      </c>
      <c r="G52" s="15">
        <f t="shared" si="5"/>
        <v>1450000</v>
      </c>
      <c r="H52" s="15"/>
      <c r="I52" s="15"/>
      <c r="J52" s="15"/>
      <c r="K52" s="15">
        <f t="shared" si="3"/>
        <v>-31550000</v>
      </c>
    </row>
    <row r="53" spans="1:11" ht="15.75" x14ac:dyDescent="0.25">
      <c r="A53" s="16">
        <f t="shared" si="0"/>
        <v>44</v>
      </c>
      <c r="B53" s="17">
        <f t="shared" si="1"/>
        <v>-31550000</v>
      </c>
      <c r="C53" s="12" t="s">
        <v>27</v>
      </c>
      <c r="D53" s="13" t="s">
        <v>36</v>
      </c>
      <c r="E53" s="14">
        <f t="shared" si="5"/>
        <v>850000</v>
      </c>
      <c r="F53" s="15">
        <f t="shared" si="5"/>
        <v>600000</v>
      </c>
      <c r="G53" s="15">
        <f t="shared" si="5"/>
        <v>1450000</v>
      </c>
      <c r="H53" s="15"/>
      <c r="I53" s="15"/>
      <c r="J53" s="15"/>
      <c r="K53" s="15">
        <f t="shared" si="3"/>
        <v>-32400000</v>
      </c>
    </row>
    <row r="54" spans="1:11" ht="15.75" x14ac:dyDescent="0.25">
      <c r="A54" s="16">
        <f t="shared" si="0"/>
        <v>45</v>
      </c>
      <c r="B54" s="17">
        <f t="shared" si="1"/>
        <v>-32400000</v>
      </c>
      <c r="C54" s="12" t="s">
        <v>19</v>
      </c>
      <c r="D54" s="13" t="s">
        <v>36</v>
      </c>
      <c r="E54" s="14">
        <f t="shared" si="5"/>
        <v>850000</v>
      </c>
      <c r="F54" s="15">
        <f t="shared" si="5"/>
        <v>600000</v>
      </c>
      <c r="G54" s="15">
        <f t="shared" si="5"/>
        <v>1450000</v>
      </c>
      <c r="H54" s="15"/>
      <c r="I54" s="15"/>
      <c r="J54" s="15"/>
      <c r="K54" s="15">
        <f t="shared" si="3"/>
        <v>-33250000</v>
      </c>
    </row>
    <row r="55" spans="1:11" ht="15.75" x14ac:dyDescent="0.25">
      <c r="A55" s="16">
        <f t="shared" si="0"/>
        <v>46</v>
      </c>
      <c r="B55" s="17">
        <f t="shared" si="1"/>
        <v>-33250000</v>
      </c>
      <c r="C55" s="12" t="s">
        <v>20</v>
      </c>
      <c r="D55" s="13" t="s">
        <v>36</v>
      </c>
      <c r="E55" s="14">
        <f t="shared" si="5"/>
        <v>850000</v>
      </c>
      <c r="F55" s="15">
        <f t="shared" si="5"/>
        <v>600000</v>
      </c>
      <c r="G55" s="15">
        <f t="shared" si="5"/>
        <v>1450000</v>
      </c>
      <c r="H55" s="31"/>
      <c r="I55" s="15"/>
      <c r="J55" s="15"/>
      <c r="K55" s="15">
        <f t="shared" si="3"/>
        <v>-34100000</v>
      </c>
    </row>
    <row r="56" spans="1:11" ht="15.75" x14ac:dyDescent="0.25">
      <c r="A56" s="16">
        <f t="shared" si="0"/>
        <v>47</v>
      </c>
      <c r="B56" s="17">
        <f t="shared" si="1"/>
        <v>-34100000</v>
      </c>
      <c r="C56" s="30" t="s">
        <v>21</v>
      </c>
      <c r="D56" s="13" t="s">
        <v>36</v>
      </c>
      <c r="E56" s="14">
        <f t="shared" si="5"/>
        <v>850000</v>
      </c>
      <c r="F56" s="15">
        <f t="shared" si="5"/>
        <v>600000</v>
      </c>
      <c r="G56" s="15">
        <f t="shared" si="5"/>
        <v>1450000</v>
      </c>
      <c r="H56" s="15"/>
      <c r="I56" s="15"/>
      <c r="J56" s="15"/>
      <c r="K56" s="15">
        <f t="shared" si="3"/>
        <v>-34950000</v>
      </c>
    </row>
    <row r="57" spans="1:11" ht="15.75" x14ac:dyDescent="0.25">
      <c r="A57" s="16">
        <f t="shared" si="0"/>
        <v>48</v>
      </c>
      <c r="B57" s="17">
        <f t="shared" si="1"/>
        <v>-34950000</v>
      </c>
      <c r="C57" s="12" t="s">
        <v>22</v>
      </c>
      <c r="D57" s="13" t="s">
        <v>36</v>
      </c>
      <c r="E57" s="14">
        <f t="shared" si="5"/>
        <v>850000</v>
      </c>
      <c r="F57" s="15">
        <f t="shared" si="5"/>
        <v>600000</v>
      </c>
      <c r="G57" s="15">
        <f t="shared" si="5"/>
        <v>1450000</v>
      </c>
      <c r="H57" s="15"/>
      <c r="I57" s="15"/>
      <c r="J57" s="15"/>
      <c r="K57" s="15">
        <f t="shared" si="3"/>
        <v>-35800000</v>
      </c>
    </row>
    <row r="58" spans="1:11" ht="15.75" x14ac:dyDescent="0.25">
      <c r="A58" s="16">
        <f t="shared" si="0"/>
        <v>49</v>
      </c>
      <c r="B58" s="17">
        <f t="shared" si="1"/>
        <v>-35800000</v>
      </c>
      <c r="C58" s="12" t="s">
        <v>23</v>
      </c>
      <c r="D58" s="13" t="s">
        <v>36</v>
      </c>
      <c r="E58" s="14">
        <f t="shared" si="5"/>
        <v>850000</v>
      </c>
      <c r="F58" s="15">
        <f t="shared" si="5"/>
        <v>600000</v>
      </c>
      <c r="G58" s="15">
        <f t="shared" si="5"/>
        <v>1450000</v>
      </c>
      <c r="H58" s="15"/>
      <c r="I58" s="15"/>
      <c r="J58" s="15"/>
      <c r="K58" s="15">
        <f t="shared" si="3"/>
        <v>-36650000</v>
      </c>
    </row>
    <row r="59" spans="1:11" ht="15.75" x14ac:dyDescent="0.25">
      <c r="A59" s="16">
        <f t="shared" si="0"/>
        <v>50</v>
      </c>
      <c r="B59" s="17">
        <f t="shared" si="1"/>
        <v>-36650000</v>
      </c>
      <c r="C59" s="12" t="s">
        <v>24</v>
      </c>
      <c r="D59" s="13" t="s">
        <v>36</v>
      </c>
      <c r="E59" s="14">
        <f t="shared" ref="E59:G74" si="6">+E58</f>
        <v>850000</v>
      </c>
      <c r="F59" s="15">
        <f t="shared" si="6"/>
        <v>600000</v>
      </c>
      <c r="G59" s="15">
        <f t="shared" si="6"/>
        <v>1450000</v>
      </c>
      <c r="H59" s="15"/>
      <c r="I59" s="15"/>
      <c r="J59" s="15"/>
      <c r="K59" s="15">
        <f t="shared" si="3"/>
        <v>-37500000</v>
      </c>
    </row>
    <row r="60" spans="1:11" ht="15.75" x14ac:dyDescent="0.25">
      <c r="A60" s="16">
        <f t="shared" si="0"/>
        <v>51</v>
      </c>
      <c r="B60" s="17">
        <f t="shared" si="1"/>
        <v>-37500000</v>
      </c>
      <c r="C60" s="12" t="s">
        <v>25</v>
      </c>
      <c r="D60" s="13" t="s">
        <v>36</v>
      </c>
      <c r="E60" s="14">
        <f t="shared" si="6"/>
        <v>850000</v>
      </c>
      <c r="F60" s="15">
        <f t="shared" si="6"/>
        <v>600000</v>
      </c>
      <c r="G60" s="15">
        <f t="shared" si="6"/>
        <v>1450000</v>
      </c>
      <c r="H60" s="15"/>
      <c r="I60" s="15"/>
      <c r="J60" s="15"/>
      <c r="K60" s="15">
        <f t="shared" si="3"/>
        <v>-38350000</v>
      </c>
    </row>
    <row r="61" spans="1:11" ht="15.75" x14ac:dyDescent="0.25">
      <c r="A61" s="16">
        <f t="shared" si="0"/>
        <v>52</v>
      </c>
      <c r="B61" s="17">
        <f t="shared" si="1"/>
        <v>-38350000</v>
      </c>
      <c r="C61" s="12" t="s">
        <v>26</v>
      </c>
      <c r="D61" s="13" t="s">
        <v>36</v>
      </c>
      <c r="E61" s="14">
        <f t="shared" si="6"/>
        <v>850000</v>
      </c>
      <c r="F61" s="15">
        <f t="shared" si="6"/>
        <v>600000</v>
      </c>
      <c r="G61" s="15">
        <f t="shared" si="6"/>
        <v>1450000</v>
      </c>
      <c r="H61" s="15"/>
      <c r="I61" s="15"/>
      <c r="J61" s="15"/>
      <c r="K61" s="15">
        <f t="shared" si="3"/>
        <v>-39200000</v>
      </c>
    </row>
    <row r="62" spans="1:11" ht="15.75" x14ac:dyDescent="0.25">
      <c r="A62" s="16">
        <f t="shared" si="0"/>
        <v>53</v>
      </c>
      <c r="B62" s="17">
        <f t="shared" si="1"/>
        <v>-39200000</v>
      </c>
      <c r="C62" s="12" t="s">
        <v>16</v>
      </c>
      <c r="D62" s="13" t="s">
        <v>36</v>
      </c>
      <c r="E62" s="14">
        <f t="shared" si="6"/>
        <v>850000</v>
      </c>
      <c r="F62" s="15">
        <f t="shared" si="6"/>
        <v>600000</v>
      </c>
      <c r="G62" s="15">
        <f t="shared" si="6"/>
        <v>1450000</v>
      </c>
      <c r="H62" s="15"/>
      <c r="I62" s="15"/>
      <c r="J62" s="15"/>
      <c r="K62" s="15">
        <f t="shared" si="3"/>
        <v>-40050000</v>
      </c>
    </row>
    <row r="63" spans="1:11" ht="15.75" x14ac:dyDescent="0.25">
      <c r="A63" s="16">
        <f t="shared" si="0"/>
        <v>54</v>
      </c>
      <c r="B63" s="17">
        <f t="shared" si="1"/>
        <v>-40050000</v>
      </c>
      <c r="C63" s="12" t="s">
        <v>17</v>
      </c>
      <c r="D63" s="13" t="s">
        <v>61</v>
      </c>
      <c r="E63" s="14">
        <f t="shared" si="6"/>
        <v>850000</v>
      </c>
      <c r="F63" s="15">
        <f t="shared" si="6"/>
        <v>600000</v>
      </c>
      <c r="G63" s="15">
        <f t="shared" si="6"/>
        <v>1450000</v>
      </c>
      <c r="H63" s="15"/>
      <c r="I63" s="15"/>
      <c r="J63" s="15"/>
      <c r="K63" s="15">
        <f t="shared" si="3"/>
        <v>-40900000</v>
      </c>
    </row>
    <row r="64" spans="1:11" ht="15.75" x14ac:dyDescent="0.25">
      <c r="A64" s="16">
        <f t="shared" si="0"/>
        <v>55</v>
      </c>
      <c r="B64" s="17">
        <f t="shared" si="1"/>
        <v>-40900000</v>
      </c>
      <c r="C64" s="12" t="s">
        <v>18</v>
      </c>
      <c r="D64" s="13" t="s">
        <v>61</v>
      </c>
      <c r="E64" s="14">
        <f t="shared" si="6"/>
        <v>850000</v>
      </c>
      <c r="F64" s="15">
        <f t="shared" si="6"/>
        <v>600000</v>
      </c>
      <c r="G64" s="15">
        <f t="shared" si="6"/>
        <v>1450000</v>
      </c>
      <c r="H64" s="15"/>
      <c r="I64" s="15"/>
      <c r="J64" s="15"/>
      <c r="K64" s="15">
        <f t="shared" si="3"/>
        <v>-41750000</v>
      </c>
    </row>
    <row r="65" spans="1:11" ht="15.75" x14ac:dyDescent="0.25">
      <c r="A65" s="16">
        <f t="shared" si="0"/>
        <v>56</v>
      </c>
      <c r="B65" s="17">
        <f t="shared" si="1"/>
        <v>-41750000</v>
      </c>
      <c r="C65" s="12" t="s">
        <v>27</v>
      </c>
      <c r="D65" s="13" t="s">
        <v>61</v>
      </c>
      <c r="E65" s="14">
        <f t="shared" si="6"/>
        <v>850000</v>
      </c>
      <c r="F65" s="15">
        <f t="shared" si="6"/>
        <v>600000</v>
      </c>
      <c r="G65" s="15">
        <f t="shared" si="6"/>
        <v>1450000</v>
      </c>
      <c r="H65" s="15"/>
      <c r="I65" s="15"/>
      <c r="J65" s="15"/>
      <c r="K65" s="15">
        <f t="shared" si="3"/>
        <v>-42600000</v>
      </c>
    </row>
    <row r="66" spans="1:11" ht="15.75" x14ac:dyDescent="0.25">
      <c r="A66" s="16">
        <f t="shared" si="0"/>
        <v>57</v>
      </c>
      <c r="B66" s="17">
        <f t="shared" si="1"/>
        <v>-42600000</v>
      </c>
      <c r="C66" s="12" t="s">
        <v>19</v>
      </c>
      <c r="D66" s="13" t="s">
        <v>61</v>
      </c>
      <c r="E66" s="14">
        <f t="shared" si="6"/>
        <v>850000</v>
      </c>
      <c r="F66" s="15">
        <f t="shared" si="6"/>
        <v>600000</v>
      </c>
      <c r="G66" s="15">
        <f t="shared" si="6"/>
        <v>1450000</v>
      </c>
      <c r="H66" s="15"/>
      <c r="I66" s="15"/>
      <c r="J66" s="15"/>
      <c r="K66" s="15">
        <f t="shared" si="3"/>
        <v>-43450000</v>
      </c>
    </row>
    <row r="67" spans="1:11" ht="15.75" x14ac:dyDescent="0.25">
      <c r="A67" s="16">
        <f t="shared" si="0"/>
        <v>58</v>
      </c>
      <c r="B67" s="17">
        <f t="shared" si="1"/>
        <v>-43450000</v>
      </c>
      <c r="C67" s="12" t="s">
        <v>20</v>
      </c>
      <c r="D67" s="13" t="s">
        <v>61</v>
      </c>
      <c r="E67" s="14">
        <f t="shared" si="6"/>
        <v>850000</v>
      </c>
      <c r="F67" s="15">
        <f t="shared" si="6"/>
        <v>600000</v>
      </c>
      <c r="G67" s="15">
        <f t="shared" si="6"/>
        <v>1450000</v>
      </c>
      <c r="H67" s="31"/>
      <c r="I67" s="15"/>
      <c r="J67" s="15"/>
      <c r="K67" s="15">
        <f t="shared" si="3"/>
        <v>-44300000</v>
      </c>
    </row>
    <row r="68" spans="1:11" ht="15.75" x14ac:dyDescent="0.25">
      <c r="A68" s="16">
        <f t="shared" si="0"/>
        <v>59</v>
      </c>
      <c r="B68" s="17">
        <f t="shared" si="1"/>
        <v>-44300000</v>
      </c>
      <c r="C68" s="30" t="s">
        <v>21</v>
      </c>
      <c r="D68" s="13" t="s">
        <v>61</v>
      </c>
      <c r="E68" s="14">
        <f t="shared" si="6"/>
        <v>850000</v>
      </c>
      <c r="F68" s="15">
        <f t="shared" si="6"/>
        <v>600000</v>
      </c>
      <c r="G68" s="15">
        <f t="shared" si="6"/>
        <v>1450000</v>
      </c>
      <c r="H68" s="15"/>
      <c r="I68" s="15"/>
      <c r="J68" s="15"/>
      <c r="K68" s="15">
        <f t="shared" si="3"/>
        <v>-45150000</v>
      </c>
    </row>
    <row r="69" spans="1:11" ht="15.75" x14ac:dyDescent="0.25">
      <c r="A69" s="16">
        <f t="shared" si="0"/>
        <v>60</v>
      </c>
      <c r="B69" s="17">
        <f t="shared" si="1"/>
        <v>-45150000</v>
      </c>
      <c r="C69" s="12" t="s">
        <v>22</v>
      </c>
      <c r="D69" s="13" t="s">
        <v>61</v>
      </c>
      <c r="E69" s="14">
        <f t="shared" si="6"/>
        <v>850000</v>
      </c>
      <c r="F69" s="15">
        <f t="shared" si="6"/>
        <v>600000</v>
      </c>
      <c r="G69" s="15">
        <f t="shared" si="6"/>
        <v>1450000</v>
      </c>
      <c r="H69" s="15"/>
      <c r="I69" s="15"/>
      <c r="J69" s="15"/>
      <c r="K69" s="15">
        <f t="shared" si="3"/>
        <v>-46000000</v>
      </c>
    </row>
    <row r="70" spans="1:11" ht="15.75" x14ac:dyDescent="0.25">
      <c r="A70" s="16">
        <f t="shared" si="0"/>
        <v>61</v>
      </c>
      <c r="B70" s="17">
        <f t="shared" si="1"/>
        <v>-46000000</v>
      </c>
      <c r="C70" s="12" t="s">
        <v>23</v>
      </c>
      <c r="D70" s="13" t="s">
        <v>61</v>
      </c>
      <c r="E70" s="14">
        <f t="shared" si="6"/>
        <v>850000</v>
      </c>
      <c r="F70" s="15">
        <f t="shared" si="6"/>
        <v>600000</v>
      </c>
      <c r="G70" s="15">
        <f t="shared" si="6"/>
        <v>1450000</v>
      </c>
      <c r="H70" s="15"/>
      <c r="I70" s="15"/>
      <c r="J70" s="15"/>
      <c r="K70" s="15">
        <f t="shared" si="3"/>
        <v>-46850000</v>
      </c>
    </row>
    <row r="71" spans="1:11" ht="15.75" x14ac:dyDescent="0.25">
      <c r="A71" s="16">
        <f t="shared" si="0"/>
        <v>62</v>
      </c>
      <c r="B71" s="17">
        <f t="shared" si="1"/>
        <v>-46850000</v>
      </c>
      <c r="C71" s="12" t="s">
        <v>24</v>
      </c>
      <c r="D71" s="13" t="s">
        <v>61</v>
      </c>
      <c r="E71" s="14">
        <f t="shared" si="6"/>
        <v>850000</v>
      </c>
      <c r="F71" s="15">
        <f t="shared" si="6"/>
        <v>600000</v>
      </c>
      <c r="G71" s="15">
        <f t="shared" si="6"/>
        <v>1450000</v>
      </c>
      <c r="H71" s="15"/>
      <c r="I71" s="15"/>
      <c r="J71" s="15"/>
      <c r="K71" s="15">
        <f t="shared" si="3"/>
        <v>-47700000</v>
      </c>
    </row>
    <row r="72" spans="1:11" ht="15.75" x14ac:dyDescent="0.25">
      <c r="A72" s="16">
        <f t="shared" si="0"/>
        <v>63</v>
      </c>
      <c r="B72" s="17">
        <f t="shared" si="1"/>
        <v>-47700000</v>
      </c>
      <c r="C72" s="12" t="s">
        <v>25</v>
      </c>
      <c r="D72" s="13" t="s">
        <v>61</v>
      </c>
      <c r="E72" s="14">
        <f t="shared" si="6"/>
        <v>850000</v>
      </c>
      <c r="F72" s="15">
        <f t="shared" si="6"/>
        <v>600000</v>
      </c>
      <c r="G72" s="15">
        <f t="shared" si="6"/>
        <v>1450000</v>
      </c>
      <c r="H72" s="15"/>
      <c r="I72" s="15"/>
      <c r="J72" s="15"/>
      <c r="K72" s="15">
        <f t="shared" si="3"/>
        <v>-48550000</v>
      </c>
    </row>
    <row r="73" spans="1:11" ht="15.75" x14ac:dyDescent="0.25">
      <c r="A73" s="16">
        <f t="shared" si="0"/>
        <v>64</v>
      </c>
      <c r="B73" s="17">
        <f t="shared" si="1"/>
        <v>-48550000</v>
      </c>
      <c r="C73" s="12" t="s">
        <v>26</v>
      </c>
      <c r="D73" s="13" t="s">
        <v>61</v>
      </c>
      <c r="E73" s="14">
        <f t="shared" si="6"/>
        <v>850000</v>
      </c>
      <c r="F73" s="15">
        <f t="shared" si="6"/>
        <v>600000</v>
      </c>
      <c r="G73" s="15">
        <f t="shared" si="6"/>
        <v>1450000</v>
      </c>
      <c r="H73" s="15"/>
      <c r="I73" s="15"/>
      <c r="J73" s="15"/>
      <c r="K73" s="15">
        <f t="shared" si="3"/>
        <v>-49400000</v>
      </c>
    </row>
    <row r="74" spans="1:11" ht="15.75" x14ac:dyDescent="0.25">
      <c r="A74" s="16">
        <f t="shared" si="0"/>
        <v>65</v>
      </c>
      <c r="B74" s="17">
        <f t="shared" si="1"/>
        <v>-49400000</v>
      </c>
      <c r="C74" s="12" t="s">
        <v>16</v>
      </c>
      <c r="D74" s="13" t="s">
        <v>61</v>
      </c>
      <c r="E74" s="14">
        <f t="shared" si="6"/>
        <v>850000</v>
      </c>
      <c r="F74" s="15">
        <f t="shared" si="6"/>
        <v>600000</v>
      </c>
      <c r="G74" s="15">
        <f t="shared" si="6"/>
        <v>1450000</v>
      </c>
      <c r="H74" s="15"/>
      <c r="I74" s="15"/>
      <c r="J74" s="15"/>
      <c r="K74" s="15">
        <f t="shared" si="3"/>
        <v>-50250000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-50250000</v>
      </c>
      <c r="C75" s="12" t="s">
        <v>17</v>
      </c>
      <c r="D75" s="13" t="s">
        <v>60</v>
      </c>
      <c r="E75" s="14">
        <f t="shared" ref="E75:G80" si="9">+E74</f>
        <v>850000</v>
      </c>
      <c r="F75" s="15">
        <f t="shared" si="9"/>
        <v>600000</v>
      </c>
      <c r="G75" s="15">
        <f t="shared" si="9"/>
        <v>1450000</v>
      </c>
      <c r="H75" s="15"/>
      <c r="I75" s="15"/>
      <c r="J75" s="15"/>
      <c r="K75" s="15">
        <f t="shared" ref="K75:K80" si="10">B75-E75-H75-I75-J75</f>
        <v>-51100000</v>
      </c>
    </row>
    <row r="76" spans="1:11" ht="15.75" x14ac:dyDescent="0.25">
      <c r="A76" s="16">
        <f t="shared" si="7"/>
        <v>67</v>
      </c>
      <c r="B76" s="17">
        <f t="shared" si="8"/>
        <v>-51100000</v>
      </c>
      <c r="C76" s="12" t="s">
        <v>18</v>
      </c>
      <c r="D76" s="13" t="s">
        <v>60</v>
      </c>
      <c r="E76" s="14">
        <f t="shared" si="9"/>
        <v>850000</v>
      </c>
      <c r="F76" s="15">
        <f t="shared" si="9"/>
        <v>600000</v>
      </c>
      <c r="G76" s="15">
        <f t="shared" si="9"/>
        <v>1450000</v>
      </c>
      <c r="H76" s="15"/>
      <c r="I76" s="15"/>
      <c r="J76" s="15"/>
      <c r="K76" s="15">
        <f t="shared" si="10"/>
        <v>-51950000</v>
      </c>
    </row>
    <row r="77" spans="1:11" ht="15.75" x14ac:dyDescent="0.25">
      <c r="A77" s="16">
        <f t="shared" si="7"/>
        <v>68</v>
      </c>
      <c r="B77" s="17">
        <f t="shared" si="8"/>
        <v>-51950000</v>
      </c>
      <c r="C77" s="12" t="s">
        <v>27</v>
      </c>
      <c r="D77" s="13" t="s">
        <v>60</v>
      </c>
      <c r="E77" s="14">
        <f t="shared" si="9"/>
        <v>850000</v>
      </c>
      <c r="F77" s="15">
        <f t="shared" si="9"/>
        <v>600000</v>
      </c>
      <c r="G77" s="15">
        <f t="shared" si="9"/>
        <v>1450000</v>
      </c>
      <c r="H77" s="15"/>
      <c r="I77" s="15"/>
      <c r="J77" s="15"/>
      <c r="K77" s="15">
        <f t="shared" si="10"/>
        <v>-52800000</v>
      </c>
    </row>
    <row r="78" spans="1:11" ht="15.75" x14ac:dyDescent="0.25">
      <c r="A78" s="16">
        <f t="shared" si="7"/>
        <v>69</v>
      </c>
      <c r="B78" s="17">
        <f t="shared" si="8"/>
        <v>-52800000</v>
      </c>
      <c r="C78" s="12" t="s">
        <v>19</v>
      </c>
      <c r="D78" s="13" t="s">
        <v>60</v>
      </c>
      <c r="E78" s="14">
        <f t="shared" si="9"/>
        <v>850000</v>
      </c>
      <c r="F78" s="15">
        <f t="shared" si="9"/>
        <v>600000</v>
      </c>
      <c r="G78" s="15">
        <f t="shared" si="9"/>
        <v>1450000</v>
      </c>
      <c r="H78" s="15"/>
      <c r="I78" s="15"/>
      <c r="J78" s="15"/>
      <c r="K78" s="15">
        <f t="shared" si="10"/>
        <v>-53650000</v>
      </c>
    </row>
    <row r="79" spans="1:11" ht="15.75" x14ac:dyDescent="0.25">
      <c r="A79" s="16">
        <f t="shared" si="7"/>
        <v>70</v>
      </c>
      <c r="B79" s="17">
        <f t="shared" si="8"/>
        <v>-53650000</v>
      </c>
      <c r="C79" s="12" t="s">
        <v>20</v>
      </c>
      <c r="D79" s="13" t="s">
        <v>60</v>
      </c>
      <c r="E79" s="14">
        <f t="shared" si="9"/>
        <v>850000</v>
      </c>
      <c r="F79" s="15">
        <f t="shared" si="9"/>
        <v>600000</v>
      </c>
      <c r="G79" s="15">
        <f t="shared" si="9"/>
        <v>1450000</v>
      </c>
      <c r="H79" s="15"/>
      <c r="I79" s="15"/>
      <c r="J79" s="15"/>
      <c r="K79" s="15">
        <f t="shared" si="10"/>
        <v>-54500000</v>
      </c>
    </row>
    <row r="80" spans="1:11" ht="15.75" x14ac:dyDescent="0.25">
      <c r="A80" s="16">
        <f t="shared" si="7"/>
        <v>71</v>
      </c>
      <c r="B80" s="17">
        <f t="shared" si="8"/>
        <v>-54500000</v>
      </c>
      <c r="E80" s="14">
        <f t="shared" si="9"/>
        <v>850000</v>
      </c>
      <c r="F80" s="15">
        <f t="shared" si="9"/>
        <v>600000</v>
      </c>
      <c r="G80" s="15">
        <f t="shared" si="9"/>
        <v>1450000</v>
      </c>
      <c r="H80" s="15"/>
      <c r="I80" s="15"/>
      <c r="J80" s="15"/>
      <c r="K80" s="15">
        <f t="shared" si="10"/>
        <v>-55350000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4" workbookViewId="0">
      <selection activeCell="I7" sqref="I7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82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83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110000000</f>
        <v>110000000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35</v>
      </c>
      <c r="B8" s="1"/>
      <c r="C8" s="1"/>
      <c r="D8" s="2">
        <v>36</v>
      </c>
      <c r="E8" s="7"/>
      <c r="F8" s="8">
        <f>+C5*C6</f>
        <v>1320000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110000000</v>
      </c>
      <c r="C10" s="12" t="s">
        <v>23</v>
      </c>
      <c r="D10" s="13" t="s">
        <v>28</v>
      </c>
      <c r="E10" s="14">
        <f>1800000-F10</f>
        <v>480000</v>
      </c>
      <c r="F10" s="18">
        <v>1320000</v>
      </c>
      <c r="G10" s="15">
        <f>+E10+F10</f>
        <v>1800000</v>
      </c>
      <c r="H10" s="15"/>
      <c r="I10" s="15"/>
      <c r="J10" s="15"/>
      <c r="K10" s="15">
        <f>B10-E10-H10-I10-J10</f>
        <v>109520000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109520000</v>
      </c>
      <c r="C11" s="12" t="s">
        <v>24</v>
      </c>
      <c r="D11" s="13" t="s">
        <v>28</v>
      </c>
      <c r="E11" s="14">
        <f t="shared" ref="E11:G26" si="2">+E10</f>
        <v>480000</v>
      </c>
      <c r="F11" s="15">
        <f t="shared" si="2"/>
        <v>1320000</v>
      </c>
      <c r="G11" s="15">
        <f t="shared" si="2"/>
        <v>1800000</v>
      </c>
      <c r="H11" s="15"/>
      <c r="I11" s="15"/>
      <c r="J11" s="15"/>
      <c r="K11" s="15">
        <f t="shared" ref="K11:K74" si="3">B11-E11-H11-I11-J11</f>
        <v>109040000</v>
      </c>
    </row>
    <row r="12" spans="1:11" ht="15.75" customHeight="1" x14ac:dyDescent="0.25">
      <c r="A12" s="16">
        <f t="shared" si="0"/>
        <v>3</v>
      </c>
      <c r="B12" s="17">
        <f t="shared" si="1"/>
        <v>109040000</v>
      </c>
      <c r="C12" s="12" t="s">
        <v>25</v>
      </c>
      <c r="D12" s="13" t="s">
        <v>28</v>
      </c>
      <c r="E12" s="14">
        <f t="shared" si="2"/>
        <v>480000</v>
      </c>
      <c r="F12" s="15">
        <f t="shared" si="2"/>
        <v>1320000</v>
      </c>
      <c r="G12" s="15">
        <f t="shared" si="2"/>
        <v>1800000</v>
      </c>
      <c r="H12" s="15"/>
      <c r="I12" s="15"/>
      <c r="J12" s="15"/>
      <c r="K12" s="15">
        <f t="shared" si="3"/>
        <v>108560000</v>
      </c>
    </row>
    <row r="13" spans="1:11" ht="15.75" customHeight="1" x14ac:dyDescent="0.25">
      <c r="A13" s="16">
        <f t="shared" si="0"/>
        <v>4</v>
      </c>
      <c r="B13" s="17">
        <f t="shared" si="1"/>
        <v>108560000</v>
      </c>
      <c r="C13" s="12" t="s">
        <v>26</v>
      </c>
      <c r="D13" s="13" t="s">
        <v>28</v>
      </c>
      <c r="E13" s="14">
        <f t="shared" si="2"/>
        <v>480000</v>
      </c>
      <c r="F13" s="15">
        <f t="shared" si="2"/>
        <v>1320000</v>
      </c>
      <c r="G13" s="15">
        <f t="shared" si="2"/>
        <v>1800000</v>
      </c>
      <c r="H13" s="15"/>
      <c r="I13" s="15"/>
      <c r="J13" s="15"/>
      <c r="K13" s="15">
        <f t="shared" si="3"/>
        <v>108080000</v>
      </c>
    </row>
    <row r="14" spans="1:11" ht="15.75" customHeight="1" x14ac:dyDescent="0.25">
      <c r="A14" s="16">
        <f t="shared" si="0"/>
        <v>5</v>
      </c>
      <c r="B14" s="17">
        <f t="shared" si="1"/>
        <v>108080000</v>
      </c>
      <c r="C14" s="12" t="s">
        <v>16</v>
      </c>
      <c r="D14" s="13" t="s">
        <v>28</v>
      </c>
      <c r="E14" s="14">
        <f t="shared" si="2"/>
        <v>480000</v>
      </c>
      <c r="F14" s="15">
        <f t="shared" si="2"/>
        <v>1320000</v>
      </c>
      <c r="G14" s="15">
        <f t="shared" si="2"/>
        <v>1800000</v>
      </c>
      <c r="H14" s="15"/>
      <c r="I14" s="15"/>
      <c r="J14" s="15">
        <v>6000000</v>
      </c>
      <c r="K14" s="15">
        <f t="shared" si="3"/>
        <v>101600000</v>
      </c>
    </row>
    <row r="15" spans="1:11" ht="15.75" customHeight="1" x14ac:dyDescent="0.25">
      <c r="A15" s="16">
        <f t="shared" si="0"/>
        <v>6</v>
      </c>
      <c r="B15" s="17">
        <f t="shared" si="1"/>
        <v>101600000</v>
      </c>
      <c r="C15" s="12" t="s">
        <v>17</v>
      </c>
      <c r="D15" s="13" t="s">
        <v>29</v>
      </c>
      <c r="E15" s="14">
        <f t="shared" si="2"/>
        <v>480000</v>
      </c>
      <c r="F15" s="15">
        <f t="shared" si="2"/>
        <v>1320000</v>
      </c>
      <c r="G15" s="15">
        <f t="shared" si="2"/>
        <v>1800000</v>
      </c>
      <c r="H15" s="15"/>
      <c r="I15" s="15"/>
      <c r="J15" s="15"/>
      <c r="K15" s="15">
        <f t="shared" si="3"/>
        <v>101120000</v>
      </c>
    </row>
    <row r="16" spans="1:11" ht="15.75" customHeight="1" x14ac:dyDescent="0.25">
      <c r="A16" s="16">
        <f t="shared" si="0"/>
        <v>7</v>
      </c>
      <c r="B16" s="17">
        <f t="shared" si="1"/>
        <v>101120000</v>
      </c>
      <c r="C16" s="12" t="s">
        <v>18</v>
      </c>
      <c r="D16" s="13" t="s">
        <v>29</v>
      </c>
      <c r="E16" s="14">
        <f t="shared" si="2"/>
        <v>480000</v>
      </c>
      <c r="F16" s="15">
        <f t="shared" si="2"/>
        <v>1320000</v>
      </c>
      <c r="G16" s="15">
        <f t="shared" si="2"/>
        <v>1800000</v>
      </c>
      <c r="H16" s="15"/>
      <c r="I16" s="15"/>
      <c r="J16" s="15"/>
      <c r="K16" s="15">
        <f t="shared" si="3"/>
        <v>100640000</v>
      </c>
    </row>
    <row r="17" spans="1:11" ht="15.75" customHeight="1" x14ac:dyDescent="0.25">
      <c r="A17" s="16">
        <f t="shared" si="0"/>
        <v>8</v>
      </c>
      <c r="B17" s="17">
        <f t="shared" si="1"/>
        <v>100640000</v>
      </c>
      <c r="C17" s="12" t="s">
        <v>27</v>
      </c>
      <c r="D17" s="13" t="s">
        <v>29</v>
      </c>
      <c r="E17" s="14">
        <f t="shared" si="2"/>
        <v>480000</v>
      </c>
      <c r="F17" s="15">
        <f t="shared" si="2"/>
        <v>1320000</v>
      </c>
      <c r="G17" s="15">
        <f t="shared" si="2"/>
        <v>1800000</v>
      </c>
      <c r="H17" s="15"/>
      <c r="I17" s="15"/>
      <c r="J17" s="15"/>
      <c r="K17" s="15">
        <f t="shared" si="3"/>
        <v>100160000</v>
      </c>
    </row>
    <row r="18" spans="1:11" ht="15.75" customHeight="1" x14ac:dyDescent="0.25">
      <c r="A18" s="16">
        <f t="shared" si="0"/>
        <v>9</v>
      </c>
      <c r="B18" s="17">
        <f t="shared" si="1"/>
        <v>100160000</v>
      </c>
      <c r="C18" s="12" t="s">
        <v>19</v>
      </c>
      <c r="D18" s="13" t="s">
        <v>29</v>
      </c>
      <c r="E18" s="14">
        <f t="shared" si="2"/>
        <v>480000</v>
      </c>
      <c r="F18" s="15">
        <f t="shared" si="2"/>
        <v>1320000</v>
      </c>
      <c r="G18" s="15">
        <f t="shared" si="2"/>
        <v>1800000</v>
      </c>
      <c r="H18" s="15">
        <v>25000000</v>
      </c>
      <c r="I18" s="15"/>
      <c r="J18" s="15"/>
      <c r="K18" s="15">
        <f t="shared" si="3"/>
        <v>74680000</v>
      </c>
    </row>
    <row r="19" spans="1:11" ht="15.75" customHeight="1" x14ac:dyDescent="0.25">
      <c r="A19" s="16">
        <f t="shared" si="0"/>
        <v>10</v>
      </c>
      <c r="B19" s="17">
        <f t="shared" si="1"/>
        <v>74680000</v>
      </c>
      <c r="C19" s="12" t="s">
        <v>20</v>
      </c>
      <c r="D19" s="13" t="s">
        <v>29</v>
      </c>
      <c r="E19" s="14">
        <f t="shared" si="2"/>
        <v>480000</v>
      </c>
      <c r="F19" s="15">
        <f t="shared" si="2"/>
        <v>1320000</v>
      </c>
      <c r="G19" s="15">
        <f t="shared" si="2"/>
        <v>1800000</v>
      </c>
      <c r="H19" s="31"/>
      <c r="I19" s="15"/>
      <c r="J19" s="15"/>
      <c r="K19" s="15">
        <f t="shared" si="3"/>
        <v>74200000</v>
      </c>
    </row>
    <row r="20" spans="1:11" ht="15.75" customHeight="1" x14ac:dyDescent="0.25">
      <c r="A20" s="16">
        <f t="shared" si="0"/>
        <v>11</v>
      </c>
      <c r="B20" s="17">
        <f t="shared" si="1"/>
        <v>74200000</v>
      </c>
      <c r="C20" s="12" t="s">
        <v>21</v>
      </c>
      <c r="D20" s="13" t="s">
        <v>29</v>
      </c>
      <c r="E20" s="14">
        <f t="shared" si="2"/>
        <v>480000</v>
      </c>
      <c r="F20" s="15">
        <f t="shared" si="2"/>
        <v>1320000</v>
      </c>
      <c r="G20" s="15">
        <f t="shared" si="2"/>
        <v>1800000</v>
      </c>
      <c r="H20" s="15"/>
      <c r="I20" s="15"/>
      <c r="J20" s="15"/>
      <c r="K20" s="15">
        <f t="shared" si="3"/>
        <v>73720000</v>
      </c>
    </row>
    <row r="21" spans="1:11" ht="15.75" customHeight="1" x14ac:dyDescent="0.25">
      <c r="A21" s="16">
        <f t="shared" si="0"/>
        <v>12</v>
      </c>
      <c r="B21" s="17">
        <f t="shared" si="1"/>
        <v>73720000</v>
      </c>
      <c r="C21" s="12" t="s">
        <v>22</v>
      </c>
      <c r="D21" s="13" t="s">
        <v>29</v>
      </c>
      <c r="E21" s="14">
        <f t="shared" si="2"/>
        <v>480000</v>
      </c>
      <c r="F21" s="15">
        <f t="shared" si="2"/>
        <v>1320000</v>
      </c>
      <c r="G21" s="15">
        <f t="shared" si="2"/>
        <v>1800000</v>
      </c>
      <c r="H21" s="15"/>
      <c r="I21" s="15"/>
      <c r="J21" s="15"/>
      <c r="K21" s="15">
        <f t="shared" si="3"/>
        <v>73240000</v>
      </c>
    </row>
    <row r="22" spans="1:11" ht="15.75" customHeight="1" x14ac:dyDescent="0.25">
      <c r="A22" s="16">
        <f t="shared" si="0"/>
        <v>13</v>
      </c>
      <c r="B22" s="17">
        <f t="shared" si="1"/>
        <v>73240000</v>
      </c>
      <c r="C22" s="12" t="s">
        <v>23</v>
      </c>
      <c r="D22" s="13" t="s">
        <v>29</v>
      </c>
      <c r="E22" s="14">
        <f t="shared" si="2"/>
        <v>480000</v>
      </c>
      <c r="F22" s="15">
        <f t="shared" si="2"/>
        <v>1320000</v>
      </c>
      <c r="G22" s="15">
        <f t="shared" si="2"/>
        <v>1800000</v>
      </c>
      <c r="H22" s="15"/>
      <c r="I22" s="15"/>
      <c r="J22" s="15"/>
      <c r="K22" s="15">
        <f t="shared" si="3"/>
        <v>72760000</v>
      </c>
    </row>
    <row r="23" spans="1:11" ht="15.75" customHeight="1" x14ac:dyDescent="0.25">
      <c r="A23" s="16">
        <f t="shared" si="0"/>
        <v>14</v>
      </c>
      <c r="B23" s="17">
        <f t="shared" si="1"/>
        <v>72760000</v>
      </c>
      <c r="C23" s="12" t="s">
        <v>24</v>
      </c>
      <c r="D23" s="13" t="s">
        <v>29</v>
      </c>
      <c r="E23" s="14">
        <f t="shared" si="2"/>
        <v>480000</v>
      </c>
      <c r="F23" s="15">
        <f t="shared" si="2"/>
        <v>1320000</v>
      </c>
      <c r="G23" s="15">
        <f t="shared" si="2"/>
        <v>1800000</v>
      </c>
      <c r="H23" s="15"/>
      <c r="I23" s="15"/>
      <c r="J23" s="15"/>
      <c r="K23" s="15">
        <f t="shared" si="3"/>
        <v>72280000</v>
      </c>
    </row>
    <row r="24" spans="1:11" ht="15.75" customHeight="1" x14ac:dyDescent="0.25">
      <c r="A24" s="16">
        <f t="shared" si="0"/>
        <v>15</v>
      </c>
      <c r="B24" s="17">
        <f t="shared" si="1"/>
        <v>72280000</v>
      </c>
      <c r="C24" s="12" t="s">
        <v>25</v>
      </c>
      <c r="D24" s="13" t="s">
        <v>29</v>
      </c>
      <c r="E24" s="14">
        <f t="shared" si="2"/>
        <v>480000</v>
      </c>
      <c r="F24" s="15">
        <f t="shared" si="2"/>
        <v>1320000</v>
      </c>
      <c r="G24" s="15">
        <f t="shared" si="2"/>
        <v>1800000</v>
      </c>
      <c r="H24" s="15"/>
      <c r="I24" s="15"/>
      <c r="J24" s="15"/>
      <c r="K24" s="15">
        <f t="shared" si="3"/>
        <v>71800000</v>
      </c>
    </row>
    <row r="25" spans="1:11" ht="15.75" customHeight="1" x14ac:dyDescent="0.25">
      <c r="A25" s="16">
        <f t="shared" si="0"/>
        <v>16</v>
      </c>
      <c r="B25" s="17">
        <f t="shared" si="1"/>
        <v>71800000</v>
      </c>
      <c r="C25" s="12" t="s">
        <v>26</v>
      </c>
      <c r="D25" s="13" t="s">
        <v>29</v>
      </c>
      <c r="E25" s="14">
        <f t="shared" si="2"/>
        <v>480000</v>
      </c>
      <c r="F25" s="15">
        <f t="shared" si="2"/>
        <v>1320000</v>
      </c>
      <c r="G25" s="15">
        <f t="shared" si="2"/>
        <v>1800000</v>
      </c>
      <c r="H25" s="15"/>
      <c r="I25" s="15"/>
      <c r="J25" s="15"/>
      <c r="K25" s="15">
        <f t="shared" si="3"/>
        <v>71320000</v>
      </c>
    </row>
    <row r="26" spans="1:11" ht="15.75" customHeight="1" x14ac:dyDescent="0.25">
      <c r="A26" s="16">
        <f t="shared" si="0"/>
        <v>17</v>
      </c>
      <c r="B26" s="17">
        <f t="shared" si="1"/>
        <v>71320000</v>
      </c>
      <c r="C26" s="12" t="s">
        <v>16</v>
      </c>
      <c r="D26" s="13" t="s">
        <v>29</v>
      </c>
      <c r="E26" s="14">
        <f t="shared" si="2"/>
        <v>480000</v>
      </c>
      <c r="F26" s="15">
        <f t="shared" si="2"/>
        <v>1320000</v>
      </c>
      <c r="G26" s="15">
        <f t="shared" si="2"/>
        <v>1800000</v>
      </c>
      <c r="H26" s="15"/>
      <c r="I26" s="15"/>
      <c r="J26" s="15">
        <v>6000000</v>
      </c>
      <c r="K26" s="15">
        <f t="shared" si="3"/>
        <v>64840000</v>
      </c>
    </row>
    <row r="27" spans="1:11" ht="15.75" customHeight="1" x14ac:dyDescent="0.25">
      <c r="A27" s="16">
        <f t="shared" si="0"/>
        <v>18</v>
      </c>
      <c r="B27" s="17">
        <f t="shared" si="1"/>
        <v>64840000</v>
      </c>
      <c r="C27" s="12" t="s">
        <v>17</v>
      </c>
      <c r="D27" s="13" t="s">
        <v>30</v>
      </c>
      <c r="E27" s="14">
        <f t="shared" ref="E27:G42" si="4">+E26</f>
        <v>480000</v>
      </c>
      <c r="F27" s="15">
        <f t="shared" si="4"/>
        <v>1320000</v>
      </c>
      <c r="G27" s="15">
        <f t="shared" si="4"/>
        <v>1800000</v>
      </c>
      <c r="H27" s="15"/>
      <c r="I27" s="15"/>
      <c r="J27" s="15"/>
      <c r="K27" s="15">
        <f t="shared" si="3"/>
        <v>64360000</v>
      </c>
    </row>
    <row r="28" spans="1:11" ht="15.75" customHeight="1" x14ac:dyDescent="0.25">
      <c r="A28" s="16">
        <f t="shared" si="0"/>
        <v>19</v>
      </c>
      <c r="B28" s="17">
        <f t="shared" si="1"/>
        <v>64360000</v>
      </c>
      <c r="C28" s="12" t="s">
        <v>18</v>
      </c>
      <c r="D28" s="13" t="s">
        <v>30</v>
      </c>
      <c r="E28" s="14">
        <f t="shared" si="4"/>
        <v>480000</v>
      </c>
      <c r="F28" s="15">
        <f t="shared" si="4"/>
        <v>1320000</v>
      </c>
      <c r="G28" s="15">
        <f t="shared" si="4"/>
        <v>1800000</v>
      </c>
      <c r="H28" s="15"/>
      <c r="I28" s="15"/>
      <c r="J28" s="15"/>
      <c r="K28" s="15">
        <f t="shared" si="3"/>
        <v>63880000</v>
      </c>
    </row>
    <row r="29" spans="1:11" ht="15.75" customHeight="1" x14ac:dyDescent="0.25">
      <c r="A29" s="16">
        <f t="shared" si="0"/>
        <v>20</v>
      </c>
      <c r="B29" s="17">
        <f t="shared" si="1"/>
        <v>63880000</v>
      </c>
      <c r="C29" s="12" t="s">
        <v>27</v>
      </c>
      <c r="D29" s="13" t="s">
        <v>30</v>
      </c>
      <c r="E29" s="14">
        <f t="shared" si="4"/>
        <v>480000</v>
      </c>
      <c r="F29" s="15">
        <f t="shared" si="4"/>
        <v>1320000</v>
      </c>
      <c r="G29" s="15">
        <f t="shared" si="4"/>
        <v>1800000</v>
      </c>
      <c r="H29" s="15"/>
      <c r="I29" s="15"/>
      <c r="J29" s="15"/>
      <c r="K29" s="15">
        <f t="shared" si="3"/>
        <v>63400000</v>
      </c>
    </row>
    <row r="30" spans="1:11" ht="15.75" customHeight="1" x14ac:dyDescent="0.25">
      <c r="A30" s="16">
        <f t="shared" si="0"/>
        <v>21</v>
      </c>
      <c r="B30" s="17">
        <f t="shared" si="1"/>
        <v>63400000</v>
      </c>
      <c r="C30" s="12" t="s">
        <v>19</v>
      </c>
      <c r="D30" s="13" t="s">
        <v>30</v>
      </c>
      <c r="E30" s="14">
        <f t="shared" si="4"/>
        <v>480000</v>
      </c>
      <c r="F30" s="15">
        <f t="shared" si="4"/>
        <v>1320000</v>
      </c>
      <c r="G30" s="15">
        <f t="shared" si="4"/>
        <v>1800000</v>
      </c>
      <c r="H30" s="15">
        <v>25000000</v>
      </c>
      <c r="I30" s="15"/>
      <c r="J30" s="15"/>
      <c r="K30" s="15">
        <f t="shared" si="3"/>
        <v>37920000</v>
      </c>
    </row>
    <row r="31" spans="1:11" ht="15.75" customHeight="1" x14ac:dyDescent="0.25">
      <c r="A31" s="16">
        <f t="shared" si="0"/>
        <v>22</v>
      </c>
      <c r="B31" s="17">
        <f t="shared" si="1"/>
        <v>37920000</v>
      </c>
      <c r="C31" s="12" t="s">
        <v>20</v>
      </c>
      <c r="D31" s="13" t="s">
        <v>30</v>
      </c>
      <c r="E31" s="14">
        <f t="shared" si="4"/>
        <v>480000</v>
      </c>
      <c r="F31" s="15">
        <f t="shared" si="4"/>
        <v>1320000</v>
      </c>
      <c r="G31" s="15">
        <f t="shared" si="4"/>
        <v>1800000</v>
      </c>
      <c r="H31" s="31"/>
      <c r="I31" s="15"/>
      <c r="J31" s="15"/>
      <c r="K31" s="15">
        <f t="shared" si="3"/>
        <v>37440000</v>
      </c>
    </row>
    <row r="32" spans="1:11" ht="15.75" customHeight="1" x14ac:dyDescent="0.25">
      <c r="A32" s="16">
        <f t="shared" si="0"/>
        <v>23</v>
      </c>
      <c r="B32" s="17">
        <f t="shared" si="1"/>
        <v>37440000</v>
      </c>
      <c r="C32" s="12" t="s">
        <v>21</v>
      </c>
      <c r="D32" s="13" t="s">
        <v>30</v>
      </c>
      <c r="E32" s="14">
        <f t="shared" si="4"/>
        <v>480000</v>
      </c>
      <c r="F32" s="15">
        <f t="shared" si="4"/>
        <v>1320000</v>
      </c>
      <c r="G32" s="15">
        <f t="shared" si="4"/>
        <v>1800000</v>
      </c>
      <c r="H32" s="15"/>
      <c r="I32" s="15"/>
      <c r="J32" s="15"/>
      <c r="K32" s="15">
        <f t="shared" si="3"/>
        <v>36960000</v>
      </c>
    </row>
    <row r="33" spans="1:11" ht="15.75" customHeight="1" x14ac:dyDescent="0.25">
      <c r="A33" s="16">
        <f t="shared" si="0"/>
        <v>24</v>
      </c>
      <c r="B33" s="17">
        <f t="shared" si="1"/>
        <v>36960000</v>
      </c>
      <c r="C33" s="12" t="s">
        <v>22</v>
      </c>
      <c r="D33" s="13" t="s">
        <v>30</v>
      </c>
      <c r="E33" s="14">
        <f t="shared" si="4"/>
        <v>480000</v>
      </c>
      <c r="F33" s="15">
        <f t="shared" si="4"/>
        <v>1320000</v>
      </c>
      <c r="G33" s="15">
        <f t="shared" si="4"/>
        <v>1800000</v>
      </c>
      <c r="H33" s="15"/>
      <c r="I33" s="15"/>
      <c r="J33" s="15"/>
      <c r="K33" s="15">
        <f t="shared" si="3"/>
        <v>36480000</v>
      </c>
    </row>
    <row r="34" spans="1:11" ht="15.75" customHeight="1" x14ac:dyDescent="0.25">
      <c r="A34" s="16">
        <f t="shared" si="0"/>
        <v>25</v>
      </c>
      <c r="B34" s="17">
        <f t="shared" si="1"/>
        <v>36480000</v>
      </c>
      <c r="C34" s="12" t="s">
        <v>23</v>
      </c>
      <c r="D34" s="13" t="s">
        <v>30</v>
      </c>
      <c r="E34" s="14">
        <f t="shared" si="4"/>
        <v>480000</v>
      </c>
      <c r="F34" s="15">
        <f t="shared" si="4"/>
        <v>1320000</v>
      </c>
      <c r="G34" s="15">
        <f t="shared" si="4"/>
        <v>1800000</v>
      </c>
      <c r="H34" s="15"/>
      <c r="I34" s="15"/>
      <c r="J34" s="15"/>
      <c r="K34" s="15">
        <f t="shared" si="3"/>
        <v>36000000</v>
      </c>
    </row>
    <row r="35" spans="1:11" ht="15.75" customHeight="1" x14ac:dyDescent="0.25">
      <c r="A35" s="16">
        <f t="shared" si="0"/>
        <v>26</v>
      </c>
      <c r="B35" s="17">
        <f t="shared" si="1"/>
        <v>36000000</v>
      </c>
      <c r="C35" s="12" t="s">
        <v>24</v>
      </c>
      <c r="D35" s="13" t="s">
        <v>30</v>
      </c>
      <c r="E35" s="14">
        <f t="shared" si="4"/>
        <v>480000</v>
      </c>
      <c r="F35" s="15">
        <f t="shared" si="4"/>
        <v>1320000</v>
      </c>
      <c r="G35" s="15">
        <f t="shared" si="4"/>
        <v>1800000</v>
      </c>
      <c r="H35" s="15"/>
      <c r="I35" s="15"/>
      <c r="J35" s="15"/>
      <c r="K35" s="15">
        <f t="shared" si="3"/>
        <v>35520000</v>
      </c>
    </row>
    <row r="36" spans="1:11" ht="15.75" customHeight="1" x14ac:dyDescent="0.25">
      <c r="A36" s="16">
        <f t="shared" si="0"/>
        <v>27</v>
      </c>
      <c r="B36" s="17">
        <f t="shared" si="1"/>
        <v>35520000</v>
      </c>
      <c r="C36" s="12" t="s">
        <v>25</v>
      </c>
      <c r="D36" s="13" t="s">
        <v>30</v>
      </c>
      <c r="E36" s="14">
        <f t="shared" si="4"/>
        <v>480000</v>
      </c>
      <c r="F36" s="15">
        <f t="shared" si="4"/>
        <v>1320000</v>
      </c>
      <c r="G36" s="15">
        <f t="shared" si="4"/>
        <v>1800000</v>
      </c>
      <c r="H36" s="15"/>
      <c r="I36" s="15"/>
      <c r="J36" s="15"/>
      <c r="K36" s="15">
        <f t="shared" si="3"/>
        <v>35040000</v>
      </c>
    </row>
    <row r="37" spans="1:11" ht="15.75" customHeight="1" x14ac:dyDescent="0.25">
      <c r="A37" s="16">
        <f t="shared" si="0"/>
        <v>28</v>
      </c>
      <c r="B37" s="17">
        <f t="shared" si="1"/>
        <v>35040000</v>
      </c>
      <c r="C37" s="12" t="s">
        <v>26</v>
      </c>
      <c r="D37" s="13" t="s">
        <v>30</v>
      </c>
      <c r="E37" s="14">
        <f t="shared" si="4"/>
        <v>480000</v>
      </c>
      <c r="F37" s="15">
        <f t="shared" si="4"/>
        <v>1320000</v>
      </c>
      <c r="G37" s="15">
        <f t="shared" si="4"/>
        <v>1800000</v>
      </c>
      <c r="H37" s="15"/>
      <c r="I37" s="15"/>
      <c r="J37" s="15"/>
      <c r="K37" s="15">
        <f t="shared" si="3"/>
        <v>34560000</v>
      </c>
    </row>
    <row r="38" spans="1:11" ht="15.75" customHeight="1" x14ac:dyDescent="0.25">
      <c r="A38" s="16">
        <f t="shared" si="0"/>
        <v>29</v>
      </c>
      <c r="B38" s="17">
        <f t="shared" si="1"/>
        <v>34560000</v>
      </c>
      <c r="C38" s="12" t="s">
        <v>16</v>
      </c>
      <c r="D38" s="13" t="s">
        <v>30</v>
      </c>
      <c r="E38" s="14">
        <f t="shared" si="4"/>
        <v>480000</v>
      </c>
      <c r="F38" s="15">
        <f t="shared" si="4"/>
        <v>1320000</v>
      </c>
      <c r="G38" s="15">
        <f t="shared" si="4"/>
        <v>1800000</v>
      </c>
      <c r="H38" s="15"/>
      <c r="I38" s="15"/>
      <c r="J38" s="15">
        <v>6000000</v>
      </c>
      <c r="K38" s="15">
        <f t="shared" si="3"/>
        <v>28080000</v>
      </c>
    </row>
    <row r="39" spans="1:11" ht="15.75" customHeight="1" x14ac:dyDescent="0.25">
      <c r="A39" s="16">
        <f t="shared" si="0"/>
        <v>30</v>
      </c>
      <c r="B39" s="17">
        <f t="shared" si="1"/>
        <v>28080000</v>
      </c>
      <c r="C39" s="12" t="s">
        <v>17</v>
      </c>
      <c r="D39" s="13" t="s">
        <v>31</v>
      </c>
      <c r="E39" s="14">
        <f t="shared" si="4"/>
        <v>480000</v>
      </c>
      <c r="F39" s="15">
        <f t="shared" si="4"/>
        <v>1320000</v>
      </c>
      <c r="G39" s="15">
        <f t="shared" si="4"/>
        <v>1800000</v>
      </c>
      <c r="H39" s="15"/>
      <c r="I39" s="15"/>
      <c r="J39" s="15"/>
      <c r="K39" s="15">
        <f t="shared" si="3"/>
        <v>27600000</v>
      </c>
    </row>
    <row r="40" spans="1:11" ht="15.75" customHeight="1" x14ac:dyDescent="0.25">
      <c r="A40" s="16">
        <f t="shared" si="0"/>
        <v>31</v>
      </c>
      <c r="B40" s="17">
        <f t="shared" si="1"/>
        <v>27600000</v>
      </c>
      <c r="C40" s="12" t="s">
        <v>18</v>
      </c>
      <c r="D40" s="13" t="s">
        <v>31</v>
      </c>
      <c r="E40" s="14">
        <f t="shared" si="4"/>
        <v>480000</v>
      </c>
      <c r="F40" s="15">
        <f t="shared" si="4"/>
        <v>1320000</v>
      </c>
      <c r="G40" s="15">
        <f t="shared" si="4"/>
        <v>1800000</v>
      </c>
      <c r="H40" s="15"/>
      <c r="I40" s="15"/>
      <c r="J40" s="15"/>
      <c r="K40" s="15">
        <f t="shared" si="3"/>
        <v>27120000</v>
      </c>
    </row>
    <row r="41" spans="1:11" ht="15.75" customHeight="1" x14ac:dyDescent="0.25">
      <c r="A41" s="16">
        <f t="shared" si="0"/>
        <v>32</v>
      </c>
      <c r="B41" s="17">
        <f t="shared" si="1"/>
        <v>27120000</v>
      </c>
      <c r="C41" s="12" t="s">
        <v>27</v>
      </c>
      <c r="D41" s="13" t="s">
        <v>31</v>
      </c>
      <c r="E41" s="14">
        <f t="shared" si="4"/>
        <v>480000</v>
      </c>
      <c r="F41" s="15">
        <f t="shared" si="4"/>
        <v>1320000</v>
      </c>
      <c r="G41" s="15">
        <f t="shared" si="4"/>
        <v>1800000</v>
      </c>
      <c r="H41" s="15"/>
      <c r="I41" s="15"/>
      <c r="J41" s="15"/>
      <c r="K41" s="15">
        <f t="shared" si="3"/>
        <v>26640000</v>
      </c>
    </row>
    <row r="42" spans="1:11" ht="15.75" customHeight="1" x14ac:dyDescent="0.25">
      <c r="A42" s="16">
        <f t="shared" si="0"/>
        <v>33</v>
      </c>
      <c r="B42" s="17">
        <f t="shared" si="1"/>
        <v>26640000</v>
      </c>
      <c r="C42" s="12" t="s">
        <v>19</v>
      </c>
      <c r="D42" s="13" t="s">
        <v>31</v>
      </c>
      <c r="E42" s="14">
        <f t="shared" si="4"/>
        <v>480000</v>
      </c>
      <c r="F42" s="15">
        <f t="shared" si="4"/>
        <v>1320000</v>
      </c>
      <c r="G42" s="15">
        <f t="shared" si="4"/>
        <v>1800000</v>
      </c>
      <c r="H42" s="15">
        <v>25000000</v>
      </c>
      <c r="I42" s="15"/>
      <c r="J42" s="15"/>
      <c r="K42" s="15">
        <f t="shared" si="3"/>
        <v>1160000</v>
      </c>
    </row>
    <row r="43" spans="1:11" ht="15.75" customHeight="1" x14ac:dyDescent="0.25">
      <c r="A43" s="16">
        <f t="shared" si="0"/>
        <v>34</v>
      </c>
      <c r="B43" s="17">
        <f t="shared" si="1"/>
        <v>1160000</v>
      </c>
      <c r="C43" s="12" t="s">
        <v>20</v>
      </c>
      <c r="D43" s="13" t="s">
        <v>31</v>
      </c>
      <c r="E43" s="14">
        <f t="shared" ref="E43:G58" si="5">+E42</f>
        <v>480000</v>
      </c>
      <c r="F43" s="15">
        <f t="shared" si="5"/>
        <v>1320000</v>
      </c>
      <c r="G43" s="15">
        <f t="shared" si="5"/>
        <v>1800000</v>
      </c>
      <c r="H43" s="31"/>
      <c r="I43" s="15"/>
      <c r="J43" s="15"/>
      <c r="K43" s="15">
        <f t="shared" si="3"/>
        <v>680000</v>
      </c>
    </row>
    <row r="44" spans="1:11" ht="15.75" customHeight="1" x14ac:dyDescent="0.25">
      <c r="A44" s="16">
        <f t="shared" si="0"/>
        <v>35</v>
      </c>
      <c r="B44" s="17">
        <f t="shared" si="1"/>
        <v>680000</v>
      </c>
      <c r="C44" s="30" t="s">
        <v>21</v>
      </c>
      <c r="D44" s="13" t="s">
        <v>31</v>
      </c>
      <c r="E44" s="14">
        <f t="shared" si="5"/>
        <v>480000</v>
      </c>
      <c r="F44" s="15">
        <f t="shared" si="5"/>
        <v>1320000</v>
      </c>
      <c r="G44" s="15">
        <f t="shared" si="5"/>
        <v>1800000</v>
      </c>
      <c r="H44" s="15"/>
      <c r="I44" s="15"/>
      <c r="J44" s="15"/>
      <c r="K44" s="15">
        <f t="shared" si="3"/>
        <v>200000</v>
      </c>
    </row>
    <row r="45" spans="1:11" ht="15.75" customHeight="1" x14ac:dyDescent="0.25">
      <c r="A45" s="16">
        <f t="shared" si="0"/>
        <v>36</v>
      </c>
      <c r="B45" s="17">
        <f t="shared" si="1"/>
        <v>200000</v>
      </c>
      <c r="C45" s="12" t="s">
        <v>22</v>
      </c>
      <c r="D45" s="13" t="s">
        <v>31</v>
      </c>
      <c r="E45" s="14">
        <f t="shared" si="5"/>
        <v>480000</v>
      </c>
      <c r="F45" s="15">
        <f t="shared" si="5"/>
        <v>1320000</v>
      </c>
      <c r="G45" s="15">
        <f t="shared" si="5"/>
        <v>1800000</v>
      </c>
      <c r="H45" s="15"/>
      <c r="I45" s="15"/>
      <c r="J45" s="15"/>
      <c r="K45" s="15">
        <f t="shared" si="3"/>
        <v>-280000</v>
      </c>
    </row>
    <row r="46" spans="1:11" ht="15.75" x14ac:dyDescent="0.25">
      <c r="A46" s="16">
        <f t="shared" si="0"/>
        <v>37</v>
      </c>
      <c r="B46" s="17">
        <f t="shared" si="1"/>
        <v>-280000</v>
      </c>
      <c r="C46" s="12" t="s">
        <v>23</v>
      </c>
      <c r="D46" s="13" t="s">
        <v>31</v>
      </c>
      <c r="E46" s="14">
        <f t="shared" si="5"/>
        <v>480000</v>
      </c>
      <c r="F46" s="15">
        <f t="shared" si="5"/>
        <v>1320000</v>
      </c>
      <c r="G46" s="15">
        <f t="shared" si="5"/>
        <v>1800000</v>
      </c>
      <c r="H46" s="15"/>
      <c r="I46" s="15"/>
      <c r="J46" s="15"/>
      <c r="K46" s="15">
        <f t="shared" si="3"/>
        <v>-760000</v>
      </c>
    </row>
    <row r="47" spans="1:11" ht="15.75" x14ac:dyDescent="0.25">
      <c r="A47" s="16">
        <f t="shared" si="0"/>
        <v>38</v>
      </c>
      <c r="B47" s="17">
        <f t="shared" si="1"/>
        <v>-760000</v>
      </c>
      <c r="C47" s="12" t="s">
        <v>24</v>
      </c>
      <c r="D47" s="13" t="s">
        <v>31</v>
      </c>
      <c r="E47" s="14">
        <f t="shared" si="5"/>
        <v>480000</v>
      </c>
      <c r="F47" s="15">
        <f t="shared" si="5"/>
        <v>1320000</v>
      </c>
      <c r="G47" s="15">
        <f t="shared" si="5"/>
        <v>1800000</v>
      </c>
      <c r="H47" s="15"/>
      <c r="I47" s="15"/>
      <c r="J47" s="15"/>
      <c r="K47" s="15">
        <f t="shared" si="3"/>
        <v>-1240000</v>
      </c>
    </row>
    <row r="48" spans="1:11" ht="15.75" x14ac:dyDescent="0.25">
      <c r="A48" s="16">
        <f t="shared" si="0"/>
        <v>39</v>
      </c>
      <c r="B48" s="17">
        <f t="shared" si="1"/>
        <v>-1240000</v>
      </c>
      <c r="C48" s="12" t="s">
        <v>25</v>
      </c>
      <c r="D48" s="13" t="s">
        <v>31</v>
      </c>
      <c r="E48" s="14">
        <f t="shared" si="5"/>
        <v>480000</v>
      </c>
      <c r="F48" s="15">
        <f t="shared" si="5"/>
        <v>1320000</v>
      </c>
      <c r="G48" s="15">
        <f t="shared" si="5"/>
        <v>1800000</v>
      </c>
      <c r="H48" s="15"/>
      <c r="I48" s="15"/>
      <c r="J48" s="15"/>
      <c r="K48" s="15">
        <f t="shared" si="3"/>
        <v>-1720000</v>
      </c>
    </row>
    <row r="49" spans="1:11" ht="15.75" x14ac:dyDescent="0.25">
      <c r="A49" s="16">
        <f t="shared" si="0"/>
        <v>40</v>
      </c>
      <c r="B49" s="17">
        <f t="shared" si="1"/>
        <v>-1720000</v>
      </c>
      <c r="C49" s="12" t="s">
        <v>26</v>
      </c>
      <c r="D49" s="13" t="s">
        <v>31</v>
      </c>
      <c r="E49" s="14">
        <f t="shared" si="5"/>
        <v>480000</v>
      </c>
      <c r="F49" s="15">
        <f t="shared" si="5"/>
        <v>1320000</v>
      </c>
      <c r="G49" s="15">
        <f t="shared" si="5"/>
        <v>1800000</v>
      </c>
      <c r="H49" s="15"/>
      <c r="I49" s="15"/>
      <c r="J49" s="15"/>
      <c r="K49" s="15">
        <f t="shared" si="3"/>
        <v>-2200000</v>
      </c>
    </row>
    <row r="50" spans="1:11" ht="15.75" x14ac:dyDescent="0.25">
      <c r="A50" s="16">
        <f t="shared" si="0"/>
        <v>41</v>
      </c>
      <c r="B50" s="17">
        <f t="shared" si="1"/>
        <v>-2200000</v>
      </c>
      <c r="C50" s="12" t="s">
        <v>16</v>
      </c>
      <c r="D50" s="13" t="s">
        <v>31</v>
      </c>
      <c r="E50" s="14">
        <f t="shared" si="5"/>
        <v>480000</v>
      </c>
      <c r="F50" s="15">
        <f t="shared" si="5"/>
        <v>1320000</v>
      </c>
      <c r="G50" s="15">
        <f t="shared" si="5"/>
        <v>1800000</v>
      </c>
      <c r="H50" s="15"/>
      <c r="I50" s="15"/>
      <c r="J50" s="15"/>
      <c r="K50" s="15">
        <f t="shared" si="3"/>
        <v>-2680000</v>
      </c>
    </row>
    <row r="51" spans="1:11" ht="15.75" x14ac:dyDescent="0.25">
      <c r="A51" s="16">
        <f t="shared" si="0"/>
        <v>42</v>
      </c>
      <c r="B51" s="17">
        <f t="shared" si="1"/>
        <v>-2680000</v>
      </c>
      <c r="C51" s="12" t="s">
        <v>17</v>
      </c>
      <c r="D51" s="13" t="s">
        <v>36</v>
      </c>
      <c r="E51" s="14">
        <f t="shared" si="5"/>
        <v>480000</v>
      </c>
      <c r="F51" s="15">
        <f t="shared" si="5"/>
        <v>1320000</v>
      </c>
      <c r="G51" s="15">
        <f t="shared" si="5"/>
        <v>1800000</v>
      </c>
      <c r="H51" s="15"/>
      <c r="I51" s="15"/>
      <c r="J51" s="15"/>
      <c r="K51" s="15">
        <f t="shared" si="3"/>
        <v>-3160000</v>
      </c>
    </row>
    <row r="52" spans="1:11" ht="15.75" x14ac:dyDescent="0.25">
      <c r="A52" s="16">
        <f t="shared" si="0"/>
        <v>43</v>
      </c>
      <c r="B52" s="17">
        <f t="shared" si="1"/>
        <v>-3160000</v>
      </c>
      <c r="C52" s="12" t="s">
        <v>18</v>
      </c>
      <c r="D52" s="13" t="s">
        <v>36</v>
      </c>
      <c r="E52" s="14">
        <f t="shared" si="5"/>
        <v>480000</v>
      </c>
      <c r="F52" s="15">
        <f t="shared" si="5"/>
        <v>1320000</v>
      </c>
      <c r="G52" s="15">
        <f t="shared" si="5"/>
        <v>1800000</v>
      </c>
      <c r="H52" s="15"/>
      <c r="I52" s="15"/>
      <c r="J52" s="15"/>
      <c r="K52" s="15">
        <f t="shared" si="3"/>
        <v>-3640000</v>
      </c>
    </row>
    <row r="53" spans="1:11" ht="15.75" x14ac:dyDescent="0.25">
      <c r="A53" s="16">
        <f t="shared" si="0"/>
        <v>44</v>
      </c>
      <c r="B53" s="17">
        <f t="shared" si="1"/>
        <v>-3640000</v>
      </c>
      <c r="C53" s="12" t="s">
        <v>27</v>
      </c>
      <c r="D53" s="13" t="s">
        <v>36</v>
      </c>
      <c r="E53" s="14">
        <f t="shared" si="5"/>
        <v>480000</v>
      </c>
      <c r="F53" s="15">
        <f t="shared" si="5"/>
        <v>1320000</v>
      </c>
      <c r="G53" s="15">
        <f t="shared" si="5"/>
        <v>1800000</v>
      </c>
      <c r="H53" s="15"/>
      <c r="I53" s="15"/>
      <c r="J53" s="15"/>
      <c r="K53" s="15">
        <f t="shared" si="3"/>
        <v>-4120000</v>
      </c>
    </row>
    <row r="54" spans="1:11" ht="15.75" x14ac:dyDescent="0.25">
      <c r="A54" s="16">
        <f t="shared" si="0"/>
        <v>45</v>
      </c>
      <c r="B54" s="17">
        <f t="shared" si="1"/>
        <v>-4120000</v>
      </c>
      <c r="C54" s="12" t="s">
        <v>19</v>
      </c>
      <c r="D54" s="13" t="s">
        <v>36</v>
      </c>
      <c r="E54" s="14">
        <f t="shared" si="5"/>
        <v>480000</v>
      </c>
      <c r="F54" s="15">
        <f t="shared" si="5"/>
        <v>1320000</v>
      </c>
      <c r="G54" s="15">
        <f t="shared" si="5"/>
        <v>1800000</v>
      </c>
      <c r="H54" s="15"/>
      <c r="I54" s="15"/>
      <c r="J54" s="15"/>
      <c r="K54" s="15">
        <f t="shared" si="3"/>
        <v>-4600000</v>
      </c>
    </row>
    <row r="55" spans="1:11" ht="15.75" x14ac:dyDescent="0.25">
      <c r="A55" s="16">
        <f t="shared" si="0"/>
        <v>46</v>
      </c>
      <c r="B55" s="17">
        <f t="shared" si="1"/>
        <v>-4600000</v>
      </c>
      <c r="C55" s="12" t="s">
        <v>20</v>
      </c>
      <c r="D55" s="13" t="s">
        <v>36</v>
      </c>
      <c r="E55" s="14">
        <f t="shared" si="5"/>
        <v>480000</v>
      </c>
      <c r="F55" s="15">
        <f t="shared" si="5"/>
        <v>1320000</v>
      </c>
      <c r="G55" s="15">
        <f t="shared" si="5"/>
        <v>1800000</v>
      </c>
      <c r="H55" s="31"/>
      <c r="I55" s="15"/>
      <c r="J55" s="15"/>
      <c r="K55" s="15">
        <f t="shared" si="3"/>
        <v>-5080000</v>
      </c>
    </row>
    <row r="56" spans="1:11" ht="15.75" x14ac:dyDescent="0.25">
      <c r="A56" s="16">
        <f t="shared" si="0"/>
        <v>47</v>
      </c>
      <c r="B56" s="17">
        <f t="shared" si="1"/>
        <v>-5080000</v>
      </c>
      <c r="C56" s="30" t="s">
        <v>21</v>
      </c>
      <c r="D56" s="13" t="s">
        <v>36</v>
      </c>
      <c r="E56" s="14">
        <f t="shared" si="5"/>
        <v>480000</v>
      </c>
      <c r="F56" s="15">
        <f t="shared" si="5"/>
        <v>1320000</v>
      </c>
      <c r="G56" s="15">
        <f t="shared" si="5"/>
        <v>1800000</v>
      </c>
      <c r="H56" s="15"/>
      <c r="I56" s="15"/>
      <c r="J56" s="15"/>
      <c r="K56" s="15">
        <f t="shared" si="3"/>
        <v>-5560000</v>
      </c>
    </row>
    <row r="57" spans="1:11" ht="15.75" x14ac:dyDescent="0.25">
      <c r="A57" s="16">
        <f t="shared" si="0"/>
        <v>48</v>
      </c>
      <c r="B57" s="17">
        <f t="shared" si="1"/>
        <v>-5560000</v>
      </c>
      <c r="C57" s="12" t="s">
        <v>22</v>
      </c>
      <c r="D57" s="13" t="s">
        <v>36</v>
      </c>
      <c r="E57" s="14">
        <f t="shared" si="5"/>
        <v>480000</v>
      </c>
      <c r="F57" s="15">
        <f t="shared" si="5"/>
        <v>1320000</v>
      </c>
      <c r="G57" s="15">
        <f t="shared" si="5"/>
        <v>1800000</v>
      </c>
      <c r="H57" s="15"/>
      <c r="I57" s="15"/>
      <c r="J57" s="15"/>
      <c r="K57" s="15">
        <f t="shared" si="3"/>
        <v>-6040000</v>
      </c>
    </row>
    <row r="58" spans="1:11" ht="15.75" x14ac:dyDescent="0.25">
      <c r="A58" s="16">
        <f t="shared" si="0"/>
        <v>49</v>
      </c>
      <c r="B58" s="17">
        <f t="shared" si="1"/>
        <v>-6040000</v>
      </c>
      <c r="C58" s="12" t="s">
        <v>23</v>
      </c>
      <c r="D58" s="13" t="s">
        <v>36</v>
      </c>
      <c r="E58" s="14">
        <f t="shared" si="5"/>
        <v>480000</v>
      </c>
      <c r="F58" s="15">
        <f t="shared" si="5"/>
        <v>1320000</v>
      </c>
      <c r="G58" s="15">
        <f t="shared" si="5"/>
        <v>1800000</v>
      </c>
      <c r="H58" s="15"/>
      <c r="I58" s="15"/>
      <c r="J58" s="15"/>
      <c r="K58" s="15">
        <f t="shared" si="3"/>
        <v>-6520000</v>
      </c>
    </row>
    <row r="59" spans="1:11" ht="15.75" x14ac:dyDescent="0.25">
      <c r="A59" s="16">
        <f t="shared" si="0"/>
        <v>50</v>
      </c>
      <c r="B59" s="17">
        <f t="shared" si="1"/>
        <v>-6520000</v>
      </c>
      <c r="C59" s="12" t="s">
        <v>24</v>
      </c>
      <c r="D59" s="13" t="s">
        <v>36</v>
      </c>
      <c r="E59" s="14">
        <f t="shared" ref="E59:G74" si="6">+E58</f>
        <v>480000</v>
      </c>
      <c r="F59" s="15">
        <f t="shared" si="6"/>
        <v>1320000</v>
      </c>
      <c r="G59" s="15">
        <f t="shared" si="6"/>
        <v>1800000</v>
      </c>
      <c r="H59" s="15"/>
      <c r="I59" s="15"/>
      <c r="J59" s="15"/>
      <c r="K59" s="15">
        <f t="shared" si="3"/>
        <v>-7000000</v>
      </c>
    </row>
    <row r="60" spans="1:11" ht="15.75" x14ac:dyDescent="0.25">
      <c r="A60" s="16">
        <f t="shared" si="0"/>
        <v>51</v>
      </c>
      <c r="B60" s="17">
        <f t="shared" si="1"/>
        <v>-7000000</v>
      </c>
      <c r="C60" s="12" t="s">
        <v>25</v>
      </c>
      <c r="D60" s="13" t="s">
        <v>36</v>
      </c>
      <c r="E60" s="14">
        <f t="shared" si="6"/>
        <v>480000</v>
      </c>
      <c r="F60" s="15">
        <f t="shared" si="6"/>
        <v>1320000</v>
      </c>
      <c r="G60" s="15">
        <f t="shared" si="6"/>
        <v>1800000</v>
      </c>
      <c r="H60" s="15"/>
      <c r="I60" s="15"/>
      <c r="J60" s="15"/>
      <c r="K60" s="15">
        <f t="shared" si="3"/>
        <v>-7480000</v>
      </c>
    </row>
    <row r="61" spans="1:11" ht="15.75" x14ac:dyDescent="0.25">
      <c r="A61" s="16">
        <f t="shared" si="0"/>
        <v>52</v>
      </c>
      <c r="B61" s="17">
        <f t="shared" si="1"/>
        <v>-7480000</v>
      </c>
      <c r="C61" s="12" t="s">
        <v>26</v>
      </c>
      <c r="D61" s="13" t="s">
        <v>36</v>
      </c>
      <c r="E61" s="14">
        <f t="shared" si="6"/>
        <v>480000</v>
      </c>
      <c r="F61" s="15">
        <f t="shared" si="6"/>
        <v>1320000</v>
      </c>
      <c r="G61" s="15">
        <f t="shared" si="6"/>
        <v>1800000</v>
      </c>
      <c r="H61" s="15"/>
      <c r="I61" s="15"/>
      <c r="J61" s="15"/>
      <c r="K61" s="15">
        <f t="shared" si="3"/>
        <v>-7960000</v>
      </c>
    </row>
    <row r="62" spans="1:11" ht="15.75" x14ac:dyDescent="0.25">
      <c r="A62" s="16">
        <f t="shared" si="0"/>
        <v>53</v>
      </c>
      <c r="B62" s="17">
        <f t="shared" si="1"/>
        <v>-7960000</v>
      </c>
      <c r="C62" s="12" t="s">
        <v>16</v>
      </c>
      <c r="D62" s="13" t="s">
        <v>36</v>
      </c>
      <c r="E62" s="14">
        <f t="shared" si="6"/>
        <v>480000</v>
      </c>
      <c r="F62" s="15">
        <f t="shared" si="6"/>
        <v>1320000</v>
      </c>
      <c r="G62" s="15">
        <f t="shared" si="6"/>
        <v>1800000</v>
      </c>
      <c r="H62" s="15"/>
      <c r="I62" s="15"/>
      <c r="J62" s="15"/>
      <c r="K62" s="15">
        <f t="shared" si="3"/>
        <v>-8440000</v>
      </c>
    </row>
    <row r="63" spans="1:11" ht="15.75" x14ac:dyDescent="0.25">
      <c r="A63" s="16">
        <f t="shared" si="0"/>
        <v>54</v>
      </c>
      <c r="B63" s="17">
        <f t="shared" si="1"/>
        <v>-8440000</v>
      </c>
      <c r="C63" s="12" t="s">
        <v>17</v>
      </c>
      <c r="D63" s="13" t="s">
        <v>61</v>
      </c>
      <c r="E63" s="14">
        <f t="shared" si="6"/>
        <v>480000</v>
      </c>
      <c r="F63" s="15">
        <f t="shared" si="6"/>
        <v>1320000</v>
      </c>
      <c r="G63" s="15">
        <f t="shared" si="6"/>
        <v>1800000</v>
      </c>
      <c r="H63" s="15"/>
      <c r="I63" s="15"/>
      <c r="J63" s="15"/>
      <c r="K63" s="15">
        <f t="shared" si="3"/>
        <v>-8920000</v>
      </c>
    </row>
    <row r="64" spans="1:11" ht="15.75" x14ac:dyDescent="0.25">
      <c r="A64" s="16">
        <f t="shared" si="0"/>
        <v>55</v>
      </c>
      <c r="B64" s="17">
        <f t="shared" si="1"/>
        <v>-8920000</v>
      </c>
      <c r="C64" s="12" t="s">
        <v>18</v>
      </c>
      <c r="D64" s="13" t="s">
        <v>61</v>
      </c>
      <c r="E64" s="14">
        <f t="shared" si="6"/>
        <v>480000</v>
      </c>
      <c r="F64" s="15">
        <f t="shared" si="6"/>
        <v>1320000</v>
      </c>
      <c r="G64" s="15">
        <f t="shared" si="6"/>
        <v>1800000</v>
      </c>
      <c r="H64" s="15"/>
      <c r="I64" s="15"/>
      <c r="J64" s="15"/>
      <c r="K64" s="15">
        <f t="shared" si="3"/>
        <v>-9400000</v>
      </c>
    </row>
    <row r="65" spans="1:11" ht="15.75" x14ac:dyDescent="0.25">
      <c r="A65" s="16">
        <f t="shared" si="0"/>
        <v>56</v>
      </c>
      <c r="B65" s="17">
        <f t="shared" si="1"/>
        <v>-9400000</v>
      </c>
      <c r="C65" s="12" t="s">
        <v>27</v>
      </c>
      <c r="D65" s="13" t="s">
        <v>61</v>
      </c>
      <c r="E65" s="14">
        <f t="shared" si="6"/>
        <v>480000</v>
      </c>
      <c r="F65" s="15">
        <f t="shared" si="6"/>
        <v>1320000</v>
      </c>
      <c r="G65" s="15">
        <f t="shared" si="6"/>
        <v>1800000</v>
      </c>
      <c r="H65" s="15"/>
      <c r="I65" s="15"/>
      <c r="J65" s="15"/>
      <c r="K65" s="15">
        <f t="shared" si="3"/>
        <v>-9880000</v>
      </c>
    </row>
    <row r="66" spans="1:11" ht="15.75" x14ac:dyDescent="0.25">
      <c r="A66" s="16">
        <f t="shared" si="0"/>
        <v>57</v>
      </c>
      <c r="B66" s="17">
        <f t="shared" si="1"/>
        <v>-9880000</v>
      </c>
      <c r="C66" s="12" t="s">
        <v>19</v>
      </c>
      <c r="D66" s="13" t="s">
        <v>61</v>
      </c>
      <c r="E66" s="14">
        <f t="shared" si="6"/>
        <v>480000</v>
      </c>
      <c r="F66" s="15">
        <f t="shared" si="6"/>
        <v>1320000</v>
      </c>
      <c r="G66" s="15">
        <f t="shared" si="6"/>
        <v>1800000</v>
      </c>
      <c r="H66" s="15"/>
      <c r="I66" s="15"/>
      <c r="J66" s="15"/>
      <c r="K66" s="15">
        <f t="shared" si="3"/>
        <v>-10360000</v>
      </c>
    </row>
    <row r="67" spans="1:11" ht="15.75" x14ac:dyDescent="0.25">
      <c r="A67" s="16">
        <f t="shared" si="0"/>
        <v>58</v>
      </c>
      <c r="B67" s="17">
        <f t="shared" si="1"/>
        <v>-10360000</v>
      </c>
      <c r="C67" s="12" t="s">
        <v>20</v>
      </c>
      <c r="D67" s="13" t="s">
        <v>61</v>
      </c>
      <c r="E67" s="14">
        <f t="shared" si="6"/>
        <v>480000</v>
      </c>
      <c r="F67" s="15">
        <f t="shared" si="6"/>
        <v>1320000</v>
      </c>
      <c r="G67" s="15">
        <f t="shared" si="6"/>
        <v>1800000</v>
      </c>
      <c r="H67" s="31"/>
      <c r="I67" s="15"/>
      <c r="J67" s="15"/>
      <c r="K67" s="15">
        <f t="shared" si="3"/>
        <v>-10840000</v>
      </c>
    </row>
    <row r="68" spans="1:11" ht="15.75" x14ac:dyDescent="0.25">
      <c r="A68" s="16">
        <f t="shared" si="0"/>
        <v>59</v>
      </c>
      <c r="B68" s="17">
        <f t="shared" si="1"/>
        <v>-10840000</v>
      </c>
      <c r="C68" s="30" t="s">
        <v>21</v>
      </c>
      <c r="D68" s="13" t="s">
        <v>61</v>
      </c>
      <c r="E68" s="14">
        <f t="shared" si="6"/>
        <v>480000</v>
      </c>
      <c r="F68" s="15">
        <f t="shared" si="6"/>
        <v>1320000</v>
      </c>
      <c r="G68" s="15">
        <f t="shared" si="6"/>
        <v>1800000</v>
      </c>
      <c r="H68" s="15"/>
      <c r="I68" s="15"/>
      <c r="J68" s="15"/>
      <c r="K68" s="15">
        <f t="shared" si="3"/>
        <v>-11320000</v>
      </c>
    </row>
    <row r="69" spans="1:11" ht="15.75" x14ac:dyDescent="0.25">
      <c r="A69" s="16">
        <f t="shared" si="0"/>
        <v>60</v>
      </c>
      <c r="B69" s="17">
        <f t="shared" si="1"/>
        <v>-11320000</v>
      </c>
      <c r="C69" s="12" t="s">
        <v>22</v>
      </c>
      <c r="D69" s="13" t="s">
        <v>61</v>
      </c>
      <c r="E69" s="14">
        <f t="shared" si="6"/>
        <v>480000</v>
      </c>
      <c r="F69" s="15">
        <f t="shared" si="6"/>
        <v>1320000</v>
      </c>
      <c r="G69" s="15">
        <f t="shared" si="6"/>
        <v>1800000</v>
      </c>
      <c r="H69" s="15"/>
      <c r="I69" s="15"/>
      <c r="J69" s="15"/>
      <c r="K69" s="15">
        <f t="shared" si="3"/>
        <v>-11800000</v>
      </c>
    </row>
    <row r="70" spans="1:11" ht="15.75" x14ac:dyDescent="0.25">
      <c r="A70" s="16">
        <f t="shared" si="0"/>
        <v>61</v>
      </c>
      <c r="B70" s="17">
        <f t="shared" si="1"/>
        <v>-11800000</v>
      </c>
      <c r="C70" s="12" t="s">
        <v>23</v>
      </c>
      <c r="D70" s="13" t="s">
        <v>61</v>
      </c>
      <c r="E70" s="14">
        <f t="shared" si="6"/>
        <v>480000</v>
      </c>
      <c r="F70" s="15">
        <f t="shared" si="6"/>
        <v>1320000</v>
      </c>
      <c r="G70" s="15">
        <f t="shared" si="6"/>
        <v>1800000</v>
      </c>
      <c r="H70" s="15"/>
      <c r="I70" s="15"/>
      <c r="J70" s="15"/>
      <c r="K70" s="15">
        <f t="shared" si="3"/>
        <v>-12280000</v>
      </c>
    </row>
    <row r="71" spans="1:11" ht="15.75" x14ac:dyDescent="0.25">
      <c r="A71" s="16">
        <f t="shared" si="0"/>
        <v>62</v>
      </c>
      <c r="B71" s="17">
        <f t="shared" si="1"/>
        <v>-12280000</v>
      </c>
      <c r="C71" s="12" t="s">
        <v>24</v>
      </c>
      <c r="D71" s="13" t="s">
        <v>61</v>
      </c>
      <c r="E71" s="14">
        <f t="shared" si="6"/>
        <v>480000</v>
      </c>
      <c r="F71" s="15">
        <f t="shared" si="6"/>
        <v>1320000</v>
      </c>
      <c r="G71" s="15">
        <f t="shared" si="6"/>
        <v>1800000</v>
      </c>
      <c r="H71" s="15"/>
      <c r="I71" s="15"/>
      <c r="J71" s="15"/>
      <c r="K71" s="15">
        <f t="shared" si="3"/>
        <v>-12760000</v>
      </c>
    </row>
    <row r="72" spans="1:11" ht="15.75" x14ac:dyDescent="0.25">
      <c r="A72" s="16">
        <f t="shared" si="0"/>
        <v>63</v>
      </c>
      <c r="B72" s="17">
        <f t="shared" si="1"/>
        <v>-12760000</v>
      </c>
      <c r="C72" s="12" t="s">
        <v>25</v>
      </c>
      <c r="D72" s="13" t="s">
        <v>61</v>
      </c>
      <c r="E72" s="14">
        <f t="shared" si="6"/>
        <v>480000</v>
      </c>
      <c r="F72" s="15">
        <f t="shared" si="6"/>
        <v>1320000</v>
      </c>
      <c r="G72" s="15">
        <f t="shared" si="6"/>
        <v>1800000</v>
      </c>
      <c r="H72" s="15"/>
      <c r="I72" s="15"/>
      <c r="J72" s="15"/>
      <c r="K72" s="15">
        <f t="shared" si="3"/>
        <v>-13240000</v>
      </c>
    </row>
    <row r="73" spans="1:11" ht="15.75" x14ac:dyDescent="0.25">
      <c r="A73" s="16">
        <f t="shared" si="0"/>
        <v>64</v>
      </c>
      <c r="B73" s="17">
        <f t="shared" si="1"/>
        <v>-13240000</v>
      </c>
      <c r="C73" s="12" t="s">
        <v>26</v>
      </c>
      <c r="D73" s="13" t="s">
        <v>61</v>
      </c>
      <c r="E73" s="14">
        <f t="shared" si="6"/>
        <v>480000</v>
      </c>
      <c r="F73" s="15">
        <f t="shared" si="6"/>
        <v>1320000</v>
      </c>
      <c r="G73" s="15">
        <f t="shared" si="6"/>
        <v>1800000</v>
      </c>
      <c r="H73" s="15"/>
      <c r="I73" s="15"/>
      <c r="J73" s="15"/>
      <c r="K73" s="15">
        <f t="shared" si="3"/>
        <v>-13720000</v>
      </c>
    </row>
    <row r="74" spans="1:11" ht="15.75" x14ac:dyDescent="0.25">
      <c r="A74" s="16">
        <f t="shared" si="0"/>
        <v>65</v>
      </c>
      <c r="B74" s="17">
        <f t="shared" si="1"/>
        <v>-13720000</v>
      </c>
      <c r="C74" s="12" t="s">
        <v>16</v>
      </c>
      <c r="D74" s="13" t="s">
        <v>61</v>
      </c>
      <c r="E74" s="14">
        <f t="shared" si="6"/>
        <v>480000</v>
      </c>
      <c r="F74" s="15">
        <f t="shared" si="6"/>
        <v>1320000</v>
      </c>
      <c r="G74" s="15">
        <f t="shared" si="6"/>
        <v>1800000</v>
      </c>
      <c r="H74" s="15"/>
      <c r="I74" s="15"/>
      <c r="J74" s="15"/>
      <c r="K74" s="15">
        <f t="shared" si="3"/>
        <v>-14200000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-14200000</v>
      </c>
      <c r="C75" s="12" t="s">
        <v>17</v>
      </c>
      <c r="D75" s="13" t="s">
        <v>60</v>
      </c>
      <c r="E75" s="14">
        <f t="shared" ref="E75:G80" si="9">+E74</f>
        <v>480000</v>
      </c>
      <c r="F75" s="15">
        <f t="shared" si="9"/>
        <v>1320000</v>
      </c>
      <c r="G75" s="15">
        <f t="shared" si="9"/>
        <v>1800000</v>
      </c>
      <c r="H75" s="15"/>
      <c r="I75" s="15"/>
      <c r="J75" s="15"/>
      <c r="K75" s="15">
        <f t="shared" ref="K75:K80" si="10">B75-E75-H75-I75-J75</f>
        <v>-14680000</v>
      </c>
    </row>
    <row r="76" spans="1:11" ht="15.75" x14ac:dyDescent="0.25">
      <c r="A76" s="16">
        <f t="shared" si="7"/>
        <v>67</v>
      </c>
      <c r="B76" s="17">
        <f t="shared" si="8"/>
        <v>-14680000</v>
      </c>
      <c r="C76" s="12" t="s">
        <v>18</v>
      </c>
      <c r="D76" s="13" t="s">
        <v>60</v>
      </c>
      <c r="E76" s="14">
        <f t="shared" si="9"/>
        <v>480000</v>
      </c>
      <c r="F76" s="15">
        <f t="shared" si="9"/>
        <v>1320000</v>
      </c>
      <c r="G76" s="15">
        <f t="shared" si="9"/>
        <v>1800000</v>
      </c>
      <c r="H76" s="15"/>
      <c r="I76" s="15"/>
      <c r="J76" s="15"/>
      <c r="K76" s="15">
        <f t="shared" si="10"/>
        <v>-15160000</v>
      </c>
    </row>
    <row r="77" spans="1:11" ht="15.75" x14ac:dyDescent="0.25">
      <c r="A77" s="16">
        <f t="shared" si="7"/>
        <v>68</v>
      </c>
      <c r="B77" s="17">
        <f t="shared" si="8"/>
        <v>-15160000</v>
      </c>
      <c r="C77" s="12" t="s">
        <v>27</v>
      </c>
      <c r="D77" s="13" t="s">
        <v>60</v>
      </c>
      <c r="E77" s="14">
        <f t="shared" si="9"/>
        <v>480000</v>
      </c>
      <c r="F77" s="15">
        <f t="shared" si="9"/>
        <v>1320000</v>
      </c>
      <c r="G77" s="15">
        <f t="shared" si="9"/>
        <v>1800000</v>
      </c>
      <c r="H77" s="15"/>
      <c r="I77" s="15"/>
      <c r="J77" s="15"/>
      <c r="K77" s="15">
        <f t="shared" si="10"/>
        <v>-15640000</v>
      </c>
    </row>
    <row r="78" spans="1:11" ht="15.75" x14ac:dyDescent="0.25">
      <c r="A78" s="16">
        <f t="shared" si="7"/>
        <v>69</v>
      </c>
      <c r="B78" s="17">
        <f t="shared" si="8"/>
        <v>-15640000</v>
      </c>
      <c r="C78" s="12" t="s">
        <v>19</v>
      </c>
      <c r="D78" s="13" t="s">
        <v>60</v>
      </c>
      <c r="E78" s="14">
        <f t="shared" si="9"/>
        <v>480000</v>
      </c>
      <c r="F78" s="15">
        <f t="shared" si="9"/>
        <v>1320000</v>
      </c>
      <c r="G78" s="15">
        <f t="shared" si="9"/>
        <v>1800000</v>
      </c>
      <c r="H78" s="15"/>
      <c r="I78" s="15"/>
      <c r="J78" s="15"/>
      <c r="K78" s="15">
        <f t="shared" si="10"/>
        <v>-16120000</v>
      </c>
    </row>
    <row r="79" spans="1:11" ht="15.75" x14ac:dyDescent="0.25">
      <c r="A79" s="16">
        <f t="shared" si="7"/>
        <v>70</v>
      </c>
      <c r="B79" s="17">
        <f t="shared" si="8"/>
        <v>-16120000</v>
      </c>
      <c r="C79" s="12" t="s">
        <v>20</v>
      </c>
      <c r="D79" s="13" t="s">
        <v>60</v>
      </c>
      <c r="E79" s="14">
        <f t="shared" si="9"/>
        <v>480000</v>
      </c>
      <c r="F79" s="15">
        <f t="shared" si="9"/>
        <v>1320000</v>
      </c>
      <c r="G79" s="15">
        <f t="shared" si="9"/>
        <v>1800000</v>
      </c>
      <c r="H79" s="15"/>
      <c r="I79" s="15"/>
      <c r="J79" s="15"/>
      <c r="K79" s="15">
        <f t="shared" si="10"/>
        <v>-16600000</v>
      </c>
    </row>
    <row r="80" spans="1:11" ht="15.75" x14ac:dyDescent="0.25">
      <c r="A80" s="16">
        <f t="shared" si="7"/>
        <v>71</v>
      </c>
      <c r="B80" s="17">
        <f t="shared" si="8"/>
        <v>-16600000</v>
      </c>
      <c r="E80" s="14">
        <f t="shared" si="9"/>
        <v>480000</v>
      </c>
      <c r="F80" s="15">
        <f t="shared" si="9"/>
        <v>1320000</v>
      </c>
      <c r="G80" s="15">
        <f t="shared" si="9"/>
        <v>1800000</v>
      </c>
      <c r="H80" s="15"/>
      <c r="I80" s="15"/>
      <c r="J80" s="15"/>
      <c r="K80" s="15">
        <f t="shared" si="10"/>
        <v>-17080000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37" workbookViewId="0">
      <selection activeCell="L47" sqref="L47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86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87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268286363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88</v>
      </c>
      <c r="B8" s="1"/>
      <c r="C8" s="1"/>
      <c r="D8" s="2">
        <v>36</v>
      </c>
      <c r="E8" s="7"/>
      <c r="F8" s="8">
        <f>+C5*C6</f>
        <v>3219436.3560000001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268286363</v>
      </c>
      <c r="C10" s="12" t="s">
        <v>23</v>
      </c>
      <c r="D10" s="13" t="s">
        <v>28</v>
      </c>
      <c r="E10" s="14">
        <f>5100000-F10</f>
        <v>1880564</v>
      </c>
      <c r="F10" s="18">
        <v>3219436</v>
      </c>
      <c r="G10" s="15">
        <f>+E10+F10</f>
        <v>5100000</v>
      </c>
      <c r="H10" s="15"/>
      <c r="I10" s="15"/>
      <c r="J10" s="15"/>
      <c r="K10" s="15">
        <f>B10-E10-H10-I10-J10</f>
        <v>266405799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266405799</v>
      </c>
      <c r="C11" s="12" t="s">
        <v>24</v>
      </c>
      <c r="D11" s="13" t="s">
        <v>28</v>
      </c>
      <c r="E11" s="14">
        <f t="shared" ref="E11:G26" si="2">+E10</f>
        <v>1880564</v>
      </c>
      <c r="F11" s="15">
        <f t="shared" si="2"/>
        <v>3219436</v>
      </c>
      <c r="G11" s="15">
        <f t="shared" si="2"/>
        <v>5100000</v>
      </c>
      <c r="H11" s="15"/>
      <c r="I11" s="15"/>
      <c r="J11" s="15"/>
      <c r="K11" s="15">
        <f t="shared" ref="K11:K74" si="3">B11-E11-H11-I11-J11</f>
        <v>264525235</v>
      </c>
    </row>
    <row r="12" spans="1:11" ht="15.75" customHeight="1" x14ac:dyDescent="0.25">
      <c r="A12" s="16">
        <f t="shared" si="0"/>
        <v>3</v>
      </c>
      <c r="B12" s="17">
        <f t="shared" si="1"/>
        <v>264525235</v>
      </c>
      <c r="C12" s="12" t="s">
        <v>25</v>
      </c>
      <c r="D12" s="13" t="s">
        <v>28</v>
      </c>
      <c r="E12" s="14">
        <f t="shared" si="2"/>
        <v>1880564</v>
      </c>
      <c r="F12" s="15">
        <f t="shared" si="2"/>
        <v>3219436</v>
      </c>
      <c r="G12" s="15">
        <f t="shared" si="2"/>
        <v>5100000</v>
      </c>
      <c r="H12" s="15"/>
      <c r="I12" s="15"/>
      <c r="J12" s="15"/>
      <c r="K12" s="15">
        <f t="shared" si="3"/>
        <v>262644671</v>
      </c>
    </row>
    <row r="13" spans="1:11" ht="15.75" customHeight="1" x14ac:dyDescent="0.25">
      <c r="A13" s="16">
        <f t="shared" si="0"/>
        <v>4</v>
      </c>
      <c r="B13" s="17">
        <f t="shared" si="1"/>
        <v>262644671</v>
      </c>
      <c r="C13" s="12" t="s">
        <v>26</v>
      </c>
      <c r="D13" s="13" t="s">
        <v>28</v>
      </c>
      <c r="E13" s="14">
        <f t="shared" si="2"/>
        <v>1880564</v>
      </c>
      <c r="F13" s="15">
        <f t="shared" si="2"/>
        <v>3219436</v>
      </c>
      <c r="G13" s="15">
        <f t="shared" si="2"/>
        <v>5100000</v>
      </c>
      <c r="H13" s="15"/>
      <c r="I13" s="15"/>
      <c r="J13" s="15"/>
      <c r="K13" s="15">
        <f t="shared" si="3"/>
        <v>260764107</v>
      </c>
    </row>
    <row r="14" spans="1:11" ht="15.75" customHeight="1" x14ac:dyDescent="0.25">
      <c r="A14" s="16">
        <f t="shared" si="0"/>
        <v>5</v>
      </c>
      <c r="B14" s="17">
        <f t="shared" si="1"/>
        <v>260764107</v>
      </c>
      <c r="C14" s="12" t="s">
        <v>16</v>
      </c>
      <c r="D14" s="13" t="s">
        <v>28</v>
      </c>
      <c r="E14" s="14">
        <f t="shared" si="2"/>
        <v>1880564</v>
      </c>
      <c r="F14" s="15">
        <f t="shared" si="2"/>
        <v>3219436</v>
      </c>
      <c r="G14" s="15">
        <f t="shared" si="2"/>
        <v>5100000</v>
      </c>
      <c r="H14" s="15"/>
      <c r="I14" s="15"/>
      <c r="J14" s="15"/>
      <c r="K14" s="15">
        <f t="shared" si="3"/>
        <v>258883543</v>
      </c>
    </row>
    <row r="15" spans="1:11" ht="15.75" customHeight="1" x14ac:dyDescent="0.25">
      <c r="A15" s="16">
        <f t="shared" si="0"/>
        <v>6</v>
      </c>
      <c r="B15" s="17">
        <f t="shared" si="1"/>
        <v>258883543</v>
      </c>
      <c r="C15" s="12" t="s">
        <v>17</v>
      </c>
      <c r="D15" s="13" t="s">
        <v>29</v>
      </c>
      <c r="E15" s="14">
        <f t="shared" si="2"/>
        <v>1880564</v>
      </c>
      <c r="F15" s="15">
        <f t="shared" si="2"/>
        <v>3219436</v>
      </c>
      <c r="G15" s="15">
        <f t="shared" si="2"/>
        <v>5100000</v>
      </c>
      <c r="H15" s="15"/>
      <c r="I15" s="15"/>
      <c r="J15" s="15"/>
      <c r="K15" s="15">
        <f t="shared" si="3"/>
        <v>257002979</v>
      </c>
    </row>
    <row r="16" spans="1:11" ht="15.75" customHeight="1" x14ac:dyDescent="0.25">
      <c r="A16" s="16">
        <f t="shared" si="0"/>
        <v>7</v>
      </c>
      <c r="B16" s="17">
        <f t="shared" si="1"/>
        <v>257002979</v>
      </c>
      <c r="C16" s="12" t="s">
        <v>18</v>
      </c>
      <c r="D16" s="13" t="s">
        <v>29</v>
      </c>
      <c r="E16" s="14">
        <f t="shared" si="2"/>
        <v>1880564</v>
      </c>
      <c r="F16" s="15">
        <f t="shared" si="2"/>
        <v>3219436</v>
      </c>
      <c r="G16" s="15">
        <f t="shared" si="2"/>
        <v>5100000</v>
      </c>
      <c r="H16" s="15"/>
      <c r="I16" s="15"/>
      <c r="J16" s="15"/>
      <c r="K16" s="15">
        <f t="shared" si="3"/>
        <v>255122415</v>
      </c>
    </row>
    <row r="17" spans="1:11" ht="15.75" customHeight="1" x14ac:dyDescent="0.25">
      <c r="A17" s="16">
        <f t="shared" si="0"/>
        <v>8</v>
      </c>
      <c r="B17" s="17">
        <f t="shared" si="1"/>
        <v>255122415</v>
      </c>
      <c r="C17" s="12" t="s">
        <v>27</v>
      </c>
      <c r="D17" s="13" t="s">
        <v>29</v>
      </c>
      <c r="E17" s="14">
        <f t="shared" si="2"/>
        <v>1880564</v>
      </c>
      <c r="F17" s="15">
        <f t="shared" si="2"/>
        <v>3219436</v>
      </c>
      <c r="G17" s="15">
        <f t="shared" si="2"/>
        <v>5100000</v>
      </c>
      <c r="H17" s="15"/>
      <c r="I17" s="15"/>
      <c r="J17" s="15"/>
      <c r="K17" s="15">
        <f t="shared" si="3"/>
        <v>253241851</v>
      </c>
    </row>
    <row r="18" spans="1:11" ht="15.75" customHeight="1" x14ac:dyDescent="0.25">
      <c r="A18" s="16">
        <f t="shared" si="0"/>
        <v>9</v>
      </c>
      <c r="B18" s="17">
        <f t="shared" si="1"/>
        <v>253241851</v>
      </c>
      <c r="C18" s="12" t="s">
        <v>19</v>
      </c>
      <c r="D18" s="13" t="s">
        <v>29</v>
      </c>
      <c r="E18" s="14">
        <f t="shared" si="2"/>
        <v>1880564</v>
      </c>
      <c r="F18" s="15">
        <f t="shared" si="2"/>
        <v>3219436</v>
      </c>
      <c r="G18" s="15">
        <f t="shared" si="2"/>
        <v>5100000</v>
      </c>
      <c r="H18" s="15">
        <v>45000000</v>
      </c>
      <c r="I18" s="15"/>
      <c r="J18" s="15"/>
      <c r="K18" s="15">
        <f t="shared" si="3"/>
        <v>206361287</v>
      </c>
    </row>
    <row r="19" spans="1:11" ht="15.75" customHeight="1" x14ac:dyDescent="0.25">
      <c r="A19" s="16">
        <f t="shared" si="0"/>
        <v>10</v>
      </c>
      <c r="B19" s="17">
        <f t="shared" si="1"/>
        <v>206361287</v>
      </c>
      <c r="C19" s="12" t="s">
        <v>20</v>
      </c>
      <c r="D19" s="13" t="s">
        <v>29</v>
      </c>
      <c r="E19" s="14">
        <f t="shared" si="2"/>
        <v>1880564</v>
      </c>
      <c r="F19" s="15">
        <f t="shared" si="2"/>
        <v>3219436</v>
      </c>
      <c r="G19" s="15">
        <f t="shared" si="2"/>
        <v>5100000</v>
      </c>
      <c r="H19" s="31"/>
      <c r="I19" s="15"/>
      <c r="J19" s="15"/>
      <c r="K19" s="15">
        <f t="shared" si="3"/>
        <v>204480723</v>
      </c>
    </row>
    <row r="20" spans="1:11" ht="15.75" customHeight="1" x14ac:dyDescent="0.25">
      <c r="A20" s="16">
        <f t="shared" si="0"/>
        <v>11</v>
      </c>
      <c r="B20" s="17">
        <f t="shared" si="1"/>
        <v>204480723</v>
      </c>
      <c r="C20" s="12" t="s">
        <v>21</v>
      </c>
      <c r="D20" s="13" t="s">
        <v>29</v>
      </c>
      <c r="E20" s="14">
        <f t="shared" si="2"/>
        <v>1880564</v>
      </c>
      <c r="F20" s="15">
        <f t="shared" si="2"/>
        <v>3219436</v>
      </c>
      <c r="G20" s="15">
        <f t="shared" si="2"/>
        <v>5100000</v>
      </c>
      <c r="H20" s="15"/>
      <c r="I20" s="15"/>
      <c r="J20" s="15"/>
      <c r="K20" s="15">
        <f t="shared" si="3"/>
        <v>202600159</v>
      </c>
    </row>
    <row r="21" spans="1:11" ht="15.75" customHeight="1" x14ac:dyDescent="0.25">
      <c r="A21" s="16">
        <f t="shared" si="0"/>
        <v>12</v>
      </c>
      <c r="B21" s="17">
        <f t="shared" si="1"/>
        <v>202600159</v>
      </c>
      <c r="C21" s="12" t="s">
        <v>22</v>
      </c>
      <c r="D21" s="13" t="s">
        <v>29</v>
      </c>
      <c r="E21" s="14">
        <f t="shared" si="2"/>
        <v>1880564</v>
      </c>
      <c r="F21" s="15">
        <f t="shared" si="2"/>
        <v>3219436</v>
      </c>
      <c r="G21" s="15">
        <f t="shared" si="2"/>
        <v>5100000</v>
      </c>
      <c r="H21" s="15"/>
      <c r="I21" s="15"/>
      <c r="J21" s="15"/>
      <c r="K21" s="15">
        <f t="shared" si="3"/>
        <v>200719595</v>
      </c>
    </row>
    <row r="22" spans="1:11" ht="15.75" customHeight="1" x14ac:dyDescent="0.25">
      <c r="A22" s="16">
        <f t="shared" si="0"/>
        <v>13</v>
      </c>
      <c r="B22" s="17">
        <f t="shared" si="1"/>
        <v>200719595</v>
      </c>
      <c r="C22" s="12" t="s">
        <v>23</v>
      </c>
      <c r="D22" s="13" t="s">
        <v>29</v>
      </c>
      <c r="E22" s="14">
        <f t="shared" si="2"/>
        <v>1880564</v>
      </c>
      <c r="F22" s="15">
        <f t="shared" si="2"/>
        <v>3219436</v>
      </c>
      <c r="G22" s="15">
        <f t="shared" si="2"/>
        <v>5100000</v>
      </c>
      <c r="H22" s="15"/>
      <c r="I22" s="15"/>
      <c r="J22" s="15"/>
      <c r="K22" s="15">
        <f t="shared" si="3"/>
        <v>198839031</v>
      </c>
    </row>
    <row r="23" spans="1:11" ht="15.75" customHeight="1" x14ac:dyDescent="0.25">
      <c r="A23" s="16">
        <f t="shared" si="0"/>
        <v>14</v>
      </c>
      <c r="B23" s="17">
        <f t="shared" si="1"/>
        <v>198839031</v>
      </c>
      <c r="C23" s="12" t="s">
        <v>24</v>
      </c>
      <c r="D23" s="13" t="s">
        <v>29</v>
      </c>
      <c r="E23" s="14">
        <f t="shared" si="2"/>
        <v>1880564</v>
      </c>
      <c r="F23" s="15">
        <f t="shared" si="2"/>
        <v>3219436</v>
      </c>
      <c r="G23" s="15">
        <f t="shared" si="2"/>
        <v>5100000</v>
      </c>
      <c r="H23" s="15"/>
      <c r="I23" s="15"/>
      <c r="J23" s="15"/>
      <c r="K23" s="15">
        <f t="shared" si="3"/>
        <v>196958467</v>
      </c>
    </row>
    <row r="24" spans="1:11" ht="15.75" customHeight="1" x14ac:dyDescent="0.25">
      <c r="A24" s="16">
        <f t="shared" si="0"/>
        <v>15</v>
      </c>
      <c r="B24" s="17">
        <f t="shared" si="1"/>
        <v>196958467</v>
      </c>
      <c r="C24" s="12" t="s">
        <v>25</v>
      </c>
      <c r="D24" s="13" t="s">
        <v>29</v>
      </c>
      <c r="E24" s="14">
        <f t="shared" si="2"/>
        <v>1880564</v>
      </c>
      <c r="F24" s="15">
        <f t="shared" si="2"/>
        <v>3219436</v>
      </c>
      <c r="G24" s="15">
        <f t="shared" si="2"/>
        <v>5100000</v>
      </c>
      <c r="H24" s="15"/>
      <c r="I24" s="15"/>
      <c r="J24" s="15"/>
      <c r="K24" s="15">
        <f t="shared" si="3"/>
        <v>195077903</v>
      </c>
    </row>
    <row r="25" spans="1:11" ht="15.75" customHeight="1" x14ac:dyDescent="0.25">
      <c r="A25" s="16">
        <f t="shared" si="0"/>
        <v>16</v>
      </c>
      <c r="B25" s="17">
        <f t="shared" si="1"/>
        <v>195077903</v>
      </c>
      <c r="C25" s="12" t="s">
        <v>26</v>
      </c>
      <c r="D25" s="13" t="s">
        <v>29</v>
      </c>
      <c r="E25" s="14">
        <f t="shared" si="2"/>
        <v>1880564</v>
      </c>
      <c r="F25" s="15">
        <f t="shared" si="2"/>
        <v>3219436</v>
      </c>
      <c r="G25" s="15">
        <f t="shared" si="2"/>
        <v>5100000</v>
      </c>
      <c r="H25" s="15"/>
      <c r="I25" s="15"/>
      <c r="J25" s="15"/>
      <c r="K25" s="15">
        <f t="shared" si="3"/>
        <v>193197339</v>
      </c>
    </row>
    <row r="26" spans="1:11" ht="15.75" customHeight="1" x14ac:dyDescent="0.25">
      <c r="A26" s="16">
        <f t="shared" si="0"/>
        <v>17</v>
      </c>
      <c r="B26" s="17">
        <f t="shared" si="1"/>
        <v>193197339</v>
      </c>
      <c r="C26" s="12" t="s">
        <v>16</v>
      </c>
      <c r="D26" s="13" t="s">
        <v>29</v>
      </c>
      <c r="E26" s="14">
        <f t="shared" si="2"/>
        <v>1880564</v>
      </c>
      <c r="F26" s="15">
        <f t="shared" si="2"/>
        <v>3219436</v>
      </c>
      <c r="G26" s="15">
        <f t="shared" si="2"/>
        <v>5100000</v>
      </c>
      <c r="H26" s="15"/>
      <c r="I26" s="15"/>
      <c r="J26" s="15"/>
      <c r="K26" s="15">
        <f t="shared" si="3"/>
        <v>191316775</v>
      </c>
    </row>
    <row r="27" spans="1:11" ht="15.75" customHeight="1" x14ac:dyDescent="0.25">
      <c r="A27" s="16">
        <f t="shared" si="0"/>
        <v>18</v>
      </c>
      <c r="B27" s="17">
        <f t="shared" si="1"/>
        <v>191316775</v>
      </c>
      <c r="C27" s="12" t="s">
        <v>17</v>
      </c>
      <c r="D27" s="13" t="s">
        <v>30</v>
      </c>
      <c r="E27" s="14">
        <f t="shared" ref="E27:G42" si="4">+E26</f>
        <v>1880564</v>
      </c>
      <c r="F27" s="15">
        <f t="shared" si="4"/>
        <v>3219436</v>
      </c>
      <c r="G27" s="15">
        <f t="shared" si="4"/>
        <v>5100000</v>
      </c>
      <c r="H27" s="15"/>
      <c r="I27" s="15"/>
      <c r="J27" s="15"/>
      <c r="K27" s="15">
        <f t="shared" si="3"/>
        <v>189436211</v>
      </c>
    </row>
    <row r="28" spans="1:11" ht="15.75" customHeight="1" x14ac:dyDescent="0.25">
      <c r="A28" s="16">
        <f t="shared" si="0"/>
        <v>19</v>
      </c>
      <c r="B28" s="17">
        <f t="shared" si="1"/>
        <v>189436211</v>
      </c>
      <c r="C28" s="12" t="s">
        <v>18</v>
      </c>
      <c r="D28" s="13" t="s">
        <v>30</v>
      </c>
      <c r="E28" s="14">
        <f t="shared" si="4"/>
        <v>1880564</v>
      </c>
      <c r="F28" s="15">
        <f t="shared" si="4"/>
        <v>3219436</v>
      </c>
      <c r="G28" s="15">
        <f t="shared" si="4"/>
        <v>5100000</v>
      </c>
      <c r="H28" s="15"/>
      <c r="I28" s="15"/>
      <c r="J28" s="15"/>
      <c r="K28" s="15">
        <f t="shared" si="3"/>
        <v>187555647</v>
      </c>
    </row>
    <row r="29" spans="1:11" ht="15.75" customHeight="1" x14ac:dyDescent="0.25">
      <c r="A29" s="16">
        <f t="shared" si="0"/>
        <v>20</v>
      </c>
      <c r="B29" s="17">
        <f t="shared" si="1"/>
        <v>187555647</v>
      </c>
      <c r="C29" s="12" t="s">
        <v>27</v>
      </c>
      <c r="D29" s="13" t="s">
        <v>30</v>
      </c>
      <c r="E29" s="14">
        <f t="shared" si="4"/>
        <v>1880564</v>
      </c>
      <c r="F29" s="15">
        <f t="shared" si="4"/>
        <v>3219436</v>
      </c>
      <c r="G29" s="15">
        <f t="shared" si="4"/>
        <v>5100000</v>
      </c>
      <c r="H29" s="15"/>
      <c r="I29" s="15"/>
      <c r="J29" s="15"/>
      <c r="K29" s="15">
        <f t="shared" si="3"/>
        <v>185675083</v>
      </c>
    </row>
    <row r="30" spans="1:11" ht="15.75" customHeight="1" x14ac:dyDescent="0.25">
      <c r="A30" s="16">
        <f t="shared" si="0"/>
        <v>21</v>
      </c>
      <c r="B30" s="17">
        <f t="shared" si="1"/>
        <v>185675083</v>
      </c>
      <c r="C30" s="12" t="s">
        <v>19</v>
      </c>
      <c r="D30" s="13" t="s">
        <v>30</v>
      </c>
      <c r="E30" s="14">
        <f t="shared" si="4"/>
        <v>1880564</v>
      </c>
      <c r="F30" s="15">
        <f t="shared" si="4"/>
        <v>3219436</v>
      </c>
      <c r="G30" s="15">
        <f t="shared" si="4"/>
        <v>5100000</v>
      </c>
      <c r="H30" s="15">
        <v>45000000</v>
      </c>
      <c r="I30" s="15"/>
      <c r="J30" s="15"/>
      <c r="K30" s="15">
        <f t="shared" si="3"/>
        <v>138794519</v>
      </c>
    </row>
    <row r="31" spans="1:11" ht="15.75" customHeight="1" x14ac:dyDescent="0.25">
      <c r="A31" s="16">
        <f t="shared" si="0"/>
        <v>22</v>
      </c>
      <c r="B31" s="17">
        <f t="shared" si="1"/>
        <v>138794519</v>
      </c>
      <c r="C31" s="12" t="s">
        <v>20</v>
      </c>
      <c r="D31" s="13" t="s">
        <v>30</v>
      </c>
      <c r="E31" s="14">
        <f t="shared" si="4"/>
        <v>1880564</v>
      </c>
      <c r="F31" s="15">
        <f t="shared" si="4"/>
        <v>3219436</v>
      </c>
      <c r="G31" s="15">
        <f t="shared" si="4"/>
        <v>5100000</v>
      </c>
      <c r="H31" s="31"/>
      <c r="I31" s="15"/>
      <c r="J31" s="15"/>
      <c r="K31" s="15">
        <f t="shared" si="3"/>
        <v>136913955</v>
      </c>
    </row>
    <row r="32" spans="1:11" ht="15.75" customHeight="1" x14ac:dyDescent="0.25">
      <c r="A32" s="16">
        <f t="shared" si="0"/>
        <v>23</v>
      </c>
      <c r="B32" s="17">
        <f t="shared" si="1"/>
        <v>136913955</v>
      </c>
      <c r="C32" s="12" t="s">
        <v>21</v>
      </c>
      <c r="D32" s="13" t="s">
        <v>30</v>
      </c>
      <c r="E32" s="14">
        <f t="shared" si="4"/>
        <v>1880564</v>
      </c>
      <c r="F32" s="15">
        <f t="shared" si="4"/>
        <v>3219436</v>
      </c>
      <c r="G32" s="15">
        <f t="shared" si="4"/>
        <v>5100000</v>
      </c>
      <c r="H32" s="15"/>
      <c r="I32" s="15"/>
      <c r="J32" s="15"/>
      <c r="K32" s="15">
        <f t="shared" si="3"/>
        <v>135033391</v>
      </c>
    </row>
    <row r="33" spans="1:11" ht="15.75" customHeight="1" x14ac:dyDescent="0.25">
      <c r="A33" s="16">
        <f t="shared" si="0"/>
        <v>24</v>
      </c>
      <c r="B33" s="17">
        <f t="shared" si="1"/>
        <v>135033391</v>
      </c>
      <c r="C33" s="12" t="s">
        <v>22</v>
      </c>
      <c r="D33" s="13" t="s">
        <v>30</v>
      </c>
      <c r="E33" s="14">
        <f t="shared" si="4"/>
        <v>1880564</v>
      </c>
      <c r="F33" s="15">
        <f t="shared" si="4"/>
        <v>3219436</v>
      </c>
      <c r="G33" s="15">
        <f t="shared" si="4"/>
        <v>5100000</v>
      </c>
      <c r="H33" s="15"/>
      <c r="I33" s="15"/>
      <c r="J33" s="15"/>
      <c r="K33" s="15">
        <f t="shared" si="3"/>
        <v>133152827</v>
      </c>
    </row>
    <row r="34" spans="1:11" ht="15.75" customHeight="1" x14ac:dyDescent="0.25">
      <c r="A34" s="16">
        <f t="shared" si="0"/>
        <v>25</v>
      </c>
      <c r="B34" s="17">
        <f t="shared" si="1"/>
        <v>133152827</v>
      </c>
      <c r="C34" s="12" t="s">
        <v>23</v>
      </c>
      <c r="D34" s="13" t="s">
        <v>30</v>
      </c>
      <c r="E34" s="14">
        <f t="shared" si="4"/>
        <v>1880564</v>
      </c>
      <c r="F34" s="15">
        <f t="shared" si="4"/>
        <v>3219436</v>
      </c>
      <c r="G34" s="15">
        <f t="shared" si="4"/>
        <v>5100000</v>
      </c>
      <c r="H34" s="15"/>
      <c r="I34" s="15"/>
      <c r="J34" s="15"/>
      <c r="K34" s="15">
        <f t="shared" si="3"/>
        <v>131272263</v>
      </c>
    </row>
    <row r="35" spans="1:11" ht="15.75" customHeight="1" x14ac:dyDescent="0.25">
      <c r="A35" s="16">
        <f t="shared" si="0"/>
        <v>26</v>
      </c>
      <c r="B35" s="17">
        <f t="shared" si="1"/>
        <v>131272263</v>
      </c>
      <c r="C35" s="12" t="s">
        <v>24</v>
      </c>
      <c r="D35" s="13" t="s">
        <v>30</v>
      </c>
      <c r="E35" s="14">
        <f t="shared" si="4"/>
        <v>1880564</v>
      </c>
      <c r="F35" s="15">
        <f t="shared" si="4"/>
        <v>3219436</v>
      </c>
      <c r="G35" s="15">
        <f t="shared" si="4"/>
        <v>5100000</v>
      </c>
      <c r="H35" s="15"/>
      <c r="I35" s="15"/>
      <c r="J35" s="15"/>
      <c r="K35" s="15">
        <f t="shared" si="3"/>
        <v>129391699</v>
      </c>
    </row>
    <row r="36" spans="1:11" ht="15.75" customHeight="1" x14ac:dyDescent="0.25">
      <c r="A36" s="16">
        <f t="shared" si="0"/>
        <v>27</v>
      </c>
      <c r="B36" s="17">
        <f t="shared" si="1"/>
        <v>129391699</v>
      </c>
      <c r="C36" s="12" t="s">
        <v>25</v>
      </c>
      <c r="D36" s="13" t="s">
        <v>30</v>
      </c>
      <c r="E36" s="14">
        <f t="shared" si="4"/>
        <v>1880564</v>
      </c>
      <c r="F36" s="15">
        <f t="shared" si="4"/>
        <v>3219436</v>
      </c>
      <c r="G36" s="15">
        <f t="shared" si="4"/>
        <v>5100000</v>
      </c>
      <c r="H36" s="15"/>
      <c r="I36" s="15"/>
      <c r="J36" s="15"/>
      <c r="K36" s="15">
        <f t="shared" si="3"/>
        <v>127511135</v>
      </c>
    </row>
    <row r="37" spans="1:11" ht="15.75" customHeight="1" x14ac:dyDescent="0.25">
      <c r="A37" s="16">
        <f t="shared" si="0"/>
        <v>28</v>
      </c>
      <c r="B37" s="17">
        <f t="shared" si="1"/>
        <v>127511135</v>
      </c>
      <c r="C37" s="12" t="s">
        <v>26</v>
      </c>
      <c r="D37" s="13" t="s">
        <v>30</v>
      </c>
      <c r="E37" s="14">
        <f t="shared" si="4"/>
        <v>1880564</v>
      </c>
      <c r="F37" s="15">
        <f t="shared" si="4"/>
        <v>3219436</v>
      </c>
      <c r="G37" s="15">
        <f t="shared" si="4"/>
        <v>5100000</v>
      </c>
      <c r="H37" s="15"/>
      <c r="I37" s="15"/>
      <c r="J37" s="15"/>
      <c r="K37" s="15">
        <f t="shared" si="3"/>
        <v>125630571</v>
      </c>
    </row>
    <row r="38" spans="1:11" ht="15.75" customHeight="1" x14ac:dyDescent="0.25">
      <c r="A38" s="16">
        <f t="shared" si="0"/>
        <v>29</v>
      </c>
      <c r="B38" s="17">
        <f t="shared" si="1"/>
        <v>125630571</v>
      </c>
      <c r="C38" s="12" t="s">
        <v>16</v>
      </c>
      <c r="D38" s="13" t="s">
        <v>30</v>
      </c>
      <c r="E38" s="14">
        <f t="shared" si="4"/>
        <v>1880564</v>
      </c>
      <c r="F38" s="15">
        <f t="shared" si="4"/>
        <v>3219436</v>
      </c>
      <c r="G38" s="15">
        <f t="shared" si="4"/>
        <v>5100000</v>
      </c>
      <c r="H38" s="15"/>
      <c r="I38" s="15"/>
      <c r="J38" s="15"/>
      <c r="K38" s="15">
        <f t="shared" si="3"/>
        <v>123750007</v>
      </c>
    </row>
    <row r="39" spans="1:11" ht="15.75" customHeight="1" x14ac:dyDescent="0.25">
      <c r="A39" s="16">
        <f t="shared" si="0"/>
        <v>30</v>
      </c>
      <c r="B39" s="17">
        <f t="shared" si="1"/>
        <v>123750007</v>
      </c>
      <c r="C39" s="12" t="s">
        <v>17</v>
      </c>
      <c r="D39" s="13" t="s">
        <v>31</v>
      </c>
      <c r="E39" s="14">
        <f t="shared" si="4"/>
        <v>1880564</v>
      </c>
      <c r="F39" s="15">
        <f t="shared" si="4"/>
        <v>3219436</v>
      </c>
      <c r="G39" s="15">
        <f t="shared" si="4"/>
        <v>5100000</v>
      </c>
      <c r="H39" s="15"/>
      <c r="I39" s="15"/>
      <c r="J39" s="15"/>
      <c r="K39" s="15">
        <f t="shared" si="3"/>
        <v>121869443</v>
      </c>
    </row>
    <row r="40" spans="1:11" ht="15.75" customHeight="1" x14ac:dyDescent="0.25">
      <c r="A40" s="16">
        <f t="shared" si="0"/>
        <v>31</v>
      </c>
      <c r="B40" s="17">
        <f t="shared" si="1"/>
        <v>121869443</v>
      </c>
      <c r="C40" s="12" t="s">
        <v>18</v>
      </c>
      <c r="D40" s="13" t="s">
        <v>31</v>
      </c>
      <c r="E40" s="14">
        <f t="shared" si="4"/>
        <v>1880564</v>
      </c>
      <c r="F40" s="15">
        <f t="shared" si="4"/>
        <v>3219436</v>
      </c>
      <c r="G40" s="15">
        <f t="shared" si="4"/>
        <v>5100000</v>
      </c>
      <c r="H40" s="15"/>
      <c r="I40" s="15"/>
      <c r="J40" s="15"/>
      <c r="K40" s="15">
        <f t="shared" si="3"/>
        <v>119988879</v>
      </c>
    </row>
    <row r="41" spans="1:11" ht="15.75" customHeight="1" x14ac:dyDescent="0.25">
      <c r="A41" s="16">
        <f t="shared" si="0"/>
        <v>32</v>
      </c>
      <c r="B41" s="17">
        <f t="shared" si="1"/>
        <v>119988879</v>
      </c>
      <c r="C41" s="12" t="s">
        <v>27</v>
      </c>
      <c r="D41" s="13" t="s">
        <v>31</v>
      </c>
      <c r="E41" s="14">
        <f t="shared" si="4"/>
        <v>1880564</v>
      </c>
      <c r="F41" s="15">
        <f t="shared" si="4"/>
        <v>3219436</v>
      </c>
      <c r="G41" s="15">
        <f t="shared" si="4"/>
        <v>5100000</v>
      </c>
      <c r="H41" s="15"/>
      <c r="I41" s="15"/>
      <c r="J41" s="15"/>
      <c r="K41" s="15">
        <f t="shared" si="3"/>
        <v>118108315</v>
      </c>
    </row>
    <row r="42" spans="1:11" ht="15.75" customHeight="1" x14ac:dyDescent="0.25">
      <c r="A42" s="16">
        <f t="shared" si="0"/>
        <v>33</v>
      </c>
      <c r="B42" s="17">
        <f t="shared" si="1"/>
        <v>118108315</v>
      </c>
      <c r="C42" s="12" t="s">
        <v>19</v>
      </c>
      <c r="D42" s="13" t="s">
        <v>31</v>
      </c>
      <c r="E42" s="14">
        <f t="shared" si="4"/>
        <v>1880564</v>
      </c>
      <c r="F42" s="15">
        <f t="shared" si="4"/>
        <v>3219436</v>
      </c>
      <c r="G42" s="15">
        <f t="shared" si="4"/>
        <v>5100000</v>
      </c>
      <c r="H42" s="15">
        <v>45000000</v>
      </c>
      <c r="I42" s="15"/>
      <c r="J42" s="15"/>
      <c r="K42" s="15">
        <f t="shared" si="3"/>
        <v>71227751</v>
      </c>
    </row>
    <row r="43" spans="1:11" ht="15.75" customHeight="1" x14ac:dyDescent="0.25">
      <c r="A43" s="16">
        <f t="shared" si="0"/>
        <v>34</v>
      </c>
      <c r="B43" s="17">
        <f t="shared" si="1"/>
        <v>71227751</v>
      </c>
      <c r="C43" s="12" t="s">
        <v>20</v>
      </c>
      <c r="D43" s="13" t="s">
        <v>31</v>
      </c>
      <c r="E43" s="14">
        <f t="shared" ref="E43:G58" si="5">+E42</f>
        <v>1880564</v>
      </c>
      <c r="F43" s="15">
        <f t="shared" si="5"/>
        <v>3219436</v>
      </c>
      <c r="G43" s="15">
        <f t="shared" si="5"/>
        <v>5100000</v>
      </c>
      <c r="H43" s="31"/>
      <c r="I43" s="15"/>
      <c r="J43" s="15"/>
      <c r="K43" s="15">
        <f t="shared" si="3"/>
        <v>69347187</v>
      </c>
    </row>
    <row r="44" spans="1:11" ht="15.75" customHeight="1" x14ac:dyDescent="0.25">
      <c r="A44" s="16">
        <f t="shared" si="0"/>
        <v>35</v>
      </c>
      <c r="B44" s="17">
        <f t="shared" si="1"/>
        <v>69347187</v>
      </c>
      <c r="C44" s="30" t="s">
        <v>21</v>
      </c>
      <c r="D44" s="13" t="s">
        <v>31</v>
      </c>
      <c r="E44" s="14">
        <f t="shared" si="5"/>
        <v>1880564</v>
      </c>
      <c r="F44" s="15">
        <f t="shared" si="5"/>
        <v>3219436</v>
      </c>
      <c r="G44" s="15">
        <f t="shared" si="5"/>
        <v>5100000</v>
      </c>
      <c r="H44" s="15"/>
      <c r="I44" s="15"/>
      <c r="J44" s="15"/>
      <c r="K44" s="15">
        <f t="shared" si="3"/>
        <v>67466623</v>
      </c>
    </row>
    <row r="45" spans="1:11" ht="15.75" customHeight="1" x14ac:dyDescent="0.25">
      <c r="A45" s="16">
        <f t="shared" si="0"/>
        <v>36</v>
      </c>
      <c r="B45" s="17">
        <f t="shared" si="1"/>
        <v>67466623</v>
      </c>
      <c r="C45" s="12" t="s">
        <v>22</v>
      </c>
      <c r="D45" s="13" t="s">
        <v>31</v>
      </c>
      <c r="E45" s="14">
        <f t="shared" si="5"/>
        <v>1880564</v>
      </c>
      <c r="F45" s="15">
        <f t="shared" si="5"/>
        <v>3219436</v>
      </c>
      <c r="G45" s="15">
        <f t="shared" si="5"/>
        <v>5100000</v>
      </c>
      <c r="H45" s="15"/>
      <c r="I45" s="15"/>
      <c r="J45" s="15"/>
      <c r="K45" s="15">
        <f t="shared" si="3"/>
        <v>65586059</v>
      </c>
    </row>
    <row r="46" spans="1:11" ht="15.75" x14ac:dyDescent="0.25">
      <c r="A46" s="16">
        <f t="shared" si="0"/>
        <v>37</v>
      </c>
      <c r="B46" s="17">
        <f t="shared" si="1"/>
        <v>65586059</v>
      </c>
      <c r="C46" s="12" t="s">
        <v>23</v>
      </c>
      <c r="D46" s="13" t="s">
        <v>31</v>
      </c>
      <c r="E46" s="14">
        <f t="shared" si="5"/>
        <v>1880564</v>
      </c>
      <c r="F46" s="15">
        <f t="shared" si="5"/>
        <v>3219436</v>
      </c>
      <c r="G46" s="15">
        <f t="shared" si="5"/>
        <v>5100000</v>
      </c>
      <c r="H46" s="15"/>
      <c r="I46" s="15"/>
      <c r="J46" s="15"/>
      <c r="K46" s="15">
        <f t="shared" si="3"/>
        <v>63705495</v>
      </c>
    </row>
    <row r="47" spans="1:11" ht="15.75" x14ac:dyDescent="0.25">
      <c r="A47" s="16">
        <f t="shared" si="0"/>
        <v>38</v>
      </c>
      <c r="B47" s="17">
        <f t="shared" si="1"/>
        <v>63705495</v>
      </c>
      <c r="C47" s="12" t="s">
        <v>24</v>
      </c>
      <c r="D47" s="13" t="s">
        <v>31</v>
      </c>
      <c r="E47" s="14">
        <f t="shared" si="5"/>
        <v>1880564</v>
      </c>
      <c r="F47" s="15">
        <f t="shared" si="5"/>
        <v>3219436</v>
      </c>
      <c r="G47" s="15">
        <f t="shared" si="5"/>
        <v>5100000</v>
      </c>
      <c r="H47" s="15"/>
      <c r="I47" s="15"/>
      <c r="J47" s="15"/>
      <c r="K47" s="15">
        <f t="shared" si="3"/>
        <v>61824931</v>
      </c>
    </row>
    <row r="48" spans="1:11" ht="15.75" x14ac:dyDescent="0.25">
      <c r="A48" s="16">
        <f t="shared" si="0"/>
        <v>39</v>
      </c>
      <c r="B48" s="17">
        <f t="shared" si="1"/>
        <v>61824931</v>
      </c>
      <c r="C48" s="12" t="s">
        <v>25</v>
      </c>
      <c r="D48" s="13" t="s">
        <v>31</v>
      </c>
      <c r="E48" s="14">
        <f t="shared" si="5"/>
        <v>1880564</v>
      </c>
      <c r="F48" s="15">
        <f t="shared" si="5"/>
        <v>3219436</v>
      </c>
      <c r="G48" s="15">
        <f t="shared" si="5"/>
        <v>5100000</v>
      </c>
      <c r="H48" s="15"/>
      <c r="I48" s="15"/>
      <c r="J48" s="15"/>
      <c r="K48" s="15">
        <f t="shared" si="3"/>
        <v>59944367</v>
      </c>
    </row>
    <row r="49" spans="1:11" ht="15.75" x14ac:dyDescent="0.25">
      <c r="A49" s="16">
        <f t="shared" si="0"/>
        <v>40</v>
      </c>
      <c r="B49" s="17">
        <f t="shared" si="1"/>
        <v>59944367</v>
      </c>
      <c r="C49" s="12" t="s">
        <v>26</v>
      </c>
      <c r="D49" s="13" t="s">
        <v>31</v>
      </c>
      <c r="E49" s="14">
        <f t="shared" si="5"/>
        <v>1880564</v>
      </c>
      <c r="F49" s="15">
        <f t="shared" si="5"/>
        <v>3219436</v>
      </c>
      <c r="G49" s="15">
        <f t="shared" si="5"/>
        <v>5100000</v>
      </c>
      <c r="H49" s="15"/>
      <c r="I49" s="15"/>
      <c r="J49" s="15"/>
      <c r="K49" s="15">
        <f t="shared" si="3"/>
        <v>58063803</v>
      </c>
    </row>
    <row r="50" spans="1:11" ht="15.75" x14ac:dyDescent="0.25">
      <c r="A50" s="16">
        <f t="shared" si="0"/>
        <v>41</v>
      </c>
      <c r="B50" s="17">
        <f t="shared" si="1"/>
        <v>58063803</v>
      </c>
      <c r="C50" s="12" t="s">
        <v>16</v>
      </c>
      <c r="D50" s="13" t="s">
        <v>31</v>
      </c>
      <c r="E50" s="14">
        <f t="shared" si="5"/>
        <v>1880564</v>
      </c>
      <c r="F50" s="15">
        <f t="shared" si="5"/>
        <v>3219436</v>
      </c>
      <c r="G50" s="15">
        <f t="shared" si="5"/>
        <v>5100000</v>
      </c>
      <c r="H50" s="15"/>
      <c r="I50" s="15"/>
      <c r="J50" s="15"/>
      <c r="K50" s="15">
        <f t="shared" si="3"/>
        <v>56183239</v>
      </c>
    </row>
    <row r="51" spans="1:11" ht="15.75" x14ac:dyDescent="0.25">
      <c r="A51" s="16">
        <f t="shared" si="0"/>
        <v>42</v>
      </c>
      <c r="B51" s="17">
        <f t="shared" si="1"/>
        <v>56183239</v>
      </c>
      <c r="C51" s="12" t="s">
        <v>17</v>
      </c>
      <c r="D51" s="13" t="s">
        <v>36</v>
      </c>
      <c r="E51" s="14">
        <f t="shared" si="5"/>
        <v>1880564</v>
      </c>
      <c r="F51" s="15">
        <f t="shared" si="5"/>
        <v>3219436</v>
      </c>
      <c r="G51" s="15">
        <f t="shared" si="5"/>
        <v>5100000</v>
      </c>
      <c r="H51" s="15"/>
      <c r="I51" s="15"/>
      <c r="J51" s="15"/>
      <c r="K51" s="15">
        <f t="shared" si="3"/>
        <v>54302675</v>
      </c>
    </row>
    <row r="52" spans="1:11" ht="15.75" x14ac:dyDescent="0.25">
      <c r="A52" s="16">
        <f t="shared" si="0"/>
        <v>43</v>
      </c>
      <c r="B52" s="17">
        <f t="shared" si="1"/>
        <v>54302675</v>
      </c>
      <c r="C52" s="12" t="s">
        <v>18</v>
      </c>
      <c r="D52" s="13" t="s">
        <v>36</v>
      </c>
      <c r="E52" s="14">
        <f t="shared" si="5"/>
        <v>1880564</v>
      </c>
      <c r="F52" s="15">
        <f t="shared" si="5"/>
        <v>3219436</v>
      </c>
      <c r="G52" s="15">
        <f t="shared" si="5"/>
        <v>5100000</v>
      </c>
      <c r="H52" s="15"/>
      <c r="I52" s="15"/>
      <c r="J52" s="15"/>
      <c r="K52" s="15">
        <f t="shared" si="3"/>
        <v>52422111</v>
      </c>
    </row>
    <row r="53" spans="1:11" ht="15.75" x14ac:dyDescent="0.25">
      <c r="A53" s="16">
        <f t="shared" si="0"/>
        <v>44</v>
      </c>
      <c r="B53" s="17">
        <f t="shared" si="1"/>
        <v>52422111</v>
      </c>
      <c r="C53" s="12" t="s">
        <v>27</v>
      </c>
      <c r="D53" s="13" t="s">
        <v>36</v>
      </c>
      <c r="E53" s="14">
        <f t="shared" si="5"/>
        <v>1880564</v>
      </c>
      <c r="F53" s="15">
        <f t="shared" si="5"/>
        <v>3219436</v>
      </c>
      <c r="G53" s="15">
        <f t="shared" si="5"/>
        <v>5100000</v>
      </c>
      <c r="H53" s="15"/>
      <c r="I53" s="15"/>
      <c r="J53" s="15"/>
      <c r="K53" s="15">
        <f t="shared" si="3"/>
        <v>50541547</v>
      </c>
    </row>
    <row r="54" spans="1:11" ht="15.75" x14ac:dyDescent="0.25">
      <c r="A54" s="16">
        <f t="shared" si="0"/>
        <v>45</v>
      </c>
      <c r="B54" s="17">
        <f t="shared" si="1"/>
        <v>50541547</v>
      </c>
      <c r="C54" s="12" t="s">
        <v>19</v>
      </c>
      <c r="D54" s="13" t="s">
        <v>36</v>
      </c>
      <c r="E54" s="14">
        <f t="shared" si="5"/>
        <v>1880564</v>
      </c>
      <c r="F54" s="15">
        <f t="shared" si="5"/>
        <v>3219436</v>
      </c>
      <c r="G54" s="15">
        <f t="shared" si="5"/>
        <v>5100000</v>
      </c>
      <c r="H54" s="15">
        <v>45000000</v>
      </c>
      <c r="I54" s="15"/>
      <c r="J54" s="15"/>
      <c r="K54" s="15">
        <f t="shared" si="3"/>
        <v>3660983</v>
      </c>
    </row>
    <row r="55" spans="1:11" ht="15.75" x14ac:dyDescent="0.25">
      <c r="A55" s="16">
        <f t="shared" si="0"/>
        <v>46</v>
      </c>
      <c r="B55" s="17">
        <f t="shared" si="1"/>
        <v>3660983</v>
      </c>
      <c r="C55" s="12" t="s">
        <v>20</v>
      </c>
      <c r="D55" s="13" t="s">
        <v>36</v>
      </c>
      <c r="E55" s="14">
        <f t="shared" si="5"/>
        <v>1880564</v>
      </c>
      <c r="F55" s="15">
        <f t="shared" si="5"/>
        <v>3219436</v>
      </c>
      <c r="G55" s="15">
        <f t="shared" si="5"/>
        <v>5100000</v>
      </c>
      <c r="H55" s="31"/>
      <c r="I55" s="15"/>
      <c r="J55" s="15"/>
      <c r="K55" s="15">
        <f t="shared" si="3"/>
        <v>1780419</v>
      </c>
    </row>
    <row r="56" spans="1:11" ht="15.75" x14ac:dyDescent="0.25">
      <c r="A56" s="16">
        <f t="shared" si="0"/>
        <v>47</v>
      </c>
      <c r="B56" s="17">
        <f t="shared" si="1"/>
        <v>1780419</v>
      </c>
      <c r="C56" s="30" t="s">
        <v>21</v>
      </c>
      <c r="D56" s="13" t="s">
        <v>36</v>
      </c>
      <c r="E56" s="14">
        <f t="shared" si="5"/>
        <v>1880564</v>
      </c>
      <c r="F56" s="15">
        <f t="shared" si="5"/>
        <v>3219436</v>
      </c>
      <c r="G56" s="15">
        <f t="shared" si="5"/>
        <v>5100000</v>
      </c>
      <c r="H56" s="15"/>
      <c r="I56" s="15"/>
      <c r="J56" s="15"/>
      <c r="K56" s="15">
        <f t="shared" si="3"/>
        <v>-100145</v>
      </c>
    </row>
    <row r="57" spans="1:11" ht="15.75" x14ac:dyDescent="0.25">
      <c r="A57" s="16">
        <f t="shared" si="0"/>
        <v>48</v>
      </c>
      <c r="B57" s="17">
        <f t="shared" si="1"/>
        <v>-100145</v>
      </c>
      <c r="C57" s="12" t="s">
        <v>22</v>
      </c>
      <c r="D57" s="13" t="s">
        <v>36</v>
      </c>
      <c r="E57" s="14">
        <f t="shared" si="5"/>
        <v>1880564</v>
      </c>
      <c r="F57" s="15">
        <f t="shared" si="5"/>
        <v>3219436</v>
      </c>
      <c r="G57" s="15">
        <f t="shared" si="5"/>
        <v>5100000</v>
      </c>
      <c r="H57" s="15"/>
      <c r="I57" s="15"/>
      <c r="J57" s="15"/>
      <c r="K57" s="15">
        <f t="shared" si="3"/>
        <v>-1980709</v>
      </c>
    </row>
    <row r="58" spans="1:11" ht="15.75" x14ac:dyDescent="0.25">
      <c r="A58" s="16">
        <f t="shared" si="0"/>
        <v>49</v>
      </c>
      <c r="B58" s="17">
        <f t="shared" si="1"/>
        <v>-1980709</v>
      </c>
      <c r="C58" s="12" t="s">
        <v>23</v>
      </c>
      <c r="D58" s="13" t="s">
        <v>36</v>
      </c>
      <c r="E58" s="14">
        <f t="shared" si="5"/>
        <v>1880564</v>
      </c>
      <c r="F58" s="15">
        <f t="shared" si="5"/>
        <v>3219436</v>
      </c>
      <c r="G58" s="15">
        <f t="shared" si="5"/>
        <v>5100000</v>
      </c>
      <c r="H58" s="15"/>
      <c r="I58" s="15"/>
      <c r="J58" s="15"/>
      <c r="K58" s="15">
        <f t="shared" si="3"/>
        <v>-3861273</v>
      </c>
    </row>
    <row r="59" spans="1:11" ht="15.75" x14ac:dyDescent="0.25">
      <c r="A59" s="16">
        <f t="shared" si="0"/>
        <v>50</v>
      </c>
      <c r="B59" s="17">
        <f t="shared" si="1"/>
        <v>-3861273</v>
      </c>
      <c r="C59" s="12" t="s">
        <v>24</v>
      </c>
      <c r="D59" s="13" t="s">
        <v>36</v>
      </c>
      <c r="E59" s="14">
        <f t="shared" ref="E59:G74" si="6">+E58</f>
        <v>1880564</v>
      </c>
      <c r="F59" s="15">
        <f t="shared" si="6"/>
        <v>3219436</v>
      </c>
      <c r="G59" s="15">
        <f t="shared" si="6"/>
        <v>5100000</v>
      </c>
      <c r="H59" s="15"/>
      <c r="I59" s="15"/>
      <c r="J59" s="15"/>
      <c r="K59" s="15">
        <f t="shared" si="3"/>
        <v>-5741837</v>
      </c>
    </row>
    <row r="60" spans="1:11" ht="15.75" x14ac:dyDescent="0.25">
      <c r="A60" s="16">
        <f t="shared" si="0"/>
        <v>51</v>
      </c>
      <c r="B60" s="17">
        <f t="shared" si="1"/>
        <v>-5741837</v>
      </c>
      <c r="C60" s="12" t="s">
        <v>25</v>
      </c>
      <c r="D60" s="13" t="s">
        <v>36</v>
      </c>
      <c r="E60" s="14">
        <f t="shared" si="6"/>
        <v>1880564</v>
      </c>
      <c r="F60" s="15">
        <f t="shared" si="6"/>
        <v>3219436</v>
      </c>
      <c r="G60" s="15">
        <f t="shared" si="6"/>
        <v>5100000</v>
      </c>
      <c r="H60" s="15"/>
      <c r="I60" s="15"/>
      <c r="J60" s="15"/>
      <c r="K60" s="15">
        <f t="shared" si="3"/>
        <v>-7622401</v>
      </c>
    </row>
    <row r="61" spans="1:11" ht="15.75" x14ac:dyDescent="0.25">
      <c r="A61" s="16">
        <f t="shared" si="0"/>
        <v>52</v>
      </c>
      <c r="B61" s="17">
        <f t="shared" si="1"/>
        <v>-7622401</v>
      </c>
      <c r="C61" s="12" t="s">
        <v>26</v>
      </c>
      <c r="D61" s="13" t="s">
        <v>36</v>
      </c>
      <c r="E61" s="14">
        <f t="shared" si="6"/>
        <v>1880564</v>
      </c>
      <c r="F61" s="15">
        <f t="shared" si="6"/>
        <v>3219436</v>
      </c>
      <c r="G61" s="15">
        <f t="shared" si="6"/>
        <v>5100000</v>
      </c>
      <c r="H61" s="15"/>
      <c r="I61" s="15"/>
      <c r="J61" s="15"/>
      <c r="K61" s="15">
        <f t="shared" si="3"/>
        <v>-9502965</v>
      </c>
    </row>
    <row r="62" spans="1:11" ht="15.75" x14ac:dyDescent="0.25">
      <c r="A62" s="16">
        <f t="shared" si="0"/>
        <v>53</v>
      </c>
      <c r="B62" s="17">
        <f t="shared" si="1"/>
        <v>-9502965</v>
      </c>
      <c r="C62" s="12" t="s">
        <v>16</v>
      </c>
      <c r="D62" s="13" t="s">
        <v>36</v>
      </c>
      <c r="E62" s="14">
        <f t="shared" si="6"/>
        <v>1880564</v>
      </c>
      <c r="F62" s="15">
        <f t="shared" si="6"/>
        <v>3219436</v>
      </c>
      <c r="G62" s="15">
        <f t="shared" si="6"/>
        <v>5100000</v>
      </c>
      <c r="H62" s="15"/>
      <c r="I62" s="15"/>
      <c r="J62" s="15"/>
      <c r="K62" s="15">
        <f t="shared" si="3"/>
        <v>-11383529</v>
      </c>
    </row>
    <row r="63" spans="1:11" ht="15.75" x14ac:dyDescent="0.25">
      <c r="A63" s="16">
        <f t="shared" si="0"/>
        <v>54</v>
      </c>
      <c r="B63" s="17">
        <f t="shared" si="1"/>
        <v>-11383529</v>
      </c>
      <c r="C63" s="12" t="s">
        <v>17</v>
      </c>
      <c r="D63" s="13" t="s">
        <v>61</v>
      </c>
      <c r="E63" s="14">
        <f t="shared" si="6"/>
        <v>1880564</v>
      </c>
      <c r="F63" s="15">
        <f t="shared" si="6"/>
        <v>3219436</v>
      </c>
      <c r="G63" s="15">
        <f t="shared" si="6"/>
        <v>5100000</v>
      </c>
      <c r="H63" s="15"/>
      <c r="I63" s="15"/>
      <c r="J63" s="15"/>
      <c r="K63" s="15">
        <f t="shared" si="3"/>
        <v>-13264093</v>
      </c>
    </row>
    <row r="64" spans="1:11" ht="15.75" x14ac:dyDescent="0.25">
      <c r="A64" s="16">
        <f t="shared" si="0"/>
        <v>55</v>
      </c>
      <c r="B64" s="17">
        <f t="shared" si="1"/>
        <v>-13264093</v>
      </c>
      <c r="C64" s="12" t="s">
        <v>18</v>
      </c>
      <c r="D64" s="13" t="s">
        <v>61</v>
      </c>
      <c r="E64" s="14">
        <f t="shared" si="6"/>
        <v>1880564</v>
      </c>
      <c r="F64" s="15">
        <f t="shared" si="6"/>
        <v>3219436</v>
      </c>
      <c r="G64" s="15">
        <f t="shared" si="6"/>
        <v>5100000</v>
      </c>
      <c r="H64" s="15"/>
      <c r="I64" s="15"/>
      <c r="J64" s="15"/>
      <c r="K64" s="15">
        <f t="shared" si="3"/>
        <v>-15144657</v>
      </c>
    </row>
    <row r="65" spans="1:11" ht="15.75" x14ac:dyDescent="0.25">
      <c r="A65" s="16">
        <f t="shared" si="0"/>
        <v>56</v>
      </c>
      <c r="B65" s="17">
        <f t="shared" si="1"/>
        <v>-15144657</v>
      </c>
      <c r="C65" s="12" t="s">
        <v>27</v>
      </c>
      <c r="D65" s="13" t="s">
        <v>61</v>
      </c>
      <c r="E65" s="14">
        <f t="shared" si="6"/>
        <v>1880564</v>
      </c>
      <c r="F65" s="15">
        <f t="shared" si="6"/>
        <v>3219436</v>
      </c>
      <c r="G65" s="15">
        <f t="shared" si="6"/>
        <v>5100000</v>
      </c>
      <c r="H65" s="15"/>
      <c r="I65" s="15"/>
      <c r="J65" s="15"/>
      <c r="K65" s="15">
        <f t="shared" si="3"/>
        <v>-17025221</v>
      </c>
    </row>
    <row r="66" spans="1:11" ht="15.75" x14ac:dyDescent="0.25">
      <c r="A66" s="16">
        <f t="shared" si="0"/>
        <v>57</v>
      </c>
      <c r="B66" s="17">
        <f t="shared" si="1"/>
        <v>-17025221</v>
      </c>
      <c r="C66" s="12" t="s">
        <v>19</v>
      </c>
      <c r="D66" s="13" t="s">
        <v>61</v>
      </c>
      <c r="E66" s="14">
        <f t="shared" si="6"/>
        <v>1880564</v>
      </c>
      <c r="F66" s="15">
        <f t="shared" si="6"/>
        <v>3219436</v>
      </c>
      <c r="G66" s="15">
        <f t="shared" si="6"/>
        <v>5100000</v>
      </c>
      <c r="H66" s="15"/>
      <c r="I66" s="15"/>
      <c r="J66" s="15"/>
      <c r="K66" s="15">
        <f t="shared" si="3"/>
        <v>-18905785</v>
      </c>
    </row>
    <row r="67" spans="1:11" ht="15.75" x14ac:dyDescent="0.25">
      <c r="A67" s="16">
        <f t="shared" si="0"/>
        <v>58</v>
      </c>
      <c r="B67" s="17">
        <f t="shared" si="1"/>
        <v>-18905785</v>
      </c>
      <c r="C67" s="12" t="s">
        <v>20</v>
      </c>
      <c r="D67" s="13" t="s">
        <v>61</v>
      </c>
      <c r="E67" s="14">
        <f t="shared" si="6"/>
        <v>1880564</v>
      </c>
      <c r="F67" s="15">
        <f t="shared" si="6"/>
        <v>3219436</v>
      </c>
      <c r="G67" s="15">
        <f t="shared" si="6"/>
        <v>5100000</v>
      </c>
      <c r="H67" s="31"/>
      <c r="I67" s="15"/>
      <c r="J67" s="15"/>
      <c r="K67" s="15">
        <f t="shared" si="3"/>
        <v>-20786349</v>
      </c>
    </row>
    <row r="68" spans="1:11" ht="15.75" x14ac:dyDescent="0.25">
      <c r="A68" s="16">
        <f t="shared" si="0"/>
        <v>59</v>
      </c>
      <c r="B68" s="17">
        <f t="shared" si="1"/>
        <v>-20786349</v>
      </c>
      <c r="C68" s="30" t="s">
        <v>21</v>
      </c>
      <c r="D68" s="13" t="s">
        <v>61</v>
      </c>
      <c r="E68" s="14">
        <f t="shared" si="6"/>
        <v>1880564</v>
      </c>
      <c r="F68" s="15">
        <f t="shared" si="6"/>
        <v>3219436</v>
      </c>
      <c r="G68" s="15">
        <f t="shared" si="6"/>
        <v>5100000</v>
      </c>
      <c r="H68" s="15"/>
      <c r="I68" s="15"/>
      <c r="J68" s="15"/>
      <c r="K68" s="15">
        <f t="shared" si="3"/>
        <v>-22666913</v>
      </c>
    </row>
    <row r="69" spans="1:11" ht="15.75" x14ac:dyDescent="0.25">
      <c r="A69" s="16">
        <f t="shared" si="0"/>
        <v>60</v>
      </c>
      <c r="B69" s="17">
        <f t="shared" si="1"/>
        <v>-22666913</v>
      </c>
      <c r="C69" s="12" t="s">
        <v>22</v>
      </c>
      <c r="D69" s="13" t="s">
        <v>61</v>
      </c>
      <c r="E69" s="14">
        <f t="shared" si="6"/>
        <v>1880564</v>
      </c>
      <c r="F69" s="15">
        <f t="shared" si="6"/>
        <v>3219436</v>
      </c>
      <c r="G69" s="15">
        <f t="shared" si="6"/>
        <v>5100000</v>
      </c>
      <c r="H69" s="15"/>
      <c r="I69" s="15"/>
      <c r="J69" s="15"/>
      <c r="K69" s="15">
        <f t="shared" si="3"/>
        <v>-24547477</v>
      </c>
    </row>
    <row r="70" spans="1:11" ht="15.75" x14ac:dyDescent="0.25">
      <c r="A70" s="16">
        <f t="shared" si="0"/>
        <v>61</v>
      </c>
      <c r="B70" s="17">
        <f t="shared" si="1"/>
        <v>-24547477</v>
      </c>
      <c r="C70" s="12" t="s">
        <v>23</v>
      </c>
      <c r="D70" s="13" t="s">
        <v>61</v>
      </c>
      <c r="E70" s="14">
        <f t="shared" si="6"/>
        <v>1880564</v>
      </c>
      <c r="F70" s="15">
        <f t="shared" si="6"/>
        <v>3219436</v>
      </c>
      <c r="G70" s="15">
        <f t="shared" si="6"/>
        <v>5100000</v>
      </c>
      <c r="H70" s="15"/>
      <c r="I70" s="15"/>
      <c r="J70" s="15"/>
      <c r="K70" s="15">
        <f t="shared" si="3"/>
        <v>-26428041</v>
      </c>
    </row>
    <row r="71" spans="1:11" ht="15.75" x14ac:dyDescent="0.25">
      <c r="A71" s="16">
        <f t="shared" si="0"/>
        <v>62</v>
      </c>
      <c r="B71" s="17">
        <f t="shared" si="1"/>
        <v>-26428041</v>
      </c>
      <c r="C71" s="12" t="s">
        <v>24</v>
      </c>
      <c r="D71" s="13" t="s">
        <v>61</v>
      </c>
      <c r="E71" s="14">
        <f t="shared" si="6"/>
        <v>1880564</v>
      </c>
      <c r="F71" s="15">
        <f t="shared" si="6"/>
        <v>3219436</v>
      </c>
      <c r="G71" s="15">
        <f t="shared" si="6"/>
        <v>5100000</v>
      </c>
      <c r="H71" s="15"/>
      <c r="I71" s="15"/>
      <c r="J71" s="15"/>
      <c r="K71" s="15">
        <f t="shared" si="3"/>
        <v>-28308605</v>
      </c>
    </row>
    <row r="72" spans="1:11" ht="15.75" x14ac:dyDescent="0.25">
      <c r="A72" s="16">
        <f t="shared" si="0"/>
        <v>63</v>
      </c>
      <c r="B72" s="17">
        <f t="shared" si="1"/>
        <v>-28308605</v>
      </c>
      <c r="C72" s="12" t="s">
        <v>25</v>
      </c>
      <c r="D72" s="13" t="s">
        <v>61</v>
      </c>
      <c r="E72" s="14">
        <f t="shared" si="6"/>
        <v>1880564</v>
      </c>
      <c r="F72" s="15">
        <f t="shared" si="6"/>
        <v>3219436</v>
      </c>
      <c r="G72" s="15">
        <f t="shared" si="6"/>
        <v>5100000</v>
      </c>
      <c r="H72" s="15"/>
      <c r="I72" s="15"/>
      <c r="J72" s="15"/>
      <c r="K72" s="15">
        <f t="shared" si="3"/>
        <v>-30189169</v>
      </c>
    </row>
    <row r="73" spans="1:11" ht="15.75" x14ac:dyDescent="0.25">
      <c r="A73" s="16">
        <f t="shared" si="0"/>
        <v>64</v>
      </c>
      <c r="B73" s="17">
        <f t="shared" si="1"/>
        <v>-30189169</v>
      </c>
      <c r="C73" s="12" t="s">
        <v>26</v>
      </c>
      <c r="D73" s="13" t="s">
        <v>61</v>
      </c>
      <c r="E73" s="14">
        <f t="shared" si="6"/>
        <v>1880564</v>
      </c>
      <c r="F73" s="15">
        <f t="shared" si="6"/>
        <v>3219436</v>
      </c>
      <c r="G73" s="15">
        <f t="shared" si="6"/>
        <v>5100000</v>
      </c>
      <c r="H73" s="15"/>
      <c r="I73" s="15"/>
      <c r="J73" s="15"/>
      <c r="K73" s="15">
        <f t="shared" si="3"/>
        <v>-32069733</v>
      </c>
    </row>
    <row r="74" spans="1:11" ht="15.75" x14ac:dyDescent="0.25">
      <c r="A74" s="16">
        <f t="shared" si="0"/>
        <v>65</v>
      </c>
      <c r="B74" s="17">
        <f t="shared" si="1"/>
        <v>-32069733</v>
      </c>
      <c r="C74" s="12" t="s">
        <v>16</v>
      </c>
      <c r="D74" s="13" t="s">
        <v>61</v>
      </c>
      <c r="E74" s="14">
        <f t="shared" si="6"/>
        <v>1880564</v>
      </c>
      <c r="F74" s="15">
        <f t="shared" si="6"/>
        <v>3219436</v>
      </c>
      <c r="G74" s="15">
        <f t="shared" si="6"/>
        <v>5100000</v>
      </c>
      <c r="H74" s="15"/>
      <c r="I74" s="15"/>
      <c r="J74" s="15"/>
      <c r="K74" s="15">
        <f t="shared" si="3"/>
        <v>-33950297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-33950297</v>
      </c>
      <c r="C75" s="12" t="s">
        <v>17</v>
      </c>
      <c r="D75" s="13" t="s">
        <v>60</v>
      </c>
      <c r="E75" s="14">
        <f t="shared" ref="E75:G80" si="9">+E74</f>
        <v>1880564</v>
      </c>
      <c r="F75" s="15">
        <f t="shared" si="9"/>
        <v>3219436</v>
      </c>
      <c r="G75" s="15">
        <f t="shared" si="9"/>
        <v>5100000</v>
      </c>
      <c r="H75" s="15"/>
      <c r="I75" s="15"/>
      <c r="J75" s="15"/>
      <c r="K75" s="15">
        <f t="shared" ref="K75:K80" si="10">B75-E75-H75-I75-J75</f>
        <v>-35830861</v>
      </c>
    </row>
    <row r="76" spans="1:11" ht="15.75" x14ac:dyDescent="0.25">
      <c r="A76" s="16">
        <f t="shared" si="7"/>
        <v>67</v>
      </c>
      <c r="B76" s="17">
        <f t="shared" si="8"/>
        <v>-35830861</v>
      </c>
      <c r="C76" s="12" t="s">
        <v>18</v>
      </c>
      <c r="D76" s="13" t="s">
        <v>60</v>
      </c>
      <c r="E76" s="14">
        <f t="shared" si="9"/>
        <v>1880564</v>
      </c>
      <c r="F76" s="15">
        <f t="shared" si="9"/>
        <v>3219436</v>
      </c>
      <c r="G76" s="15">
        <f t="shared" si="9"/>
        <v>5100000</v>
      </c>
      <c r="H76" s="15"/>
      <c r="I76" s="15"/>
      <c r="J76" s="15"/>
      <c r="K76" s="15">
        <f t="shared" si="10"/>
        <v>-37711425</v>
      </c>
    </row>
    <row r="77" spans="1:11" ht="15.75" x14ac:dyDescent="0.25">
      <c r="A77" s="16">
        <f t="shared" si="7"/>
        <v>68</v>
      </c>
      <c r="B77" s="17">
        <f t="shared" si="8"/>
        <v>-37711425</v>
      </c>
      <c r="C77" s="12" t="s">
        <v>27</v>
      </c>
      <c r="D77" s="13" t="s">
        <v>60</v>
      </c>
      <c r="E77" s="14">
        <f t="shared" si="9"/>
        <v>1880564</v>
      </c>
      <c r="F77" s="15">
        <f t="shared" si="9"/>
        <v>3219436</v>
      </c>
      <c r="G77" s="15">
        <f t="shared" si="9"/>
        <v>5100000</v>
      </c>
      <c r="H77" s="15"/>
      <c r="I77" s="15"/>
      <c r="J77" s="15"/>
      <c r="K77" s="15">
        <f t="shared" si="10"/>
        <v>-39591989</v>
      </c>
    </row>
    <row r="78" spans="1:11" ht="15.75" x14ac:dyDescent="0.25">
      <c r="A78" s="16">
        <f t="shared" si="7"/>
        <v>69</v>
      </c>
      <c r="B78" s="17">
        <f t="shared" si="8"/>
        <v>-39591989</v>
      </c>
      <c r="C78" s="12" t="s">
        <v>19</v>
      </c>
      <c r="D78" s="13" t="s">
        <v>60</v>
      </c>
      <c r="E78" s="14">
        <f t="shared" si="9"/>
        <v>1880564</v>
      </c>
      <c r="F78" s="15">
        <f t="shared" si="9"/>
        <v>3219436</v>
      </c>
      <c r="G78" s="15">
        <f t="shared" si="9"/>
        <v>5100000</v>
      </c>
      <c r="H78" s="15"/>
      <c r="I78" s="15"/>
      <c r="J78" s="15"/>
      <c r="K78" s="15">
        <f t="shared" si="10"/>
        <v>-41472553</v>
      </c>
    </row>
    <row r="79" spans="1:11" ht="15.75" x14ac:dyDescent="0.25">
      <c r="A79" s="16">
        <f t="shared" si="7"/>
        <v>70</v>
      </c>
      <c r="B79" s="17">
        <f t="shared" si="8"/>
        <v>-41472553</v>
      </c>
      <c r="C79" s="12" t="s">
        <v>20</v>
      </c>
      <c r="D79" s="13" t="s">
        <v>60</v>
      </c>
      <c r="E79" s="14">
        <f t="shared" si="9"/>
        <v>1880564</v>
      </c>
      <c r="F79" s="15">
        <f t="shared" si="9"/>
        <v>3219436</v>
      </c>
      <c r="G79" s="15">
        <f t="shared" si="9"/>
        <v>5100000</v>
      </c>
      <c r="H79" s="15"/>
      <c r="I79" s="15"/>
      <c r="J79" s="15"/>
      <c r="K79" s="15">
        <f t="shared" si="10"/>
        <v>-43353117</v>
      </c>
    </row>
    <row r="80" spans="1:11" ht="15.75" x14ac:dyDescent="0.25">
      <c r="A80" s="16">
        <f t="shared" si="7"/>
        <v>71</v>
      </c>
      <c r="B80" s="17">
        <f t="shared" si="8"/>
        <v>-43353117</v>
      </c>
      <c r="E80" s="14">
        <f t="shared" si="9"/>
        <v>1880564</v>
      </c>
      <c r="F80" s="15">
        <f t="shared" si="9"/>
        <v>3219436</v>
      </c>
      <c r="G80" s="15">
        <f t="shared" si="9"/>
        <v>5100000</v>
      </c>
      <c r="H80" s="15"/>
      <c r="I80" s="15"/>
      <c r="J80" s="15"/>
      <c r="K80" s="15">
        <f t="shared" si="10"/>
        <v>-45233681</v>
      </c>
    </row>
  </sheetData>
  <pageMargins left="0.70866141732283472" right="0.70866141732283472" top="0.74803149606299213" bottom="0.74803149606299213" header="0.31496062992125984" footer="0.31496062992125984"/>
  <pageSetup paperSize="9" scale="57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89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90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60000000</f>
        <v>60000000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35</v>
      </c>
      <c r="B8" s="1"/>
      <c r="C8" s="1"/>
      <c r="D8" s="2">
        <v>36</v>
      </c>
      <c r="E8" s="7"/>
      <c r="F8" s="8">
        <f>+C5*C6</f>
        <v>720000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60000000</v>
      </c>
      <c r="C10" s="12" t="s">
        <v>23</v>
      </c>
      <c r="D10" s="13" t="s">
        <v>28</v>
      </c>
      <c r="E10" s="14">
        <f>1556000-F10</f>
        <v>836000</v>
      </c>
      <c r="F10" s="18">
        <v>720000</v>
      </c>
      <c r="G10" s="15">
        <f>+E10+F10</f>
        <v>1556000</v>
      </c>
      <c r="H10" s="15"/>
      <c r="I10" s="15"/>
      <c r="J10" s="15"/>
      <c r="K10" s="15">
        <f>B10-E10-H10-I10-J10</f>
        <v>59164000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59164000</v>
      </c>
      <c r="C11" s="12" t="s">
        <v>24</v>
      </c>
      <c r="D11" s="13" t="s">
        <v>28</v>
      </c>
      <c r="E11" s="14">
        <f t="shared" ref="E11:G26" si="2">+E10</f>
        <v>836000</v>
      </c>
      <c r="F11" s="15">
        <f t="shared" si="2"/>
        <v>720000</v>
      </c>
      <c r="G11" s="15">
        <f t="shared" si="2"/>
        <v>1556000</v>
      </c>
      <c r="H11" s="15"/>
      <c r="I11" s="15"/>
      <c r="J11" s="15"/>
      <c r="K11" s="15">
        <f t="shared" ref="K11:K74" si="3">B11-E11-H11-I11-J11</f>
        <v>58328000</v>
      </c>
    </row>
    <row r="12" spans="1:11" ht="15.75" customHeight="1" x14ac:dyDescent="0.25">
      <c r="A12" s="16">
        <f t="shared" si="0"/>
        <v>3</v>
      </c>
      <c r="B12" s="17">
        <f t="shared" si="1"/>
        <v>58328000</v>
      </c>
      <c r="C12" s="12" t="s">
        <v>25</v>
      </c>
      <c r="D12" s="13" t="s">
        <v>28</v>
      </c>
      <c r="E12" s="14">
        <f t="shared" si="2"/>
        <v>836000</v>
      </c>
      <c r="F12" s="15">
        <f t="shared" si="2"/>
        <v>720000</v>
      </c>
      <c r="G12" s="15">
        <f t="shared" si="2"/>
        <v>1556000</v>
      </c>
      <c r="H12" s="15"/>
      <c r="I12" s="15"/>
      <c r="J12" s="15"/>
      <c r="K12" s="15">
        <f t="shared" si="3"/>
        <v>57492000</v>
      </c>
    </row>
    <row r="13" spans="1:11" ht="15.75" customHeight="1" x14ac:dyDescent="0.25">
      <c r="A13" s="16">
        <f t="shared" si="0"/>
        <v>4</v>
      </c>
      <c r="B13" s="17">
        <f t="shared" si="1"/>
        <v>57492000</v>
      </c>
      <c r="C13" s="12" t="s">
        <v>26</v>
      </c>
      <c r="D13" s="13" t="s">
        <v>28</v>
      </c>
      <c r="E13" s="14">
        <f t="shared" si="2"/>
        <v>836000</v>
      </c>
      <c r="F13" s="15">
        <f t="shared" si="2"/>
        <v>720000</v>
      </c>
      <c r="G13" s="15">
        <f t="shared" si="2"/>
        <v>1556000</v>
      </c>
      <c r="H13" s="15"/>
      <c r="I13" s="15"/>
      <c r="J13" s="15"/>
      <c r="K13" s="15">
        <f t="shared" si="3"/>
        <v>56656000</v>
      </c>
    </row>
    <row r="14" spans="1:11" ht="15.75" customHeight="1" x14ac:dyDescent="0.25">
      <c r="A14" s="16">
        <f t="shared" si="0"/>
        <v>5</v>
      </c>
      <c r="B14" s="17">
        <f t="shared" si="1"/>
        <v>56656000</v>
      </c>
      <c r="C14" s="12" t="s">
        <v>16</v>
      </c>
      <c r="D14" s="13" t="s">
        <v>28</v>
      </c>
      <c r="E14" s="14">
        <f t="shared" si="2"/>
        <v>836000</v>
      </c>
      <c r="F14" s="15">
        <f t="shared" si="2"/>
        <v>720000</v>
      </c>
      <c r="G14" s="15">
        <f t="shared" si="2"/>
        <v>1556000</v>
      </c>
      <c r="H14" s="15"/>
      <c r="I14" s="15"/>
      <c r="J14" s="15">
        <v>1000000</v>
      </c>
      <c r="K14" s="15">
        <f t="shared" si="3"/>
        <v>54820000</v>
      </c>
    </row>
    <row r="15" spans="1:11" ht="15.75" customHeight="1" x14ac:dyDescent="0.25">
      <c r="A15" s="16">
        <f t="shared" si="0"/>
        <v>6</v>
      </c>
      <c r="B15" s="17">
        <f t="shared" si="1"/>
        <v>54820000</v>
      </c>
      <c r="C15" s="12" t="s">
        <v>17</v>
      </c>
      <c r="D15" s="13" t="s">
        <v>29</v>
      </c>
      <c r="E15" s="14">
        <f t="shared" si="2"/>
        <v>836000</v>
      </c>
      <c r="F15" s="15">
        <f t="shared" si="2"/>
        <v>720000</v>
      </c>
      <c r="G15" s="15">
        <f t="shared" si="2"/>
        <v>1556000</v>
      </c>
      <c r="H15" s="15"/>
      <c r="I15" s="15"/>
      <c r="J15" s="15"/>
      <c r="K15" s="15">
        <f t="shared" si="3"/>
        <v>53984000</v>
      </c>
    </row>
    <row r="16" spans="1:11" ht="15.75" customHeight="1" x14ac:dyDescent="0.25">
      <c r="A16" s="16">
        <f t="shared" si="0"/>
        <v>7</v>
      </c>
      <c r="B16" s="17">
        <f t="shared" si="1"/>
        <v>53984000</v>
      </c>
      <c r="C16" s="12" t="s">
        <v>18</v>
      </c>
      <c r="D16" s="13" t="s">
        <v>29</v>
      </c>
      <c r="E16" s="14">
        <f t="shared" si="2"/>
        <v>836000</v>
      </c>
      <c r="F16" s="15">
        <f t="shared" si="2"/>
        <v>720000</v>
      </c>
      <c r="G16" s="15">
        <f t="shared" si="2"/>
        <v>1556000</v>
      </c>
      <c r="H16" s="15"/>
      <c r="I16" s="15"/>
      <c r="J16" s="15"/>
      <c r="K16" s="15">
        <f t="shared" si="3"/>
        <v>53148000</v>
      </c>
    </row>
    <row r="17" spans="1:11" ht="15.75" customHeight="1" x14ac:dyDescent="0.25">
      <c r="A17" s="16">
        <f t="shared" si="0"/>
        <v>8</v>
      </c>
      <c r="B17" s="17">
        <f t="shared" si="1"/>
        <v>53148000</v>
      </c>
      <c r="C17" s="12" t="s">
        <v>27</v>
      </c>
      <c r="D17" s="13" t="s">
        <v>29</v>
      </c>
      <c r="E17" s="14">
        <f t="shared" si="2"/>
        <v>836000</v>
      </c>
      <c r="F17" s="15">
        <f t="shared" si="2"/>
        <v>720000</v>
      </c>
      <c r="G17" s="15">
        <f t="shared" si="2"/>
        <v>1556000</v>
      </c>
      <c r="H17" s="15"/>
      <c r="I17" s="15"/>
      <c r="J17" s="15"/>
      <c r="K17" s="15">
        <f t="shared" si="3"/>
        <v>52312000</v>
      </c>
    </row>
    <row r="18" spans="1:11" ht="15.75" customHeight="1" x14ac:dyDescent="0.25">
      <c r="A18" s="16">
        <f t="shared" si="0"/>
        <v>9</v>
      </c>
      <c r="B18" s="17">
        <f t="shared" si="1"/>
        <v>52312000</v>
      </c>
      <c r="C18" s="12" t="s">
        <v>19</v>
      </c>
      <c r="D18" s="13" t="s">
        <v>29</v>
      </c>
      <c r="E18" s="14">
        <f t="shared" si="2"/>
        <v>836000</v>
      </c>
      <c r="F18" s="15">
        <f t="shared" si="2"/>
        <v>720000</v>
      </c>
      <c r="G18" s="15">
        <f t="shared" si="2"/>
        <v>1556000</v>
      </c>
      <c r="H18" s="15">
        <v>8000000</v>
      </c>
      <c r="I18" s="15"/>
      <c r="J18" s="15"/>
      <c r="K18" s="15">
        <f t="shared" si="3"/>
        <v>43476000</v>
      </c>
    </row>
    <row r="19" spans="1:11" ht="15.75" customHeight="1" x14ac:dyDescent="0.25">
      <c r="A19" s="16">
        <f t="shared" si="0"/>
        <v>10</v>
      </c>
      <c r="B19" s="17">
        <f t="shared" si="1"/>
        <v>43476000</v>
      </c>
      <c r="C19" s="12" t="s">
        <v>20</v>
      </c>
      <c r="D19" s="13" t="s">
        <v>29</v>
      </c>
      <c r="E19" s="14">
        <f t="shared" si="2"/>
        <v>836000</v>
      </c>
      <c r="F19" s="15">
        <f t="shared" si="2"/>
        <v>720000</v>
      </c>
      <c r="G19" s="15">
        <f t="shared" si="2"/>
        <v>1556000</v>
      </c>
      <c r="H19" s="31"/>
      <c r="I19" s="15">
        <v>1000000</v>
      </c>
      <c r="J19" s="15"/>
      <c r="K19" s="15">
        <f t="shared" si="3"/>
        <v>41640000</v>
      </c>
    </row>
    <row r="20" spans="1:11" ht="15.75" customHeight="1" x14ac:dyDescent="0.25">
      <c r="A20" s="16">
        <f t="shared" si="0"/>
        <v>11</v>
      </c>
      <c r="B20" s="17">
        <f t="shared" si="1"/>
        <v>41640000</v>
      </c>
      <c r="C20" s="12" t="s">
        <v>21</v>
      </c>
      <c r="D20" s="13" t="s">
        <v>29</v>
      </c>
      <c r="E20" s="14">
        <f t="shared" si="2"/>
        <v>836000</v>
      </c>
      <c r="F20" s="15">
        <f t="shared" si="2"/>
        <v>720000</v>
      </c>
      <c r="G20" s="15">
        <f t="shared" si="2"/>
        <v>1556000</v>
      </c>
      <c r="H20" s="15"/>
      <c r="I20" s="15"/>
      <c r="J20" s="15"/>
      <c r="K20" s="15">
        <f t="shared" si="3"/>
        <v>40804000</v>
      </c>
    </row>
    <row r="21" spans="1:11" ht="15.75" customHeight="1" x14ac:dyDescent="0.25">
      <c r="A21" s="16">
        <f t="shared" si="0"/>
        <v>12</v>
      </c>
      <c r="B21" s="17">
        <f t="shared" si="1"/>
        <v>40804000</v>
      </c>
      <c r="C21" s="12" t="s">
        <v>22</v>
      </c>
      <c r="D21" s="13" t="s">
        <v>29</v>
      </c>
      <c r="E21" s="14">
        <f t="shared" si="2"/>
        <v>836000</v>
      </c>
      <c r="F21" s="15">
        <f t="shared" si="2"/>
        <v>720000</v>
      </c>
      <c r="G21" s="15">
        <f t="shared" si="2"/>
        <v>1556000</v>
      </c>
      <c r="H21" s="15"/>
      <c r="I21" s="15"/>
      <c r="J21" s="15"/>
      <c r="K21" s="15">
        <f t="shared" si="3"/>
        <v>39968000</v>
      </c>
    </row>
    <row r="22" spans="1:11" ht="15.75" customHeight="1" x14ac:dyDescent="0.25">
      <c r="A22" s="16">
        <f t="shared" si="0"/>
        <v>13</v>
      </c>
      <c r="B22" s="17">
        <f t="shared" si="1"/>
        <v>39968000</v>
      </c>
      <c r="C22" s="12" t="s">
        <v>23</v>
      </c>
      <c r="D22" s="13" t="s">
        <v>29</v>
      </c>
      <c r="E22" s="14">
        <f t="shared" si="2"/>
        <v>836000</v>
      </c>
      <c r="F22" s="15">
        <f t="shared" si="2"/>
        <v>720000</v>
      </c>
      <c r="G22" s="15">
        <f t="shared" si="2"/>
        <v>1556000</v>
      </c>
      <c r="H22" s="15"/>
      <c r="I22" s="15"/>
      <c r="J22" s="15"/>
      <c r="K22" s="15">
        <f t="shared" si="3"/>
        <v>39132000</v>
      </c>
    </row>
    <row r="23" spans="1:11" ht="15.75" customHeight="1" x14ac:dyDescent="0.25">
      <c r="A23" s="16">
        <f t="shared" si="0"/>
        <v>14</v>
      </c>
      <c r="B23" s="17">
        <f t="shared" si="1"/>
        <v>39132000</v>
      </c>
      <c r="C23" s="12" t="s">
        <v>24</v>
      </c>
      <c r="D23" s="13" t="s">
        <v>29</v>
      </c>
      <c r="E23" s="14">
        <f t="shared" si="2"/>
        <v>836000</v>
      </c>
      <c r="F23" s="15">
        <f t="shared" si="2"/>
        <v>720000</v>
      </c>
      <c r="G23" s="15">
        <f t="shared" si="2"/>
        <v>1556000</v>
      </c>
      <c r="H23" s="15"/>
      <c r="I23" s="15"/>
      <c r="J23" s="15"/>
      <c r="K23" s="15">
        <f t="shared" si="3"/>
        <v>38296000</v>
      </c>
    </row>
    <row r="24" spans="1:11" ht="15.75" customHeight="1" x14ac:dyDescent="0.25">
      <c r="A24" s="16">
        <f t="shared" si="0"/>
        <v>15</v>
      </c>
      <c r="B24" s="17">
        <f t="shared" si="1"/>
        <v>38296000</v>
      </c>
      <c r="C24" s="12" t="s">
        <v>25</v>
      </c>
      <c r="D24" s="13" t="s">
        <v>29</v>
      </c>
      <c r="E24" s="14">
        <f t="shared" si="2"/>
        <v>836000</v>
      </c>
      <c r="F24" s="15">
        <f t="shared" si="2"/>
        <v>720000</v>
      </c>
      <c r="G24" s="15">
        <f t="shared" si="2"/>
        <v>1556000</v>
      </c>
      <c r="H24" s="15"/>
      <c r="I24" s="15"/>
      <c r="J24" s="15"/>
      <c r="K24" s="15">
        <f t="shared" si="3"/>
        <v>37460000</v>
      </c>
    </row>
    <row r="25" spans="1:11" ht="15.75" customHeight="1" x14ac:dyDescent="0.25">
      <c r="A25" s="16">
        <f t="shared" si="0"/>
        <v>16</v>
      </c>
      <c r="B25" s="17">
        <f t="shared" si="1"/>
        <v>37460000</v>
      </c>
      <c r="C25" s="12" t="s">
        <v>26</v>
      </c>
      <c r="D25" s="13" t="s">
        <v>29</v>
      </c>
      <c r="E25" s="14">
        <f t="shared" si="2"/>
        <v>836000</v>
      </c>
      <c r="F25" s="15">
        <f t="shared" si="2"/>
        <v>720000</v>
      </c>
      <c r="G25" s="15">
        <f t="shared" si="2"/>
        <v>1556000</v>
      </c>
      <c r="H25" s="15"/>
      <c r="I25" s="15"/>
      <c r="J25" s="15"/>
      <c r="K25" s="15">
        <f t="shared" si="3"/>
        <v>36624000</v>
      </c>
    </row>
    <row r="26" spans="1:11" ht="15.75" customHeight="1" x14ac:dyDescent="0.25">
      <c r="A26" s="16">
        <f t="shared" si="0"/>
        <v>17</v>
      </c>
      <c r="B26" s="17">
        <f t="shared" si="1"/>
        <v>36624000</v>
      </c>
      <c r="C26" s="12" t="s">
        <v>16</v>
      </c>
      <c r="D26" s="13" t="s">
        <v>29</v>
      </c>
      <c r="E26" s="14">
        <f t="shared" si="2"/>
        <v>836000</v>
      </c>
      <c r="F26" s="15">
        <f t="shared" si="2"/>
        <v>720000</v>
      </c>
      <c r="G26" s="15">
        <f t="shared" si="2"/>
        <v>1556000</v>
      </c>
      <c r="H26" s="15"/>
      <c r="I26" s="15"/>
      <c r="J26" s="15">
        <v>1000000</v>
      </c>
      <c r="K26" s="15">
        <f t="shared" si="3"/>
        <v>34788000</v>
      </c>
    </row>
    <row r="27" spans="1:11" ht="15.75" customHeight="1" x14ac:dyDescent="0.25">
      <c r="A27" s="16">
        <f t="shared" si="0"/>
        <v>18</v>
      </c>
      <c r="B27" s="17">
        <f t="shared" si="1"/>
        <v>34788000</v>
      </c>
      <c r="C27" s="12" t="s">
        <v>17</v>
      </c>
      <c r="D27" s="13" t="s">
        <v>30</v>
      </c>
      <c r="E27" s="14">
        <f t="shared" ref="E27:G42" si="4">+E26</f>
        <v>836000</v>
      </c>
      <c r="F27" s="15">
        <f t="shared" si="4"/>
        <v>720000</v>
      </c>
      <c r="G27" s="15">
        <f t="shared" si="4"/>
        <v>1556000</v>
      </c>
      <c r="H27" s="15"/>
      <c r="I27" s="15"/>
      <c r="J27" s="15"/>
      <c r="K27" s="15">
        <f t="shared" si="3"/>
        <v>33952000</v>
      </c>
    </row>
    <row r="28" spans="1:11" ht="15.75" customHeight="1" x14ac:dyDescent="0.25">
      <c r="A28" s="16">
        <f t="shared" si="0"/>
        <v>19</v>
      </c>
      <c r="B28" s="17">
        <f t="shared" si="1"/>
        <v>33952000</v>
      </c>
      <c r="C28" s="12" t="s">
        <v>18</v>
      </c>
      <c r="D28" s="13" t="s">
        <v>30</v>
      </c>
      <c r="E28" s="14">
        <f t="shared" si="4"/>
        <v>836000</v>
      </c>
      <c r="F28" s="15">
        <f t="shared" si="4"/>
        <v>720000</v>
      </c>
      <c r="G28" s="15">
        <f t="shared" si="4"/>
        <v>1556000</v>
      </c>
      <c r="H28" s="15"/>
      <c r="I28" s="15"/>
      <c r="J28" s="15"/>
      <c r="K28" s="15">
        <f t="shared" si="3"/>
        <v>33116000</v>
      </c>
    </row>
    <row r="29" spans="1:11" ht="15.75" customHeight="1" x14ac:dyDescent="0.25">
      <c r="A29" s="16">
        <f t="shared" si="0"/>
        <v>20</v>
      </c>
      <c r="B29" s="17">
        <f t="shared" si="1"/>
        <v>33116000</v>
      </c>
      <c r="C29" s="12" t="s">
        <v>27</v>
      </c>
      <c r="D29" s="13" t="s">
        <v>30</v>
      </c>
      <c r="E29" s="14">
        <f t="shared" si="4"/>
        <v>836000</v>
      </c>
      <c r="F29" s="15">
        <f t="shared" si="4"/>
        <v>720000</v>
      </c>
      <c r="G29" s="15">
        <f t="shared" si="4"/>
        <v>1556000</v>
      </c>
      <c r="H29" s="15"/>
      <c r="I29" s="15"/>
      <c r="J29" s="15"/>
      <c r="K29" s="15">
        <f t="shared" si="3"/>
        <v>32280000</v>
      </c>
    </row>
    <row r="30" spans="1:11" ht="15.75" customHeight="1" x14ac:dyDescent="0.25">
      <c r="A30" s="16">
        <f t="shared" si="0"/>
        <v>21</v>
      </c>
      <c r="B30" s="17">
        <f t="shared" si="1"/>
        <v>32280000</v>
      </c>
      <c r="C30" s="12" t="s">
        <v>19</v>
      </c>
      <c r="D30" s="13" t="s">
        <v>30</v>
      </c>
      <c r="E30" s="14">
        <f t="shared" si="4"/>
        <v>836000</v>
      </c>
      <c r="F30" s="15">
        <f t="shared" si="4"/>
        <v>720000</v>
      </c>
      <c r="G30" s="15">
        <f t="shared" si="4"/>
        <v>1556000</v>
      </c>
      <c r="H30" s="15">
        <v>8000000</v>
      </c>
      <c r="I30" s="15"/>
      <c r="J30" s="15"/>
      <c r="K30" s="15">
        <f t="shared" si="3"/>
        <v>23444000</v>
      </c>
    </row>
    <row r="31" spans="1:11" ht="15.75" customHeight="1" x14ac:dyDescent="0.25">
      <c r="A31" s="16">
        <f t="shared" si="0"/>
        <v>22</v>
      </c>
      <c r="B31" s="17">
        <f t="shared" si="1"/>
        <v>23444000</v>
      </c>
      <c r="C31" s="12" t="s">
        <v>20</v>
      </c>
      <c r="D31" s="13" t="s">
        <v>30</v>
      </c>
      <c r="E31" s="14">
        <f t="shared" si="4"/>
        <v>836000</v>
      </c>
      <c r="F31" s="15">
        <f t="shared" si="4"/>
        <v>720000</v>
      </c>
      <c r="G31" s="15">
        <f t="shared" si="4"/>
        <v>1556000</v>
      </c>
      <c r="H31" s="31"/>
      <c r="I31" s="15">
        <v>1000000</v>
      </c>
      <c r="J31" s="15"/>
      <c r="K31" s="15">
        <f t="shared" si="3"/>
        <v>21608000</v>
      </c>
    </row>
    <row r="32" spans="1:11" ht="15.75" customHeight="1" x14ac:dyDescent="0.25">
      <c r="A32" s="16">
        <f t="shared" si="0"/>
        <v>23</v>
      </c>
      <c r="B32" s="17">
        <f t="shared" si="1"/>
        <v>21608000</v>
      </c>
      <c r="C32" s="12" t="s">
        <v>21</v>
      </c>
      <c r="D32" s="13" t="s">
        <v>30</v>
      </c>
      <c r="E32" s="14">
        <f t="shared" si="4"/>
        <v>836000</v>
      </c>
      <c r="F32" s="15">
        <f t="shared" si="4"/>
        <v>720000</v>
      </c>
      <c r="G32" s="15">
        <f t="shared" si="4"/>
        <v>1556000</v>
      </c>
      <c r="H32" s="15"/>
      <c r="I32" s="15"/>
      <c r="J32" s="15"/>
      <c r="K32" s="15">
        <f t="shared" si="3"/>
        <v>20772000</v>
      </c>
    </row>
    <row r="33" spans="1:11" ht="15.75" customHeight="1" x14ac:dyDescent="0.25">
      <c r="A33" s="16">
        <f t="shared" si="0"/>
        <v>24</v>
      </c>
      <c r="B33" s="17">
        <f t="shared" si="1"/>
        <v>20772000</v>
      </c>
      <c r="C33" s="12" t="s">
        <v>22</v>
      </c>
      <c r="D33" s="13" t="s">
        <v>30</v>
      </c>
      <c r="E33" s="14">
        <f t="shared" si="4"/>
        <v>836000</v>
      </c>
      <c r="F33" s="15">
        <f t="shared" si="4"/>
        <v>720000</v>
      </c>
      <c r="G33" s="15">
        <f t="shared" si="4"/>
        <v>1556000</v>
      </c>
      <c r="H33" s="15"/>
      <c r="I33" s="15"/>
      <c r="J33" s="15"/>
      <c r="K33" s="15">
        <f t="shared" si="3"/>
        <v>19936000</v>
      </c>
    </row>
    <row r="34" spans="1:11" ht="15.75" customHeight="1" x14ac:dyDescent="0.25">
      <c r="A34" s="16">
        <f t="shared" si="0"/>
        <v>25</v>
      </c>
      <c r="B34" s="17">
        <f t="shared" si="1"/>
        <v>19936000</v>
      </c>
      <c r="C34" s="12" t="s">
        <v>23</v>
      </c>
      <c r="D34" s="13" t="s">
        <v>30</v>
      </c>
      <c r="E34" s="14">
        <f t="shared" si="4"/>
        <v>836000</v>
      </c>
      <c r="F34" s="15">
        <f t="shared" si="4"/>
        <v>720000</v>
      </c>
      <c r="G34" s="15">
        <f t="shared" si="4"/>
        <v>1556000</v>
      </c>
      <c r="H34" s="15"/>
      <c r="I34" s="15"/>
      <c r="J34" s="15"/>
      <c r="K34" s="15">
        <f t="shared" si="3"/>
        <v>19100000</v>
      </c>
    </row>
    <row r="35" spans="1:11" ht="15.75" customHeight="1" x14ac:dyDescent="0.25">
      <c r="A35" s="16">
        <f t="shared" si="0"/>
        <v>26</v>
      </c>
      <c r="B35" s="17">
        <f t="shared" si="1"/>
        <v>19100000</v>
      </c>
      <c r="C35" s="12" t="s">
        <v>24</v>
      </c>
      <c r="D35" s="13" t="s">
        <v>30</v>
      </c>
      <c r="E35" s="14">
        <f t="shared" si="4"/>
        <v>836000</v>
      </c>
      <c r="F35" s="15">
        <f t="shared" si="4"/>
        <v>720000</v>
      </c>
      <c r="G35" s="15">
        <f t="shared" si="4"/>
        <v>1556000</v>
      </c>
      <c r="H35" s="15"/>
      <c r="I35" s="15"/>
      <c r="J35" s="15"/>
      <c r="K35" s="15">
        <f t="shared" si="3"/>
        <v>18264000</v>
      </c>
    </row>
    <row r="36" spans="1:11" ht="15.75" customHeight="1" x14ac:dyDescent="0.25">
      <c r="A36" s="16">
        <f t="shared" si="0"/>
        <v>27</v>
      </c>
      <c r="B36" s="17">
        <f t="shared" si="1"/>
        <v>18264000</v>
      </c>
      <c r="C36" s="12" t="s">
        <v>25</v>
      </c>
      <c r="D36" s="13" t="s">
        <v>30</v>
      </c>
      <c r="E36" s="14">
        <f t="shared" si="4"/>
        <v>836000</v>
      </c>
      <c r="F36" s="15">
        <f t="shared" si="4"/>
        <v>720000</v>
      </c>
      <c r="G36" s="15">
        <f t="shared" si="4"/>
        <v>1556000</v>
      </c>
      <c r="H36" s="15"/>
      <c r="I36" s="15"/>
      <c r="J36" s="15"/>
      <c r="K36" s="15">
        <f t="shared" si="3"/>
        <v>17428000</v>
      </c>
    </row>
    <row r="37" spans="1:11" ht="15.75" customHeight="1" x14ac:dyDescent="0.25">
      <c r="A37" s="16">
        <f t="shared" si="0"/>
        <v>28</v>
      </c>
      <c r="B37" s="17">
        <f t="shared" si="1"/>
        <v>17428000</v>
      </c>
      <c r="C37" s="12" t="s">
        <v>26</v>
      </c>
      <c r="D37" s="13" t="s">
        <v>30</v>
      </c>
      <c r="E37" s="14">
        <f t="shared" si="4"/>
        <v>836000</v>
      </c>
      <c r="F37" s="15">
        <f t="shared" si="4"/>
        <v>720000</v>
      </c>
      <c r="G37" s="15">
        <f t="shared" si="4"/>
        <v>1556000</v>
      </c>
      <c r="H37" s="15"/>
      <c r="I37" s="15"/>
      <c r="J37" s="15"/>
      <c r="K37" s="15">
        <f t="shared" si="3"/>
        <v>16592000</v>
      </c>
    </row>
    <row r="38" spans="1:11" ht="15.75" customHeight="1" x14ac:dyDescent="0.25">
      <c r="A38" s="16">
        <f t="shared" si="0"/>
        <v>29</v>
      </c>
      <c r="B38" s="17">
        <f t="shared" si="1"/>
        <v>16592000</v>
      </c>
      <c r="C38" s="12" t="s">
        <v>16</v>
      </c>
      <c r="D38" s="13" t="s">
        <v>30</v>
      </c>
      <c r="E38" s="14">
        <f t="shared" si="4"/>
        <v>836000</v>
      </c>
      <c r="F38" s="15">
        <f t="shared" si="4"/>
        <v>720000</v>
      </c>
      <c r="G38" s="15">
        <f t="shared" si="4"/>
        <v>1556000</v>
      </c>
      <c r="H38" s="15"/>
      <c r="I38" s="15"/>
      <c r="J38" s="15">
        <v>1000000</v>
      </c>
      <c r="K38" s="15">
        <f t="shared" si="3"/>
        <v>14756000</v>
      </c>
    </row>
    <row r="39" spans="1:11" ht="15.75" customHeight="1" x14ac:dyDescent="0.25">
      <c r="A39" s="16">
        <f t="shared" si="0"/>
        <v>30</v>
      </c>
      <c r="B39" s="17">
        <f t="shared" si="1"/>
        <v>14756000</v>
      </c>
      <c r="C39" s="12" t="s">
        <v>17</v>
      </c>
      <c r="D39" s="13" t="s">
        <v>31</v>
      </c>
      <c r="E39" s="14">
        <f t="shared" si="4"/>
        <v>836000</v>
      </c>
      <c r="F39" s="15">
        <f t="shared" si="4"/>
        <v>720000</v>
      </c>
      <c r="G39" s="15">
        <f t="shared" si="4"/>
        <v>1556000</v>
      </c>
      <c r="H39" s="15"/>
      <c r="I39" s="15"/>
      <c r="J39" s="15"/>
      <c r="K39" s="15">
        <f t="shared" si="3"/>
        <v>13920000</v>
      </c>
    </row>
    <row r="40" spans="1:11" ht="15.75" customHeight="1" x14ac:dyDescent="0.25">
      <c r="A40" s="16">
        <f t="shared" si="0"/>
        <v>31</v>
      </c>
      <c r="B40" s="17">
        <f t="shared" si="1"/>
        <v>13920000</v>
      </c>
      <c r="C40" s="12" t="s">
        <v>18</v>
      </c>
      <c r="D40" s="13" t="s">
        <v>31</v>
      </c>
      <c r="E40" s="14">
        <f t="shared" si="4"/>
        <v>836000</v>
      </c>
      <c r="F40" s="15">
        <f t="shared" si="4"/>
        <v>720000</v>
      </c>
      <c r="G40" s="15">
        <f t="shared" si="4"/>
        <v>1556000</v>
      </c>
      <c r="H40" s="15"/>
      <c r="I40" s="15"/>
      <c r="J40" s="15"/>
      <c r="K40" s="15">
        <f t="shared" si="3"/>
        <v>13084000</v>
      </c>
    </row>
    <row r="41" spans="1:11" ht="15.75" customHeight="1" x14ac:dyDescent="0.25">
      <c r="A41" s="16">
        <f t="shared" si="0"/>
        <v>32</v>
      </c>
      <c r="B41" s="17">
        <f t="shared" si="1"/>
        <v>13084000</v>
      </c>
      <c r="C41" s="12" t="s">
        <v>27</v>
      </c>
      <c r="D41" s="13" t="s">
        <v>31</v>
      </c>
      <c r="E41" s="14">
        <f t="shared" si="4"/>
        <v>836000</v>
      </c>
      <c r="F41" s="15">
        <f t="shared" si="4"/>
        <v>720000</v>
      </c>
      <c r="G41" s="15">
        <f t="shared" si="4"/>
        <v>1556000</v>
      </c>
      <c r="H41" s="15"/>
      <c r="I41" s="15"/>
      <c r="J41" s="15"/>
      <c r="K41" s="15">
        <f t="shared" si="3"/>
        <v>12248000</v>
      </c>
    </row>
    <row r="42" spans="1:11" ht="15.75" customHeight="1" x14ac:dyDescent="0.25">
      <c r="A42" s="16">
        <f t="shared" si="0"/>
        <v>33</v>
      </c>
      <c r="B42" s="17">
        <f t="shared" si="1"/>
        <v>12248000</v>
      </c>
      <c r="C42" s="12" t="s">
        <v>19</v>
      </c>
      <c r="D42" s="13" t="s">
        <v>31</v>
      </c>
      <c r="E42" s="14">
        <f t="shared" si="4"/>
        <v>836000</v>
      </c>
      <c r="F42" s="15">
        <f t="shared" si="4"/>
        <v>720000</v>
      </c>
      <c r="G42" s="15">
        <f t="shared" si="4"/>
        <v>1556000</v>
      </c>
      <c r="H42" s="15">
        <v>8000000</v>
      </c>
      <c r="I42" s="15"/>
      <c r="J42" s="15"/>
      <c r="K42" s="15">
        <f t="shared" si="3"/>
        <v>3412000</v>
      </c>
    </row>
    <row r="43" spans="1:11" ht="15.75" customHeight="1" x14ac:dyDescent="0.25">
      <c r="A43" s="16">
        <f t="shared" si="0"/>
        <v>34</v>
      </c>
      <c r="B43" s="17">
        <f t="shared" si="1"/>
        <v>3412000</v>
      </c>
      <c r="C43" s="12" t="s">
        <v>20</v>
      </c>
      <c r="D43" s="13" t="s">
        <v>31</v>
      </c>
      <c r="E43" s="14">
        <f t="shared" ref="E43:G58" si="5">+E42</f>
        <v>836000</v>
      </c>
      <c r="F43" s="15">
        <f t="shared" si="5"/>
        <v>720000</v>
      </c>
      <c r="G43" s="15">
        <f t="shared" si="5"/>
        <v>1556000</v>
      </c>
      <c r="H43" s="31"/>
      <c r="I43" s="15">
        <v>1000000</v>
      </c>
      <c r="J43" s="15"/>
      <c r="K43" s="15">
        <f t="shared" si="3"/>
        <v>1576000</v>
      </c>
    </row>
    <row r="44" spans="1:11" ht="15.75" customHeight="1" x14ac:dyDescent="0.25">
      <c r="A44" s="16">
        <f t="shared" si="0"/>
        <v>35</v>
      </c>
      <c r="B44" s="17">
        <f t="shared" si="1"/>
        <v>1576000</v>
      </c>
      <c r="C44" s="30" t="s">
        <v>21</v>
      </c>
      <c r="D44" s="13" t="s">
        <v>31</v>
      </c>
      <c r="E44" s="14">
        <f t="shared" si="5"/>
        <v>836000</v>
      </c>
      <c r="F44" s="15">
        <f t="shared" si="5"/>
        <v>720000</v>
      </c>
      <c r="G44" s="15">
        <f t="shared" si="5"/>
        <v>1556000</v>
      </c>
      <c r="H44" s="15"/>
      <c r="I44" s="15"/>
      <c r="J44" s="15"/>
      <c r="K44" s="15">
        <f t="shared" si="3"/>
        <v>740000</v>
      </c>
    </row>
    <row r="45" spans="1:11" ht="15.75" customHeight="1" x14ac:dyDescent="0.25">
      <c r="A45" s="16">
        <f t="shared" si="0"/>
        <v>36</v>
      </c>
      <c r="B45" s="17">
        <f t="shared" si="1"/>
        <v>740000</v>
      </c>
      <c r="C45" s="12" t="s">
        <v>22</v>
      </c>
      <c r="D45" s="13" t="s">
        <v>31</v>
      </c>
      <c r="E45" s="14">
        <f t="shared" si="5"/>
        <v>836000</v>
      </c>
      <c r="F45" s="15">
        <f t="shared" si="5"/>
        <v>720000</v>
      </c>
      <c r="G45" s="15">
        <f t="shared" si="5"/>
        <v>1556000</v>
      </c>
      <c r="H45" s="15"/>
      <c r="I45" s="15"/>
      <c r="J45" s="15"/>
      <c r="K45" s="15">
        <f t="shared" si="3"/>
        <v>-96000</v>
      </c>
    </row>
    <row r="46" spans="1:11" ht="15.75" x14ac:dyDescent="0.25">
      <c r="A46" s="16">
        <f t="shared" si="0"/>
        <v>37</v>
      </c>
      <c r="B46" s="17">
        <f t="shared" si="1"/>
        <v>-96000</v>
      </c>
      <c r="C46" s="12" t="s">
        <v>23</v>
      </c>
      <c r="D46" s="13" t="s">
        <v>31</v>
      </c>
      <c r="E46" s="14">
        <f t="shared" si="5"/>
        <v>836000</v>
      </c>
      <c r="F46" s="15">
        <f t="shared" si="5"/>
        <v>720000</v>
      </c>
      <c r="G46" s="15">
        <f t="shared" si="5"/>
        <v>1556000</v>
      </c>
      <c r="H46" s="15"/>
      <c r="I46" s="15"/>
      <c r="J46" s="15"/>
      <c r="K46" s="15">
        <f t="shared" si="3"/>
        <v>-932000</v>
      </c>
    </row>
    <row r="47" spans="1:11" ht="15.75" x14ac:dyDescent="0.25">
      <c r="A47" s="16">
        <f t="shared" si="0"/>
        <v>38</v>
      </c>
      <c r="B47" s="17">
        <f t="shared" si="1"/>
        <v>-932000</v>
      </c>
      <c r="C47" s="12" t="s">
        <v>24</v>
      </c>
      <c r="D47" s="13" t="s">
        <v>31</v>
      </c>
      <c r="E47" s="14">
        <f t="shared" si="5"/>
        <v>836000</v>
      </c>
      <c r="F47" s="15">
        <f t="shared" si="5"/>
        <v>720000</v>
      </c>
      <c r="G47" s="15">
        <f t="shared" si="5"/>
        <v>1556000</v>
      </c>
      <c r="H47" s="15"/>
      <c r="I47" s="15"/>
      <c r="J47" s="15"/>
      <c r="K47" s="15">
        <f t="shared" si="3"/>
        <v>-1768000</v>
      </c>
    </row>
    <row r="48" spans="1:11" ht="15.75" x14ac:dyDescent="0.25">
      <c r="A48" s="16">
        <f t="shared" si="0"/>
        <v>39</v>
      </c>
      <c r="B48" s="17">
        <f t="shared" si="1"/>
        <v>-1768000</v>
      </c>
      <c r="C48" s="12" t="s">
        <v>25</v>
      </c>
      <c r="D48" s="13" t="s">
        <v>31</v>
      </c>
      <c r="E48" s="14">
        <f t="shared" si="5"/>
        <v>836000</v>
      </c>
      <c r="F48" s="15">
        <f t="shared" si="5"/>
        <v>720000</v>
      </c>
      <c r="G48" s="15">
        <f t="shared" si="5"/>
        <v>1556000</v>
      </c>
      <c r="H48" s="15"/>
      <c r="I48" s="15"/>
      <c r="J48" s="15"/>
      <c r="K48" s="15">
        <f t="shared" si="3"/>
        <v>-2604000</v>
      </c>
    </row>
    <row r="49" spans="1:11" ht="15.75" x14ac:dyDescent="0.25">
      <c r="A49" s="16">
        <f t="shared" si="0"/>
        <v>40</v>
      </c>
      <c r="B49" s="17">
        <f t="shared" si="1"/>
        <v>-2604000</v>
      </c>
      <c r="C49" s="12" t="s">
        <v>26</v>
      </c>
      <c r="D49" s="13" t="s">
        <v>31</v>
      </c>
      <c r="E49" s="14">
        <f t="shared" si="5"/>
        <v>836000</v>
      </c>
      <c r="F49" s="15">
        <f t="shared" si="5"/>
        <v>720000</v>
      </c>
      <c r="G49" s="15">
        <f t="shared" si="5"/>
        <v>1556000</v>
      </c>
      <c r="H49" s="15"/>
      <c r="I49" s="15"/>
      <c r="J49" s="15"/>
      <c r="K49" s="15">
        <f t="shared" si="3"/>
        <v>-3440000</v>
      </c>
    </row>
    <row r="50" spans="1:11" ht="15.75" x14ac:dyDescent="0.25">
      <c r="A50" s="16">
        <f t="shared" si="0"/>
        <v>41</v>
      </c>
      <c r="B50" s="17">
        <f t="shared" si="1"/>
        <v>-3440000</v>
      </c>
      <c r="C50" s="12" t="s">
        <v>16</v>
      </c>
      <c r="D50" s="13" t="s">
        <v>31</v>
      </c>
      <c r="E50" s="14">
        <f t="shared" si="5"/>
        <v>836000</v>
      </c>
      <c r="F50" s="15">
        <f t="shared" si="5"/>
        <v>720000</v>
      </c>
      <c r="G50" s="15">
        <f t="shared" si="5"/>
        <v>1556000</v>
      </c>
      <c r="H50" s="15"/>
      <c r="I50" s="15"/>
      <c r="J50" s="15">
        <v>1000000</v>
      </c>
      <c r="K50" s="15">
        <f t="shared" si="3"/>
        <v>-5276000</v>
      </c>
    </row>
    <row r="51" spans="1:11" ht="15.75" x14ac:dyDescent="0.25">
      <c r="A51" s="16">
        <f t="shared" si="0"/>
        <v>42</v>
      </c>
      <c r="B51" s="17">
        <f t="shared" si="1"/>
        <v>-5276000</v>
      </c>
      <c r="C51" s="12" t="s">
        <v>17</v>
      </c>
      <c r="D51" s="13" t="s">
        <v>36</v>
      </c>
      <c r="E51" s="14">
        <f t="shared" si="5"/>
        <v>836000</v>
      </c>
      <c r="F51" s="15">
        <f t="shared" si="5"/>
        <v>720000</v>
      </c>
      <c r="G51" s="15">
        <f t="shared" si="5"/>
        <v>1556000</v>
      </c>
      <c r="H51" s="15"/>
      <c r="I51" s="15"/>
      <c r="J51" s="15"/>
      <c r="K51" s="15">
        <f t="shared" si="3"/>
        <v>-6112000</v>
      </c>
    </row>
    <row r="52" spans="1:11" ht="15.75" x14ac:dyDescent="0.25">
      <c r="A52" s="16">
        <f t="shared" si="0"/>
        <v>43</v>
      </c>
      <c r="B52" s="17">
        <f t="shared" si="1"/>
        <v>-6112000</v>
      </c>
      <c r="C52" s="12" t="s">
        <v>18</v>
      </c>
      <c r="D52" s="13" t="s">
        <v>36</v>
      </c>
      <c r="E52" s="14">
        <f t="shared" si="5"/>
        <v>836000</v>
      </c>
      <c r="F52" s="15">
        <f t="shared" si="5"/>
        <v>720000</v>
      </c>
      <c r="G52" s="15">
        <f t="shared" si="5"/>
        <v>1556000</v>
      </c>
      <c r="H52" s="15"/>
      <c r="I52" s="15"/>
      <c r="J52" s="15"/>
      <c r="K52" s="15">
        <f t="shared" si="3"/>
        <v>-6948000</v>
      </c>
    </row>
    <row r="53" spans="1:11" ht="15.75" x14ac:dyDescent="0.25">
      <c r="A53" s="16">
        <f t="shared" si="0"/>
        <v>44</v>
      </c>
      <c r="B53" s="17">
        <f t="shared" si="1"/>
        <v>-6948000</v>
      </c>
      <c r="C53" s="12" t="s">
        <v>27</v>
      </c>
      <c r="D53" s="13" t="s">
        <v>36</v>
      </c>
      <c r="E53" s="14">
        <f t="shared" si="5"/>
        <v>836000</v>
      </c>
      <c r="F53" s="15">
        <f t="shared" si="5"/>
        <v>720000</v>
      </c>
      <c r="G53" s="15">
        <f t="shared" si="5"/>
        <v>1556000</v>
      </c>
      <c r="H53" s="15"/>
      <c r="I53" s="15"/>
      <c r="J53" s="15"/>
      <c r="K53" s="15">
        <f t="shared" si="3"/>
        <v>-7784000</v>
      </c>
    </row>
    <row r="54" spans="1:11" ht="15.75" x14ac:dyDescent="0.25">
      <c r="A54" s="16">
        <f t="shared" si="0"/>
        <v>45</v>
      </c>
      <c r="B54" s="17">
        <f t="shared" si="1"/>
        <v>-7784000</v>
      </c>
      <c r="C54" s="12" t="s">
        <v>19</v>
      </c>
      <c r="D54" s="13" t="s">
        <v>36</v>
      </c>
      <c r="E54" s="14">
        <f t="shared" si="5"/>
        <v>836000</v>
      </c>
      <c r="F54" s="15">
        <f t="shared" si="5"/>
        <v>720000</v>
      </c>
      <c r="G54" s="15">
        <f t="shared" si="5"/>
        <v>1556000</v>
      </c>
      <c r="H54" s="15">
        <v>8000000</v>
      </c>
      <c r="I54" s="15"/>
      <c r="J54" s="15"/>
      <c r="K54" s="15">
        <f t="shared" si="3"/>
        <v>-16620000</v>
      </c>
    </row>
    <row r="55" spans="1:11" ht="15.75" x14ac:dyDescent="0.25">
      <c r="A55" s="16">
        <f t="shared" si="0"/>
        <v>46</v>
      </c>
      <c r="B55" s="17">
        <f t="shared" si="1"/>
        <v>-16620000</v>
      </c>
      <c r="C55" s="12" t="s">
        <v>20</v>
      </c>
      <c r="D55" s="13" t="s">
        <v>36</v>
      </c>
      <c r="E55" s="14">
        <f t="shared" si="5"/>
        <v>836000</v>
      </c>
      <c r="F55" s="15">
        <f t="shared" si="5"/>
        <v>720000</v>
      </c>
      <c r="G55" s="15">
        <f t="shared" si="5"/>
        <v>1556000</v>
      </c>
      <c r="H55" s="31"/>
      <c r="I55" s="15">
        <v>1000000</v>
      </c>
      <c r="J55" s="15"/>
      <c r="K55" s="15">
        <f t="shared" si="3"/>
        <v>-18456000</v>
      </c>
    </row>
    <row r="56" spans="1:11" ht="15.75" x14ac:dyDescent="0.25">
      <c r="A56" s="16">
        <f t="shared" si="0"/>
        <v>47</v>
      </c>
      <c r="B56" s="17">
        <f t="shared" si="1"/>
        <v>-18456000</v>
      </c>
      <c r="C56" s="30" t="s">
        <v>21</v>
      </c>
      <c r="D56" s="13" t="s">
        <v>36</v>
      </c>
      <c r="E56" s="14">
        <f t="shared" si="5"/>
        <v>836000</v>
      </c>
      <c r="F56" s="15">
        <f t="shared" si="5"/>
        <v>720000</v>
      </c>
      <c r="G56" s="15">
        <f t="shared" si="5"/>
        <v>1556000</v>
      </c>
      <c r="H56" s="15"/>
      <c r="I56" s="15"/>
      <c r="J56" s="15"/>
      <c r="K56" s="15">
        <f t="shared" si="3"/>
        <v>-19292000</v>
      </c>
    </row>
    <row r="57" spans="1:11" ht="15.75" x14ac:dyDescent="0.25">
      <c r="A57" s="16">
        <f t="shared" si="0"/>
        <v>48</v>
      </c>
      <c r="B57" s="17">
        <f t="shared" si="1"/>
        <v>-19292000</v>
      </c>
      <c r="C57" s="12" t="s">
        <v>22</v>
      </c>
      <c r="D57" s="13" t="s">
        <v>36</v>
      </c>
      <c r="E57" s="14">
        <f t="shared" si="5"/>
        <v>836000</v>
      </c>
      <c r="F57" s="15">
        <f t="shared" si="5"/>
        <v>720000</v>
      </c>
      <c r="G57" s="15">
        <f t="shared" si="5"/>
        <v>1556000</v>
      </c>
      <c r="H57" s="15"/>
      <c r="I57" s="15"/>
      <c r="J57" s="15"/>
      <c r="K57" s="15">
        <f t="shared" si="3"/>
        <v>-20128000</v>
      </c>
    </row>
    <row r="58" spans="1:11" ht="15.75" x14ac:dyDescent="0.25">
      <c r="A58" s="16">
        <f t="shared" si="0"/>
        <v>49</v>
      </c>
      <c r="B58" s="17">
        <f t="shared" si="1"/>
        <v>-20128000</v>
      </c>
      <c r="C58" s="12" t="s">
        <v>23</v>
      </c>
      <c r="D58" s="13" t="s">
        <v>36</v>
      </c>
      <c r="E58" s="14">
        <f t="shared" si="5"/>
        <v>836000</v>
      </c>
      <c r="F58" s="15">
        <f t="shared" si="5"/>
        <v>720000</v>
      </c>
      <c r="G58" s="15">
        <f t="shared" si="5"/>
        <v>1556000</v>
      </c>
      <c r="H58" s="15"/>
      <c r="I58" s="15"/>
      <c r="J58" s="15"/>
      <c r="K58" s="15">
        <f t="shared" si="3"/>
        <v>-20964000</v>
      </c>
    </row>
    <row r="59" spans="1:11" ht="15.75" x14ac:dyDescent="0.25">
      <c r="A59" s="16">
        <f t="shared" si="0"/>
        <v>50</v>
      </c>
      <c r="B59" s="17">
        <f t="shared" si="1"/>
        <v>-20964000</v>
      </c>
      <c r="C59" s="12" t="s">
        <v>24</v>
      </c>
      <c r="D59" s="13" t="s">
        <v>36</v>
      </c>
      <c r="E59" s="14">
        <f t="shared" ref="E59:G74" si="6">+E58</f>
        <v>836000</v>
      </c>
      <c r="F59" s="15">
        <f t="shared" si="6"/>
        <v>720000</v>
      </c>
      <c r="G59" s="15">
        <f t="shared" si="6"/>
        <v>1556000</v>
      </c>
      <c r="H59" s="15"/>
      <c r="I59" s="15"/>
      <c r="J59" s="15"/>
      <c r="K59" s="15">
        <f t="shared" si="3"/>
        <v>-21800000</v>
      </c>
    </row>
    <row r="60" spans="1:11" ht="15.75" x14ac:dyDescent="0.25">
      <c r="A60" s="16">
        <f t="shared" si="0"/>
        <v>51</v>
      </c>
      <c r="B60" s="17">
        <f t="shared" si="1"/>
        <v>-21800000</v>
      </c>
      <c r="C60" s="12" t="s">
        <v>25</v>
      </c>
      <c r="D60" s="13" t="s">
        <v>36</v>
      </c>
      <c r="E60" s="14">
        <f t="shared" si="6"/>
        <v>836000</v>
      </c>
      <c r="F60" s="15">
        <f t="shared" si="6"/>
        <v>720000</v>
      </c>
      <c r="G60" s="15">
        <f t="shared" si="6"/>
        <v>1556000</v>
      </c>
      <c r="H60" s="15"/>
      <c r="I60" s="15"/>
      <c r="J60" s="15"/>
      <c r="K60" s="15">
        <f t="shared" si="3"/>
        <v>-22636000</v>
      </c>
    </row>
    <row r="61" spans="1:11" ht="15.75" x14ac:dyDescent="0.25">
      <c r="A61" s="16">
        <f t="shared" si="0"/>
        <v>52</v>
      </c>
      <c r="B61" s="17">
        <f t="shared" si="1"/>
        <v>-22636000</v>
      </c>
      <c r="C61" s="12" t="s">
        <v>26</v>
      </c>
      <c r="D61" s="13" t="s">
        <v>36</v>
      </c>
      <c r="E61" s="14">
        <f t="shared" si="6"/>
        <v>836000</v>
      </c>
      <c r="F61" s="15">
        <f t="shared" si="6"/>
        <v>720000</v>
      </c>
      <c r="G61" s="15">
        <f t="shared" si="6"/>
        <v>1556000</v>
      </c>
      <c r="H61" s="15"/>
      <c r="I61" s="15"/>
      <c r="J61" s="15"/>
      <c r="K61" s="15">
        <f t="shared" si="3"/>
        <v>-23472000</v>
      </c>
    </row>
    <row r="62" spans="1:11" ht="15.75" x14ac:dyDescent="0.25">
      <c r="A62" s="16">
        <f t="shared" si="0"/>
        <v>53</v>
      </c>
      <c r="B62" s="17">
        <f t="shared" si="1"/>
        <v>-23472000</v>
      </c>
      <c r="C62" s="12" t="s">
        <v>16</v>
      </c>
      <c r="D62" s="13" t="s">
        <v>36</v>
      </c>
      <c r="E62" s="14">
        <f t="shared" si="6"/>
        <v>836000</v>
      </c>
      <c r="F62" s="15">
        <f t="shared" si="6"/>
        <v>720000</v>
      </c>
      <c r="G62" s="15">
        <f t="shared" si="6"/>
        <v>1556000</v>
      </c>
      <c r="H62" s="15"/>
      <c r="I62" s="15"/>
      <c r="J62" s="15"/>
      <c r="K62" s="15">
        <f t="shared" si="3"/>
        <v>-24308000</v>
      </c>
    </row>
    <row r="63" spans="1:11" ht="15.75" x14ac:dyDescent="0.25">
      <c r="A63" s="16">
        <f t="shared" si="0"/>
        <v>54</v>
      </c>
      <c r="B63" s="17">
        <f t="shared" si="1"/>
        <v>-24308000</v>
      </c>
      <c r="C63" s="12" t="s">
        <v>17</v>
      </c>
      <c r="D63" s="13" t="s">
        <v>61</v>
      </c>
      <c r="E63" s="14">
        <f t="shared" si="6"/>
        <v>836000</v>
      </c>
      <c r="F63" s="15">
        <f t="shared" si="6"/>
        <v>720000</v>
      </c>
      <c r="G63" s="15">
        <f t="shared" si="6"/>
        <v>1556000</v>
      </c>
      <c r="H63" s="15"/>
      <c r="I63" s="15"/>
      <c r="J63" s="15"/>
      <c r="K63" s="15">
        <f t="shared" si="3"/>
        <v>-25144000</v>
      </c>
    </row>
    <row r="64" spans="1:11" ht="15.75" x14ac:dyDescent="0.25">
      <c r="A64" s="16">
        <f t="shared" si="0"/>
        <v>55</v>
      </c>
      <c r="B64" s="17">
        <f t="shared" si="1"/>
        <v>-25144000</v>
      </c>
      <c r="C64" s="12" t="s">
        <v>18</v>
      </c>
      <c r="D64" s="13" t="s">
        <v>61</v>
      </c>
      <c r="E64" s="14">
        <f t="shared" si="6"/>
        <v>836000</v>
      </c>
      <c r="F64" s="15">
        <f t="shared" si="6"/>
        <v>720000</v>
      </c>
      <c r="G64" s="15">
        <f t="shared" si="6"/>
        <v>1556000</v>
      </c>
      <c r="H64" s="15"/>
      <c r="I64" s="15"/>
      <c r="J64" s="15"/>
      <c r="K64" s="15">
        <f t="shared" si="3"/>
        <v>-25980000</v>
      </c>
    </row>
    <row r="65" spans="1:11" ht="15.75" x14ac:dyDescent="0.25">
      <c r="A65" s="16">
        <f t="shared" si="0"/>
        <v>56</v>
      </c>
      <c r="B65" s="17">
        <f t="shared" si="1"/>
        <v>-25980000</v>
      </c>
      <c r="C65" s="12" t="s">
        <v>27</v>
      </c>
      <c r="D65" s="13" t="s">
        <v>61</v>
      </c>
      <c r="E65" s="14">
        <f t="shared" si="6"/>
        <v>836000</v>
      </c>
      <c r="F65" s="15">
        <f t="shared" si="6"/>
        <v>720000</v>
      </c>
      <c r="G65" s="15">
        <f t="shared" si="6"/>
        <v>1556000</v>
      </c>
      <c r="H65" s="15"/>
      <c r="I65" s="15"/>
      <c r="J65" s="15"/>
      <c r="K65" s="15">
        <f t="shared" si="3"/>
        <v>-26816000</v>
      </c>
    </row>
    <row r="66" spans="1:11" ht="15.75" x14ac:dyDescent="0.25">
      <c r="A66" s="16">
        <f t="shared" si="0"/>
        <v>57</v>
      </c>
      <c r="B66" s="17">
        <f t="shared" si="1"/>
        <v>-26816000</v>
      </c>
      <c r="C66" s="12" t="s">
        <v>19</v>
      </c>
      <c r="D66" s="13" t="s">
        <v>61</v>
      </c>
      <c r="E66" s="14">
        <f t="shared" si="6"/>
        <v>836000</v>
      </c>
      <c r="F66" s="15">
        <f t="shared" si="6"/>
        <v>720000</v>
      </c>
      <c r="G66" s="15">
        <f t="shared" si="6"/>
        <v>1556000</v>
      </c>
      <c r="H66" s="15"/>
      <c r="I66" s="15"/>
      <c r="J66" s="15"/>
      <c r="K66" s="15">
        <f t="shared" si="3"/>
        <v>-27652000</v>
      </c>
    </row>
    <row r="67" spans="1:11" ht="15.75" x14ac:dyDescent="0.25">
      <c r="A67" s="16">
        <f t="shared" si="0"/>
        <v>58</v>
      </c>
      <c r="B67" s="17">
        <f t="shared" si="1"/>
        <v>-27652000</v>
      </c>
      <c r="C67" s="12" t="s">
        <v>20</v>
      </c>
      <c r="D67" s="13" t="s">
        <v>61</v>
      </c>
      <c r="E67" s="14">
        <f t="shared" si="6"/>
        <v>836000</v>
      </c>
      <c r="F67" s="15">
        <f t="shared" si="6"/>
        <v>720000</v>
      </c>
      <c r="G67" s="15">
        <f t="shared" si="6"/>
        <v>1556000</v>
      </c>
      <c r="H67" s="31"/>
      <c r="I67" s="15"/>
      <c r="J67" s="15"/>
      <c r="K67" s="15">
        <f t="shared" si="3"/>
        <v>-28488000</v>
      </c>
    </row>
    <row r="68" spans="1:11" ht="15.75" x14ac:dyDescent="0.25">
      <c r="A68" s="16">
        <f t="shared" si="0"/>
        <v>59</v>
      </c>
      <c r="B68" s="17">
        <f t="shared" si="1"/>
        <v>-28488000</v>
      </c>
      <c r="C68" s="30" t="s">
        <v>21</v>
      </c>
      <c r="D68" s="13" t="s">
        <v>61</v>
      </c>
      <c r="E68" s="14">
        <f t="shared" si="6"/>
        <v>836000</v>
      </c>
      <c r="F68" s="15">
        <f t="shared" si="6"/>
        <v>720000</v>
      </c>
      <c r="G68" s="15">
        <f t="shared" si="6"/>
        <v>1556000</v>
      </c>
      <c r="H68" s="15"/>
      <c r="I68" s="15"/>
      <c r="J68" s="15"/>
      <c r="K68" s="15">
        <f t="shared" si="3"/>
        <v>-29324000</v>
      </c>
    </row>
    <row r="69" spans="1:11" ht="15.75" x14ac:dyDescent="0.25">
      <c r="A69" s="16">
        <f t="shared" si="0"/>
        <v>60</v>
      </c>
      <c r="B69" s="17">
        <f t="shared" si="1"/>
        <v>-29324000</v>
      </c>
      <c r="C69" s="12" t="s">
        <v>22</v>
      </c>
      <c r="D69" s="13" t="s">
        <v>61</v>
      </c>
      <c r="E69" s="14">
        <f t="shared" si="6"/>
        <v>836000</v>
      </c>
      <c r="F69" s="15">
        <f t="shared" si="6"/>
        <v>720000</v>
      </c>
      <c r="G69" s="15">
        <f t="shared" si="6"/>
        <v>1556000</v>
      </c>
      <c r="H69" s="15"/>
      <c r="I69" s="15"/>
      <c r="J69" s="15"/>
      <c r="K69" s="15">
        <f t="shared" si="3"/>
        <v>-30160000</v>
      </c>
    </row>
    <row r="70" spans="1:11" ht="15.75" x14ac:dyDescent="0.25">
      <c r="A70" s="16">
        <f t="shared" si="0"/>
        <v>61</v>
      </c>
      <c r="B70" s="17">
        <f t="shared" si="1"/>
        <v>-30160000</v>
      </c>
      <c r="C70" s="12" t="s">
        <v>23</v>
      </c>
      <c r="D70" s="13" t="s">
        <v>61</v>
      </c>
      <c r="E70" s="14">
        <f t="shared" si="6"/>
        <v>836000</v>
      </c>
      <c r="F70" s="15">
        <f t="shared" si="6"/>
        <v>720000</v>
      </c>
      <c r="G70" s="15">
        <f t="shared" si="6"/>
        <v>1556000</v>
      </c>
      <c r="H70" s="15"/>
      <c r="I70" s="15"/>
      <c r="J70" s="15"/>
      <c r="K70" s="15">
        <f t="shared" si="3"/>
        <v>-30996000</v>
      </c>
    </row>
    <row r="71" spans="1:11" ht="15.75" x14ac:dyDescent="0.25">
      <c r="A71" s="16">
        <f t="shared" si="0"/>
        <v>62</v>
      </c>
      <c r="B71" s="17">
        <f t="shared" si="1"/>
        <v>-30996000</v>
      </c>
      <c r="C71" s="12" t="s">
        <v>24</v>
      </c>
      <c r="D71" s="13" t="s">
        <v>61</v>
      </c>
      <c r="E71" s="14">
        <f t="shared" si="6"/>
        <v>836000</v>
      </c>
      <c r="F71" s="15">
        <f t="shared" si="6"/>
        <v>720000</v>
      </c>
      <c r="G71" s="15">
        <f t="shared" si="6"/>
        <v>1556000</v>
      </c>
      <c r="H71" s="15"/>
      <c r="I71" s="15"/>
      <c r="J71" s="15"/>
      <c r="K71" s="15">
        <f t="shared" si="3"/>
        <v>-31832000</v>
      </c>
    </row>
    <row r="72" spans="1:11" ht="15.75" x14ac:dyDescent="0.25">
      <c r="A72" s="16">
        <f t="shared" si="0"/>
        <v>63</v>
      </c>
      <c r="B72" s="17">
        <f t="shared" si="1"/>
        <v>-31832000</v>
      </c>
      <c r="C72" s="12" t="s">
        <v>25</v>
      </c>
      <c r="D72" s="13" t="s">
        <v>61</v>
      </c>
      <c r="E72" s="14">
        <f t="shared" si="6"/>
        <v>836000</v>
      </c>
      <c r="F72" s="15">
        <f t="shared" si="6"/>
        <v>720000</v>
      </c>
      <c r="G72" s="15">
        <f t="shared" si="6"/>
        <v>1556000</v>
      </c>
      <c r="H72" s="15"/>
      <c r="I72" s="15"/>
      <c r="J72" s="15"/>
      <c r="K72" s="15">
        <f t="shared" si="3"/>
        <v>-32668000</v>
      </c>
    </row>
    <row r="73" spans="1:11" ht="15.75" x14ac:dyDescent="0.25">
      <c r="A73" s="16">
        <f t="shared" si="0"/>
        <v>64</v>
      </c>
      <c r="B73" s="17">
        <f t="shared" si="1"/>
        <v>-32668000</v>
      </c>
      <c r="C73" s="12" t="s">
        <v>26</v>
      </c>
      <c r="D73" s="13" t="s">
        <v>61</v>
      </c>
      <c r="E73" s="14">
        <f t="shared" si="6"/>
        <v>836000</v>
      </c>
      <c r="F73" s="15">
        <f t="shared" si="6"/>
        <v>720000</v>
      </c>
      <c r="G73" s="15">
        <f t="shared" si="6"/>
        <v>1556000</v>
      </c>
      <c r="H73" s="15"/>
      <c r="I73" s="15"/>
      <c r="J73" s="15"/>
      <c r="K73" s="15">
        <f t="shared" si="3"/>
        <v>-33504000</v>
      </c>
    </row>
    <row r="74" spans="1:11" ht="15.75" x14ac:dyDescent="0.25">
      <c r="A74" s="16">
        <f t="shared" si="0"/>
        <v>65</v>
      </c>
      <c r="B74" s="17">
        <f t="shared" si="1"/>
        <v>-33504000</v>
      </c>
      <c r="C74" s="12" t="s">
        <v>16</v>
      </c>
      <c r="D74" s="13" t="s">
        <v>61</v>
      </c>
      <c r="E74" s="14">
        <f t="shared" si="6"/>
        <v>836000</v>
      </c>
      <c r="F74" s="15">
        <f t="shared" si="6"/>
        <v>720000</v>
      </c>
      <c r="G74" s="15">
        <f t="shared" si="6"/>
        <v>1556000</v>
      </c>
      <c r="H74" s="15"/>
      <c r="I74" s="15"/>
      <c r="J74" s="15"/>
      <c r="K74" s="15">
        <f t="shared" si="3"/>
        <v>-34340000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-34340000</v>
      </c>
      <c r="C75" s="12" t="s">
        <v>17</v>
      </c>
      <c r="D75" s="13" t="s">
        <v>60</v>
      </c>
      <c r="E75" s="14">
        <f t="shared" ref="E75:G80" si="9">+E74</f>
        <v>836000</v>
      </c>
      <c r="F75" s="15">
        <f t="shared" si="9"/>
        <v>720000</v>
      </c>
      <c r="G75" s="15">
        <f t="shared" si="9"/>
        <v>1556000</v>
      </c>
      <c r="H75" s="15"/>
      <c r="I75" s="15"/>
      <c r="J75" s="15"/>
      <c r="K75" s="15">
        <f t="shared" ref="K75:K80" si="10">B75-E75-H75-I75-J75</f>
        <v>-35176000</v>
      </c>
    </row>
    <row r="76" spans="1:11" ht="15.75" x14ac:dyDescent="0.25">
      <c r="A76" s="16">
        <f t="shared" si="7"/>
        <v>67</v>
      </c>
      <c r="B76" s="17">
        <f t="shared" si="8"/>
        <v>-35176000</v>
      </c>
      <c r="C76" s="12" t="s">
        <v>18</v>
      </c>
      <c r="D76" s="13" t="s">
        <v>60</v>
      </c>
      <c r="E76" s="14">
        <f t="shared" si="9"/>
        <v>836000</v>
      </c>
      <c r="F76" s="15">
        <f t="shared" si="9"/>
        <v>720000</v>
      </c>
      <c r="G76" s="15">
        <f t="shared" si="9"/>
        <v>1556000</v>
      </c>
      <c r="H76" s="15"/>
      <c r="I76" s="15"/>
      <c r="J76" s="15"/>
      <c r="K76" s="15">
        <f t="shared" si="10"/>
        <v>-36012000</v>
      </c>
    </row>
    <row r="77" spans="1:11" ht="15.75" x14ac:dyDescent="0.25">
      <c r="A77" s="16">
        <f t="shared" si="7"/>
        <v>68</v>
      </c>
      <c r="B77" s="17">
        <f t="shared" si="8"/>
        <v>-36012000</v>
      </c>
      <c r="C77" s="12" t="s">
        <v>27</v>
      </c>
      <c r="D77" s="13" t="s">
        <v>60</v>
      </c>
      <c r="E77" s="14">
        <f t="shared" si="9"/>
        <v>836000</v>
      </c>
      <c r="F77" s="15">
        <f t="shared" si="9"/>
        <v>720000</v>
      </c>
      <c r="G77" s="15">
        <f t="shared" si="9"/>
        <v>1556000</v>
      </c>
      <c r="H77" s="15"/>
      <c r="I77" s="15"/>
      <c r="J77" s="15"/>
      <c r="K77" s="15">
        <f t="shared" si="10"/>
        <v>-36848000</v>
      </c>
    </row>
    <row r="78" spans="1:11" ht="15.75" x14ac:dyDescent="0.25">
      <c r="A78" s="16">
        <f t="shared" si="7"/>
        <v>69</v>
      </c>
      <c r="B78" s="17">
        <f t="shared" si="8"/>
        <v>-36848000</v>
      </c>
      <c r="C78" s="12" t="s">
        <v>19</v>
      </c>
      <c r="D78" s="13" t="s">
        <v>60</v>
      </c>
      <c r="E78" s="14">
        <f t="shared" si="9"/>
        <v>836000</v>
      </c>
      <c r="F78" s="15">
        <f t="shared" si="9"/>
        <v>720000</v>
      </c>
      <c r="G78" s="15">
        <f t="shared" si="9"/>
        <v>1556000</v>
      </c>
      <c r="H78" s="15"/>
      <c r="I78" s="15"/>
      <c r="J78" s="15"/>
      <c r="K78" s="15">
        <f t="shared" si="10"/>
        <v>-37684000</v>
      </c>
    </row>
    <row r="79" spans="1:11" ht="15.75" x14ac:dyDescent="0.25">
      <c r="A79" s="16">
        <f t="shared" si="7"/>
        <v>70</v>
      </c>
      <c r="B79" s="17">
        <f t="shared" si="8"/>
        <v>-37684000</v>
      </c>
      <c r="C79" s="12" t="s">
        <v>20</v>
      </c>
      <c r="D79" s="13" t="s">
        <v>60</v>
      </c>
      <c r="E79" s="14">
        <f t="shared" si="9"/>
        <v>836000</v>
      </c>
      <c r="F79" s="15">
        <f t="shared" si="9"/>
        <v>720000</v>
      </c>
      <c r="G79" s="15">
        <f t="shared" si="9"/>
        <v>1556000</v>
      </c>
      <c r="H79" s="15"/>
      <c r="I79" s="15"/>
      <c r="J79" s="15"/>
      <c r="K79" s="15">
        <f t="shared" si="10"/>
        <v>-38520000</v>
      </c>
    </row>
    <row r="80" spans="1:11" ht="15.75" x14ac:dyDescent="0.25">
      <c r="A80" s="16">
        <f t="shared" si="7"/>
        <v>71</v>
      </c>
      <c r="B80" s="17">
        <f t="shared" si="8"/>
        <v>-38520000</v>
      </c>
      <c r="E80" s="14">
        <f t="shared" si="9"/>
        <v>836000</v>
      </c>
      <c r="F80" s="15">
        <f t="shared" si="9"/>
        <v>720000</v>
      </c>
      <c r="G80" s="15">
        <f t="shared" si="9"/>
        <v>1556000</v>
      </c>
      <c r="H80" s="15"/>
      <c r="I80" s="15"/>
      <c r="J80" s="15"/>
      <c r="K80" s="15">
        <f t="shared" si="10"/>
        <v>-39356000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K62"/>
  <sheetViews>
    <sheetView workbookViewId="0">
      <selection activeCell="H6" sqref="H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91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92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65630579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94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70</v>
      </c>
      <c r="B8" s="1"/>
      <c r="C8" s="1"/>
      <c r="D8" s="2">
        <v>36</v>
      </c>
      <c r="E8" s="7"/>
      <c r="F8" s="8">
        <f>+C5*C6</f>
        <v>787566.94799999997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65630579</v>
      </c>
      <c r="C10" s="12" t="s">
        <v>23</v>
      </c>
      <c r="D10" s="13" t="s">
        <v>93</v>
      </c>
      <c r="E10" s="14">
        <f>2000000-F10</f>
        <v>1212433</v>
      </c>
      <c r="F10" s="18">
        <v>787567</v>
      </c>
      <c r="G10" s="15">
        <f>+E10+F10</f>
        <v>2000000</v>
      </c>
      <c r="H10" s="15"/>
      <c r="I10" s="15"/>
      <c r="J10" s="15"/>
      <c r="K10" s="15">
        <f>B10-E10-H10-I10-J10</f>
        <v>64418146</v>
      </c>
    </row>
    <row r="11" spans="1:11" ht="15.75" customHeight="1" x14ac:dyDescent="0.25">
      <c r="A11" s="16">
        <f t="shared" ref="A11:A62" si="0">+A10+1</f>
        <v>2</v>
      </c>
      <c r="B11" s="17">
        <f t="shared" ref="B11:B62" si="1">+K10</f>
        <v>64418146</v>
      </c>
      <c r="C11" s="12" t="s">
        <v>24</v>
      </c>
      <c r="D11" s="13" t="s">
        <v>93</v>
      </c>
      <c r="E11" s="14">
        <f t="shared" ref="E11:G26" si="2">+E10</f>
        <v>1212433</v>
      </c>
      <c r="F11" s="15">
        <f t="shared" si="2"/>
        <v>787567</v>
      </c>
      <c r="G11" s="15">
        <f t="shared" si="2"/>
        <v>2000000</v>
      </c>
      <c r="H11" s="15"/>
      <c r="I11" s="15"/>
      <c r="J11" s="15"/>
      <c r="K11" s="15">
        <f t="shared" ref="K11:K62" si="3">B11-E11-H11-I11-J11</f>
        <v>63205713</v>
      </c>
    </row>
    <row r="12" spans="1:11" ht="15.75" customHeight="1" x14ac:dyDescent="0.25">
      <c r="A12" s="16">
        <f t="shared" si="0"/>
        <v>3</v>
      </c>
      <c r="B12" s="17">
        <f t="shared" si="1"/>
        <v>63205713</v>
      </c>
      <c r="C12" s="12" t="s">
        <v>25</v>
      </c>
      <c r="D12" s="13" t="s">
        <v>93</v>
      </c>
      <c r="E12" s="14">
        <f t="shared" si="2"/>
        <v>1212433</v>
      </c>
      <c r="F12" s="15">
        <f t="shared" si="2"/>
        <v>787567</v>
      </c>
      <c r="G12" s="15">
        <f t="shared" si="2"/>
        <v>2000000</v>
      </c>
      <c r="H12" s="15"/>
      <c r="I12" s="15"/>
      <c r="J12" s="15"/>
      <c r="K12" s="15">
        <f t="shared" si="3"/>
        <v>61993280</v>
      </c>
    </row>
    <row r="13" spans="1:11" ht="15.75" customHeight="1" x14ac:dyDescent="0.25">
      <c r="A13" s="16">
        <f t="shared" si="0"/>
        <v>4</v>
      </c>
      <c r="B13" s="17">
        <f t="shared" si="1"/>
        <v>61993280</v>
      </c>
      <c r="C13" s="12" t="s">
        <v>26</v>
      </c>
      <c r="D13" s="13" t="s">
        <v>93</v>
      </c>
      <c r="E13" s="14">
        <f t="shared" si="2"/>
        <v>1212433</v>
      </c>
      <c r="F13" s="15">
        <f t="shared" si="2"/>
        <v>787567</v>
      </c>
      <c r="G13" s="15">
        <f t="shared" si="2"/>
        <v>2000000</v>
      </c>
      <c r="H13" s="15"/>
      <c r="I13" s="15"/>
      <c r="J13" s="15"/>
      <c r="K13" s="15">
        <f t="shared" si="3"/>
        <v>60780847</v>
      </c>
    </row>
    <row r="14" spans="1:11" ht="15.75" customHeight="1" x14ac:dyDescent="0.25">
      <c r="A14" s="16">
        <f t="shared" si="0"/>
        <v>5</v>
      </c>
      <c r="B14" s="17">
        <f t="shared" si="1"/>
        <v>60780847</v>
      </c>
      <c r="C14" s="12" t="s">
        <v>16</v>
      </c>
      <c r="D14" s="13" t="s">
        <v>93</v>
      </c>
      <c r="E14" s="14">
        <f t="shared" si="2"/>
        <v>1212433</v>
      </c>
      <c r="F14" s="15">
        <f t="shared" si="2"/>
        <v>787567</v>
      </c>
      <c r="G14" s="15">
        <f t="shared" si="2"/>
        <v>2000000</v>
      </c>
      <c r="H14" s="15"/>
      <c r="I14" s="15"/>
      <c r="J14" s="15"/>
      <c r="K14" s="15">
        <f t="shared" si="3"/>
        <v>59568414</v>
      </c>
    </row>
    <row r="15" spans="1:11" ht="15.75" customHeight="1" x14ac:dyDescent="0.25">
      <c r="A15" s="16">
        <f t="shared" si="0"/>
        <v>6</v>
      </c>
      <c r="B15" s="17">
        <f t="shared" si="1"/>
        <v>59568414</v>
      </c>
      <c r="C15" s="12" t="s">
        <v>17</v>
      </c>
      <c r="D15" s="13" t="s">
        <v>28</v>
      </c>
      <c r="E15" s="14">
        <f t="shared" si="2"/>
        <v>1212433</v>
      </c>
      <c r="F15" s="15">
        <f t="shared" si="2"/>
        <v>787567</v>
      </c>
      <c r="G15" s="15">
        <f t="shared" si="2"/>
        <v>2000000</v>
      </c>
      <c r="H15" s="15"/>
      <c r="I15" s="15"/>
      <c r="J15" s="15"/>
      <c r="K15" s="15">
        <f t="shared" si="3"/>
        <v>58355981</v>
      </c>
    </row>
    <row r="16" spans="1:11" ht="15.75" customHeight="1" x14ac:dyDescent="0.25">
      <c r="A16" s="16">
        <f t="shared" si="0"/>
        <v>7</v>
      </c>
      <c r="B16" s="17">
        <f t="shared" si="1"/>
        <v>58355981</v>
      </c>
      <c r="C16" s="12" t="s">
        <v>18</v>
      </c>
      <c r="D16" s="13" t="s">
        <v>28</v>
      </c>
      <c r="E16" s="14">
        <f t="shared" si="2"/>
        <v>1212433</v>
      </c>
      <c r="F16" s="15">
        <f t="shared" si="2"/>
        <v>787567</v>
      </c>
      <c r="G16" s="15">
        <f t="shared" si="2"/>
        <v>2000000</v>
      </c>
      <c r="H16" s="15"/>
      <c r="I16" s="15"/>
      <c r="J16" s="15"/>
      <c r="K16" s="15">
        <f t="shared" si="3"/>
        <v>57143548</v>
      </c>
    </row>
    <row r="17" spans="1:11" ht="15.75" customHeight="1" x14ac:dyDescent="0.25">
      <c r="A17" s="16">
        <f t="shared" si="0"/>
        <v>8</v>
      </c>
      <c r="B17" s="17">
        <f t="shared" si="1"/>
        <v>57143548</v>
      </c>
      <c r="C17" s="12" t="s">
        <v>27</v>
      </c>
      <c r="D17" s="13" t="s">
        <v>28</v>
      </c>
      <c r="E17" s="14">
        <f t="shared" si="2"/>
        <v>1212433</v>
      </c>
      <c r="F17" s="15">
        <f t="shared" si="2"/>
        <v>787567</v>
      </c>
      <c r="G17" s="15">
        <f t="shared" si="2"/>
        <v>2000000</v>
      </c>
      <c r="H17" s="15"/>
      <c r="I17" s="15"/>
      <c r="J17" s="15"/>
      <c r="K17" s="15">
        <f t="shared" si="3"/>
        <v>55931115</v>
      </c>
    </row>
    <row r="18" spans="1:11" ht="15.75" customHeight="1" x14ac:dyDescent="0.25">
      <c r="A18" s="16">
        <f t="shared" si="0"/>
        <v>9</v>
      </c>
      <c r="B18" s="17">
        <f t="shared" si="1"/>
        <v>55931115</v>
      </c>
      <c r="C18" s="12" t="s">
        <v>19</v>
      </c>
      <c r="D18" s="13" t="s">
        <v>28</v>
      </c>
      <c r="E18" s="14">
        <f t="shared" si="2"/>
        <v>1212433</v>
      </c>
      <c r="F18" s="15">
        <f t="shared" si="2"/>
        <v>787567</v>
      </c>
      <c r="G18" s="15">
        <f t="shared" si="2"/>
        <v>2000000</v>
      </c>
      <c r="H18" s="15">
        <v>8000000</v>
      </c>
      <c r="I18" s="15"/>
      <c r="J18" s="15"/>
      <c r="K18" s="15">
        <f t="shared" si="3"/>
        <v>46718682</v>
      </c>
    </row>
    <row r="19" spans="1:11" ht="15.75" customHeight="1" x14ac:dyDescent="0.25">
      <c r="A19" s="16">
        <f t="shared" si="0"/>
        <v>10</v>
      </c>
      <c r="B19" s="17">
        <f t="shared" si="1"/>
        <v>46718682</v>
      </c>
      <c r="C19" s="12" t="s">
        <v>20</v>
      </c>
      <c r="D19" s="13" t="s">
        <v>28</v>
      </c>
      <c r="E19" s="14">
        <f t="shared" si="2"/>
        <v>1212433</v>
      </c>
      <c r="F19" s="15">
        <f t="shared" si="2"/>
        <v>787567</v>
      </c>
      <c r="G19" s="15">
        <f t="shared" si="2"/>
        <v>2000000</v>
      </c>
      <c r="H19" s="31"/>
      <c r="I19" s="15"/>
      <c r="J19" s="15"/>
      <c r="K19" s="15">
        <f t="shared" si="3"/>
        <v>45506249</v>
      </c>
    </row>
    <row r="20" spans="1:11" ht="15.75" customHeight="1" x14ac:dyDescent="0.25">
      <c r="A20" s="16">
        <f t="shared" si="0"/>
        <v>11</v>
      </c>
      <c r="B20" s="17">
        <f t="shared" si="1"/>
        <v>45506249</v>
      </c>
      <c r="C20" s="12" t="s">
        <v>21</v>
      </c>
      <c r="D20" s="13" t="s">
        <v>28</v>
      </c>
      <c r="E20" s="14">
        <f t="shared" si="2"/>
        <v>1212433</v>
      </c>
      <c r="F20" s="15">
        <f t="shared" si="2"/>
        <v>787567</v>
      </c>
      <c r="G20" s="15">
        <f t="shared" si="2"/>
        <v>2000000</v>
      </c>
      <c r="H20" s="15"/>
      <c r="I20" s="15"/>
      <c r="J20" s="15"/>
      <c r="K20" s="15">
        <f t="shared" si="3"/>
        <v>44293816</v>
      </c>
    </row>
    <row r="21" spans="1:11" ht="15.75" customHeight="1" x14ac:dyDescent="0.25">
      <c r="A21" s="16">
        <f t="shared" si="0"/>
        <v>12</v>
      </c>
      <c r="B21" s="17">
        <f t="shared" si="1"/>
        <v>44293816</v>
      </c>
      <c r="C21" s="12" t="s">
        <v>22</v>
      </c>
      <c r="D21" s="13" t="s">
        <v>28</v>
      </c>
      <c r="E21" s="14">
        <f t="shared" si="2"/>
        <v>1212433</v>
      </c>
      <c r="F21" s="15">
        <f t="shared" si="2"/>
        <v>787567</v>
      </c>
      <c r="G21" s="15">
        <f t="shared" si="2"/>
        <v>2000000</v>
      </c>
      <c r="H21" s="15"/>
      <c r="I21" s="15"/>
      <c r="J21" s="15"/>
      <c r="K21" s="15">
        <f t="shared" si="3"/>
        <v>43081383</v>
      </c>
    </row>
    <row r="22" spans="1:11" ht="15.75" customHeight="1" x14ac:dyDescent="0.25">
      <c r="A22" s="16">
        <f t="shared" si="0"/>
        <v>13</v>
      </c>
      <c r="B22" s="17">
        <f t="shared" si="1"/>
        <v>43081383</v>
      </c>
      <c r="C22" s="12" t="s">
        <v>23</v>
      </c>
      <c r="D22" s="13" t="s">
        <v>28</v>
      </c>
      <c r="E22" s="14">
        <f t="shared" si="2"/>
        <v>1212433</v>
      </c>
      <c r="F22" s="15">
        <f t="shared" si="2"/>
        <v>787567</v>
      </c>
      <c r="G22" s="15">
        <f t="shared" si="2"/>
        <v>2000000</v>
      </c>
      <c r="H22" s="15"/>
      <c r="I22" s="15"/>
      <c r="J22" s="15"/>
      <c r="K22" s="15">
        <f t="shared" si="3"/>
        <v>41868950</v>
      </c>
    </row>
    <row r="23" spans="1:11" ht="15.75" customHeight="1" x14ac:dyDescent="0.25">
      <c r="A23" s="16">
        <f t="shared" si="0"/>
        <v>14</v>
      </c>
      <c r="B23" s="17">
        <f t="shared" si="1"/>
        <v>41868950</v>
      </c>
      <c r="C23" s="12" t="s">
        <v>24</v>
      </c>
      <c r="D23" s="13" t="s">
        <v>28</v>
      </c>
      <c r="E23" s="14">
        <f t="shared" si="2"/>
        <v>1212433</v>
      </c>
      <c r="F23" s="15">
        <f t="shared" si="2"/>
        <v>787567</v>
      </c>
      <c r="G23" s="15">
        <f t="shared" si="2"/>
        <v>2000000</v>
      </c>
      <c r="H23" s="15"/>
      <c r="I23" s="15"/>
      <c r="J23" s="15"/>
      <c r="K23" s="15">
        <f t="shared" si="3"/>
        <v>40656517</v>
      </c>
    </row>
    <row r="24" spans="1:11" ht="15.75" customHeight="1" x14ac:dyDescent="0.25">
      <c r="A24" s="16">
        <f t="shared" si="0"/>
        <v>15</v>
      </c>
      <c r="B24" s="17">
        <f t="shared" si="1"/>
        <v>40656517</v>
      </c>
      <c r="C24" s="12" t="s">
        <v>25</v>
      </c>
      <c r="D24" s="13" t="s">
        <v>28</v>
      </c>
      <c r="E24" s="14">
        <f t="shared" si="2"/>
        <v>1212433</v>
      </c>
      <c r="F24" s="15">
        <f t="shared" si="2"/>
        <v>787567</v>
      </c>
      <c r="G24" s="15">
        <f t="shared" si="2"/>
        <v>2000000</v>
      </c>
      <c r="H24" s="15"/>
      <c r="I24" s="15"/>
      <c r="J24" s="15"/>
      <c r="K24" s="15">
        <f t="shared" si="3"/>
        <v>39444084</v>
      </c>
    </row>
    <row r="25" spans="1:11" ht="15.75" customHeight="1" x14ac:dyDescent="0.25">
      <c r="A25" s="16">
        <f t="shared" si="0"/>
        <v>16</v>
      </c>
      <c r="B25" s="17">
        <f t="shared" si="1"/>
        <v>39444084</v>
      </c>
      <c r="C25" s="12" t="s">
        <v>26</v>
      </c>
      <c r="D25" s="13" t="s">
        <v>28</v>
      </c>
      <c r="E25" s="14">
        <f t="shared" si="2"/>
        <v>1212433</v>
      </c>
      <c r="F25" s="15">
        <f t="shared" si="2"/>
        <v>787567</v>
      </c>
      <c r="G25" s="15">
        <f t="shared" si="2"/>
        <v>2000000</v>
      </c>
      <c r="H25" s="15"/>
      <c r="I25" s="15"/>
      <c r="J25" s="15"/>
      <c r="K25" s="15">
        <f t="shared" si="3"/>
        <v>38231651</v>
      </c>
    </row>
    <row r="26" spans="1:11" ht="15.75" customHeight="1" x14ac:dyDescent="0.25">
      <c r="A26" s="16">
        <f t="shared" si="0"/>
        <v>17</v>
      </c>
      <c r="B26" s="17">
        <f t="shared" si="1"/>
        <v>38231651</v>
      </c>
      <c r="C26" s="12" t="s">
        <v>16</v>
      </c>
      <c r="D26" s="13" t="s">
        <v>28</v>
      </c>
      <c r="E26" s="14">
        <f t="shared" si="2"/>
        <v>1212433</v>
      </c>
      <c r="F26" s="15">
        <f t="shared" si="2"/>
        <v>787567</v>
      </c>
      <c r="G26" s="15">
        <f t="shared" si="2"/>
        <v>2000000</v>
      </c>
      <c r="H26" s="15"/>
      <c r="I26" s="15"/>
      <c r="J26" s="15"/>
      <c r="K26" s="15">
        <f t="shared" si="3"/>
        <v>37019218</v>
      </c>
    </row>
    <row r="27" spans="1:11" ht="15.75" customHeight="1" x14ac:dyDescent="0.25">
      <c r="A27" s="16">
        <f t="shared" si="0"/>
        <v>18</v>
      </c>
      <c r="B27" s="17">
        <f t="shared" si="1"/>
        <v>37019218</v>
      </c>
      <c r="C27" s="12" t="s">
        <v>17</v>
      </c>
      <c r="D27" s="13" t="s">
        <v>29</v>
      </c>
      <c r="E27" s="14">
        <f t="shared" ref="E27:G42" si="4">+E26</f>
        <v>1212433</v>
      </c>
      <c r="F27" s="15">
        <f t="shared" si="4"/>
        <v>787567</v>
      </c>
      <c r="G27" s="15">
        <f t="shared" si="4"/>
        <v>2000000</v>
      </c>
      <c r="H27" s="15"/>
      <c r="I27" s="15"/>
      <c r="J27" s="15"/>
      <c r="K27" s="15">
        <f t="shared" si="3"/>
        <v>35806785</v>
      </c>
    </row>
    <row r="28" spans="1:11" ht="15.75" customHeight="1" x14ac:dyDescent="0.25">
      <c r="A28" s="16">
        <f t="shared" si="0"/>
        <v>19</v>
      </c>
      <c r="B28" s="17">
        <f t="shared" si="1"/>
        <v>35806785</v>
      </c>
      <c r="C28" s="12" t="s">
        <v>18</v>
      </c>
      <c r="D28" s="13" t="s">
        <v>29</v>
      </c>
      <c r="E28" s="14">
        <f t="shared" si="4"/>
        <v>1212433</v>
      </c>
      <c r="F28" s="15">
        <f t="shared" si="4"/>
        <v>787567</v>
      </c>
      <c r="G28" s="15">
        <f t="shared" si="4"/>
        <v>2000000</v>
      </c>
      <c r="H28" s="15"/>
      <c r="I28" s="15"/>
      <c r="J28" s="15"/>
      <c r="K28" s="15">
        <f t="shared" si="3"/>
        <v>34594352</v>
      </c>
    </row>
    <row r="29" spans="1:11" ht="15.75" customHeight="1" x14ac:dyDescent="0.25">
      <c r="A29" s="16">
        <f t="shared" si="0"/>
        <v>20</v>
      </c>
      <c r="B29" s="17">
        <f t="shared" si="1"/>
        <v>34594352</v>
      </c>
      <c r="C29" s="12" t="s">
        <v>27</v>
      </c>
      <c r="D29" s="13" t="s">
        <v>29</v>
      </c>
      <c r="E29" s="14">
        <f t="shared" si="4"/>
        <v>1212433</v>
      </c>
      <c r="F29" s="15">
        <f t="shared" si="4"/>
        <v>787567</v>
      </c>
      <c r="G29" s="15">
        <f t="shared" si="4"/>
        <v>2000000</v>
      </c>
      <c r="H29" s="15"/>
      <c r="I29" s="15"/>
      <c r="J29" s="15"/>
      <c r="K29" s="15">
        <f t="shared" si="3"/>
        <v>33381919</v>
      </c>
    </row>
    <row r="30" spans="1:11" ht="15.75" customHeight="1" x14ac:dyDescent="0.25">
      <c r="A30" s="16">
        <f t="shared" si="0"/>
        <v>21</v>
      </c>
      <c r="B30" s="17">
        <f t="shared" si="1"/>
        <v>33381919</v>
      </c>
      <c r="C30" s="12" t="s">
        <v>19</v>
      </c>
      <c r="D30" s="13" t="s">
        <v>29</v>
      </c>
      <c r="E30" s="14">
        <f t="shared" si="4"/>
        <v>1212433</v>
      </c>
      <c r="F30" s="15">
        <f t="shared" si="4"/>
        <v>787567</v>
      </c>
      <c r="G30" s="15">
        <f t="shared" si="4"/>
        <v>2000000</v>
      </c>
      <c r="H30" s="15">
        <v>8000000</v>
      </c>
      <c r="I30" s="15"/>
      <c r="J30" s="15"/>
      <c r="K30" s="15">
        <f t="shared" si="3"/>
        <v>24169486</v>
      </c>
    </row>
    <row r="31" spans="1:11" ht="15.75" customHeight="1" x14ac:dyDescent="0.25">
      <c r="A31" s="16">
        <f t="shared" si="0"/>
        <v>22</v>
      </c>
      <c r="B31" s="17">
        <f t="shared" si="1"/>
        <v>24169486</v>
      </c>
      <c r="C31" s="12" t="s">
        <v>20</v>
      </c>
      <c r="D31" s="13" t="s">
        <v>29</v>
      </c>
      <c r="E31" s="14">
        <f t="shared" si="4"/>
        <v>1212433</v>
      </c>
      <c r="F31" s="15">
        <f t="shared" si="4"/>
        <v>787567</v>
      </c>
      <c r="G31" s="15">
        <f t="shared" si="4"/>
        <v>2000000</v>
      </c>
      <c r="H31" s="31"/>
      <c r="I31" s="15"/>
      <c r="J31" s="15"/>
      <c r="K31" s="15">
        <f t="shared" si="3"/>
        <v>22957053</v>
      </c>
    </row>
    <row r="32" spans="1:11" ht="15.75" customHeight="1" x14ac:dyDescent="0.25">
      <c r="A32" s="16">
        <f t="shared" si="0"/>
        <v>23</v>
      </c>
      <c r="B32" s="17">
        <f t="shared" si="1"/>
        <v>22957053</v>
      </c>
      <c r="C32" s="12" t="s">
        <v>21</v>
      </c>
      <c r="D32" s="13" t="s">
        <v>29</v>
      </c>
      <c r="E32" s="14">
        <f t="shared" si="4"/>
        <v>1212433</v>
      </c>
      <c r="F32" s="15">
        <f t="shared" si="4"/>
        <v>787567</v>
      </c>
      <c r="G32" s="15">
        <f t="shared" si="4"/>
        <v>2000000</v>
      </c>
      <c r="H32" s="15"/>
      <c r="I32" s="15"/>
      <c r="J32" s="15"/>
      <c r="K32" s="15">
        <f t="shared" si="3"/>
        <v>21744620</v>
      </c>
    </row>
    <row r="33" spans="1:11" ht="15.75" customHeight="1" x14ac:dyDescent="0.25">
      <c r="A33" s="16">
        <f t="shared" si="0"/>
        <v>24</v>
      </c>
      <c r="B33" s="17">
        <f t="shared" si="1"/>
        <v>21744620</v>
      </c>
      <c r="C33" s="12" t="s">
        <v>22</v>
      </c>
      <c r="D33" s="13" t="s">
        <v>29</v>
      </c>
      <c r="E33" s="14">
        <f t="shared" si="4"/>
        <v>1212433</v>
      </c>
      <c r="F33" s="15">
        <f t="shared" si="4"/>
        <v>787567</v>
      </c>
      <c r="G33" s="15">
        <f t="shared" si="4"/>
        <v>2000000</v>
      </c>
      <c r="H33" s="15"/>
      <c r="I33" s="15"/>
      <c r="J33" s="15"/>
      <c r="K33" s="15">
        <f t="shared" si="3"/>
        <v>20532187</v>
      </c>
    </row>
    <row r="34" spans="1:11" ht="15.75" customHeight="1" x14ac:dyDescent="0.25">
      <c r="A34" s="16">
        <f t="shared" si="0"/>
        <v>25</v>
      </c>
      <c r="B34" s="17">
        <f t="shared" si="1"/>
        <v>20532187</v>
      </c>
      <c r="C34" s="12" t="s">
        <v>23</v>
      </c>
      <c r="D34" s="13" t="s">
        <v>29</v>
      </c>
      <c r="E34" s="14">
        <f t="shared" si="4"/>
        <v>1212433</v>
      </c>
      <c r="F34" s="15">
        <f t="shared" si="4"/>
        <v>787567</v>
      </c>
      <c r="G34" s="15">
        <f t="shared" si="4"/>
        <v>2000000</v>
      </c>
      <c r="H34" s="15"/>
      <c r="I34" s="15"/>
      <c r="J34" s="15"/>
      <c r="K34" s="15">
        <f t="shared" si="3"/>
        <v>19319754</v>
      </c>
    </row>
    <row r="35" spans="1:11" ht="15.75" customHeight="1" x14ac:dyDescent="0.25">
      <c r="A35" s="16">
        <f t="shared" si="0"/>
        <v>26</v>
      </c>
      <c r="B35" s="17">
        <f t="shared" si="1"/>
        <v>19319754</v>
      </c>
      <c r="C35" s="12" t="s">
        <v>24</v>
      </c>
      <c r="D35" s="13" t="s">
        <v>29</v>
      </c>
      <c r="E35" s="14">
        <f t="shared" si="4"/>
        <v>1212433</v>
      </c>
      <c r="F35" s="15">
        <f t="shared" si="4"/>
        <v>787567</v>
      </c>
      <c r="G35" s="15">
        <f t="shared" si="4"/>
        <v>2000000</v>
      </c>
      <c r="H35" s="15"/>
      <c r="I35" s="15"/>
      <c r="J35" s="15"/>
      <c r="K35" s="15">
        <f t="shared" si="3"/>
        <v>18107321</v>
      </c>
    </row>
    <row r="36" spans="1:11" ht="15.75" customHeight="1" x14ac:dyDescent="0.25">
      <c r="A36" s="16">
        <f t="shared" si="0"/>
        <v>27</v>
      </c>
      <c r="B36" s="17">
        <f t="shared" si="1"/>
        <v>18107321</v>
      </c>
      <c r="C36" s="12" t="s">
        <v>25</v>
      </c>
      <c r="D36" s="13" t="s">
        <v>29</v>
      </c>
      <c r="E36" s="14">
        <f t="shared" si="4"/>
        <v>1212433</v>
      </c>
      <c r="F36" s="15">
        <f t="shared" si="4"/>
        <v>787567</v>
      </c>
      <c r="G36" s="15">
        <f t="shared" si="4"/>
        <v>2000000</v>
      </c>
      <c r="H36" s="15"/>
      <c r="I36" s="15"/>
      <c r="J36" s="15"/>
      <c r="K36" s="15">
        <f t="shared" si="3"/>
        <v>16894888</v>
      </c>
    </row>
    <row r="37" spans="1:11" ht="15.75" customHeight="1" x14ac:dyDescent="0.25">
      <c r="A37" s="16">
        <f t="shared" si="0"/>
        <v>28</v>
      </c>
      <c r="B37" s="17">
        <f t="shared" si="1"/>
        <v>16894888</v>
      </c>
      <c r="C37" s="12" t="s">
        <v>26</v>
      </c>
      <c r="D37" s="13" t="s">
        <v>29</v>
      </c>
      <c r="E37" s="14">
        <f t="shared" si="4"/>
        <v>1212433</v>
      </c>
      <c r="F37" s="15">
        <f t="shared" si="4"/>
        <v>787567</v>
      </c>
      <c r="G37" s="15">
        <f t="shared" si="4"/>
        <v>2000000</v>
      </c>
      <c r="H37" s="15"/>
      <c r="I37" s="15"/>
      <c r="J37" s="15"/>
      <c r="K37" s="15">
        <f t="shared" si="3"/>
        <v>15682455</v>
      </c>
    </row>
    <row r="38" spans="1:11" ht="15.75" customHeight="1" x14ac:dyDescent="0.25">
      <c r="A38" s="16">
        <f t="shared" si="0"/>
        <v>29</v>
      </c>
      <c r="B38" s="17">
        <f t="shared" si="1"/>
        <v>15682455</v>
      </c>
      <c r="C38" s="12" t="s">
        <v>16</v>
      </c>
      <c r="D38" s="13" t="s">
        <v>29</v>
      </c>
      <c r="E38" s="14">
        <f t="shared" si="4"/>
        <v>1212433</v>
      </c>
      <c r="F38" s="15">
        <f t="shared" si="4"/>
        <v>787567</v>
      </c>
      <c r="G38" s="15">
        <f t="shared" si="4"/>
        <v>2000000</v>
      </c>
      <c r="H38" s="15"/>
      <c r="I38" s="15"/>
      <c r="J38" s="15"/>
      <c r="K38" s="15">
        <f t="shared" si="3"/>
        <v>14470022</v>
      </c>
    </row>
    <row r="39" spans="1:11" ht="15.75" customHeight="1" x14ac:dyDescent="0.25">
      <c r="A39" s="16">
        <f t="shared" si="0"/>
        <v>30</v>
      </c>
      <c r="B39" s="17">
        <f t="shared" si="1"/>
        <v>14470022</v>
      </c>
      <c r="C39" s="12" t="s">
        <v>17</v>
      </c>
      <c r="D39" s="13" t="s">
        <v>30</v>
      </c>
      <c r="E39" s="14">
        <f t="shared" si="4"/>
        <v>1212433</v>
      </c>
      <c r="F39" s="15">
        <f t="shared" si="4"/>
        <v>787567</v>
      </c>
      <c r="G39" s="15">
        <f t="shared" si="4"/>
        <v>2000000</v>
      </c>
      <c r="H39" s="15"/>
      <c r="I39" s="15"/>
      <c r="J39" s="15"/>
      <c r="K39" s="15">
        <f t="shared" si="3"/>
        <v>13257589</v>
      </c>
    </row>
    <row r="40" spans="1:11" ht="15.75" customHeight="1" x14ac:dyDescent="0.25">
      <c r="A40" s="16">
        <f t="shared" si="0"/>
        <v>31</v>
      </c>
      <c r="B40" s="17">
        <f t="shared" si="1"/>
        <v>13257589</v>
      </c>
      <c r="C40" s="12" t="s">
        <v>18</v>
      </c>
      <c r="D40" s="13" t="s">
        <v>30</v>
      </c>
      <c r="E40" s="14">
        <f t="shared" si="4"/>
        <v>1212433</v>
      </c>
      <c r="F40" s="15">
        <f t="shared" si="4"/>
        <v>787567</v>
      </c>
      <c r="G40" s="15">
        <f t="shared" si="4"/>
        <v>2000000</v>
      </c>
      <c r="H40" s="15"/>
      <c r="I40" s="15"/>
      <c r="J40" s="15"/>
      <c r="K40" s="15">
        <f t="shared" si="3"/>
        <v>12045156</v>
      </c>
    </row>
    <row r="41" spans="1:11" ht="15.75" customHeight="1" x14ac:dyDescent="0.25">
      <c r="A41" s="16">
        <f t="shared" si="0"/>
        <v>32</v>
      </c>
      <c r="B41" s="17">
        <f t="shared" si="1"/>
        <v>12045156</v>
      </c>
      <c r="C41" s="12" t="s">
        <v>27</v>
      </c>
      <c r="D41" s="13" t="s">
        <v>30</v>
      </c>
      <c r="E41" s="14">
        <f t="shared" si="4"/>
        <v>1212433</v>
      </c>
      <c r="F41" s="15">
        <f t="shared" si="4"/>
        <v>787567</v>
      </c>
      <c r="G41" s="15">
        <f t="shared" si="4"/>
        <v>2000000</v>
      </c>
      <c r="H41" s="15"/>
      <c r="I41" s="15"/>
      <c r="J41" s="15"/>
      <c r="K41" s="15">
        <f t="shared" si="3"/>
        <v>10832723</v>
      </c>
    </row>
    <row r="42" spans="1:11" ht="15.75" customHeight="1" x14ac:dyDescent="0.25">
      <c r="A42" s="16">
        <f t="shared" si="0"/>
        <v>33</v>
      </c>
      <c r="B42" s="17">
        <f t="shared" si="1"/>
        <v>10832723</v>
      </c>
      <c r="C42" s="12" t="s">
        <v>19</v>
      </c>
      <c r="D42" s="13" t="s">
        <v>30</v>
      </c>
      <c r="E42" s="14">
        <f t="shared" si="4"/>
        <v>1212433</v>
      </c>
      <c r="F42" s="15">
        <f t="shared" si="4"/>
        <v>787567</v>
      </c>
      <c r="G42" s="15">
        <f t="shared" si="4"/>
        <v>2000000</v>
      </c>
      <c r="H42" s="15">
        <v>8000000</v>
      </c>
      <c r="I42" s="15"/>
      <c r="J42" s="15"/>
      <c r="K42" s="15">
        <f t="shared" si="3"/>
        <v>1620290</v>
      </c>
    </row>
    <row r="43" spans="1:11" ht="15.75" customHeight="1" x14ac:dyDescent="0.25">
      <c r="A43" s="16">
        <f t="shared" si="0"/>
        <v>34</v>
      </c>
      <c r="B43" s="17">
        <f t="shared" si="1"/>
        <v>1620290</v>
      </c>
      <c r="C43" s="12" t="s">
        <v>20</v>
      </c>
      <c r="D43" s="13" t="s">
        <v>30</v>
      </c>
      <c r="E43" s="14">
        <f t="shared" ref="E43:G58" si="5">+E42</f>
        <v>1212433</v>
      </c>
      <c r="F43" s="15">
        <f t="shared" si="5"/>
        <v>787567</v>
      </c>
      <c r="G43" s="15">
        <f t="shared" si="5"/>
        <v>2000000</v>
      </c>
      <c r="H43" s="31"/>
      <c r="I43" s="15"/>
      <c r="J43" s="15"/>
      <c r="K43" s="15">
        <f t="shared" si="3"/>
        <v>407857</v>
      </c>
    </row>
    <row r="44" spans="1:11" ht="15.75" customHeight="1" x14ac:dyDescent="0.25">
      <c r="A44" s="16">
        <f t="shared" si="0"/>
        <v>35</v>
      </c>
      <c r="B44" s="17">
        <f t="shared" si="1"/>
        <v>407857</v>
      </c>
      <c r="C44" s="30" t="s">
        <v>21</v>
      </c>
      <c r="D44" s="13" t="s">
        <v>30</v>
      </c>
      <c r="E44" s="14">
        <f t="shared" si="5"/>
        <v>1212433</v>
      </c>
      <c r="F44" s="15">
        <f t="shared" si="5"/>
        <v>787567</v>
      </c>
      <c r="G44" s="15">
        <f t="shared" si="5"/>
        <v>2000000</v>
      </c>
      <c r="H44" s="15"/>
      <c r="I44" s="15"/>
      <c r="J44" s="15"/>
      <c r="K44" s="15">
        <f t="shared" si="3"/>
        <v>-804576</v>
      </c>
    </row>
    <row r="45" spans="1:11" ht="15.75" customHeight="1" x14ac:dyDescent="0.25">
      <c r="A45" s="16">
        <f t="shared" si="0"/>
        <v>36</v>
      </c>
      <c r="B45" s="17">
        <f t="shared" si="1"/>
        <v>-804576</v>
      </c>
      <c r="C45" s="12" t="s">
        <v>22</v>
      </c>
      <c r="D45" s="13" t="s">
        <v>30</v>
      </c>
      <c r="E45" s="14">
        <f t="shared" si="5"/>
        <v>1212433</v>
      </c>
      <c r="F45" s="15">
        <f t="shared" si="5"/>
        <v>787567</v>
      </c>
      <c r="G45" s="15">
        <f t="shared" si="5"/>
        <v>2000000</v>
      </c>
      <c r="H45" s="15"/>
      <c r="I45" s="15"/>
      <c r="J45" s="15"/>
      <c r="K45" s="15">
        <f t="shared" si="3"/>
        <v>-2017009</v>
      </c>
    </row>
    <row r="46" spans="1:11" ht="15.75" x14ac:dyDescent="0.25">
      <c r="A46" s="16">
        <f t="shared" si="0"/>
        <v>37</v>
      </c>
      <c r="B46" s="17">
        <f t="shared" si="1"/>
        <v>-2017009</v>
      </c>
      <c r="C46" s="12" t="s">
        <v>23</v>
      </c>
      <c r="D46" s="13" t="s">
        <v>30</v>
      </c>
      <c r="E46" s="14">
        <f t="shared" si="5"/>
        <v>1212433</v>
      </c>
      <c r="F46" s="15">
        <f t="shared" si="5"/>
        <v>787567</v>
      </c>
      <c r="G46" s="15">
        <f t="shared" si="5"/>
        <v>2000000</v>
      </c>
      <c r="H46" s="15"/>
      <c r="I46" s="15"/>
      <c r="J46" s="15"/>
      <c r="K46" s="15">
        <f t="shared" si="3"/>
        <v>-3229442</v>
      </c>
    </row>
    <row r="47" spans="1:11" ht="15.75" x14ac:dyDescent="0.25">
      <c r="A47" s="16">
        <f t="shared" si="0"/>
        <v>38</v>
      </c>
      <c r="B47" s="17">
        <f t="shared" si="1"/>
        <v>-3229442</v>
      </c>
      <c r="C47" s="12" t="s">
        <v>24</v>
      </c>
      <c r="D47" s="13" t="s">
        <v>30</v>
      </c>
      <c r="E47" s="14">
        <f t="shared" si="5"/>
        <v>1212433</v>
      </c>
      <c r="F47" s="15">
        <f t="shared" si="5"/>
        <v>787567</v>
      </c>
      <c r="G47" s="15">
        <f t="shared" si="5"/>
        <v>2000000</v>
      </c>
      <c r="H47" s="15"/>
      <c r="I47" s="15"/>
      <c r="J47" s="15"/>
      <c r="K47" s="15">
        <f t="shared" si="3"/>
        <v>-4441875</v>
      </c>
    </row>
    <row r="48" spans="1:11" ht="15.75" x14ac:dyDescent="0.25">
      <c r="A48" s="16">
        <f t="shared" si="0"/>
        <v>39</v>
      </c>
      <c r="B48" s="17">
        <f t="shared" si="1"/>
        <v>-4441875</v>
      </c>
      <c r="C48" s="12" t="s">
        <v>25</v>
      </c>
      <c r="D48" s="13" t="s">
        <v>30</v>
      </c>
      <c r="E48" s="14">
        <f t="shared" si="5"/>
        <v>1212433</v>
      </c>
      <c r="F48" s="15">
        <f t="shared" si="5"/>
        <v>787567</v>
      </c>
      <c r="G48" s="15">
        <f t="shared" si="5"/>
        <v>2000000</v>
      </c>
      <c r="H48" s="15"/>
      <c r="I48" s="15"/>
      <c r="J48" s="15"/>
      <c r="K48" s="15">
        <f t="shared" si="3"/>
        <v>-5654308</v>
      </c>
    </row>
    <row r="49" spans="1:11" ht="15.75" x14ac:dyDescent="0.25">
      <c r="A49" s="16">
        <f t="shared" si="0"/>
        <v>40</v>
      </c>
      <c r="B49" s="17">
        <f t="shared" si="1"/>
        <v>-5654308</v>
      </c>
      <c r="C49" s="12" t="s">
        <v>26</v>
      </c>
      <c r="D49" s="13" t="s">
        <v>30</v>
      </c>
      <c r="E49" s="14">
        <f t="shared" si="5"/>
        <v>1212433</v>
      </c>
      <c r="F49" s="15">
        <f t="shared" si="5"/>
        <v>787567</v>
      </c>
      <c r="G49" s="15">
        <f t="shared" si="5"/>
        <v>2000000</v>
      </c>
      <c r="H49" s="15"/>
      <c r="I49" s="15"/>
      <c r="J49" s="15"/>
      <c r="K49" s="15">
        <f t="shared" si="3"/>
        <v>-6866741</v>
      </c>
    </row>
    <row r="50" spans="1:11" ht="15.75" x14ac:dyDescent="0.25">
      <c r="A50" s="16">
        <f t="shared" si="0"/>
        <v>41</v>
      </c>
      <c r="B50" s="17">
        <f t="shared" si="1"/>
        <v>-6866741</v>
      </c>
      <c r="C50" s="12" t="s">
        <v>16</v>
      </c>
      <c r="D50" s="13" t="s">
        <v>30</v>
      </c>
      <c r="E50" s="14">
        <f t="shared" si="5"/>
        <v>1212433</v>
      </c>
      <c r="F50" s="15">
        <f t="shared" si="5"/>
        <v>787567</v>
      </c>
      <c r="G50" s="15">
        <f t="shared" si="5"/>
        <v>2000000</v>
      </c>
      <c r="H50" s="15"/>
      <c r="I50" s="15"/>
      <c r="J50" s="15"/>
      <c r="K50" s="15">
        <f t="shared" si="3"/>
        <v>-8079174</v>
      </c>
    </row>
    <row r="51" spans="1:11" ht="15.75" x14ac:dyDescent="0.25">
      <c r="A51" s="16">
        <f t="shared" si="0"/>
        <v>42</v>
      </c>
      <c r="B51" s="17">
        <f t="shared" si="1"/>
        <v>-8079174</v>
      </c>
      <c r="C51" s="12" t="s">
        <v>17</v>
      </c>
      <c r="D51" s="13" t="s">
        <v>31</v>
      </c>
      <c r="E51" s="14">
        <f t="shared" si="5"/>
        <v>1212433</v>
      </c>
      <c r="F51" s="15">
        <f t="shared" si="5"/>
        <v>787567</v>
      </c>
      <c r="G51" s="15">
        <f t="shared" si="5"/>
        <v>2000000</v>
      </c>
      <c r="H51" s="15"/>
      <c r="I51" s="15"/>
      <c r="J51" s="15"/>
      <c r="K51" s="15">
        <f t="shared" si="3"/>
        <v>-9291607</v>
      </c>
    </row>
    <row r="52" spans="1:11" ht="15.75" x14ac:dyDescent="0.25">
      <c r="A52" s="16">
        <f t="shared" si="0"/>
        <v>43</v>
      </c>
      <c r="B52" s="17">
        <f t="shared" si="1"/>
        <v>-9291607</v>
      </c>
      <c r="C52" s="12" t="s">
        <v>18</v>
      </c>
      <c r="D52" s="13" t="s">
        <v>31</v>
      </c>
      <c r="E52" s="14">
        <f t="shared" si="5"/>
        <v>1212433</v>
      </c>
      <c r="F52" s="15">
        <f t="shared" si="5"/>
        <v>787567</v>
      </c>
      <c r="G52" s="15">
        <f t="shared" si="5"/>
        <v>2000000</v>
      </c>
      <c r="H52" s="15"/>
      <c r="I52" s="15"/>
      <c r="J52" s="15"/>
      <c r="K52" s="15">
        <f t="shared" si="3"/>
        <v>-10504040</v>
      </c>
    </row>
    <row r="53" spans="1:11" ht="15.75" x14ac:dyDescent="0.25">
      <c r="A53" s="16">
        <f t="shared" si="0"/>
        <v>44</v>
      </c>
      <c r="B53" s="17">
        <f t="shared" si="1"/>
        <v>-10504040</v>
      </c>
      <c r="C53" s="12" t="s">
        <v>27</v>
      </c>
      <c r="D53" s="13" t="s">
        <v>31</v>
      </c>
      <c r="E53" s="14">
        <f t="shared" si="5"/>
        <v>1212433</v>
      </c>
      <c r="F53" s="15">
        <f t="shared" si="5"/>
        <v>787567</v>
      </c>
      <c r="G53" s="15">
        <f t="shared" si="5"/>
        <v>2000000</v>
      </c>
      <c r="H53" s="15"/>
      <c r="I53" s="15"/>
      <c r="J53" s="15"/>
      <c r="K53" s="15">
        <f t="shared" si="3"/>
        <v>-11716473</v>
      </c>
    </row>
    <row r="54" spans="1:11" ht="15.75" x14ac:dyDescent="0.25">
      <c r="A54" s="16">
        <f t="shared" si="0"/>
        <v>45</v>
      </c>
      <c r="B54" s="17">
        <f t="shared" si="1"/>
        <v>-11716473</v>
      </c>
      <c r="C54" s="12" t="s">
        <v>19</v>
      </c>
      <c r="D54" s="13" t="s">
        <v>31</v>
      </c>
      <c r="E54" s="14">
        <f t="shared" si="5"/>
        <v>1212433</v>
      </c>
      <c r="F54" s="15">
        <f t="shared" si="5"/>
        <v>787567</v>
      </c>
      <c r="G54" s="15">
        <f t="shared" si="5"/>
        <v>2000000</v>
      </c>
      <c r="H54" s="15">
        <v>8000000</v>
      </c>
      <c r="I54" s="15"/>
      <c r="J54" s="15"/>
      <c r="K54" s="15">
        <f t="shared" si="3"/>
        <v>-20928906</v>
      </c>
    </row>
    <row r="55" spans="1:11" ht="15.75" x14ac:dyDescent="0.25">
      <c r="A55" s="16">
        <f t="shared" si="0"/>
        <v>46</v>
      </c>
      <c r="B55" s="17">
        <f t="shared" si="1"/>
        <v>-20928906</v>
      </c>
      <c r="C55" s="12" t="s">
        <v>20</v>
      </c>
      <c r="D55" s="13" t="s">
        <v>31</v>
      </c>
      <c r="E55" s="14">
        <f t="shared" si="5"/>
        <v>1212433</v>
      </c>
      <c r="F55" s="15">
        <f t="shared" si="5"/>
        <v>787567</v>
      </c>
      <c r="G55" s="15">
        <f t="shared" si="5"/>
        <v>2000000</v>
      </c>
      <c r="H55" s="31"/>
      <c r="I55" s="15"/>
      <c r="J55" s="15"/>
      <c r="K55" s="15">
        <f t="shared" si="3"/>
        <v>-22141339</v>
      </c>
    </row>
    <row r="56" spans="1:11" ht="15.75" x14ac:dyDescent="0.25">
      <c r="A56" s="16">
        <f t="shared" si="0"/>
        <v>47</v>
      </c>
      <c r="B56" s="17">
        <f t="shared" si="1"/>
        <v>-22141339</v>
      </c>
      <c r="C56" s="30" t="s">
        <v>21</v>
      </c>
      <c r="D56" s="13" t="s">
        <v>31</v>
      </c>
      <c r="E56" s="14">
        <f t="shared" si="5"/>
        <v>1212433</v>
      </c>
      <c r="F56" s="15">
        <f t="shared" si="5"/>
        <v>787567</v>
      </c>
      <c r="G56" s="15">
        <f t="shared" si="5"/>
        <v>2000000</v>
      </c>
      <c r="H56" s="15"/>
      <c r="I56" s="15"/>
      <c r="J56" s="15"/>
      <c r="K56" s="15">
        <f t="shared" si="3"/>
        <v>-23353772</v>
      </c>
    </row>
    <row r="57" spans="1:11" ht="15.75" x14ac:dyDescent="0.25">
      <c r="A57" s="16">
        <f t="shared" si="0"/>
        <v>48</v>
      </c>
      <c r="B57" s="17">
        <f t="shared" si="1"/>
        <v>-23353772</v>
      </c>
      <c r="C57" s="12" t="s">
        <v>22</v>
      </c>
      <c r="D57" s="13" t="s">
        <v>31</v>
      </c>
      <c r="E57" s="14">
        <f t="shared" si="5"/>
        <v>1212433</v>
      </c>
      <c r="F57" s="15">
        <f t="shared" si="5"/>
        <v>787567</v>
      </c>
      <c r="G57" s="15">
        <f t="shared" si="5"/>
        <v>2000000</v>
      </c>
      <c r="H57" s="15"/>
      <c r="I57" s="15"/>
      <c r="J57" s="15"/>
      <c r="K57" s="15">
        <f t="shared" si="3"/>
        <v>-24566205</v>
      </c>
    </row>
    <row r="58" spans="1:11" ht="15.75" x14ac:dyDescent="0.25">
      <c r="A58" s="16">
        <f t="shared" si="0"/>
        <v>49</v>
      </c>
      <c r="B58" s="17">
        <f t="shared" si="1"/>
        <v>-24566205</v>
      </c>
      <c r="C58" s="12" t="s">
        <v>23</v>
      </c>
      <c r="D58" s="13" t="s">
        <v>31</v>
      </c>
      <c r="E58" s="14">
        <f t="shared" si="5"/>
        <v>1212433</v>
      </c>
      <c r="F58" s="15">
        <f t="shared" si="5"/>
        <v>787567</v>
      </c>
      <c r="G58" s="15">
        <f t="shared" si="5"/>
        <v>2000000</v>
      </c>
      <c r="H58" s="15"/>
      <c r="I58" s="15"/>
      <c r="J58" s="15"/>
      <c r="K58" s="15">
        <f t="shared" si="3"/>
        <v>-25778638</v>
      </c>
    </row>
    <row r="59" spans="1:11" ht="15.75" x14ac:dyDescent="0.25">
      <c r="A59" s="16">
        <f t="shared" si="0"/>
        <v>50</v>
      </c>
      <c r="B59" s="17">
        <f t="shared" si="1"/>
        <v>-25778638</v>
      </c>
      <c r="C59" s="12" t="s">
        <v>24</v>
      </c>
      <c r="D59" s="13" t="s">
        <v>31</v>
      </c>
      <c r="E59" s="14">
        <f t="shared" ref="E59:G62" si="6">+E58</f>
        <v>1212433</v>
      </c>
      <c r="F59" s="15">
        <f t="shared" si="6"/>
        <v>787567</v>
      </c>
      <c r="G59" s="15">
        <f t="shared" si="6"/>
        <v>2000000</v>
      </c>
      <c r="H59" s="15"/>
      <c r="I59" s="15"/>
      <c r="J59" s="15"/>
      <c r="K59" s="15">
        <f t="shared" si="3"/>
        <v>-26991071</v>
      </c>
    </row>
    <row r="60" spans="1:11" ht="15.75" x14ac:dyDescent="0.25">
      <c r="A60" s="16">
        <f t="shared" si="0"/>
        <v>51</v>
      </c>
      <c r="B60" s="17">
        <f t="shared" si="1"/>
        <v>-26991071</v>
      </c>
      <c r="C60" s="12" t="s">
        <v>25</v>
      </c>
      <c r="D60" s="13" t="s">
        <v>31</v>
      </c>
      <c r="E60" s="14">
        <f t="shared" si="6"/>
        <v>1212433</v>
      </c>
      <c r="F60" s="15">
        <f t="shared" si="6"/>
        <v>787567</v>
      </c>
      <c r="G60" s="15">
        <f t="shared" si="6"/>
        <v>2000000</v>
      </c>
      <c r="H60" s="15"/>
      <c r="I60" s="15"/>
      <c r="J60" s="15"/>
      <c r="K60" s="15">
        <f t="shared" si="3"/>
        <v>-28203504</v>
      </c>
    </row>
    <row r="61" spans="1:11" ht="15.75" x14ac:dyDescent="0.25">
      <c r="A61" s="16">
        <f t="shared" si="0"/>
        <v>52</v>
      </c>
      <c r="B61" s="17">
        <f t="shared" si="1"/>
        <v>-28203504</v>
      </c>
      <c r="C61" s="12" t="s">
        <v>26</v>
      </c>
      <c r="D61" s="13" t="s">
        <v>31</v>
      </c>
      <c r="E61" s="14">
        <f t="shared" si="6"/>
        <v>1212433</v>
      </c>
      <c r="F61" s="15">
        <f t="shared" si="6"/>
        <v>787567</v>
      </c>
      <c r="G61" s="15">
        <f t="shared" si="6"/>
        <v>2000000</v>
      </c>
      <c r="H61" s="15"/>
      <c r="I61" s="15"/>
      <c r="J61" s="15"/>
      <c r="K61" s="15">
        <f t="shared" si="3"/>
        <v>-29415937</v>
      </c>
    </row>
    <row r="62" spans="1:11" ht="15.75" x14ac:dyDescent="0.25">
      <c r="A62" s="16">
        <f t="shared" si="0"/>
        <v>53</v>
      </c>
      <c r="B62" s="17">
        <f t="shared" si="1"/>
        <v>-29415937</v>
      </c>
      <c r="C62" s="12" t="s">
        <v>16</v>
      </c>
      <c r="D62" s="13" t="s">
        <v>31</v>
      </c>
      <c r="E62" s="14">
        <f t="shared" si="6"/>
        <v>1212433</v>
      </c>
      <c r="F62" s="15">
        <f t="shared" si="6"/>
        <v>787567</v>
      </c>
      <c r="G62" s="15">
        <f t="shared" si="6"/>
        <v>2000000</v>
      </c>
      <c r="H62" s="15"/>
      <c r="I62" s="15"/>
      <c r="J62" s="15"/>
      <c r="K62" s="15">
        <f t="shared" si="3"/>
        <v>-30628370</v>
      </c>
    </row>
  </sheetData>
  <pageMargins left="0.70866141732283472" right="0.70866141732283472" top="0.74803149606299213" bottom="0.74803149606299213" header="0.31496062992125984" footer="0.31496062992125984"/>
  <pageSetup paperSize="9" scale="73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22" workbookViewId="0">
      <selection activeCell="L40" sqref="L40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105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106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50000000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40</v>
      </c>
      <c r="B8" s="1"/>
      <c r="C8" s="1"/>
      <c r="D8" s="2">
        <v>36</v>
      </c>
      <c r="E8" s="7"/>
      <c r="F8" s="8">
        <f>+C5*C6</f>
        <v>600000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50000000</v>
      </c>
      <c r="C10" s="12" t="s">
        <v>23</v>
      </c>
      <c r="D10" s="13" t="s">
        <v>28</v>
      </c>
      <c r="E10" s="14">
        <f>1200000-F10</f>
        <v>600000</v>
      </c>
      <c r="F10" s="18">
        <v>600000</v>
      </c>
      <c r="G10" s="15">
        <f>+E10+F10</f>
        <v>1200000</v>
      </c>
      <c r="H10" s="15"/>
      <c r="I10" s="15"/>
      <c r="J10" s="15"/>
      <c r="K10" s="15">
        <f>B10-E10-H10-I10-J10</f>
        <v>49400000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49400000</v>
      </c>
      <c r="C11" s="12" t="s">
        <v>24</v>
      </c>
      <c r="D11" s="13" t="s">
        <v>28</v>
      </c>
      <c r="E11" s="14">
        <f t="shared" ref="E11:G26" si="2">+E10</f>
        <v>600000</v>
      </c>
      <c r="F11" s="15">
        <f t="shared" si="2"/>
        <v>600000</v>
      </c>
      <c r="G11" s="15">
        <f t="shared" si="2"/>
        <v>1200000</v>
      </c>
      <c r="H11" s="15"/>
      <c r="I11" s="15"/>
      <c r="J11" s="15"/>
      <c r="K11" s="15">
        <f t="shared" ref="K11:K74" si="3">B11-E11-H11-I11-J11</f>
        <v>48800000</v>
      </c>
    </row>
    <row r="12" spans="1:11" ht="15.75" customHeight="1" x14ac:dyDescent="0.25">
      <c r="A12" s="16">
        <f t="shared" si="0"/>
        <v>3</v>
      </c>
      <c r="B12" s="17">
        <f t="shared" si="1"/>
        <v>48800000</v>
      </c>
      <c r="C12" s="12" t="s">
        <v>25</v>
      </c>
      <c r="D12" s="13" t="s">
        <v>28</v>
      </c>
      <c r="E12" s="14">
        <f t="shared" si="2"/>
        <v>600000</v>
      </c>
      <c r="F12" s="15">
        <f t="shared" si="2"/>
        <v>600000</v>
      </c>
      <c r="G12" s="15">
        <f t="shared" si="2"/>
        <v>1200000</v>
      </c>
      <c r="H12" s="15"/>
      <c r="I12" s="15"/>
      <c r="J12" s="15"/>
      <c r="K12" s="15">
        <f t="shared" si="3"/>
        <v>48200000</v>
      </c>
    </row>
    <row r="13" spans="1:11" ht="15.75" customHeight="1" x14ac:dyDescent="0.25">
      <c r="A13" s="16">
        <f t="shared" si="0"/>
        <v>4</v>
      </c>
      <c r="B13" s="17">
        <f t="shared" si="1"/>
        <v>48200000</v>
      </c>
      <c r="C13" s="12" t="s">
        <v>26</v>
      </c>
      <c r="D13" s="13" t="s">
        <v>28</v>
      </c>
      <c r="E13" s="14">
        <f t="shared" si="2"/>
        <v>600000</v>
      </c>
      <c r="F13" s="15">
        <f t="shared" si="2"/>
        <v>600000</v>
      </c>
      <c r="G13" s="15">
        <f t="shared" si="2"/>
        <v>1200000</v>
      </c>
      <c r="H13" s="15"/>
      <c r="I13" s="15"/>
      <c r="J13" s="15"/>
      <c r="K13" s="15">
        <f t="shared" si="3"/>
        <v>47600000</v>
      </c>
    </row>
    <row r="14" spans="1:11" ht="15.75" customHeight="1" x14ac:dyDescent="0.25">
      <c r="A14" s="16">
        <f t="shared" si="0"/>
        <v>5</v>
      </c>
      <c r="B14" s="17">
        <f t="shared" si="1"/>
        <v>47600000</v>
      </c>
      <c r="C14" s="12" t="s">
        <v>16</v>
      </c>
      <c r="D14" s="13" t="s">
        <v>28</v>
      </c>
      <c r="E14" s="14">
        <f t="shared" si="2"/>
        <v>600000</v>
      </c>
      <c r="F14" s="15">
        <f t="shared" si="2"/>
        <v>600000</v>
      </c>
      <c r="G14" s="15">
        <f t="shared" si="2"/>
        <v>1200000</v>
      </c>
      <c r="H14" s="15"/>
      <c r="I14" s="15"/>
      <c r="J14" s="15">
        <v>2500000</v>
      </c>
      <c r="K14" s="15">
        <f t="shared" si="3"/>
        <v>44500000</v>
      </c>
    </row>
    <row r="15" spans="1:11" ht="15.75" customHeight="1" x14ac:dyDescent="0.25">
      <c r="A15" s="16">
        <f t="shared" si="0"/>
        <v>6</v>
      </c>
      <c r="B15" s="17">
        <f t="shared" si="1"/>
        <v>44500000</v>
      </c>
      <c r="C15" s="12" t="s">
        <v>17</v>
      </c>
      <c r="D15" s="13" t="s">
        <v>29</v>
      </c>
      <c r="E15" s="14">
        <f t="shared" si="2"/>
        <v>600000</v>
      </c>
      <c r="F15" s="15">
        <f t="shared" si="2"/>
        <v>600000</v>
      </c>
      <c r="G15" s="15">
        <f t="shared" si="2"/>
        <v>1200000</v>
      </c>
      <c r="H15" s="15"/>
      <c r="I15" s="15"/>
      <c r="J15" s="15"/>
      <c r="K15" s="15">
        <f t="shared" si="3"/>
        <v>43900000</v>
      </c>
    </row>
    <row r="16" spans="1:11" ht="15.75" customHeight="1" x14ac:dyDescent="0.25">
      <c r="A16" s="16">
        <f t="shared" si="0"/>
        <v>7</v>
      </c>
      <c r="B16" s="17">
        <f t="shared" si="1"/>
        <v>43900000</v>
      </c>
      <c r="C16" s="12" t="s">
        <v>18</v>
      </c>
      <c r="D16" s="13" t="s">
        <v>29</v>
      </c>
      <c r="E16" s="14">
        <f t="shared" si="2"/>
        <v>600000</v>
      </c>
      <c r="F16" s="15">
        <f t="shared" si="2"/>
        <v>600000</v>
      </c>
      <c r="G16" s="15">
        <f t="shared" si="2"/>
        <v>1200000</v>
      </c>
      <c r="H16" s="15"/>
      <c r="I16" s="15"/>
      <c r="J16" s="15"/>
      <c r="K16" s="15">
        <f t="shared" si="3"/>
        <v>43300000</v>
      </c>
    </row>
    <row r="17" spans="1:11" ht="15.75" customHeight="1" x14ac:dyDescent="0.25">
      <c r="A17" s="16">
        <f t="shared" si="0"/>
        <v>8</v>
      </c>
      <c r="B17" s="17">
        <f t="shared" si="1"/>
        <v>43300000</v>
      </c>
      <c r="C17" s="12" t="s">
        <v>27</v>
      </c>
      <c r="D17" s="13" t="s">
        <v>29</v>
      </c>
      <c r="E17" s="14">
        <f t="shared" si="2"/>
        <v>600000</v>
      </c>
      <c r="F17" s="15">
        <f t="shared" si="2"/>
        <v>600000</v>
      </c>
      <c r="G17" s="15">
        <f t="shared" si="2"/>
        <v>1200000</v>
      </c>
      <c r="H17" s="15"/>
      <c r="I17" s="15"/>
      <c r="J17" s="15"/>
      <c r="K17" s="15">
        <f t="shared" si="3"/>
        <v>42700000</v>
      </c>
    </row>
    <row r="18" spans="1:11" ht="15.75" customHeight="1" x14ac:dyDescent="0.25">
      <c r="A18" s="16">
        <f t="shared" si="0"/>
        <v>9</v>
      </c>
      <c r="B18" s="17">
        <f t="shared" si="1"/>
        <v>42700000</v>
      </c>
      <c r="C18" s="12" t="s">
        <v>19</v>
      </c>
      <c r="D18" s="13" t="s">
        <v>29</v>
      </c>
      <c r="E18" s="14">
        <f t="shared" si="2"/>
        <v>600000</v>
      </c>
      <c r="F18" s="15">
        <f t="shared" si="2"/>
        <v>600000</v>
      </c>
      <c r="G18" s="15">
        <f t="shared" si="2"/>
        <v>1200000</v>
      </c>
      <c r="H18" s="15">
        <v>5000000</v>
      </c>
      <c r="I18" s="15"/>
      <c r="J18" s="15"/>
      <c r="K18" s="15">
        <f t="shared" si="3"/>
        <v>37100000</v>
      </c>
    </row>
    <row r="19" spans="1:11" ht="15.75" customHeight="1" x14ac:dyDescent="0.25">
      <c r="A19" s="16">
        <f t="shared" si="0"/>
        <v>10</v>
      </c>
      <c r="B19" s="17">
        <f t="shared" si="1"/>
        <v>37100000</v>
      </c>
      <c r="C19" s="12" t="s">
        <v>20</v>
      </c>
      <c r="D19" s="13" t="s">
        <v>29</v>
      </c>
      <c r="E19" s="14">
        <f t="shared" si="2"/>
        <v>600000</v>
      </c>
      <c r="F19" s="15">
        <f t="shared" si="2"/>
        <v>600000</v>
      </c>
      <c r="G19" s="15">
        <f t="shared" si="2"/>
        <v>1200000</v>
      </c>
      <c r="H19" s="31"/>
      <c r="I19" s="15">
        <v>2500000</v>
      </c>
      <c r="J19" s="15"/>
      <c r="K19" s="15">
        <f t="shared" si="3"/>
        <v>34000000</v>
      </c>
    </row>
    <row r="20" spans="1:11" ht="15.75" customHeight="1" x14ac:dyDescent="0.25">
      <c r="A20" s="16">
        <f t="shared" si="0"/>
        <v>11</v>
      </c>
      <c r="B20" s="17">
        <f t="shared" si="1"/>
        <v>34000000</v>
      </c>
      <c r="C20" s="12" t="s">
        <v>21</v>
      </c>
      <c r="D20" s="13" t="s">
        <v>29</v>
      </c>
      <c r="E20" s="14">
        <f t="shared" si="2"/>
        <v>600000</v>
      </c>
      <c r="F20" s="15">
        <f t="shared" si="2"/>
        <v>600000</v>
      </c>
      <c r="G20" s="15">
        <f t="shared" si="2"/>
        <v>1200000</v>
      </c>
      <c r="H20" s="15"/>
      <c r="I20" s="15"/>
      <c r="J20" s="15"/>
      <c r="K20" s="15">
        <f t="shared" si="3"/>
        <v>33400000</v>
      </c>
    </row>
    <row r="21" spans="1:11" ht="15.75" customHeight="1" x14ac:dyDescent="0.25">
      <c r="A21" s="16">
        <f t="shared" si="0"/>
        <v>12</v>
      </c>
      <c r="B21" s="17">
        <f t="shared" si="1"/>
        <v>33400000</v>
      </c>
      <c r="C21" s="12" t="s">
        <v>22</v>
      </c>
      <c r="D21" s="13" t="s">
        <v>29</v>
      </c>
      <c r="E21" s="14">
        <f t="shared" si="2"/>
        <v>600000</v>
      </c>
      <c r="F21" s="15">
        <f t="shared" si="2"/>
        <v>600000</v>
      </c>
      <c r="G21" s="15">
        <f t="shared" si="2"/>
        <v>1200000</v>
      </c>
      <c r="H21" s="15"/>
      <c r="I21" s="15"/>
      <c r="J21" s="15"/>
      <c r="K21" s="15">
        <f t="shared" si="3"/>
        <v>32800000</v>
      </c>
    </row>
    <row r="22" spans="1:11" ht="15.75" customHeight="1" x14ac:dyDescent="0.25">
      <c r="A22" s="16">
        <f t="shared" si="0"/>
        <v>13</v>
      </c>
      <c r="B22" s="17">
        <f t="shared" si="1"/>
        <v>32800000</v>
      </c>
      <c r="C22" s="12" t="s">
        <v>23</v>
      </c>
      <c r="D22" s="13" t="s">
        <v>29</v>
      </c>
      <c r="E22" s="14">
        <f t="shared" si="2"/>
        <v>600000</v>
      </c>
      <c r="F22" s="15">
        <f t="shared" si="2"/>
        <v>600000</v>
      </c>
      <c r="G22" s="15">
        <f t="shared" si="2"/>
        <v>1200000</v>
      </c>
      <c r="H22" s="15"/>
      <c r="I22" s="15"/>
      <c r="J22" s="15"/>
      <c r="K22" s="15">
        <f t="shared" si="3"/>
        <v>32200000</v>
      </c>
    </row>
    <row r="23" spans="1:11" ht="15.75" customHeight="1" x14ac:dyDescent="0.25">
      <c r="A23" s="16">
        <f t="shared" si="0"/>
        <v>14</v>
      </c>
      <c r="B23" s="17">
        <f t="shared" si="1"/>
        <v>32200000</v>
      </c>
      <c r="C23" s="12" t="s">
        <v>24</v>
      </c>
      <c r="D23" s="13" t="s">
        <v>29</v>
      </c>
      <c r="E23" s="14">
        <f t="shared" si="2"/>
        <v>600000</v>
      </c>
      <c r="F23" s="15">
        <f t="shared" si="2"/>
        <v>600000</v>
      </c>
      <c r="G23" s="15">
        <f t="shared" si="2"/>
        <v>1200000</v>
      </c>
      <c r="H23" s="15"/>
      <c r="I23" s="15"/>
      <c r="J23" s="15"/>
      <c r="K23" s="15">
        <f t="shared" si="3"/>
        <v>31600000</v>
      </c>
    </row>
    <row r="24" spans="1:11" ht="15.75" customHeight="1" x14ac:dyDescent="0.25">
      <c r="A24" s="16">
        <f t="shared" si="0"/>
        <v>15</v>
      </c>
      <c r="B24" s="17">
        <f t="shared" si="1"/>
        <v>31600000</v>
      </c>
      <c r="C24" s="12" t="s">
        <v>25</v>
      </c>
      <c r="D24" s="13" t="s">
        <v>29</v>
      </c>
      <c r="E24" s="14">
        <f t="shared" si="2"/>
        <v>600000</v>
      </c>
      <c r="F24" s="15">
        <f t="shared" si="2"/>
        <v>600000</v>
      </c>
      <c r="G24" s="15">
        <f t="shared" si="2"/>
        <v>1200000</v>
      </c>
      <c r="H24" s="15"/>
      <c r="I24" s="15"/>
      <c r="J24" s="15"/>
      <c r="K24" s="15">
        <f t="shared" si="3"/>
        <v>31000000</v>
      </c>
    </row>
    <row r="25" spans="1:11" ht="15.75" customHeight="1" x14ac:dyDescent="0.25">
      <c r="A25" s="16">
        <f t="shared" si="0"/>
        <v>16</v>
      </c>
      <c r="B25" s="17">
        <f t="shared" si="1"/>
        <v>31000000</v>
      </c>
      <c r="C25" s="12" t="s">
        <v>26</v>
      </c>
      <c r="D25" s="13" t="s">
        <v>29</v>
      </c>
      <c r="E25" s="14">
        <f t="shared" si="2"/>
        <v>600000</v>
      </c>
      <c r="F25" s="15">
        <f t="shared" si="2"/>
        <v>600000</v>
      </c>
      <c r="G25" s="15">
        <f t="shared" si="2"/>
        <v>1200000</v>
      </c>
      <c r="H25" s="15"/>
      <c r="I25" s="15"/>
      <c r="J25" s="15"/>
      <c r="K25" s="15">
        <f t="shared" si="3"/>
        <v>30400000</v>
      </c>
    </row>
    <row r="26" spans="1:11" ht="15.75" customHeight="1" x14ac:dyDescent="0.25">
      <c r="A26" s="16">
        <f t="shared" si="0"/>
        <v>17</v>
      </c>
      <c r="B26" s="17">
        <f t="shared" si="1"/>
        <v>30400000</v>
      </c>
      <c r="C26" s="12" t="s">
        <v>16</v>
      </c>
      <c r="D26" s="13" t="s">
        <v>29</v>
      </c>
      <c r="E26" s="14">
        <f t="shared" si="2"/>
        <v>600000</v>
      </c>
      <c r="F26" s="15">
        <f t="shared" si="2"/>
        <v>600000</v>
      </c>
      <c r="G26" s="15">
        <f t="shared" si="2"/>
        <v>1200000</v>
      </c>
      <c r="H26" s="15"/>
      <c r="I26" s="15"/>
      <c r="J26" s="15">
        <v>2500000</v>
      </c>
      <c r="K26" s="15">
        <f t="shared" si="3"/>
        <v>27300000</v>
      </c>
    </row>
    <row r="27" spans="1:11" ht="15.75" customHeight="1" x14ac:dyDescent="0.25">
      <c r="A27" s="16">
        <f t="shared" si="0"/>
        <v>18</v>
      </c>
      <c r="B27" s="17">
        <f t="shared" si="1"/>
        <v>27300000</v>
      </c>
      <c r="C27" s="12" t="s">
        <v>17</v>
      </c>
      <c r="D27" s="13" t="s">
        <v>30</v>
      </c>
      <c r="E27" s="14">
        <f t="shared" ref="E27:G42" si="4">+E26</f>
        <v>600000</v>
      </c>
      <c r="F27" s="15">
        <f t="shared" si="4"/>
        <v>600000</v>
      </c>
      <c r="G27" s="15">
        <f t="shared" si="4"/>
        <v>1200000</v>
      </c>
      <c r="H27" s="15"/>
      <c r="I27" s="15"/>
      <c r="J27" s="15"/>
      <c r="K27" s="15">
        <f t="shared" si="3"/>
        <v>26700000</v>
      </c>
    </row>
    <row r="28" spans="1:11" ht="15.75" customHeight="1" x14ac:dyDescent="0.25">
      <c r="A28" s="16">
        <f t="shared" si="0"/>
        <v>19</v>
      </c>
      <c r="B28" s="17">
        <f t="shared" si="1"/>
        <v>26700000</v>
      </c>
      <c r="C28" s="12" t="s">
        <v>18</v>
      </c>
      <c r="D28" s="13" t="s">
        <v>30</v>
      </c>
      <c r="E28" s="14">
        <f t="shared" si="4"/>
        <v>600000</v>
      </c>
      <c r="F28" s="15">
        <f t="shared" si="4"/>
        <v>600000</v>
      </c>
      <c r="G28" s="15">
        <f t="shared" si="4"/>
        <v>1200000</v>
      </c>
      <c r="H28" s="15"/>
      <c r="I28" s="15"/>
      <c r="J28" s="15"/>
      <c r="K28" s="15">
        <f t="shared" si="3"/>
        <v>26100000</v>
      </c>
    </row>
    <row r="29" spans="1:11" ht="15.75" customHeight="1" x14ac:dyDescent="0.25">
      <c r="A29" s="16">
        <f t="shared" si="0"/>
        <v>20</v>
      </c>
      <c r="B29" s="17">
        <f t="shared" si="1"/>
        <v>26100000</v>
      </c>
      <c r="C29" s="12" t="s">
        <v>27</v>
      </c>
      <c r="D29" s="13" t="s">
        <v>30</v>
      </c>
      <c r="E29" s="14">
        <f t="shared" si="4"/>
        <v>600000</v>
      </c>
      <c r="F29" s="15">
        <f t="shared" si="4"/>
        <v>600000</v>
      </c>
      <c r="G29" s="15">
        <f t="shared" si="4"/>
        <v>1200000</v>
      </c>
      <c r="H29" s="15"/>
      <c r="I29" s="15"/>
      <c r="J29" s="15"/>
      <c r="K29" s="15">
        <f t="shared" si="3"/>
        <v>25500000</v>
      </c>
    </row>
    <row r="30" spans="1:11" ht="15.75" customHeight="1" x14ac:dyDescent="0.25">
      <c r="A30" s="16">
        <f t="shared" si="0"/>
        <v>21</v>
      </c>
      <c r="B30" s="17">
        <f t="shared" si="1"/>
        <v>25500000</v>
      </c>
      <c r="C30" s="12" t="s">
        <v>19</v>
      </c>
      <c r="D30" s="13" t="s">
        <v>30</v>
      </c>
      <c r="E30" s="14">
        <f t="shared" si="4"/>
        <v>600000</v>
      </c>
      <c r="F30" s="15">
        <f t="shared" si="4"/>
        <v>600000</v>
      </c>
      <c r="G30" s="15">
        <f t="shared" si="4"/>
        <v>1200000</v>
      </c>
      <c r="H30" s="15">
        <v>5000000</v>
      </c>
      <c r="I30" s="15"/>
      <c r="J30" s="15"/>
      <c r="K30" s="15">
        <f t="shared" si="3"/>
        <v>19900000</v>
      </c>
    </row>
    <row r="31" spans="1:11" ht="15.75" customHeight="1" x14ac:dyDescent="0.25">
      <c r="A31" s="16">
        <f t="shared" si="0"/>
        <v>22</v>
      </c>
      <c r="B31" s="17">
        <f t="shared" si="1"/>
        <v>19900000</v>
      </c>
      <c r="C31" s="12" t="s">
        <v>20</v>
      </c>
      <c r="D31" s="13" t="s">
        <v>30</v>
      </c>
      <c r="E31" s="14">
        <f t="shared" si="4"/>
        <v>600000</v>
      </c>
      <c r="F31" s="15">
        <f t="shared" si="4"/>
        <v>600000</v>
      </c>
      <c r="G31" s="15">
        <f t="shared" si="4"/>
        <v>1200000</v>
      </c>
      <c r="H31" s="31"/>
      <c r="I31" s="15">
        <v>2500000</v>
      </c>
      <c r="J31" s="15"/>
      <c r="K31" s="15">
        <f t="shared" si="3"/>
        <v>16800000</v>
      </c>
    </row>
    <row r="32" spans="1:11" ht="15.75" customHeight="1" x14ac:dyDescent="0.25">
      <c r="A32" s="16">
        <f t="shared" si="0"/>
        <v>23</v>
      </c>
      <c r="B32" s="17">
        <f t="shared" si="1"/>
        <v>16800000</v>
      </c>
      <c r="C32" s="12" t="s">
        <v>21</v>
      </c>
      <c r="D32" s="13" t="s">
        <v>30</v>
      </c>
      <c r="E32" s="14">
        <f t="shared" si="4"/>
        <v>600000</v>
      </c>
      <c r="F32" s="15">
        <f t="shared" si="4"/>
        <v>600000</v>
      </c>
      <c r="G32" s="15">
        <f t="shared" si="4"/>
        <v>1200000</v>
      </c>
      <c r="H32" s="15"/>
      <c r="I32" s="15"/>
      <c r="J32" s="15"/>
      <c r="K32" s="15">
        <f t="shared" si="3"/>
        <v>16200000</v>
      </c>
    </row>
    <row r="33" spans="1:11" ht="15.75" customHeight="1" x14ac:dyDescent="0.25">
      <c r="A33" s="16">
        <f t="shared" si="0"/>
        <v>24</v>
      </c>
      <c r="B33" s="17">
        <f t="shared" si="1"/>
        <v>16200000</v>
      </c>
      <c r="C33" s="12" t="s">
        <v>22</v>
      </c>
      <c r="D33" s="13" t="s">
        <v>30</v>
      </c>
      <c r="E33" s="14">
        <f t="shared" si="4"/>
        <v>600000</v>
      </c>
      <c r="F33" s="15">
        <f t="shared" si="4"/>
        <v>600000</v>
      </c>
      <c r="G33" s="15">
        <f t="shared" si="4"/>
        <v>1200000</v>
      </c>
      <c r="H33" s="15"/>
      <c r="I33" s="15"/>
      <c r="J33" s="15"/>
      <c r="K33" s="15">
        <f t="shared" si="3"/>
        <v>15600000</v>
      </c>
    </row>
    <row r="34" spans="1:11" ht="15.75" customHeight="1" x14ac:dyDescent="0.25">
      <c r="A34" s="16">
        <f t="shared" si="0"/>
        <v>25</v>
      </c>
      <c r="B34" s="17">
        <f t="shared" si="1"/>
        <v>15600000</v>
      </c>
      <c r="C34" s="12" t="s">
        <v>23</v>
      </c>
      <c r="D34" s="13" t="s">
        <v>30</v>
      </c>
      <c r="E34" s="14">
        <f t="shared" si="4"/>
        <v>600000</v>
      </c>
      <c r="F34" s="15">
        <f t="shared" si="4"/>
        <v>600000</v>
      </c>
      <c r="G34" s="15">
        <f t="shared" si="4"/>
        <v>1200000</v>
      </c>
      <c r="H34" s="15"/>
      <c r="I34" s="15"/>
      <c r="J34" s="15"/>
      <c r="K34" s="15">
        <f t="shared" si="3"/>
        <v>15000000</v>
      </c>
    </row>
    <row r="35" spans="1:11" ht="15.75" customHeight="1" x14ac:dyDescent="0.25">
      <c r="A35" s="16">
        <f t="shared" si="0"/>
        <v>26</v>
      </c>
      <c r="B35" s="17">
        <f t="shared" si="1"/>
        <v>15000000</v>
      </c>
      <c r="C35" s="12" t="s">
        <v>24</v>
      </c>
      <c r="D35" s="13" t="s">
        <v>30</v>
      </c>
      <c r="E35" s="14">
        <f t="shared" si="4"/>
        <v>600000</v>
      </c>
      <c r="F35" s="15">
        <f t="shared" si="4"/>
        <v>600000</v>
      </c>
      <c r="G35" s="15">
        <f t="shared" si="4"/>
        <v>1200000</v>
      </c>
      <c r="H35" s="15"/>
      <c r="I35" s="15"/>
      <c r="J35" s="15"/>
      <c r="K35" s="15">
        <f t="shared" si="3"/>
        <v>14400000</v>
      </c>
    </row>
    <row r="36" spans="1:11" ht="15.75" customHeight="1" x14ac:dyDescent="0.25">
      <c r="A36" s="16">
        <f t="shared" si="0"/>
        <v>27</v>
      </c>
      <c r="B36" s="17">
        <f t="shared" si="1"/>
        <v>14400000</v>
      </c>
      <c r="C36" s="12" t="s">
        <v>25</v>
      </c>
      <c r="D36" s="13" t="s">
        <v>30</v>
      </c>
      <c r="E36" s="14">
        <f t="shared" si="4"/>
        <v>600000</v>
      </c>
      <c r="F36" s="15">
        <f t="shared" si="4"/>
        <v>600000</v>
      </c>
      <c r="G36" s="15">
        <f t="shared" si="4"/>
        <v>1200000</v>
      </c>
      <c r="H36" s="15"/>
      <c r="I36" s="15"/>
      <c r="J36" s="15"/>
      <c r="K36" s="15">
        <f t="shared" si="3"/>
        <v>13800000</v>
      </c>
    </row>
    <row r="37" spans="1:11" ht="15.75" customHeight="1" x14ac:dyDescent="0.25">
      <c r="A37" s="16">
        <f t="shared" si="0"/>
        <v>28</v>
      </c>
      <c r="B37" s="17">
        <f t="shared" si="1"/>
        <v>13800000</v>
      </c>
      <c r="C37" s="12" t="s">
        <v>26</v>
      </c>
      <c r="D37" s="13" t="s">
        <v>30</v>
      </c>
      <c r="E37" s="14">
        <f t="shared" si="4"/>
        <v>600000</v>
      </c>
      <c r="F37" s="15">
        <f t="shared" si="4"/>
        <v>600000</v>
      </c>
      <c r="G37" s="15">
        <f t="shared" si="4"/>
        <v>1200000</v>
      </c>
      <c r="H37" s="15"/>
      <c r="I37" s="15"/>
      <c r="J37" s="15"/>
      <c r="K37" s="15">
        <f t="shared" si="3"/>
        <v>13200000</v>
      </c>
    </row>
    <row r="38" spans="1:11" ht="15.75" customHeight="1" x14ac:dyDescent="0.25">
      <c r="A38" s="16">
        <f t="shared" si="0"/>
        <v>29</v>
      </c>
      <c r="B38" s="17">
        <f t="shared" si="1"/>
        <v>13200000</v>
      </c>
      <c r="C38" s="12" t="s">
        <v>16</v>
      </c>
      <c r="D38" s="13" t="s">
        <v>30</v>
      </c>
      <c r="E38" s="14">
        <f t="shared" si="4"/>
        <v>600000</v>
      </c>
      <c r="F38" s="15">
        <f t="shared" si="4"/>
        <v>600000</v>
      </c>
      <c r="G38" s="15">
        <f t="shared" si="4"/>
        <v>1200000</v>
      </c>
      <c r="H38" s="15"/>
      <c r="I38" s="15"/>
      <c r="J38" s="15">
        <v>2500000</v>
      </c>
      <c r="K38" s="15">
        <f t="shared" si="3"/>
        <v>10100000</v>
      </c>
    </row>
    <row r="39" spans="1:11" ht="15.75" customHeight="1" x14ac:dyDescent="0.25">
      <c r="A39" s="16">
        <f t="shared" si="0"/>
        <v>30</v>
      </c>
      <c r="B39" s="17">
        <f t="shared" si="1"/>
        <v>10100000</v>
      </c>
      <c r="C39" s="12" t="s">
        <v>17</v>
      </c>
      <c r="D39" s="13" t="s">
        <v>31</v>
      </c>
      <c r="E39" s="14">
        <f t="shared" si="4"/>
        <v>600000</v>
      </c>
      <c r="F39" s="15">
        <f t="shared" si="4"/>
        <v>600000</v>
      </c>
      <c r="G39" s="15">
        <f t="shared" si="4"/>
        <v>1200000</v>
      </c>
      <c r="H39" s="15"/>
      <c r="I39" s="15"/>
      <c r="J39" s="15"/>
      <c r="K39" s="15">
        <f t="shared" si="3"/>
        <v>9500000</v>
      </c>
    </row>
    <row r="40" spans="1:11" ht="15.75" customHeight="1" x14ac:dyDescent="0.25">
      <c r="A40" s="16">
        <f t="shared" si="0"/>
        <v>31</v>
      </c>
      <c r="B40" s="17">
        <f t="shared" si="1"/>
        <v>9500000</v>
      </c>
      <c r="C40" s="12" t="s">
        <v>18</v>
      </c>
      <c r="D40" s="13" t="s">
        <v>31</v>
      </c>
      <c r="E40" s="14">
        <f t="shared" si="4"/>
        <v>600000</v>
      </c>
      <c r="F40" s="15">
        <f t="shared" si="4"/>
        <v>600000</v>
      </c>
      <c r="G40" s="15">
        <f t="shared" si="4"/>
        <v>1200000</v>
      </c>
      <c r="H40" s="15"/>
      <c r="I40" s="15"/>
      <c r="J40" s="15"/>
      <c r="K40" s="15">
        <f t="shared" si="3"/>
        <v>8900000</v>
      </c>
    </row>
    <row r="41" spans="1:11" ht="15.75" customHeight="1" x14ac:dyDescent="0.25">
      <c r="A41" s="16">
        <f t="shared" si="0"/>
        <v>32</v>
      </c>
      <c r="B41" s="17">
        <f t="shared" si="1"/>
        <v>8900000</v>
      </c>
      <c r="C41" s="12" t="s">
        <v>27</v>
      </c>
      <c r="D41" s="13" t="s">
        <v>31</v>
      </c>
      <c r="E41" s="14">
        <f t="shared" si="4"/>
        <v>600000</v>
      </c>
      <c r="F41" s="15">
        <f t="shared" si="4"/>
        <v>600000</v>
      </c>
      <c r="G41" s="15">
        <f t="shared" si="4"/>
        <v>1200000</v>
      </c>
      <c r="H41" s="15"/>
      <c r="I41" s="15"/>
      <c r="J41" s="15"/>
      <c r="K41" s="15">
        <f t="shared" si="3"/>
        <v>8300000</v>
      </c>
    </row>
    <row r="42" spans="1:11" ht="15.75" customHeight="1" x14ac:dyDescent="0.25">
      <c r="A42" s="16">
        <f t="shared" si="0"/>
        <v>33</v>
      </c>
      <c r="B42" s="17">
        <f t="shared" si="1"/>
        <v>8300000</v>
      </c>
      <c r="C42" s="12" t="s">
        <v>19</v>
      </c>
      <c r="D42" s="13" t="s">
        <v>31</v>
      </c>
      <c r="E42" s="14">
        <f t="shared" si="4"/>
        <v>600000</v>
      </c>
      <c r="F42" s="15">
        <f t="shared" si="4"/>
        <v>600000</v>
      </c>
      <c r="G42" s="15">
        <f t="shared" si="4"/>
        <v>1200000</v>
      </c>
      <c r="H42" s="15">
        <v>5000000</v>
      </c>
      <c r="I42" s="15"/>
      <c r="J42" s="15"/>
      <c r="K42" s="15">
        <f t="shared" si="3"/>
        <v>2700000</v>
      </c>
    </row>
    <row r="43" spans="1:11" ht="15.75" customHeight="1" x14ac:dyDescent="0.25">
      <c r="A43" s="16">
        <f t="shared" si="0"/>
        <v>34</v>
      </c>
      <c r="B43" s="17">
        <f t="shared" si="1"/>
        <v>2700000</v>
      </c>
      <c r="C43" s="12" t="s">
        <v>20</v>
      </c>
      <c r="D43" s="13" t="s">
        <v>31</v>
      </c>
      <c r="E43" s="14">
        <f t="shared" ref="E43:G58" si="5">+E42</f>
        <v>600000</v>
      </c>
      <c r="F43" s="15">
        <f t="shared" si="5"/>
        <v>600000</v>
      </c>
      <c r="G43" s="15">
        <f t="shared" si="5"/>
        <v>1200000</v>
      </c>
      <c r="H43" s="31"/>
      <c r="I43" s="15">
        <f>2500000-400000</f>
        <v>2100000</v>
      </c>
      <c r="J43" s="15"/>
      <c r="K43" s="15">
        <f t="shared" si="3"/>
        <v>0</v>
      </c>
    </row>
    <row r="44" spans="1:11" ht="15.75" customHeight="1" x14ac:dyDescent="0.25">
      <c r="A44" s="16">
        <f t="shared" si="0"/>
        <v>35</v>
      </c>
      <c r="B44" s="17">
        <f t="shared" si="1"/>
        <v>0</v>
      </c>
      <c r="C44" s="30" t="s">
        <v>21</v>
      </c>
      <c r="D44" s="13" t="s">
        <v>31</v>
      </c>
      <c r="E44" s="14">
        <f t="shared" si="5"/>
        <v>600000</v>
      </c>
      <c r="F44" s="15">
        <f t="shared" si="5"/>
        <v>600000</v>
      </c>
      <c r="G44" s="15">
        <f t="shared" si="5"/>
        <v>1200000</v>
      </c>
      <c r="H44" s="15"/>
      <c r="I44" s="15"/>
      <c r="J44" s="15"/>
      <c r="K44" s="15">
        <f t="shared" si="3"/>
        <v>-600000</v>
      </c>
    </row>
    <row r="45" spans="1:11" ht="15.75" customHeight="1" x14ac:dyDescent="0.25">
      <c r="A45" s="16">
        <f t="shared" si="0"/>
        <v>36</v>
      </c>
      <c r="B45" s="17">
        <f t="shared" si="1"/>
        <v>-600000</v>
      </c>
      <c r="C45" s="12" t="s">
        <v>22</v>
      </c>
      <c r="D45" s="13" t="s">
        <v>31</v>
      </c>
      <c r="E45" s="14">
        <f t="shared" si="5"/>
        <v>600000</v>
      </c>
      <c r="F45" s="15">
        <f t="shared" si="5"/>
        <v>600000</v>
      </c>
      <c r="G45" s="15">
        <f t="shared" si="5"/>
        <v>1200000</v>
      </c>
      <c r="H45" s="15"/>
      <c r="I45" s="15"/>
      <c r="J45" s="15"/>
      <c r="K45" s="15">
        <f t="shared" si="3"/>
        <v>-1200000</v>
      </c>
    </row>
    <row r="46" spans="1:11" ht="15.75" x14ac:dyDescent="0.25">
      <c r="A46" s="16">
        <f t="shared" si="0"/>
        <v>37</v>
      </c>
      <c r="B46" s="17">
        <f t="shared" si="1"/>
        <v>-1200000</v>
      </c>
      <c r="C46" s="12" t="s">
        <v>23</v>
      </c>
      <c r="D46" s="13" t="s">
        <v>31</v>
      </c>
      <c r="E46" s="14">
        <f t="shared" si="5"/>
        <v>600000</v>
      </c>
      <c r="F46" s="15">
        <f t="shared" si="5"/>
        <v>600000</v>
      </c>
      <c r="G46" s="15">
        <f t="shared" si="5"/>
        <v>1200000</v>
      </c>
      <c r="H46" s="15"/>
      <c r="I46" s="15"/>
      <c r="J46" s="15"/>
      <c r="K46" s="15">
        <f t="shared" si="3"/>
        <v>-1800000</v>
      </c>
    </row>
    <row r="47" spans="1:11" ht="15.75" x14ac:dyDescent="0.25">
      <c r="A47" s="16">
        <f t="shared" si="0"/>
        <v>38</v>
      </c>
      <c r="B47" s="17">
        <f t="shared" si="1"/>
        <v>-1800000</v>
      </c>
      <c r="C47" s="12" t="s">
        <v>24</v>
      </c>
      <c r="D47" s="13" t="s">
        <v>31</v>
      </c>
      <c r="E47" s="14">
        <f t="shared" si="5"/>
        <v>600000</v>
      </c>
      <c r="F47" s="15">
        <f t="shared" si="5"/>
        <v>600000</v>
      </c>
      <c r="G47" s="15">
        <f t="shared" si="5"/>
        <v>1200000</v>
      </c>
      <c r="H47" s="15"/>
      <c r="I47" s="15"/>
      <c r="J47" s="15"/>
      <c r="K47" s="15">
        <f t="shared" si="3"/>
        <v>-2400000</v>
      </c>
    </row>
    <row r="48" spans="1:11" ht="15.75" x14ac:dyDescent="0.25">
      <c r="A48" s="16">
        <f t="shared" si="0"/>
        <v>39</v>
      </c>
      <c r="B48" s="17">
        <f t="shared" si="1"/>
        <v>-2400000</v>
      </c>
      <c r="C48" s="12" t="s">
        <v>25</v>
      </c>
      <c r="D48" s="13" t="s">
        <v>31</v>
      </c>
      <c r="E48" s="14">
        <f t="shared" si="5"/>
        <v>600000</v>
      </c>
      <c r="F48" s="15">
        <f t="shared" si="5"/>
        <v>600000</v>
      </c>
      <c r="G48" s="15">
        <f t="shared" si="5"/>
        <v>1200000</v>
      </c>
      <c r="H48" s="15"/>
      <c r="I48" s="15"/>
      <c r="J48" s="15"/>
      <c r="K48" s="15">
        <f t="shared" si="3"/>
        <v>-3000000</v>
      </c>
    </row>
    <row r="49" spans="1:11" ht="15.75" x14ac:dyDescent="0.25">
      <c r="A49" s="16">
        <f t="shared" si="0"/>
        <v>40</v>
      </c>
      <c r="B49" s="17">
        <f t="shared" si="1"/>
        <v>-3000000</v>
      </c>
      <c r="C49" s="12" t="s">
        <v>26</v>
      </c>
      <c r="D49" s="13" t="s">
        <v>31</v>
      </c>
      <c r="E49" s="14">
        <f t="shared" si="5"/>
        <v>600000</v>
      </c>
      <c r="F49" s="15">
        <f t="shared" si="5"/>
        <v>600000</v>
      </c>
      <c r="G49" s="15">
        <f t="shared" si="5"/>
        <v>1200000</v>
      </c>
      <c r="H49" s="15"/>
      <c r="I49" s="15"/>
      <c r="J49" s="15"/>
      <c r="K49" s="15">
        <f t="shared" si="3"/>
        <v>-3600000</v>
      </c>
    </row>
    <row r="50" spans="1:11" ht="15.75" x14ac:dyDescent="0.25">
      <c r="A50" s="16">
        <f t="shared" si="0"/>
        <v>41</v>
      </c>
      <c r="B50" s="17">
        <f t="shared" si="1"/>
        <v>-3600000</v>
      </c>
      <c r="C50" s="12" t="s">
        <v>16</v>
      </c>
      <c r="D50" s="13" t="s">
        <v>31</v>
      </c>
      <c r="E50" s="14">
        <f t="shared" si="5"/>
        <v>600000</v>
      </c>
      <c r="F50" s="15">
        <f t="shared" si="5"/>
        <v>600000</v>
      </c>
      <c r="G50" s="15">
        <f t="shared" si="5"/>
        <v>1200000</v>
      </c>
      <c r="H50" s="15"/>
      <c r="I50" s="15"/>
      <c r="J50" s="15">
        <v>2500000</v>
      </c>
      <c r="K50" s="15">
        <f t="shared" si="3"/>
        <v>-6700000</v>
      </c>
    </row>
    <row r="51" spans="1:11" ht="15.75" x14ac:dyDescent="0.25">
      <c r="A51" s="16">
        <f t="shared" si="0"/>
        <v>42</v>
      </c>
      <c r="B51" s="17">
        <f t="shared" si="1"/>
        <v>-6700000</v>
      </c>
      <c r="C51" s="12" t="s">
        <v>17</v>
      </c>
      <c r="D51" s="13" t="s">
        <v>36</v>
      </c>
      <c r="E51" s="14">
        <f t="shared" si="5"/>
        <v>600000</v>
      </c>
      <c r="F51" s="15">
        <f t="shared" si="5"/>
        <v>600000</v>
      </c>
      <c r="G51" s="15">
        <f t="shared" si="5"/>
        <v>1200000</v>
      </c>
      <c r="H51" s="15"/>
      <c r="I51" s="15"/>
      <c r="J51" s="15"/>
      <c r="K51" s="15">
        <f t="shared" si="3"/>
        <v>-7300000</v>
      </c>
    </row>
    <row r="52" spans="1:11" ht="15.75" x14ac:dyDescent="0.25">
      <c r="A52" s="16">
        <f t="shared" si="0"/>
        <v>43</v>
      </c>
      <c r="B52" s="17">
        <f t="shared" si="1"/>
        <v>-7300000</v>
      </c>
      <c r="C52" s="12" t="s">
        <v>18</v>
      </c>
      <c r="D52" s="13" t="s">
        <v>36</v>
      </c>
      <c r="E52" s="14">
        <f t="shared" si="5"/>
        <v>600000</v>
      </c>
      <c r="F52" s="15">
        <f t="shared" si="5"/>
        <v>600000</v>
      </c>
      <c r="G52" s="15">
        <f t="shared" si="5"/>
        <v>1200000</v>
      </c>
      <c r="H52" s="15"/>
      <c r="I52" s="15"/>
      <c r="J52" s="15"/>
      <c r="K52" s="15">
        <f t="shared" si="3"/>
        <v>-7900000</v>
      </c>
    </row>
    <row r="53" spans="1:11" ht="15.75" x14ac:dyDescent="0.25">
      <c r="A53" s="16">
        <f t="shared" si="0"/>
        <v>44</v>
      </c>
      <c r="B53" s="17">
        <f t="shared" si="1"/>
        <v>-7900000</v>
      </c>
      <c r="C53" s="12" t="s">
        <v>27</v>
      </c>
      <c r="D53" s="13" t="s">
        <v>36</v>
      </c>
      <c r="E53" s="14">
        <f t="shared" si="5"/>
        <v>600000</v>
      </c>
      <c r="F53" s="15">
        <f t="shared" si="5"/>
        <v>600000</v>
      </c>
      <c r="G53" s="15">
        <f t="shared" si="5"/>
        <v>1200000</v>
      </c>
      <c r="H53" s="15"/>
      <c r="I53" s="15"/>
      <c r="J53" s="15"/>
      <c r="K53" s="15">
        <f t="shared" si="3"/>
        <v>-8500000</v>
      </c>
    </row>
    <row r="54" spans="1:11" ht="15.75" x14ac:dyDescent="0.25">
      <c r="A54" s="16">
        <f t="shared" si="0"/>
        <v>45</v>
      </c>
      <c r="B54" s="17">
        <f t="shared" si="1"/>
        <v>-8500000</v>
      </c>
      <c r="C54" s="12" t="s">
        <v>19</v>
      </c>
      <c r="D54" s="13" t="s">
        <v>36</v>
      </c>
      <c r="E54" s="14">
        <f t="shared" si="5"/>
        <v>600000</v>
      </c>
      <c r="F54" s="15">
        <f t="shared" si="5"/>
        <v>600000</v>
      </c>
      <c r="G54" s="15">
        <f t="shared" si="5"/>
        <v>1200000</v>
      </c>
      <c r="H54" s="15">
        <v>5000000</v>
      </c>
      <c r="I54" s="15"/>
      <c r="J54" s="15"/>
      <c r="K54" s="15">
        <f t="shared" si="3"/>
        <v>-14100000</v>
      </c>
    </row>
    <row r="55" spans="1:11" ht="15.75" x14ac:dyDescent="0.25">
      <c r="A55" s="16">
        <f t="shared" si="0"/>
        <v>46</v>
      </c>
      <c r="B55" s="17">
        <f t="shared" si="1"/>
        <v>-14100000</v>
      </c>
      <c r="C55" s="12" t="s">
        <v>20</v>
      </c>
      <c r="D55" s="13" t="s">
        <v>36</v>
      </c>
      <c r="E55" s="14">
        <f t="shared" si="5"/>
        <v>600000</v>
      </c>
      <c r="F55" s="15">
        <f t="shared" si="5"/>
        <v>600000</v>
      </c>
      <c r="G55" s="15">
        <f t="shared" si="5"/>
        <v>1200000</v>
      </c>
      <c r="H55" s="31"/>
      <c r="I55" s="15">
        <v>2500000</v>
      </c>
      <c r="J55" s="15"/>
      <c r="K55" s="15">
        <f t="shared" si="3"/>
        <v>-17200000</v>
      </c>
    </row>
    <row r="56" spans="1:11" ht="15.75" x14ac:dyDescent="0.25">
      <c r="A56" s="16">
        <f t="shared" si="0"/>
        <v>47</v>
      </c>
      <c r="B56" s="17">
        <f t="shared" si="1"/>
        <v>-17200000</v>
      </c>
      <c r="C56" s="30" t="s">
        <v>21</v>
      </c>
      <c r="D56" s="13" t="s">
        <v>36</v>
      </c>
      <c r="E56" s="14">
        <f t="shared" si="5"/>
        <v>600000</v>
      </c>
      <c r="F56" s="15">
        <f t="shared" si="5"/>
        <v>600000</v>
      </c>
      <c r="G56" s="15">
        <f t="shared" si="5"/>
        <v>1200000</v>
      </c>
      <c r="H56" s="15"/>
      <c r="I56" s="15"/>
      <c r="J56" s="15"/>
      <c r="K56" s="15">
        <f t="shared" si="3"/>
        <v>-17800000</v>
      </c>
    </row>
    <row r="57" spans="1:11" ht="15.75" x14ac:dyDescent="0.25">
      <c r="A57" s="16">
        <f t="shared" si="0"/>
        <v>48</v>
      </c>
      <c r="B57" s="17">
        <f t="shared" si="1"/>
        <v>-17800000</v>
      </c>
      <c r="C57" s="12" t="s">
        <v>22</v>
      </c>
      <c r="D57" s="13" t="s">
        <v>36</v>
      </c>
      <c r="E57" s="14">
        <f t="shared" si="5"/>
        <v>600000</v>
      </c>
      <c r="F57" s="15">
        <f t="shared" si="5"/>
        <v>600000</v>
      </c>
      <c r="G57" s="15">
        <f t="shared" si="5"/>
        <v>1200000</v>
      </c>
      <c r="H57" s="15"/>
      <c r="I57" s="15"/>
      <c r="J57" s="15"/>
      <c r="K57" s="15">
        <f t="shared" si="3"/>
        <v>-18400000</v>
      </c>
    </row>
    <row r="58" spans="1:11" ht="15.75" x14ac:dyDescent="0.25">
      <c r="A58" s="16">
        <f t="shared" si="0"/>
        <v>49</v>
      </c>
      <c r="B58" s="17">
        <f t="shared" si="1"/>
        <v>-18400000</v>
      </c>
      <c r="C58" s="12" t="s">
        <v>23</v>
      </c>
      <c r="D58" s="13" t="s">
        <v>36</v>
      </c>
      <c r="E58" s="14">
        <f t="shared" si="5"/>
        <v>600000</v>
      </c>
      <c r="F58" s="15">
        <f t="shared" si="5"/>
        <v>600000</v>
      </c>
      <c r="G58" s="15">
        <f t="shared" si="5"/>
        <v>1200000</v>
      </c>
      <c r="H58" s="15"/>
      <c r="I58" s="15"/>
      <c r="J58" s="15"/>
      <c r="K58" s="15">
        <f t="shared" si="3"/>
        <v>-19000000</v>
      </c>
    </row>
    <row r="59" spans="1:11" ht="15.75" x14ac:dyDescent="0.25">
      <c r="A59" s="16">
        <f t="shared" si="0"/>
        <v>50</v>
      </c>
      <c r="B59" s="17">
        <f t="shared" si="1"/>
        <v>-19000000</v>
      </c>
      <c r="C59" s="12" t="s">
        <v>24</v>
      </c>
      <c r="D59" s="13" t="s">
        <v>36</v>
      </c>
      <c r="E59" s="14">
        <f t="shared" ref="E59:G74" si="6">+E58</f>
        <v>600000</v>
      </c>
      <c r="F59" s="15">
        <f t="shared" si="6"/>
        <v>600000</v>
      </c>
      <c r="G59" s="15">
        <f t="shared" si="6"/>
        <v>1200000</v>
      </c>
      <c r="H59" s="15"/>
      <c r="I59" s="15"/>
      <c r="J59" s="15"/>
      <c r="K59" s="15">
        <f t="shared" si="3"/>
        <v>-19600000</v>
      </c>
    </row>
    <row r="60" spans="1:11" ht="15.75" x14ac:dyDescent="0.25">
      <c r="A60" s="16">
        <f t="shared" si="0"/>
        <v>51</v>
      </c>
      <c r="B60" s="17">
        <f t="shared" si="1"/>
        <v>-19600000</v>
      </c>
      <c r="C60" s="12" t="s">
        <v>25</v>
      </c>
      <c r="D60" s="13" t="s">
        <v>36</v>
      </c>
      <c r="E60" s="14">
        <f t="shared" si="6"/>
        <v>600000</v>
      </c>
      <c r="F60" s="15">
        <f t="shared" si="6"/>
        <v>600000</v>
      </c>
      <c r="G60" s="15">
        <f t="shared" si="6"/>
        <v>1200000</v>
      </c>
      <c r="H60" s="15"/>
      <c r="I60" s="15"/>
      <c r="J60" s="15"/>
      <c r="K60" s="15">
        <f t="shared" si="3"/>
        <v>-20200000</v>
      </c>
    </row>
    <row r="61" spans="1:11" ht="15.75" x14ac:dyDescent="0.25">
      <c r="A61" s="16">
        <f t="shared" si="0"/>
        <v>52</v>
      </c>
      <c r="B61" s="17">
        <f t="shared" si="1"/>
        <v>-20200000</v>
      </c>
      <c r="C61" s="12" t="s">
        <v>26</v>
      </c>
      <c r="D61" s="13" t="s">
        <v>36</v>
      </c>
      <c r="E61" s="14">
        <f t="shared" si="6"/>
        <v>600000</v>
      </c>
      <c r="F61" s="15">
        <f t="shared" si="6"/>
        <v>600000</v>
      </c>
      <c r="G61" s="15">
        <f t="shared" si="6"/>
        <v>1200000</v>
      </c>
      <c r="H61" s="15"/>
      <c r="I61" s="15"/>
      <c r="J61" s="15"/>
      <c r="K61" s="15">
        <f t="shared" si="3"/>
        <v>-20800000</v>
      </c>
    </row>
    <row r="62" spans="1:11" ht="15.75" x14ac:dyDescent="0.25">
      <c r="A62" s="16">
        <f t="shared" si="0"/>
        <v>53</v>
      </c>
      <c r="B62" s="17">
        <f t="shared" si="1"/>
        <v>-20800000</v>
      </c>
      <c r="C62" s="12" t="s">
        <v>16</v>
      </c>
      <c r="D62" s="13" t="s">
        <v>36</v>
      </c>
      <c r="E62" s="14">
        <f t="shared" si="6"/>
        <v>600000</v>
      </c>
      <c r="F62" s="15">
        <f t="shared" si="6"/>
        <v>600000</v>
      </c>
      <c r="G62" s="15">
        <f t="shared" si="6"/>
        <v>1200000</v>
      </c>
      <c r="H62" s="15"/>
      <c r="I62" s="15"/>
      <c r="J62" s="15"/>
      <c r="K62" s="15">
        <f t="shared" si="3"/>
        <v>-21400000</v>
      </c>
    </row>
    <row r="63" spans="1:11" ht="15.75" x14ac:dyDescent="0.25">
      <c r="A63" s="16">
        <f t="shared" si="0"/>
        <v>54</v>
      </c>
      <c r="B63" s="17">
        <f t="shared" si="1"/>
        <v>-21400000</v>
      </c>
      <c r="C63" s="12" t="s">
        <v>17</v>
      </c>
      <c r="D63" s="13" t="s">
        <v>61</v>
      </c>
      <c r="E63" s="14">
        <f t="shared" si="6"/>
        <v>600000</v>
      </c>
      <c r="F63" s="15">
        <f t="shared" si="6"/>
        <v>600000</v>
      </c>
      <c r="G63" s="15">
        <f t="shared" si="6"/>
        <v>1200000</v>
      </c>
      <c r="H63" s="15"/>
      <c r="I63" s="15"/>
      <c r="J63" s="15"/>
      <c r="K63" s="15">
        <f t="shared" si="3"/>
        <v>-22000000</v>
      </c>
    </row>
    <row r="64" spans="1:11" ht="15.75" x14ac:dyDescent="0.25">
      <c r="A64" s="16">
        <f t="shared" si="0"/>
        <v>55</v>
      </c>
      <c r="B64" s="17">
        <f t="shared" si="1"/>
        <v>-22000000</v>
      </c>
      <c r="C64" s="12" t="s">
        <v>18</v>
      </c>
      <c r="D64" s="13" t="s">
        <v>61</v>
      </c>
      <c r="E64" s="14">
        <f t="shared" si="6"/>
        <v>600000</v>
      </c>
      <c r="F64" s="15">
        <f t="shared" si="6"/>
        <v>600000</v>
      </c>
      <c r="G64" s="15">
        <f t="shared" si="6"/>
        <v>1200000</v>
      </c>
      <c r="H64" s="15"/>
      <c r="I64" s="15"/>
      <c r="J64" s="15"/>
      <c r="K64" s="15">
        <f t="shared" si="3"/>
        <v>-22600000</v>
      </c>
    </row>
    <row r="65" spans="1:11" ht="15.75" x14ac:dyDescent="0.25">
      <c r="A65" s="16">
        <f t="shared" si="0"/>
        <v>56</v>
      </c>
      <c r="B65" s="17">
        <f t="shared" si="1"/>
        <v>-22600000</v>
      </c>
      <c r="C65" s="12" t="s">
        <v>27</v>
      </c>
      <c r="D65" s="13" t="s">
        <v>61</v>
      </c>
      <c r="E65" s="14">
        <f t="shared" si="6"/>
        <v>600000</v>
      </c>
      <c r="F65" s="15">
        <f t="shared" si="6"/>
        <v>600000</v>
      </c>
      <c r="G65" s="15">
        <f t="shared" si="6"/>
        <v>1200000</v>
      </c>
      <c r="H65" s="15"/>
      <c r="I65" s="15"/>
      <c r="J65" s="15"/>
      <c r="K65" s="15">
        <f t="shared" si="3"/>
        <v>-23200000</v>
      </c>
    </row>
    <row r="66" spans="1:11" ht="15.75" x14ac:dyDescent="0.25">
      <c r="A66" s="16">
        <f t="shared" si="0"/>
        <v>57</v>
      </c>
      <c r="B66" s="17">
        <f t="shared" si="1"/>
        <v>-23200000</v>
      </c>
      <c r="C66" s="12" t="s">
        <v>19</v>
      </c>
      <c r="D66" s="13" t="s">
        <v>61</v>
      </c>
      <c r="E66" s="14">
        <f t="shared" si="6"/>
        <v>600000</v>
      </c>
      <c r="F66" s="15">
        <f t="shared" si="6"/>
        <v>600000</v>
      </c>
      <c r="G66" s="15">
        <f t="shared" si="6"/>
        <v>1200000</v>
      </c>
      <c r="H66" s="15"/>
      <c r="I66" s="15"/>
      <c r="J66" s="15"/>
      <c r="K66" s="15">
        <f t="shared" si="3"/>
        <v>-23800000</v>
      </c>
    </row>
    <row r="67" spans="1:11" ht="15.75" x14ac:dyDescent="0.25">
      <c r="A67" s="16">
        <f t="shared" si="0"/>
        <v>58</v>
      </c>
      <c r="B67" s="17">
        <f t="shared" si="1"/>
        <v>-23800000</v>
      </c>
      <c r="C67" s="12" t="s">
        <v>20</v>
      </c>
      <c r="D67" s="13" t="s">
        <v>61</v>
      </c>
      <c r="E67" s="14">
        <f t="shared" si="6"/>
        <v>600000</v>
      </c>
      <c r="F67" s="15">
        <f t="shared" si="6"/>
        <v>600000</v>
      </c>
      <c r="G67" s="15">
        <f t="shared" si="6"/>
        <v>1200000</v>
      </c>
      <c r="H67" s="31"/>
      <c r="I67" s="15"/>
      <c r="J67" s="15"/>
      <c r="K67" s="15">
        <f t="shared" si="3"/>
        <v>-24400000</v>
      </c>
    </row>
    <row r="68" spans="1:11" ht="15.75" x14ac:dyDescent="0.25">
      <c r="A68" s="16">
        <f t="shared" si="0"/>
        <v>59</v>
      </c>
      <c r="B68" s="17">
        <f t="shared" si="1"/>
        <v>-24400000</v>
      </c>
      <c r="C68" s="30" t="s">
        <v>21</v>
      </c>
      <c r="D68" s="13" t="s">
        <v>61</v>
      </c>
      <c r="E68" s="14">
        <f t="shared" si="6"/>
        <v>600000</v>
      </c>
      <c r="F68" s="15">
        <f t="shared" si="6"/>
        <v>600000</v>
      </c>
      <c r="G68" s="15">
        <f t="shared" si="6"/>
        <v>1200000</v>
      </c>
      <c r="H68" s="15"/>
      <c r="I68" s="15"/>
      <c r="J68" s="15"/>
      <c r="K68" s="15">
        <f t="shared" si="3"/>
        <v>-25000000</v>
      </c>
    </row>
    <row r="69" spans="1:11" ht="15.75" x14ac:dyDescent="0.25">
      <c r="A69" s="16">
        <f t="shared" si="0"/>
        <v>60</v>
      </c>
      <c r="B69" s="17">
        <f t="shared" si="1"/>
        <v>-25000000</v>
      </c>
      <c r="C69" s="12" t="s">
        <v>22</v>
      </c>
      <c r="D69" s="13" t="s">
        <v>61</v>
      </c>
      <c r="E69" s="14">
        <f t="shared" si="6"/>
        <v>600000</v>
      </c>
      <c r="F69" s="15">
        <f t="shared" si="6"/>
        <v>600000</v>
      </c>
      <c r="G69" s="15">
        <f t="shared" si="6"/>
        <v>1200000</v>
      </c>
      <c r="H69" s="15"/>
      <c r="I69" s="15"/>
      <c r="J69" s="15"/>
      <c r="K69" s="15">
        <f t="shared" si="3"/>
        <v>-25600000</v>
      </c>
    </row>
    <row r="70" spans="1:11" ht="15.75" x14ac:dyDescent="0.25">
      <c r="A70" s="16">
        <f t="shared" si="0"/>
        <v>61</v>
      </c>
      <c r="B70" s="17">
        <f t="shared" si="1"/>
        <v>-25600000</v>
      </c>
      <c r="C70" s="12" t="s">
        <v>23</v>
      </c>
      <c r="D70" s="13" t="s">
        <v>61</v>
      </c>
      <c r="E70" s="14">
        <f t="shared" si="6"/>
        <v>600000</v>
      </c>
      <c r="F70" s="15">
        <f t="shared" si="6"/>
        <v>600000</v>
      </c>
      <c r="G70" s="15">
        <f t="shared" si="6"/>
        <v>1200000</v>
      </c>
      <c r="H70" s="15"/>
      <c r="I70" s="15"/>
      <c r="J70" s="15"/>
      <c r="K70" s="15">
        <f t="shared" si="3"/>
        <v>-26200000</v>
      </c>
    </row>
    <row r="71" spans="1:11" ht="15.75" x14ac:dyDescent="0.25">
      <c r="A71" s="16">
        <f t="shared" si="0"/>
        <v>62</v>
      </c>
      <c r="B71" s="17">
        <f t="shared" si="1"/>
        <v>-26200000</v>
      </c>
      <c r="C71" s="12" t="s">
        <v>24</v>
      </c>
      <c r="D71" s="13" t="s">
        <v>61</v>
      </c>
      <c r="E71" s="14">
        <f t="shared" si="6"/>
        <v>600000</v>
      </c>
      <c r="F71" s="15">
        <f t="shared" si="6"/>
        <v>600000</v>
      </c>
      <c r="G71" s="15">
        <f t="shared" si="6"/>
        <v>1200000</v>
      </c>
      <c r="H71" s="15"/>
      <c r="I71" s="15"/>
      <c r="J71" s="15"/>
      <c r="K71" s="15">
        <f t="shared" si="3"/>
        <v>-26800000</v>
      </c>
    </row>
    <row r="72" spans="1:11" ht="15.75" x14ac:dyDescent="0.25">
      <c r="A72" s="16">
        <f t="shared" si="0"/>
        <v>63</v>
      </c>
      <c r="B72" s="17">
        <f t="shared" si="1"/>
        <v>-26800000</v>
      </c>
      <c r="C72" s="12" t="s">
        <v>25</v>
      </c>
      <c r="D72" s="13" t="s">
        <v>61</v>
      </c>
      <c r="E72" s="14">
        <f t="shared" si="6"/>
        <v>600000</v>
      </c>
      <c r="F72" s="15">
        <f t="shared" si="6"/>
        <v>600000</v>
      </c>
      <c r="G72" s="15">
        <f t="shared" si="6"/>
        <v>1200000</v>
      </c>
      <c r="H72" s="15"/>
      <c r="I72" s="15"/>
      <c r="J72" s="15"/>
      <c r="K72" s="15">
        <f t="shared" si="3"/>
        <v>-27400000</v>
      </c>
    </row>
    <row r="73" spans="1:11" ht="15.75" x14ac:dyDescent="0.25">
      <c r="A73" s="16">
        <f t="shared" si="0"/>
        <v>64</v>
      </c>
      <c r="B73" s="17">
        <f t="shared" si="1"/>
        <v>-27400000</v>
      </c>
      <c r="C73" s="12" t="s">
        <v>26</v>
      </c>
      <c r="D73" s="13" t="s">
        <v>61</v>
      </c>
      <c r="E73" s="14">
        <f t="shared" si="6"/>
        <v>600000</v>
      </c>
      <c r="F73" s="15">
        <f t="shared" si="6"/>
        <v>600000</v>
      </c>
      <c r="G73" s="15">
        <f t="shared" si="6"/>
        <v>1200000</v>
      </c>
      <c r="H73" s="15"/>
      <c r="I73" s="15"/>
      <c r="J73" s="15"/>
      <c r="K73" s="15">
        <f t="shared" si="3"/>
        <v>-28000000</v>
      </c>
    </row>
    <row r="74" spans="1:11" ht="15.75" x14ac:dyDescent="0.25">
      <c r="A74" s="16">
        <f t="shared" si="0"/>
        <v>65</v>
      </c>
      <c r="B74" s="17">
        <f t="shared" si="1"/>
        <v>-28000000</v>
      </c>
      <c r="C74" s="12" t="s">
        <v>16</v>
      </c>
      <c r="D74" s="13" t="s">
        <v>61</v>
      </c>
      <c r="E74" s="14">
        <f t="shared" si="6"/>
        <v>600000</v>
      </c>
      <c r="F74" s="15">
        <f t="shared" si="6"/>
        <v>600000</v>
      </c>
      <c r="G74" s="15">
        <f t="shared" si="6"/>
        <v>1200000</v>
      </c>
      <c r="H74" s="15"/>
      <c r="I74" s="15"/>
      <c r="J74" s="15"/>
      <c r="K74" s="15">
        <f t="shared" si="3"/>
        <v>-28600000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-28600000</v>
      </c>
      <c r="C75" s="12" t="s">
        <v>17</v>
      </c>
      <c r="D75" s="13" t="s">
        <v>60</v>
      </c>
      <c r="E75" s="14">
        <f t="shared" ref="E75:G80" si="9">+E74</f>
        <v>600000</v>
      </c>
      <c r="F75" s="15">
        <f t="shared" si="9"/>
        <v>600000</v>
      </c>
      <c r="G75" s="15">
        <f t="shared" si="9"/>
        <v>1200000</v>
      </c>
      <c r="H75" s="15"/>
      <c r="I75" s="15"/>
      <c r="J75" s="15"/>
      <c r="K75" s="15">
        <f t="shared" ref="K75:K80" si="10">B75-E75-H75-I75-J75</f>
        <v>-29200000</v>
      </c>
    </row>
    <row r="76" spans="1:11" ht="15.75" x14ac:dyDescent="0.25">
      <c r="A76" s="16">
        <f t="shared" si="7"/>
        <v>67</v>
      </c>
      <c r="B76" s="17">
        <f t="shared" si="8"/>
        <v>-29200000</v>
      </c>
      <c r="C76" s="12" t="s">
        <v>18</v>
      </c>
      <c r="D76" s="13" t="s">
        <v>60</v>
      </c>
      <c r="E76" s="14">
        <f t="shared" si="9"/>
        <v>600000</v>
      </c>
      <c r="F76" s="15">
        <f t="shared" si="9"/>
        <v>600000</v>
      </c>
      <c r="G76" s="15">
        <f t="shared" si="9"/>
        <v>1200000</v>
      </c>
      <c r="H76" s="15"/>
      <c r="I76" s="15"/>
      <c r="J76" s="15"/>
      <c r="K76" s="15">
        <f t="shared" si="10"/>
        <v>-29800000</v>
      </c>
    </row>
    <row r="77" spans="1:11" ht="15.75" x14ac:dyDescent="0.25">
      <c r="A77" s="16">
        <f t="shared" si="7"/>
        <v>68</v>
      </c>
      <c r="B77" s="17">
        <f t="shared" si="8"/>
        <v>-29800000</v>
      </c>
      <c r="C77" s="12" t="s">
        <v>27</v>
      </c>
      <c r="D77" s="13" t="s">
        <v>60</v>
      </c>
      <c r="E77" s="14">
        <f t="shared" si="9"/>
        <v>600000</v>
      </c>
      <c r="F77" s="15">
        <f t="shared" si="9"/>
        <v>600000</v>
      </c>
      <c r="G77" s="15">
        <f t="shared" si="9"/>
        <v>1200000</v>
      </c>
      <c r="H77" s="15"/>
      <c r="I77" s="15"/>
      <c r="J77" s="15"/>
      <c r="K77" s="15">
        <f t="shared" si="10"/>
        <v>-30400000</v>
      </c>
    </row>
    <row r="78" spans="1:11" ht="15.75" x14ac:dyDescent="0.25">
      <c r="A78" s="16">
        <f t="shared" si="7"/>
        <v>69</v>
      </c>
      <c r="B78" s="17">
        <f t="shared" si="8"/>
        <v>-30400000</v>
      </c>
      <c r="C78" s="12" t="s">
        <v>19</v>
      </c>
      <c r="D78" s="13" t="s">
        <v>60</v>
      </c>
      <c r="E78" s="14">
        <f t="shared" si="9"/>
        <v>600000</v>
      </c>
      <c r="F78" s="15">
        <f t="shared" si="9"/>
        <v>600000</v>
      </c>
      <c r="G78" s="15">
        <f t="shared" si="9"/>
        <v>1200000</v>
      </c>
      <c r="H78" s="15"/>
      <c r="I78" s="15"/>
      <c r="J78" s="15"/>
      <c r="K78" s="15">
        <f t="shared" si="10"/>
        <v>-31000000</v>
      </c>
    </row>
    <row r="79" spans="1:11" ht="15.75" x14ac:dyDescent="0.25">
      <c r="A79" s="16">
        <f t="shared" si="7"/>
        <v>70</v>
      </c>
      <c r="B79" s="17">
        <f t="shared" si="8"/>
        <v>-31000000</v>
      </c>
      <c r="C79" s="12" t="s">
        <v>20</v>
      </c>
      <c r="D79" s="13" t="s">
        <v>60</v>
      </c>
      <c r="E79" s="14">
        <f t="shared" si="9"/>
        <v>600000</v>
      </c>
      <c r="F79" s="15">
        <f t="shared" si="9"/>
        <v>600000</v>
      </c>
      <c r="G79" s="15">
        <f t="shared" si="9"/>
        <v>1200000</v>
      </c>
      <c r="H79" s="15"/>
      <c r="I79" s="15"/>
      <c r="J79" s="15"/>
      <c r="K79" s="15">
        <f t="shared" si="10"/>
        <v>-31600000</v>
      </c>
    </row>
    <row r="80" spans="1:11" ht="15.75" x14ac:dyDescent="0.25">
      <c r="A80" s="16">
        <f t="shared" si="7"/>
        <v>71</v>
      </c>
      <c r="B80" s="17">
        <f t="shared" si="8"/>
        <v>-31600000</v>
      </c>
      <c r="E80" s="14">
        <f t="shared" si="9"/>
        <v>600000</v>
      </c>
      <c r="F80" s="15">
        <f t="shared" si="9"/>
        <v>600000</v>
      </c>
      <c r="G80" s="15">
        <f t="shared" si="9"/>
        <v>1200000</v>
      </c>
      <c r="H80" s="15"/>
      <c r="I80" s="15"/>
      <c r="J80" s="15"/>
      <c r="K80" s="15">
        <f t="shared" si="10"/>
        <v>-32200000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95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96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36256408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39</v>
      </c>
      <c r="B8" s="1"/>
      <c r="C8" s="1"/>
      <c r="D8" s="2">
        <v>36</v>
      </c>
      <c r="E8" s="7"/>
      <c r="F8" s="8">
        <f>+C5*C6</f>
        <v>435076.89600000001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36256408</v>
      </c>
      <c r="C10" s="12" t="s">
        <v>23</v>
      </c>
      <c r="D10" s="13" t="s">
        <v>28</v>
      </c>
      <c r="E10" s="14">
        <f>987000-F10</f>
        <v>551923</v>
      </c>
      <c r="F10" s="18">
        <v>435077</v>
      </c>
      <c r="G10" s="15">
        <f>+E10+F10</f>
        <v>987000</v>
      </c>
      <c r="H10" s="15"/>
      <c r="I10" s="15"/>
      <c r="J10" s="15"/>
      <c r="K10" s="15">
        <f>B10-E10-H10-I10-J10</f>
        <v>35704485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35704485</v>
      </c>
      <c r="C11" s="12" t="s">
        <v>24</v>
      </c>
      <c r="D11" s="13" t="s">
        <v>28</v>
      </c>
      <c r="E11" s="14">
        <f t="shared" ref="E11:G26" si="2">+E10</f>
        <v>551923</v>
      </c>
      <c r="F11" s="15">
        <f t="shared" si="2"/>
        <v>435077</v>
      </c>
      <c r="G11" s="15">
        <f t="shared" si="2"/>
        <v>987000</v>
      </c>
      <c r="H11" s="15"/>
      <c r="I11" s="15"/>
      <c r="J11" s="15"/>
      <c r="K11" s="15">
        <f t="shared" ref="K11:K74" si="3">B11-E11-H11-I11-J11</f>
        <v>35152562</v>
      </c>
    </row>
    <row r="12" spans="1:11" ht="15.75" customHeight="1" x14ac:dyDescent="0.25">
      <c r="A12" s="16">
        <f t="shared" si="0"/>
        <v>3</v>
      </c>
      <c r="B12" s="17">
        <f t="shared" si="1"/>
        <v>35152562</v>
      </c>
      <c r="C12" s="12" t="s">
        <v>25</v>
      </c>
      <c r="D12" s="13" t="s">
        <v>28</v>
      </c>
      <c r="E12" s="14">
        <f t="shared" si="2"/>
        <v>551923</v>
      </c>
      <c r="F12" s="15">
        <f t="shared" si="2"/>
        <v>435077</v>
      </c>
      <c r="G12" s="15">
        <f t="shared" si="2"/>
        <v>987000</v>
      </c>
      <c r="H12" s="15"/>
      <c r="I12" s="15"/>
      <c r="J12" s="15"/>
      <c r="K12" s="15">
        <f t="shared" si="3"/>
        <v>34600639</v>
      </c>
    </row>
    <row r="13" spans="1:11" ht="15.75" customHeight="1" x14ac:dyDescent="0.25">
      <c r="A13" s="16">
        <f t="shared" si="0"/>
        <v>4</v>
      </c>
      <c r="B13" s="17">
        <f t="shared" si="1"/>
        <v>34600639</v>
      </c>
      <c r="C13" s="12" t="s">
        <v>26</v>
      </c>
      <c r="D13" s="13" t="s">
        <v>28</v>
      </c>
      <c r="E13" s="14">
        <f t="shared" si="2"/>
        <v>551923</v>
      </c>
      <c r="F13" s="15">
        <f t="shared" si="2"/>
        <v>435077</v>
      </c>
      <c r="G13" s="15">
        <f t="shared" si="2"/>
        <v>987000</v>
      </c>
      <c r="H13" s="15"/>
      <c r="I13" s="15"/>
      <c r="J13" s="15"/>
      <c r="K13" s="15">
        <f t="shared" si="3"/>
        <v>34048716</v>
      </c>
    </row>
    <row r="14" spans="1:11" ht="15.75" customHeight="1" x14ac:dyDescent="0.25">
      <c r="A14" s="16">
        <f t="shared" si="0"/>
        <v>5</v>
      </c>
      <c r="B14" s="17">
        <f t="shared" si="1"/>
        <v>34048716</v>
      </c>
      <c r="C14" s="12" t="s">
        <v>16</v>
      </c>
      <c r="D14" s="13" t="s">
        <v>28</v>
      </c>
      <c r="E14" s="14">
        <f t="shared" si="2"/>
        <v>551923</v>
      </c>
      <c r="F14" s="15">
        <f t="shared" si="2"/>
        <v>435077</v>
      </c>
      <c r="G14" s="15">
        <f t="shared" si="2"/>
        <v>987000</v>
      </c>
      <c r="H14" s="15"/>
      <c r="I14" s="15"/>
      <c r="J14" s="15"/>
      <c r="K14" s="15">
        <f t="shared" si="3"/>
        <v>33496793</v>
      </c>
    </row>
    <row r="15" spans="1:11" ht="15.75" customHeight="1" x14ac:dyDescent="0.25">
      <c r="A15" s="16">
        <f t="shared" si="0"/>
        <v>6</v>
      </c>
      <c r="B15" s="17">
        <f t="shared" si="1"/>
        <v>33496793</v>
      </c>
      <c r="C15" s="12" t="s">
        <v>17</v>
      </c>
      <c r="D15" s="13" t="s">
        <v>29</v>
      </c>
      <c r="E15" s="14">
        <f t="shared" si="2"/>
        <v>551923</v>
      </c>
      <c r="F15" s="15">
        <f t="shared" si="2"/>
        <v>435077</v>
      </c>
      <c r="G15" s="15">
        <f t="shared" si="2"/>
        <v>987000</v>
      </c>
      <c r="H15" s="15"/>
      <c r="I15" s="15"/>
      <c r="J15" s="15"/>
      <c r="K15" s="15">
        <f t="shared" si="3"/>
        <v>32944870</v>
      </c>
    </row>
    <row r="16" spans="1:11" ht="15.75" customHeight="1" x14ac:dyDescent="0.25">
      <c r="A16" s="16">
        <f t="shared" si="0"/>
        <v>7</v>
      </c>
      <c r="B16" s="17">
        <f t="shared" si="1"/>
        <v>32944870</v>
      </c>
      <c r="C16" s="12" t="s">
        <v>18</v>
      </c>
      <c r="D16" s="13" t="s">
        <v>29</v>
      </c>
      <c r="E16" s="14">
        <f t="shared" si="2"/>
        <v>551923</v>
      </c>
      <c r="F16" s="15">
        <f t="shared" si="2"/>
        <v>435077</v>
      </c>
      <c r="G16" s="15">
        <f t="shared" si="2"/>
        <v>987000</v>
      </c>
      <c r="H16" s="15"/>
      <c r="I16" s="15"/>
      <c r="J16" s="15"/>
      <c r="K16" s="15">
        <f t="shared" si="3"/>
        <v>32392947</v>
      </c>
    </row>
    <row r="17" spans="1:11" ht="15.75" customHeight="1" x14ac:dyDescent="0.25">
      <c r="A17" s="16">
        <f t="shared" si="0"/>
        <v>8</v>
      </c>
      <c r="B17" s="17">
        <f t="shared" si="1"/>
        <v>32392947</v>
      </c>
      <c r="C17" s="12" t="s">
        <v>27</v>
      </c>
      <c r="D17" s="13" t="s">
        <v>29</v>
      </c>
      <c r="E17" s="14">
        <f t="shared" si="2"/>
        <v>551923</v>
      </c>
      <c r="F17" s="15">
        <f t="shared" si="2"/>
        <v>435077</v>
      </c>
      <c r="G17" s="15">
        <f t="shared" si="2"/>
        <v>987000</v>
      </c>
      <c r="H17" s="15"/>
      <c r="I17" s="15"/>
      <c r="J17" s="15"/>
      <c r="K17" s="15">
        <f t="shared" si="3"/>
        <v>31841024</v>
      </c>
    </row>
    <row r="18" spans="1:11" ht="15.75" customHeight="1" x14ac:dyDescent="0.25">
      <c r="A18" s="16">
        <f t="shared" si="0"/>
        <v>9</v>
      </c>
      <c r="B18" s="17">
        <f t="shared" si="1"/>
        <v>31841024</v>
      </c>
      <c r="C18" s="12" t="s">
        <v>19</v>
      </c>
      <c r="D18" s="13" t="s">
        <v>29</v>
      </c>
      <c r="E18" s="14">
        <f t="shared" si="2"/>
        <v>551923</v>
      </c>
      <c r="F18" s="15">
        <f t="shared" si="2"/>
        <v>435077</v>
      </c>
      <c r="G18" s="15">
        <f t="shared" si="2"/>
        <v>987000</v>
      </c>
      <c r="H18" s="15">
        <v>10000000</v>
      </c>
      <c r="I18" s="15"/>
      <c r="J18" s="15"/>
      <c r="K18" s="15">
        <f t="shared" si="3"/>
        <v>21289101</v>
      </c>
    </row>
    <row r="19" spans="1:11" ht="15.75" customHeight="1" x14ac:dyDescent="0.25">
      <c r="A19" s="16">
        <f t="shared" si="0"/>
        <v>10</v>
      </c>
      <c r="B19" s="17">
        <f t="shared" si="1"/>
        <v>21289101</v>
      </c>
      <c r="C19" s="12" t="s">
        <v>20</v>
      </c>
      <c r="D19" s="13" t="s">
        <v>29</v>
      </c>
      <c r="E19" s="14">
        <f t="shared" si="2"/>
        <v>551923</v>
      </c>
      <c r="F19" s="15">
        <f t="shared" si="2"/>
        <v>435077</v>
      </c>
      <c r="G19" s="15">
        <f t="shared" si="2"/>
        <v>987000</v>
      </c>
      <c r="H19" s="31"/>
      <c r="I19" s="15"/>
      <c r="J19" s="15"/>
      <c r="K19" s="15">
        <f t="shared" si="3"/>
        <v>20737178</v>
      </c>
    </row>
    <row r="20" spans="1:11" ht="15.75" customHeight="1" x14ac:dyDescent="0.25">
      <c r="A20" s="16">
        <f t="shared" si="0"/>
        <v>11</v>
      </c>
      <c r="B20" s="17">
        <f t="shared" si="1"/>
        <v>20737178</v>
      </c>
      <c r="C20" s="12" t="s">
        <v>21</v>
      </c>
      <c r="D20" s="13" t="s">
        <v>29</v>
      </c>
      <c r="E20" s="14">
        <f t="shared" si="2"/>
        <v>551923</v>
      </c>
      <c r="F20" s="15">
        <f t="shared" si="2"/>
        <v>435077</v>
      </c>
      <c r="G20" s="15">
        <f t="shared" si="2"/>
        <v>987000</v>
      </c>
      <c r="H20" s="15"/>
      <c r="I20" s="15"/>
      <c r="J20" s="15"/>
      <c r="K20" s="15">
        <f t="shared" si="3"/>
        <v>20185255</v>
      </c>
    </row>
    <row r="21" spans="1:11" ht="15.75" customHeight="1" x14ac:dyDescent="0.25">
      <c r="A21" s="16">
        <f t="shared" si="0"/>
        <v>12</v>
      </c>
      <c r="B21" s="17">
        <f t="shared" si="1"/>
        <v>20185255</v>
      </c>
      <c r="C21" s="12" t="s">
        <v>22</v>
      </c>
      <c r="D21" s="13" t="s">
        <v>29</v>
      </c>
      <c r="E21" s="14">
        <f t="shared" si="2"/>
        <v>551923</v>
      </c>
      <c r="F21" s="15">
        <f t="shared" si="2"/>
        <v>435077</v>
      </c>
      <c r="G21" s="15">
        <f t="shared" si="2"/>
        <v>987000</v>
      </c>
      <c r="H21" s="15"/>
      <c r="I21" s="15"/>
      <c r="J21" s="15"/>
      <c r="K21" s="15">
        <f t="shared" si="3"/>
        <v>19633332</v>
      </c>
    </row>
    <row r="22" spans="1:11" ht="15.75" customHeight="1" x14ac:dyDescent="0.25">
      <c r="A22" s="16">
        <f t="shared" si="0"/>
        <v>13</v>
      </c>
      <c r="B22" s="17">
        <f t="shared" si="1"/>
        <v>19633332</v>
      </c>
      <c r="C22" s="12" t="s">
        <v>23</v>
      </c>
      <c r="D22" s="13" t="s">
        <v>29</v>
      </c>
      <c r="E22" s="14">
        <f t="shared" si="2"/>
        <v>551923</v>
      </c>
      <c r="F22" s="15">
        <f t="shared" si="2"/>
        <v>435077</v>
      </c>
      <c r="G22" s="15">
        <f t="shared" si="2"/>
        <v>987000</v>
      </c>
      <c r="H22" s="15"/>
      <c r="I22" s="15"/>
      <c r="J22" s="15"/>
      <c r="K22" s="15">
        <f t="shared" si="3"/>
        <v>19081409</v>
      </c>
    </row>
    <row r="23" spans="1:11" ht="15.75" customHeight="1" x14ac:dyDescent="0.25">
      <c r="A23" s="16">
        <f t="shared" si="0"/>
        <v>14</v>
      </c>
      <c r="B23" s="17">
        <f t="shared" si="1"/>
        <v>19081409</v>
      </c>
      <c r="C23" s="12" t="s">
        <v>24</v>
      </c>
      <c r="D23" s="13" t="s">
        <v>29</v>
      </c>
      <c r="E23" s="14">
        <f t="shared" si="2"/>
        <v>551923</v>
      </c>
      <c r="F23" s="15">
        <f t="shared" si="2"/>
        <v>435077</v>
      </c>
      <c r="G23" s="15">
        <f t="shared" si="2"/>
        <v>987000</v>
      </c>
      <c r="H23" s="15"/>
      <c r="I23" s="15"/>
      <c r="J23" s="15"/>
      <c r="K23" s="15">
        <f t="shared" si="3"/>
        <v>18529486</v>
      </c>
    </row>
    <row r="24" spans="1:11" ht="15.75" customHeight="1" x14ac:dyDescent="0.25">
      <c r="A24" s="16">
        <f t="shared" si="0"/>
        <v>15</v>
      </c>
      <c r="B24" s="17">
        <f t="shared" si="1"/>
        <v>18529486</v>
      </c>
      <c r="C24" s="12" t="s">
        <v>25</v>
      </c>
      <c r="D24" s="13" t="s">
        <v>29</v>
      </c>
      <c r="E24" s="14">
        <f t="shared" si="2"/>
        <v>551923</v>
      </c>
      <c r="F24" s="15">
        <f t="shared" si="2"/>
        <v>435077</v>
      </c>
      <c r="G24" s="15">
        <f t="shared" si="2"/>
        <v>987000</v>
      </c>
      <c r="H24" s="15"/>
      <c r="I24" s="15"/>
      <c r="J24" s="15"/>
      <c r="K24" s="15">
        <f t="shared" si="3"/>
        <v>17977563</v>
      </c>
    </row>
    <row r="25" spans="1:11" ht="15.75" customHeight="1" x14ac:dyDescent="0.25">
      <c r="A25" s="16">
        <f t="shared" si="0"/>
        <v>16</v>
      </c>
      <c r="B25" s="17">
        <f t="shared" si="1"/>
        <v>17977563</v>
      </c>
      <c r="C25" s="12" t="s">
        <v>26</v>
      </c>
      <c r="D25" s="13" t="s">
        <v>29</v>
      </c>
      <c r="E25" s="14">
        <f t="shared" si="2"/>
        <v>551923</v>
      </c>
      <c r="F25" s="15">
        <f t="shared" si="2"/>
        <v>435077</v>
      </c>
      <c r="G25" s="15">
        <f t="shared" si="2"/>
        <v>987000</v>
      </c>
      <c r="H25" s="15"/>
      <c r="I25" s="15"/>
      <c r="J25" s="15"/>
      <c r="K25" s="15">
        <f t="shared" si="3"/>
        <v>17425640</v>
      </c>
    </row>
    <row r="26" spans="1:11" ht="15.75" customHeight="1" x14ac:dyDescent="0.25">
      <c r="A26" s="16">
        <f t="shared" si="0"/>
        <v>17</v>
      </c>
      <c r="B26" s="17">
        <f t="shared" si="1"/>
        <v>17425640</v>
      </c>
      <c r="C26" s="12" t="s">
        <v>16</v>
      </c>
      <c r="D26" s="13" t="s">
        <v>29</v>
      </c>
      <c r="E26" s="14">
        <f t="shared" si="2"/>
        <v>551923</v>
      </c>
      <c r="F26" s="15">
        <f t="shared" si="2"/>
        <v>435077</v>
      </c>
      <c r="G26" s="15">
        <f t="shared" si="2"/>
        <v>987000</v>
      </c>
      <c r="H26" s="15"/>
      <c r="I26" s="15"/>
      <c r="J26" s="15"/>
      <c r="K26" s="15">
        <f t="shared" si="3"/>
        <v>16873717</v>
      </c>
    </row>
    <row r="27" spans="1:11" ht="15.75" customHeight="1" x14ac:dyDescent="0.25">
      <c r="A27" s="16">
        <f t="shared" si="0"/>
        <v>18</v>
      </c>
      <c r="B27" s="17">
        <f t="shared" si="1"/>
        <v>16873717</v>
      </c>
      <c r="C27" s="12" t="s">
        <v>17</v>
      </c>
      <c r="D27" s="13" t="s">
        <v>30</v>
      </c>
      <c r="E27" s="14">
        <f t="shared" ref="E27:G42" si="4">+E26</f>
        <v>551923</v>
      </c>
      <c r="F27" s="15">
        <f t="shared" si="4"/>
        <v>435077</v>
      </c>
      <c r="G27" s="15">
        <f t="shared" si="4"/>
        <v>987000</v>
      </c>
      <c r="H27" s="15"/>
      <c r="I27" s="15"/>
      <c r="J27" s="15"/>
      <c r="K27" s="15">
        <f t="shared" si="3"/>
        <v>16321794</v>
      </c>
    </row>
    <row r="28" spans="1:11" ht="15.75" customHeight="1" x14ac:dyDescent="0.25">
      <c r="A28" s="16">
        <f t="shared" si="0"/>
        <v>19</v>
      </c>
      <c r="B28" s="17">
        <f t="shared" si="1"/>
        <v>16321794</v>
      </c>
      <c r="C28" s="12" t="s">
        <v>18</v>
      </c>
      <c r="D28" s="13" t="s">
        <v>30</v>
      </c>
      <c r="E28" s="14">
        <f t="shared" si="4"/>
        <v>551923</v>
      </c>
      <c r="F28" s="15">
        <f t="shared" si="4"/>
        <v>435077</v>
      </c>
      <c r="G28" s="15">
        <f t="shared" si="4"/>
        <v>987000</v>
      </c>
      <c r="H28" s="15"/>
      <c r="I28" s="15"/>
      <c r="J28" s="15"/>
      <c r="K28" s="15">
        <f t="shared" si="3"/>
        <v>15769871</v>
      </c>
    </row>
    <row r="29" spans="1:11" ht="15.75" customHeight="1" x14ac:dyDescent="0.25">
      <c r="A29" s="16">
        <f t="shared" si="0"/>
        <v>20</v>
      </c>
      <c r="B29" s="17">
        <f t="shared" si="1"/>
        <v>15769871</v>
      </c>
      <c r="C29" s="12" t="s">
        <v>27</v>
      </c>
      <c r="D29" s="13" t="s">
        <v>30</v>
      </c>
      <c r="E29" s="14">
        <f t="shared" si="4"/>
        <v>551923</v>
      </c>
      <c r="F29" s="15">
        <f t="shared" si="4"/>
        <v>435077</v>
      </c>
      <c r="G29" s="15">
        <f t="shared" si="4"/>
        <v>987000</v>
      </c>
      <c r="H29" s="15"/>
      <c r="I29" s="15"/>
      <c r="J29" s="15"/>
      <c r="K29" s="15">
        <f t="shared" si="3"/>
        <v>15217948</v>
      </c>
    </row>
    <row r="30" spans="1:11" ht="15.75" customHeight="1" x14ac:dyDescent="0.25">
      <c r="A30" s="16">
        <f t="shared" si="0"/>
        <v>21</v>
      </c>
      <c r="B30" s="17">
        <f t="shared" si="1"/>
        <v>15217948</v>
      </c>
      <c r="C30" s="12" t="s">
        <v>19</v>
      </c>
      <c r="D30" s="13" t="s">
        <v>30</v>
      </c>
      <c r="E30" s="14">
        <f t="shared" si="4"/>
        <v>551923</v>
      </c>
      <c r="F30" s="15">
        <f t="shared" si="4"/>
        <v>435077</v>
      </c>
      <c r="G30" s="15">
        <f t="shared" si="4"/>
        <v>987000</v>
      </c>
      <c r="H30" s="15">
        <v>10000000</v>
      </c>
      <c r="I30" s="15"/>
      <c r="J30" s="15"/>
      <c r="K30" s="15">
        <f t="shared" si="3"/>
        <v>4666025</v>
      </c>
    </row>
    <row r="31" spans="1:11" ht="15.75" customHeight="1" x14ac:dyDescent="0.25">
      <c r="A31" s="16">
        <f t="shared" si="0"/>
        <v>22</v>
      </c>
      <c r="B31" s="17">
        <f t="shared" si="1"/>
        <v>4666025</v>
      </c>
      <c r="C31" s="12" t="s">
        <v>20</v>
      </c>
      <c r="D31" s="13" t="s">
        <v>30</v>
      </c>
      <c r="E31" s="14">
        <f t="shared" si="4"/>
        <v>551923</v>
      </c>
      <c r="F31" s="15">
        <f t="shared" si="4"/>
        <v>435077</v>
      </c>
      <c r="G31" s="15">
        <f t="shared" si="4"/>
        <v>987000</v>
      </c>
      <c r="H31" s="31"/>
      <c r="I31" s="15"/>
      <c r="J31" s="15"/>
      <c r="K31" s="15">
        <f t="shared" si="3"/>
        <v>4114102</v>
      </c>
    </row>
    <row r="32" spans="1:11" ht="15.75" customHeight="1" x14ac:dyDescent="0.25">
      <c r="A32" s="16">
        <f t="shared" si="0"/>
        <v>23</v>
      </c>
      <c r="B32" s="17">
        <f t="shared" si="1"/>
        <v>4114102</v>
      </c>
      <c r="C32" s="12" t="s">
        <v>21</v>
      </c>
      <c r="D32" s="13" t="s">
        <v>30</v>
      </c>
      <c r="E32" s="14">
        <f t="shared" si="4"/>
        <v>551923</v>
      </c>
      <c r="F32" s="15">
        <f t="shared" si="4"/>
        <v>435077</v>
      </c>
      <c r="G32" s="15">
        <f t="shared" si="4"/>
        <v>987000</v>
      </c>
      <c r="H32" s="15"/>
      <c r="I32" s="15"/>
      <c r="J32" s="15"/>
      <c r="K32" s="15">
        <f t="shared" si="3"/>
        <v>3562179</v>
      </c>
    </row>
    <row r="33" spans="1:11" ht="15.75" customHeight="1" x14ac:dyDescent="0.25">
      <c r="A33" s="16">
        <f t="shared" si="0"/>
        <v>24</v>
      </c>
      <c r="B33" s="17">
        <f t="shared" si="1"/>
        <v>3562179</v>
      </c>
      <c r="C33" s="12" t="s">
        <v>22</v>
      </c>
      <c r="D33" s="13" t="s">
        <v>30</v>
      </c>
      <c r="E33" s="14">
        <f t="shared" si="4"/>
        <v>551923</v>
      </c>
      <c r="F33" s="15">
        <f t="shared" si="4"/>
        <v>435077</v>
      </c>
      <c r="G33" s="15">
        <f t="shared" si="4"/>
        <v>987000</v>
      </c>
      <c r="H33" s="15"/>
      <c r="I33" s="15"/>
      <c r="J33" s="15"/>
      <c r="K33" s="15">
        <f t="shared" si="3"/>
        <v>3010256</v>
      </c>
    </row>
    <row r="34" spans="1:11" ht="15.75" customHeight="1" x14ac:dyDescent="0.25">
      <c r="A34" s="16">
        <f t="shared" si="0"/>
        <v>25</v>
      </c>
      <c r="B34" s="17">
        <f t="shared" si="1"/>
        <v>3010256</v>
      </c>
      <c r="C34" s="12" t="s">
        <v>23</v>
      </c>
      <c r="D34" s="13" t="s">
        <v>30</v>
      </c>
      <c r="E34" s="14">
        <f t="shared" si="4"/>
        <v>551923</v>
      </c>
      <c r="F34" s="15">
        <f t="shared" si="4"/>
        <v>435077</v>
      </c>
      <c r="G34" s="15">
        <f t="shared" si="4"/>
        <v>987000</v>
      </c>
      <c r="H34" s="15"/>
      <c r="I34" s="15"/>
      <c r="J34" s="15"/>
      <c r="K34" s="15">
        <f t="shared" si="3"/>
        <v>2458333</v>
      </c>
    </row>
    <row r="35" spans="1:11" ht="15.75" customHeight="1" x14ac:dyDescent="0.25">
      <c r="A35" s="16">
        <f t="shared" si="0"/>
        <v>26</v>
      </c>
      <c r="B35" s="17">
        <f t="shared" si="1"/>
        <v>2458333</v>
      </c>
      <c r="C35" s="12" t="s">
        <v>24</v>
      </c>
      <c r="D35" s="13" t="s">
        <v>30</v>
      </c>
      <c r="E35" s="14">
        <f t="shared" si="4"/>
        <v>551923</v>
      </c>
      <c r="F35" s="15">
        <f t="shared" si="4"/>
        <v>435077</v>
      </c>
      <c r="G35" s="15">
        <f t="shared" si="4"/>
        <v>987000</v>
      </c>
      <c r="H35" s="15"/>
      <c r="I35" s="15"/>
      <c r="J35" s="15"/>
      <c r="K35" s="15">
        <f t="shared" si="3"/>
        <v>1906410</v>
      </c>
    </row>
    <row r="36" spans="1:11" ht="15.75" customHeight="1" x14ac:dyDescent="0.25">
      <c r="A36" s="16">
        <f t="shared" si="0"/>
        <v>27</v>
      </c>
      <c r="B36" s="17">
        <f t="shared" si="1"/>
        <v>1906410</v>
      </c>
      <c r="C36" s="12" t="s">
        <v>25</v>
      </c>
      <c r="D36" s="13" t="s">
        <v>30</v>
      </c>
      <c r="E36" s="14">
        <f t="shared" si="4"/>
        <v>551923</v>
      </c>
      <c r="F36" s="15">
        <f t="shared" si="4"/>
        <v>435077</v>
      </c>
      <c r="G36" s="15">
        <f t="shared" si="4"/>
        <v>987000</v>
      </c>
      <c r="H36" s="15"/>
      <c r="I36" s="15"/>
      <c r="J36" s="15"/>
      <c r="K36" s="15">
        <f t="shared" si="3"/>
        <v>1354487</v>
      </c>
    </row>
    <row r="37" spans="1:11" ht="15.75" customHeight="1" x14ac:dyDescent="0.25">
      <c r="A37" s="16">
        <f t="shared" si="0"/>
        <v>28</v>
      </c>
      <c r="B37" s="17">
        <f t="shared" si="1"/>
        <v>1354487</v>
      </c>
      <c r="C37" s="12" t="s">
        <v>26</v>
      </c>
      <c r="D37" s="13" t="s">
        <v>30</v>
      </c>
      <c r="E37" s="14">
        <f t="shared" si="4"/>
        <v>551923</v>
      </c>
      <c r="F37" s="15">
        <f t="shared" si="4"/>
        <v>435077</v>
      </c>
      <c r="G37" s="15">
        <f t="shared" si="4"/>
        <v>987000</v>
      </c>
      <c r="H37" s="15"/>
      <c r="I37" s="15"/>
      <c r="J37" s="15"/>
      <c r="K37" s="15">
        <f t="shared" si="3"/>
        <v>802564</v>
      </c>
    </row>
    <row r="38" spans="1:11" ht="15.75" customHeight="1" x14ac:dyDescent="0.25">
      <c r="A38" s="16">
        <f t="shared" si="0"/>
        <v>29</v>
      </c>
      <c r="B38" s="17">
        <f t="shared" si="1"/>
        <v>802564</v>
      </c>
      <c r="C38" s="12" t="s">
        <v>16</v>
      </c>
      <c r="D38" s="13" t="s">
        <v>30</v>
      </c>
      <c r="E38" s="14">
        <f t="shared" si="4"/>
        <v>551923</v>
      </c>
      <c r="F38" s="15">
        <f t="shared" si="4"/>
        <v>435077</v>
      </c>
      <c r="G38" s="15">
        <f t="shared" si="4"/>
        <v>987000</v>
      </c>
      <c r="H38" s="15"/>
      <c r="I38" s="15"/>
      <c r="J38" s="15"/>
      <c r="K38" s="15">
        <f t="shared" si="3"/>
        <v>250641</v>
      </c>
    </row>
    <row r="39" spans="1:11" ht="15.75" customHeight="1" x14ac:dyDescent="0.25">
      <c r="A39" s="16">
        <f t="shared" si="0"/>
        <v>30</v>
      </c>
      <c r="B39" s="17">
        <f t="shared" si="1"/>
        <v>250641</v>
      </c>
      <c r="C39" s="12" t="s">
        <v>17</v>
      </c>
      <c r="D39" s="13" t="s">
        <v>31</v>
      </c>
      <c r="E39" s="14">
        <f t="shared" si="4"/>
        <v>551923</v>
      </c>
      <c r="F39" s="15">
        <f t="shared" si="4"/>
        <v>435077</v>
      </c>
      <c r="G39" s="15">
        <f t="shared" si="4"/>
        <v>987000</v>
      </c>
      <c r="H39" s="15"/>
      <c r="I39" s="15"/>
      <c r="J39" s="15"/>
      <c r="K39" s="15">
        <f t="shared" si="3"/>
        <v>-301282</v>
      </c>
    </row>
    <row r="40" spans="1:11" ht="15.75" customHeight="1" x14ac:dyDescent="0.25">
      <c r="A40" s="16">
        <f t="shared" si="0"/>
        <v>31</v>
      </c>
      <c r="B40" s="17">
        <f t="shared" si="1"/>
        <v>-301282</v>
      </c>
      <c r="C40" s="12" t="s">
        <v>18</v>
      </c>
      <c r="D40" s="13" t="s">
        <v>31</v>
      </c>
      <c r="E40" s="14">
        <f t="shared" si="4"/>
        <v>551923</v>
      </c>
      <c r="F40" s="15">
        <f t="shared" si="4"/>
        <v>435077</v>
      </c>
      <c r="G40" s="15">
        <f t="shared" si="4"/>
        <v>987000</v>
      </c>
      <c r="H40" s="15"/>
      <c r="I40" s="15"/>
      <c r="J40" s="15"/>
      <c r="K40" s="15">
        <f t="shared" si="3"/>
        <v>-853205</v>
      </c>
    </row>
    <row r="41" spans="1:11" ht="15.75" customHeight="1" x14ac:dyDescent="0.25">
      <c r="A41" s="16">
        <f t="shared" si="0"/>
        <v>32</v>
      </c>
      <c r="B41" s="17">
        <f t="shared" si="1"/>
        <v>-853205</v>
      </c>
      <c r="C41" s="12" t="s">
        <v>27</v>
      </c>
      <c r="D41" s="13" t="s">
        <v>31</v>
      </c>
      <c r="E41" s="14">
        <f t="shared" si="4"/>
        <v>551923</v>
      </c>
      <c r="F41" s="15">
        <f t="shared" si="4"/>
        <v>435077</v>
      </c>
      <c r="G41" s="15">
        <f t="shared" si="4"/>
        <v>987000</v>
      </c>
      <c r="H41" s="15"/>
      <c r="I41" s="15"/>
      <c r="J41" s="15"/>
      <c r="K41" s="15">
        <f t="shared" si="3"/>
        <v>-1405128</v>
      </c>
    </row>
    <row r="42" spans="1:11" ht="15.75" customHeight="1" x14ac:dyDescent="0.25">
      <c r="A42" s="16">
        <f t="shared" si="0"/>
        <v>33</v>
      </c>
      <c r="B42" s="17">
        <f t="shared" si="1"/>
        <v>-1405128</v>
      </c>
      <c r="C42" s="12" t="s">
        <v>19</v>
      </c>
      <c r="D42" s="13" t="s">
        <v>31</v>
      </c>
      <c r="E42" s="14">
        <f t="shared" si="4"/>
        <v>551923</v>
      </c>
      <c r="F42" s="15">
        <f t="shared" si="4"/>
        <v>435077</v>
      </c>
      <c r="G42" s="15">
        <f t="shared" si="4"/>
        <v>987000</v>
      </c>
      <c r="H42" s="15">
        <v>10000000</v>
      </c>
      <c r="I42" s="15"/>
      <c r="J42" s="15"/>
      <c r="K42" s="15">
        <f t="shared" si="3"/>
        <v>-11957051</v>
      </c>
    </row>
    <row r="43" spans="1:11" ht="15.75" customHeight="1" x14ac:dyDescent="0.25">
      <c r="A43" s="16">
        <f t="shared" si="0"/>
        <v>34</v>
      </c>
      <c r="B43" s="17">
        <f t="shared" si="1"/>
        <v>-11957051</v>
      </c>
      <c r="C43" s="12" t="s">
        <v>20</v>
      </c>
      <c r="D43" s="13" t="s">
        <v>31</v>
      </c>
      <c r="E43" s="14">
        <f t="shared" ref="E43:G58" si="5">+E42</f>
        <v>551923</v>
      </c>
      <c r="F43" s="15">
        <f t="shared" si="5"/>
        <v>435077</v>
      </c>
      <c r="G43" s="15">
        <f t="shared" si="5"/>
        <v>987000</v>
      </c>
      <c r="H43" s="31"/>
      <c r="I43" s="15"/>
      <c r="J43" s="15"/>
      <c r="K43" s="15">
        <f t="shared" si="3"/>
        <v>-12508974</v>
      </c>
    </row>
    <row r="44" spans="1:11" ht="15.75" customHeight="1" x14ac:dyDescent="0.25">
      <c r="A44" s="16">
        <f t="shared" si="0"/>
        <v>35</v>
      </c>
      <c r="B44" s="17">
        <f t="shared" si="1"/>
        <v>-12508974</v>
      </c>
      <c r="C44" s="30" t="s">
        <v>21</v>
      </c>
      <c r="D44" s="13" t="s">
        <v>31</v>
      </c>
      <c r="E44" s="14">
        <f t="shared" si="5"/>
        <v>551923</v>
      </c>
      <c r="F44" s="15">
        <f t="shared" si="5"/>
        <v>435077</v>
      </c>
      <c r="G44" s="15">
        <f t="shared" si="5"/>
        <v>987000</v>
      </c>
      <c r="H44" s="15"/>
      <c r="I44" s="15"/>
      <c r="J44" s="15"/>
      <c r="K44" s="15">
        <f t="shared" si="3"/>
        <v>-13060897</v>
      </c>
    </row>
    <row r="45" spans="1:11" ht="15.75" customHeight="1" x14ac:dyDescent="0.25">
      <c r="A45" s="16">
        <f t="shared" si="0"/>
        <v>36</v>
      </c>
      <c r="B45" s="17">
        <f t="shared" si="1"/>
        <v>-13060897</v>
      </c>
      <c r="C45" s="12" t="s">
        <v>22</v>
      </c>
      <c r="D45" s="13" t="s">
        <v>31</v>
      </c>
      <c r="E45" s="14">
        <f t="shared" si="5"/>
        <v>551923</v>
      </c>
      <c r="F45" s="15">
        <f t="shared" si="5"/>
        <v>435077</v>
      </c>
      <c r="G45" s="15">
        <f t="shared" si="5"/>
        <v>987000</v>
      </c>
      <c r="H45" s="15"/>
      <c r="I45" s="15"/>
      <c r="J45" s="15"/>
      <c r="K45" s="15">
        <f t="shared" si="3"/>
        <v>-13612820</v>
      </c>
    </row>
    <row r="46" spans="1:11" ht="15.75" x14ac:dyDescent="0.25">
      <c r="A46" s="16">
        <f t="shared" si="0"/>
        <v>37</v>
      </c>
      <c r="B46" s="17">
        <f t="shared" si="1"/>
        <v>-13612820</v>
      </c>
      <c r="C46" s="12" t="s">
        <v>23</v>
      </c>
      <c r="D46" s="13" t="s">
        <v>31</v>
      </c>
      <c r="E46" s="14">
        <f t="shared" si="5"/>
        <v>551923</v>
      </c>
      <c r="F46" s="15">
        <f t="shared" si="5"/>
        <v>435077</v>
      </c>
      <c r="G46" s="15">
        <f t="shared" si="5"/>
        <v>987000</v>
      </c>
      <c r="H46" s="15"/>
      <c r="I46" s="15"/>
      <c r="J46" s="15"/>
      <c r="K46" s="15">
        <f t="shared" si="3"/>
        <v>-14164743</v>
      </c>
    </row>
    <row r="47" spans="1:11" ht="15.75" x14ac:dyDescent="0.25">
      <c r="A47" s="16">
        <f t="shared" si="0"/>
        <v>38</v>
      </c>
      <c r="B47" s="17">
        <f t="shared" si="1"/>
        <v>-14164743</v>
      </c>
      <c r="C47" s="12" t="s">
        <v>24</v>
      </c>
      <c r="D47" s="13" t="s">
        <v>31</v>
      </c>
      <c r="E47" s="14">
        <f t="shared" si="5"/>
        <v>551923</v>
      </c>
      <c r="F47" s="15">
        <f t="shared" si="5"/>
        <v>435077</v>
      </c>
      <c r="G47" s="15">
        <f t="shared" si="5"/>
        <v>987000</v>
      </c>
      <c r="H47" s="15"/>
      <c r="I47" s="15"/>
      <c r="J47" s="15"/>
      <c r="K47" s="15">
        <f t="shared" si="3"/>
        <v>-14716666</v>
      </c>
    </row>
    <row r="48" spans="1:11" ht="15.75" x14ac:dyDescent="0.25">
      <c r="A48" s="16">
        <f t="shared" si="0"/>
        <v>39</v>
      </c>
      <c r="B48" s="17">
        <f t="shared" si="1"/>
        <v>-14716666</v>
      </c>
      <c r="C48" s="12" t="s">
        <v>25</v>
      </c>
      <c r="D48" s="13" t="s">
        <v>31</v>
      </c>
      <c r="E48" s="14">
        <f t="shared" si="5"/>
        <v>551923</v>
      </c>
      <c r="F48" s="15">
        <f t="shared" si="5"/>
        <v>435077</v>
      </c>
      <c r="G48" s="15">
        <f t="shared" si="5"/>
        <v>987000</v>
      </c>
      <c r="H48" s="15"/>
      <c r="I48" s="15"/>
      <c r="J48" s="15"/>
      <c r="K48" s="15">
        <f t="shared" si="3"/>
        <v>-15268589</v>
      </c>
    </row>
    <row r="49" spans="1:11" ht="15.75" x14ac:dyDescent="0.25">
      <c r="A49" s="16">
        <f t="shared" si="0"/>
        <v>40</v>
      </c>
      <c r="B49" s="17">
        <f t="shared" si="1"/>
        <v>-15268589</v>
      </c>
      <c r="C49" s="12" t="s">
        <v>26</v>
      </c>
      <c r="D49" s="13" t="s">
        <v>31</v>
      </c>
      <c r="E49" s="14">
        <f t="shared" si="5"/>
        <v>551923</v>
      </c>
      <c r="F49" s="15">
        <f t="shared" si="5"/>
        <v>435077</v>
      </c>
      <c r="G49" s="15">
        <f t="shared" si="5"/>
        <v>987000</v>
      </c>
      <c r="H49" s="15"/>
      <c r="I49" s="15"/>
      <c r="J49" s="15"/>
      <c r="K49" s="15">
        <f t="shared" si="3"/>
        <v>-15820512</v>
      </c>
    </row>
    <row r="50" spans="1:11" ht="15.75" x14ac:dyDescent="0.25">
      <c r="A50" s="16">
        <f t="shared" si="0"/>
        <v>41</v>
      </c>
      <c r="B50" s="17">
        <f t="shared" si="1"/>
        <v>-15820512</v>
      </c>
      <c r="C50" s="12" t="s">
        <v>16</v>
      </c>
      <c r="D50" s="13" t="s">
        <v>31</v>
      </c>
      <c r="E50" s="14">
        <f t="shared" si="5"/>
        <v>551923</v>
      </c>
      <c r="F50" s="15">
        <f t="shared" si="5"/>
        <v>435077</v>
      </c>
      <c r="G50" s="15">
        <f t="shared" si="5"/>
        <v>987000</v>
      </c>
      <c r="H50" s="15"/>
      <c r="I50" s="15"/>
      <c r="J50" s="15"/>
      <c r="K50" s="15">
        <f t="shared" si="3"/>
        <v>-16372435</v>
      </c>
    </row>
    <row r="51" spans="1:11" ht="15.75" x14ac:dyDescent="0.25">
      <c r="A51" s="16">
        <f t="shared" si="0"/>
        <v>42</v>
      </c>
      <c r="B51" s="17">
        <f t="shared" si="1"/>
        <v>-16372435</v>
      </c>
      <c r="C51" s="12" t="s">
        <v>17</v>
      </c>
      <c r="D51" s="13" t="s">
        <v>36</v>
      </c>
      <c r="E51" s="14">
        <f t="shared" si="5"/>
        <v>551923</v>
      </c>
      <c r="F51" s="15">
        <f t="shared" si="5"/>
        <v>435077</v>
      </c>
      <c r="G51" s="15">
        <f t="shared" si="5"/>
        <v>987000</v>
      </c>
      <c r="H51" s="15"/>
      <c r="I51" s="15"/>
      <c r="J51" s="15"/>
      <c r="K51" s="15">
        <f t="shared" si="3"/>
        <v>-16924358</v>
      </c>
    </row>
    <row r="52" spans="1:11" ht="15.75" x14ac:dyDescent="0.25">
      <c r="A52" s="16">
        <f t="shared" si="0"/>
        <v>43</v>
      </c>
      <c r="B52" s="17">
        <f t="shared" si="1"/>
        <v>-16924358</v>
      </c>
      <c r="C52" s="12" t="s">
        <v>18</v>
      </c>
      <c r="D52" s="13" t="s">
        <v>36</v>
      </c>
      <c r="E52" s="14">
        <f t="shared" si="5"/>
        <v>551923</v>
      </c>
      <c r="F52" s="15">
        <f t="shared" si="5"/>
        <v>435077</v>
      </c>
      <c r="G52" s="15">
        <f t="shared" si="5"/>
        <v>987000</v>
      </c>
      <c r="H52" s="15"/>
      <c r="I52" s="15"/>
      <c r="J52" s="15"/>
      <c r="K52" s="15">
        <f t="shared" si="3"/>
        <v>-17476281</v>
      </c>
    </row>
    <row r="53" spans="1:11" ht="15.75" x14ac:dyDescent="0.25">
      <c r="A53" s="16">
        <f t="shared" si="0"/>
        <v>44</v>
      </c>
      <c r="B53" s="17">
        <f t="shared" si="1"/>
        <v>-17476281</v>
      </c>
      <c r="C53" s="12" t="s">
        <v>27</v>
      </c>
      <c r="D53" s="13" t="s">
        <v>36</v>
      </c>
      <c r="E53" s="14">
        <f t="shared" si="5"/>
        <v>551923</v>
      </c>
      <c r="F53" s="15">
        <f t="shared" si="5"/>
        <v>435077</v>
      </c>
      <c r="G53" s="15">
        <f t="shared" si="5"/>
        <v>987000</v>
      </c>
      <c r="H53" s="15"/>
      <c r="I53" s="15"/>
      <c r="J53" s="15"/>
      <c r="K53" s="15">
        <f t="shared" si="3"/>
        <v>-18028204</v>
      </c>
    </row>
    <row r="54" spans="1:11" ht="15.75" x14ac:dyDescent="0.25">
      <c r="A54" s="16">
        <f t="shared" si="0"/>
        <v>45</v>
      </c>
      <c r="B54" s="17">
        <f t="shared" si="1"/>
        <v>-18028204</v>
      </c>
      <c r="C54" s="12" t="s">
        <v>19</v>
      </c>
      <c r="D54" s="13" t="s">
        <v>36</v>
      </c>
      <c r="E54" s="14">
        <f t="shared" si="5"/>
        <v>551923</v>
      </c>
      <c r="F54" s="15">
        <f t="shared" si="5"/>
        <v>435077</v>
      </c>
      <c r="G54" s="15">
        <f t="shared" si="5"/>
        <v>987000</v>
      </c>
      <c r="H54" s="15">
        <v>10000000</v>
      </c>
      <c r="I54" s="15"/>
      <c r="J54" s="15"/>
      <c r="K54" s="15">
        <f t="shared" si="3"/>
        <v>-28580127</v>
      </c>
    </row>
    <row r="55" spans="1:11" ht="15.75" x14ac:dyDescent="0.25">
      <c r="A55" s="16">
        <f t="shared" si="0"/>
        <v>46</v>
      </c>
      <c r="B55" s="17">
        <f t="shared" si="1"/>
        <v>-28580127</v>
      </c>
      <c r="C55" s="12" t="s">
        <v>20</v>
      </c>
      <c r="D55" s="13" t="s">
        <v>36</v>
      </c>
      <c r="E55" s="14">
        <f t="shared" si="5"/>
        <v>551923</v>
      </c>
      <c r="F55" s="15">
        <f t="shared" si="5"/>
        <v>435077</v>
      </c>
      <c r="G55" s="15">
        <f t="shared" si="5"/>
        <v>987000</v>
      </c>
      <c r="H55" s="31"/>
      <c r="I55" s="15"/>
      <c r="J55" s="15"/>
      <c r="K55" s="15">
        <f t="shared" si="3"/>
        <v>-29132050</v>
      </c>
    </row>
    <row r="56" spans="1:11" ht="15.75" x14ac:dyDescent="0.25">
      <c r="A56" s="16">
        <f t="shared" si="0"/>
        <v>47</v>
      </c>
      <c r="B56" s="17">
        <f t="shared" si="1"/>
        <v>-29132050</v>
      </c>
      <c r="C56" s="30" t="s">
        <v>21</v>
      </c>
      <c r="D56" s="13" t="s">
        <v>36</v>
      </c>
      <c r="E56" s="14">
        <f t="shared" si="5"/>
        <v>551923</v>
      </c>
      <c r="F56" s="15">
        <f t="shared" si="5"/>
        <v>435077</v>
      </c>
      <c r="G56" s="15">
        <f t="shared" si="5"/>
        <v>987000</v>
      </c>
      <c r="H56" s="15"/>
      <c r="I56" s="15"/>
      <c r="J56" s="15"/>
      <c r="K56" s="15">
        <f t="shared" si="3"/>
        <v>-29683973</v>
      </c>
    </row>
    <row r="57" spans="1:11" ht="15.75" x14ac:dyDescent="0.25">
      <c r="A57" s="16">
        <f t="shared" si="0"/>
        <v>48</v>
      </c>
      <c r="B57" s="17">
        <f t="shared" si="1"/>
        <v>-29683973</v>
      </c>
      <c r="C57" s="12" t="s">
        <v>22</v>
      </c>
      <c r="D57" s="13" t="s">
        <v>36</v>
      </c>
      <c r="E57" s="14">
        <f t="shared" si="5"/>
        <v>551923</v>
      </c>
      <c r="F57" s="15">
        <f t="shared" si="5"/>
        <v>435077</v>
      </c>
      <c r="G57" s="15">
        <f t="shared" si="5"/>
        <v>987000</v>
      </c>
      <c r="H57" s="15"/>
      <c r="I57" s="15"/>
      <c r="J57" s="15"/>
      <c r="K57" s="15">
        <f t="shared" si="3"/>
        <v>-30235896</v>
      </c>
    </row>
    <row r="58" spans="1:11" ht="15.75" x14ac:dyDescent="0.25">
      <c r="A58" s="16">
        <f t="shared" si="0"/>
        <v>49</v>
      </c>
      <c r="B58" s="17">
        <f t="shared" si="1"/>
        <v>-30235896</v>
      </c>
      <c r="C58" s="12" t="s">
        <v>23</v>
      </c>
      <c r="D58" s="13" t="s">
        <v>36</v>
      </c>
      <c r="E58" s="14">
        <f t="shared" si="5"/>
        <v>551923</v>
      </c>
      <c r="F58" s="15">
        <f t="shared" si="5"/>
        <v>435077</v>
      </c>
      <c r="G58" s="15">
        <f t="shared" si="5"/>
        <v>987000</v>
      </c>
      <c r="H58" s="15"/>
      <c r="I58" s="15"/>
      <c r="J58" s="15"/>
      <c r="K58" s="15">
        <f t="shared" si="3"/>
        <v>-30787819</v>
      </c>
    </row>
    <row r="59" spans="1:11" ht="15.75" x14ac:dyDescent="0.25">
      <c r="A59" s="16">
        <f t="shared" si="0"/>
        <v>50</v>
      </c>
      <c r="B59" s="17">
        <f t="shared" si="1"/>
        <v>-30787819</v>
      </c>
      <c r="C59" s="12" t="s">
        <v>24</v>
      </c>
      <c r="D59" s="13" t="s">
        <v>36</v>
      </c>
      <c r="E59" s="14">
        <f t="shared" ref="E59:G74" si="6">+E58</f>
        <v>551923</v>
      </c>
      <c r="F59" s="15">
        <f t="shared" si="6"/>
        <v>435077</v>
      </c>
      <c r="G59" s="15">
        <f t="shared" si="6"/>
        <v>987000</v>
      </c>
      <c r="H59" s="15"/>
      <c r="I59" s="15"/>
      <c r="J59" s="15"/>
      <c r="K59" s="15">
        <f t="shared" si="3"/>
        <v>-31339742</v>
      </c>
    </row>
    <row r="60" spans="1:11" ht="15.75" x14ac:dyDescent="0.25">
      <c r="A60" s="16">
        <f t="shared" si="0"/>
        <v>51</v>
      </c>
      <c r="B60" s="17">
        <f t="shared" si="1"/>
        <v>-31339742</v>
      </c>
      <c r="C60" s="12" t="s">
        <v>25</v>
      </c>
      <c r="D60" s="13" t="s">
        <v>36</v>
      </c>
      <c r="E60" s="14">
        <f t="shared" si="6"/>
        <v>551923</v>
      </c>
      <c r="F60" s="15">
        <f t="shared" si="6"/>
        <v>435077</v>
      </c>
      <c r="G60" s="15">
        <f t="shared" si="6"/>
        <v>987000</v>
      </c>
      <c r="H60" s="15"/>
      <c r="I60" s="15"/>
      <c r="J60" s="15"/>
      <c r="K60" s="15">
        <f t="shared" si="3"/>
        <v>-31891665</v>
      </c>
    </row>
    <row r="61" spans="1:11" ht="15.75" x14ac:dyDescent="0.25">
      <c r="A61" s="16">
        <f t="shared" si="0"/>
        <v>52</v>
      </c>
      <c r="B61" s="17">
        <f t="shared" si="1"/>
        <v>-31891665</v>
      </c>
      <c r="C61" s="12" t="s">
        <v>26</v>
      </c>
      <c r="D61" s="13" t="s">
        <v>36</v>
      </c>
      <c r="E61" s="14">
        <f t="shared" si="6"/>
        <v>551923</v>
      </c>
      <c r="F61" s="15">
        <f t="shared" si="6"/>
        <v>435077</v>
      </c>
      <c r="G61" s="15">
        <f t="shared" si="6"/>
        <v>987000</v>
      </c>
      <c r="H61" s="15"/>
      <c r="I61" s="15"/>
      <c r="J61" s="15"/>
      <c r="K61" s="15">
        <f t="shared" si="3"/>
        <v>-32443588</v>
      </c>
    </row>
    <row r="62" spans="1:11" ht="15.75" x14ac:dyDescent="0.25">
      <c r="A62" s="16">
        <f t="shared" si="0"/>
        <v>53</v>
      </c>
      <c r="B62" s="17">
        <f t="shared" si="1"/>
        <v>-32443588</v>
      </c>
      <c r="C62" s="12" t="s">
        <v>16</v>
      </c>
      <c r="D62" s="13" t="s">
        <v>36</v>
      </c>
      <c r="E62" s="14">
        <f t="shared" si="6"/>
        <v>551923</v>
      </c>
      <c r="F62" s="15">
        <f t="shared" si="6"/>
        <v>435077</v>
      </c>
      <c r="G62" s="15">
        <f t="shared" si="6"/>
        <v>987000</v>
      </c>
      <c r="H62" s="15"/>
      <c r="I62" s="15"/>
      <c r="J62" s="15"/>
      <c r="K62" s="15">
        <f t="shared" si="3"/>
        <v>-32995511</v>
      </c>
    </row>
    <row r="63" spans="1:11" ht="15.75" x14ac:dyDescent="0.25">
      <c r="A63" s="16">
        <f t="shared" si="0"/>
        <v>54</v>
      </c>
      <c r="B63" s="17">
        <f t="shared" si="1"/>
        <v>-32995511</v>
      </c>
      <c r="C63" s="12" t="s">
        <v>17</v>
      </c>
      <c r="D63" s="13" t="s">
        <v>61</v>
      </c>
      <c r="E63" s="14">
        <f t="shared" si="6"/>
        <v>551923</v>
      </c>
      <c r="F63" s="15">
        <f t="shared" si="6"/>
        <v>435077</v>
      </c>
      <c r="G63" s="15">
        <f t="shared" si="6"/>
        <v>987000</v>
      </c>
      <c r="H63" s="15"/>
      <c r="I63" s="15"/>
      <c r="J63" s="15"/>
      <c r="K63" s="15">
        <f t="shared" si="3"/>
        <v>-33547434</v>
      </c>
    </row>
    <row r="64" spans="1:11" ht="15.75" x14ac:dyDescent="0.25">
      <c r="A64" s="16">
        <f t="shared" si="0"/>
        <v>55</v>
      </c>
      <c r="B64" s="17">
        <f t="shared" si="1"/>
        <v>-33547434</v>
      </c>
      <c r="C64" s="12" t="s">
        <v>18</v>
      </c>
      <c r="D64" s="13" t="s">
        <v>61</v>
      </c>
      <c r="E64" s="14">
        <f t="shared" si="6"/>
        <v>551923</v>
      </c>
      <c r="F64" s="15">
        <f t="shared" si="6"/>
        <v>435077</v>
      </c>
      <c r="G64" s="15">
        <f t="shared" si="6"/>
        <v>987000</v>
      </c>
      <c r="H64" s="15"/>
      <c r="I64" s="15"/>
      <c r="J64" s="15"/>
      <c r="K64" s="15">
        <f t="shared" si="3"/>
        <v>-34099357</v>
      </c>
    </row>
    <row r="65" spans="1:11" ht="15.75" x14ac:dyDescent="0.25">
      <c r="A65" s="16">
        <f t="shared" si="0"/>
        <v>56</v>
      </c>
      <c r="B65" s="17">
        <f t="shared" si="1"/>
        <v>-34099357</v>
      </c>
      <c r="C65" s="12" t="s">
        <v>27</v>
      </c>
      <c r="D65" s="13" t="s">
        <v>61</v>
      </c>
      <c r="E65" s="14">
        <f t="shared" si="6"/>
        <v>551923</v>
      </c>
      <c r="F65" s="15">
        <f t="shared" si="6"/>
        <v>435077</v>
      </c>
      <c r="G65" s="15">
        <f t="shared" si="6"/>
        <v>987000</v>
      </c>
      <c r="H65" s="15"/>
      <c r="I65" s="15"/>
      <c r="J65" s="15"/>
      <c r="K65" s="15">
        <f t="shared" si="3"/>
        <v>-34651280</v>
      </c>
    </row>
    <row r="66" spans="1:11" ht="15.75" x14ac:dyDescent="0.25">
      <c r="A66" s="16">
        <f t="shared" si="0"/>
        <v>57</v>
      </c>
      <c r="B66" s="17">
        <f t="shared" si="1"/>
        <v>-34651280</v>
      </c>
      <c r="C66" s="12" t="s">
        <v>19</v>
      </c>
      <c r="D66" s="13" t="s">
        <v>61</v>
      </c>
      <c r="E66" s="14">
        <f t="shared" si="6"/>
        <v>551923</v>
      </c>
      <c r="F66" s="15">
        <f t="shared" si="6"/>
        <v>435077</v>
      </c>
      <c r="G66" s="15">
        <f t="shared" si="6"/>
        <v>987000</v>
      </c>
      <c r="H66" s="15"/>
      <c r="I66" s="15"/>
      <c r="J66" s="15"/>
      <c r="K66" s="15">
        <f t="shared" si="3"/>
        <v>-35203203</v>
      </c>
    </row>
    <row r="67" spans="1:11" ht="15.75" x14ac:dyDescent="0.25">
      <c r="A67" s="16">
        <f t="shared" si="0"/>
        <v>58</v>
      </c>
      <c r="B67" s="17">
        <f t="shared" si="1"/>
        <v>-35203203</v>
      </c>
      <c r="C67" s="12" t="s">
        <v>20</v>
      </c>
      <c r="D67" s="13" t="s">
        <v>61</v>
      </c>
      <c r="E67" s="14">
        <f t="shared" si="6"/>
        <v>551923</v>
      </c>
      <c r="F67" s="15">
        <f t="shared" si="6"/>
        <v>435077</v>
      </c>
      <c r="G67" s="15">
        <f t="shared" si="6"/>
        <v>987000</v>
      </c>
      <c r="H67" s="31"/>
      <c r="I67" s="15"/>
      <c r="J67" s="15"/>
      <c r="K67" s="15">
        <f t="shared" si="3"/>
        <v>-35755126</v>
      </c>
    </row>
    <row r="68" spans="1:11" ht="15.75" x14ac:dyDescent="0.25">
      <c r="A68" s="16">
        <f t="shared" si="0"/>
        <v>59</v>
      </c>
      <c r="B68" s="17">
        <f t="shared" si="1"/>
        <v>-35755126</v>
      </c>
      <c r="C68" s="30" t="s">
        <v>21</v>
      </c>
      <c r="D68" s="13" t="s">
        <v>61</v>
      </c>
      <c r="E68" s="14">
        <f t="shared" si="6"/>
        <v>551923</v>
      </c>
      <c r="F68" s="15">
        <f t="shared" si="6"/>
        <v>435077</v>
      </c>
      <c r="G68" s="15">
        <f t="shared" si="6"/>
        <v>987000</v>
      </c>
      <c r="H68" s="15"/>
      <c r="I68" s="15"/>
      <c r="J68" s="15"/>
      <c r="K68" s="15">
        <f t="shared" si="3"/>
        <v>-36307049</v>
      </c>
    </row>
    <row r="69" spans="1:11" ht="15.75" x14ac:dyDescent="0.25">
      <c r="A69" s="16">
        <f t="shared" si="0"/>
        <v>60</v>
      </c>
      <c r="B69" s="17">
        <f t="shared" si="1"/>
        <v>-36307049</v>
      </c>
      <c r="C69" s="12" t="s">
        <v>22</v>
      </c>
      <c r="D69" s="13" t="s">
        <v>61</v>
      </c>
      <c r="E69" s="14">
        <f t="shared" si="6"/>
        <v>551923</v>
      </c>
      <c r="F69" s="15">
        <f t="shared" si="6"/>
        <v>435077</v>
      </c>
      <c r="G69" s="15">
        <f t="shared" si="6"/>
        <v>987000</v>
      </c>
      <c r="H69" s="15"/>
      <c r="I69" s="15"/>
      <c r="J69" s="15"/>
      <c r="K69" s="15">
        <f t="shared" si="3"/>
        <v>-36858972</v>
      </c>
    </row>
    <row r="70" spans="1:11" ht="15.75" x14ac:dyDescent="0.25">
      <c r="A70" s="16">
        <f t="shared" si="0"/>
        <v>61</v>
      </c>
      <c r="B70" s="17">
        <f t="shared" si="1"/>
        <v>-36858972</v>
      </c>
      <c r="C70" s="12" t="s">
        <v>23</v>
      </c>
      <c r="D70" s="13" t="s">
        <v>61</v>
      </c>
      <c r="E70" s="14">
        <f t="shared" si="6"/>
        <v>551923</v>
      </c>
      <c r="F70" s="15">
        <f t="shared" si="6"/>
        <v>435077</v>
      </c>
      <c r="G70" s="15">
        <f t="shared" si="6"/>
        <v>987000</v>
      </c>
      <c r="H70" s="15"/>
      <c r="I70" s="15"/>
      <c r="J70" s="15"/>
      <c r="K70" s="15">
        <f t="shared" si="3"/>
        <v>-37410895</v>
      </c>
    </row>
    <row r="71" spans="1:11" ht="15.75" x14ac:dyDescent="0.25">
      <c r="A71" s="16">
        <f t="shared" si="0"/>
        <v>62</v>
      </c>
      <c r="B71" s="17">
        <f t="shared" si="1"/>
        <v>-37410895</v>
      </c>
      <c r="C71" s="12" t="s">
        <v>24</v>
      </c>
      <c r="D71" s="13" t="s">
        <v>61</v>
      </c>
      <c r="E71" s="14">
        <f t="shared" si="6"/>
        <v>551923</v>
      </c>
      <c r="F71" s="15">
        <f t="shared" si="6"/>
        <v>435077</v>
      </c>
      <c r="G71" s="15">
        <f t="shared" si="6"/>
        <v>987000</v>
      </c>
      <c r="H71" s="15"/>
      <c r="I71" s="15"/>
      <c r="J71" s="15"/>
      <c r="K71" s="15">
        <f t="shared" si="3"/>
        <v>-37962818</v>
      </c>
    </row>
    <row r="72" spans="1:11" ht="15.75" x14ac:dyDescent="0.25">
      <c r="A72" s="16">
        <f t="shared" si="0"/>
        <v>63</v>
      </c>
      <c r="B72" s="17">
        <f t="shared" si="1"/>
        <v>-37962818</v>
      </c>
      <c r="C72" s="12" t="s">
        <v>25</v>
      </c>
      <c r="D72" s="13" t="s">
        <v>61</v>
      </c>
      <c r="E72" s="14">
        <f t="shared" si="6"/>
        <v>551923</v>
      </c>
      <c r="F72" s="15">
        <f t="shared" si="6"/>
        <v>435077</v>
      </c>
      <c r="G72" s="15">
        <f t="shared" si="6"/>
        <v>987000</v>
      </c>
      <c r="H72" s="15"/>
      <c r="I72" s="15"/>
      <c r="J72" s="15"/>
      <c r="K72" s="15">
        <f t="shared" si="3"/>
        <v>-38514741</v>
      </c>
    </row>
    <row r="73" spans="1:11" ht="15.75" x14ac:dyDescent="0.25">
      <c r="A73" s="16">
        <f t="shared" si="0"/>
        <v>64</v>
      </c>
      <c r="B73" s="17">
        <f t="shared" si="1"/>
        <v>-38514741</v>
      </c>
      <c r="C73" s="12" t="s">
        <v>26</v>
      </c>
      <c r="D73" s="13" t="s">
        <v>61</v>
      </c>
      <c r="E73" s="14">
        <f t="shared" si="6"/>
        <v>551923</v>
      </c>
      <c r="F73" s="15">
        <f t="shared" si="6"/>
        <v>435077</v>
      </c>
      <c r="G73" s="15">
        <f t="shared" si="6"/>
        <v>987000</v>
      </c>
      <c r="H73" s="15"/>
      <c r="I73" s="15"/>
      <c r="J73" s="15"/>
      <c r="K73" s="15">
        <f t="shared" si="3"/>
        <v>-39066664</v>
      </c>
    </row>
    <row r="74" spans="1:11" ht="15.75" x14ac:dyDescent="0.25">
      <c r="A74" s="16">
        <f t="shared" si="0"/>
        <v>65</v>
      </c>
      <c r="B74" s="17">
        <f t="shared" si="1"/>
        <v>-39066664</v>
      </c>
      <c r="C74" s="12" t="s">
        <v>16</v>
      </c>
      <c r="D74" s="13" t="s">
        <v>61</v>
      </c>
      <c r="E74" s="14">
        <f t="shared" si="6"/>
        <v>551923</v>
      </c>
      <c r="F74" s="15">
        <f t="shared" si="6"/>
        <v>435077</v>
      </c>
      <c r="G74" s="15">
        <f t="shared" si="6"/>
        <v>987000</v>
      </c>
      <c r="H74" s="15"/>
      <c r="I74" s="15"/>
      <c r="J74" s="15"/>
      <c r="K74" s="15">
        <f t="shared" si="3"/>
        <v>-39618587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-39618587</v>
      </c>
      <c r="C75" s="12" t="s">
        <v>17</v>
      </c>
      <c r="D75" s="13" t="s">
        <v>60</v>
      </c>
      <c r="E75" s="14">
        <f t="shared" ref="E75:G80" si="9">+E74</f>
        <v>551923</v>
      </c>
      <c r="F75" s="15">
        <f t="shared" si="9"/>
        <v>435077</v>
      </c>
      <c r="G75" s="15">
        <f t="shared" si="9"/>
        <v>987000</v>
      </c>
      <c r="H75" s="15"/>
      <c r="I75" s="15"/>
      <c r="J75" s="15"/>
      <c r="K75" s="15">
        <f t="shared" ref="K75:K80" si="10">B75-E75-H75-I75-J75</f>
        <v>-40170510</v>
      </c>
    </row>
    <row r="76" spans="1:11" ht="15.75" x14ac:dyDescent="0.25">
      <c r="A76" s="16">
        <f t="shared" si="7"/>
        <v>67</v>
      </c>
      <c r="B76" s="17">
        <f t="shared" si="8"/>
        <v>-40170510</v>
      </c>
      <c r="C76" s="12" t="s">
        <v>18</v>
      </c>
      <c r="D76" s="13" t="s">
        <v>60</v>
      </c>
      <c r="E76" s="14">
        <f t="shared" si="9"/>
        <v>551923</v>
      </c>
      <c r="F76" s="15">
        <f t="shared" si="9"/>
        <v>435077</v>
      </c>
      <c r="G76" s="15">
        <f t="shared" si="9"/>
        <v>987000</v>
      </c>
      <c r="H76" s="15"/>
      <c r="I76" s="15"/>
      <c r="J76" s="15"/>
      <c r="K76" s="15">
        <f t="shared" si="10"/>
        <v>-40722433</v>
      </c>
    </row>
    <row r="77" spans="1:11" ht="15.75" x14ac:dyDescent="0.25">
      <c r="A77" s="16">
        <f t="shared" si="7"/>
        <v>68</v>
      </c>
      <c r="B77" s="17">
        <f t="shared" si="8"/>
        <v>-40722433</v>
      </c>
      <c r="C77" s="12" t="s">
        <v>27</v>
      </c>
      <c r="D77" s="13" t="s">
        <v>60</v>
      </c>
      <c r="E77" s="14">
        <f t="shared" si="9"/>
        <v>551923</v>
      </c>
      <c r="F77" s="15">
        <f t="shared" si="9"/>
        <v>435077</v>
      </c>
      <c r="G77" s="15">
        <f t="shared" si="9"/>
        <v>987000</v>
      </c>
      <c r="H77" s="15"/>
      <c r="I77" s="15"/>
      <c r="J77" s="15"/>
      <c r="K77" s="15">
        <f t="shared" si="10"/>
        <v>-41274356</v>
      </c>
    </row>
    <row r="78" spans="1:11" ht="15.75" x14ac:dyDescent="0.25">
      <c r="A78" s="16">
        <f t="shared" si="7"/>
        <v>69</v>
      </c>
      <c r="B78" s="17">
        <f t="shared" si="8"/>
        <v>-41274356</v>
      </c>
      <c r="C78" s="12" t="s">
        <v>19</v>
      </c>
      <c r="D78" s="13" t="s">
        <v>60</v>
      </c>
      <c r="E78" s="14">
        <f t="shared" si="9"/>
        <v>551923</v>
      </c>
      <c r="F78" s="15">
        <f t="shared" si="9"/>
        <v>435077</v>
      </c>
      <c r="G78" s="15">
        <f t="shared" si="9"/>
        <v>987000</v>
      </c>
      <c r="H78" s="15"/>
      <c r="I78" s="15"/>
      <c r="J78" s="15"/>
      <c r="K78" s="15">
        <f t="shared" si="10"/>
        <v>-41826279</v>
      </c>
    </row>
    <row r="79" spans="1:11" ht="15.75" x14ac:dyDescent="0.25">
      <c r="A79" s="16">
        <f t="shared" si="7"/>
        <v>70</v>
      </c>
      <c r="B79" s="17">
        <f t="shared" si="8"/>
        <v>-41826279</v>
      </c>
      <c r="C79" s="12" t="s">
        <v>20</v>
      </c>
      <c r="D79" s="13" t="s">
        <v>60</v>
      </c>
      <c r="E79" s="14">
        <f t="shared" si="9"/>
        <v>551923</v>
      </c>
      <c r="F79" s="15">
        <f t="shared" si="9"/>
        <v>435077</v>
      </c>
      <c r="G79" s="15">
        <f t="shared" si="9"/>
        <v>987000</v>
      </c>
      <c r="H79" s="15"/>
      <c r="I79" s="15"/>
      <c r="J79" s="15"/>
      <c r="K79" s="15">
        <f t="shared" si="10"/>
        <v>-42378202</v>
      </c>
    </row>
    <row r="80" spans="1:11" ht="15.75" x14ac:dyDescent="0.25">
      <c r="A80" s="16">
        <f t="shared" si="7"/>
        <v>71</v>
      </c>
      <c r="B80" s="17">
        <f t="shared" si="8"/>
        <v>-42378202</v>
      </c>
      <c r="E80" s="14">
        <f t="shared" si="9"/>
        <v>551923</v>
      </c>
      <c r="F80" s="15">
        <f t="shared" si="9"/>
        <v>435077</v>
      </c>
      <c r="G80" s="15">
        <f t="shared" si="9"/>
        <v>987000</v>
      </c>
      <c r="H80" s="15"/>
      <c r="I80" s="15"/>
      <c r="J80" s="15"/>
      <c r="K80" s="15">
        <f t="shared" si="10"/>
        <v>-42930125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36" workbookViewId="0">
      <selection activeCell="L50" sqref="L50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98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99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500000000</f>
        <v>500000000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100</v>
      </c>
      <c r="B8" s="1"/>
      <c r="C8" s="1"/>
      <c r="D8" s="2">
        <v>36</v>
      </c>
      <c r="E8" s="7"/>
      <c r="F8" s="8">
        <f>+C5*C6</f>
        <v>6000000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500000000</v>
      </c>
      <c r="C10" s="12" t="s">
        <v>23</v>
      </c>
      <c r="D10" s="13" t="s">
        <v>28</v>
      </c>
      <c r="E10" s="14">
        <f>7000000-F10</f>
        <v>1000000</v>
      </c>
      <c r="F10" s="18">
        <v>6000000</v>
      </c>
      <c r="G10" s="15">
        <f>+E10+F10</f>
        <v>7000000</v>
      </c>
      <c r="H10" s="15"/>
      <c r="I10" s="15"/>
      <c r="J10" s="15"/>
      <c r="K10" s="15">
        <f>B10-E10-H10-I10-J10</f>
        <v>499000000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499000000</v>
      </c>
      <c r="C11" s="12" t="s">
        <v>24</v>
      </c>
      <c r="D11" s="13" t="s">
        <v>28</v>
      </c>
      <c r="E11" s="14">
        <f t="shared" ref="E11:G26" si="2">+E10</f>
        <v>1000000</v>
      </c>
      <c r="F11" s="15">
        <f t="shared" si="2"/>
        <v>6000000</v>
      </c>
      <c r="G11" s="15">
        <f t="shared" si="2"/>
        <v>7000000</v>
      </c>
      <c r="H11" s="15"/>
      <c r="I11" s="15"/>
      <c r="J11" s="15"/>
      <c r="K11" s="15">
        <f t="shared" ref="K11:K74" si="3">B11-E11-H11-I11-J11</f>
        <v>498000000</v>
      </c>
    </row>
    <row r="12" spans="1:11" ht="15.75" customHeight="1" x14ac:dyDescent="0.25">
      <c r="A12" s="16">
        <f t="shared" si="0"/>
        <v>3</v>
      </c>
      <c r="B12" s="17">
        <f t="shared" si="1"/>
        <v>498000000</v>
      </c>
      <c r="C12" s="12" t="s">
        <v>25</v>
      </c>
      <c r="D12" s="13" t="s">
        <v>28</v>
      </c>
      <c r="E12" s="14">
        <f t="shared" si="2"/>
        <v>1000000</v>
      </c>
      <c r="F12" s="15">
        <f t="shared" si="2"/>
        <v>6000000</v>
      </c>
      <c r="G12" s="15">
        <f t="shared" si="2"/>
        <v>7000000</v>
      </c>
      <c r="H12" s="15"/>
      <c r="I12" s="15"/>
      <c r="J12" s="15"/>
      <c r="K12" s="15">
        <f t="shared" si="3"/>
        <v>497000000</v>
      </c>
    </row>
    <row r="13" spans="1:11" ht="15.75" customHeight="1" x14ac:dyDescent="0.25">
      <c r="A13" s="16">
        <f t="shared" si="0"/>
        <v>4</v>
      </c>
      <c r="B13" s="17">
        <f t="shared" si="1"/>
        <v>497000000</v>
      </c>
      <c r="C13" s="12" t="s">
        <v>26</v>
      </c>
      <c r="D13" s="13" t="s">
        <v>28</v>
      </c>
      <c r="E13" s="14">
        <f t="shared" si="2"/>
        <v>1000000</v>
      </c>
      <c r="F13" s="15">
        <f t="shared" si="2"/>
        <v>6000000</v>
      </c>
      <c r="G13" s="15">
        <f t="shared" si="2"/>
        <v>7000000</v>
      </c>
      <c r="H13" s="15"/>
      <c r="I13" s="15"/>
      <c r="J13" s="15"/>
      <c r="K13" s="15">
        <f t="shared" si="3"/>
        <v>496000000</v>
      </c>
    </row>
    <row r="14" spans="1:11" ht="15.75" customHeight="1" x14ac:dyDescent="0.25">
      <c r="A14" s="16">
        <f t="shared" si="0"/>
        <v>5</v>
      </c>
      <c r="B14" s="17">
        <f t="shared" si="1"/>
        <v>496000000</v>
      </c>
      <c r="C14" s="12" t="s">
        <v>16</v>
      </c>
      <c r="D14" s="13" t="s">
        <v>28</v>
      </c>
      <c r="E14" s="14">
        <f t="shared" si="2"/>
        <v>1000000</v>
      </c>
      <c r="F14" s="15">
        <f t="shared" si="2"/>
        <v>6000000</v>
      </c>
      <c r="G14" s="15">
        <f t="shared" si="2"/>
        <v>7000000</v>
      </c>
      <c r="H14" s="15"/>
      <c r="I14" s="15"/>
      <c r="J14" s="15">
        <v>6000000</v>
      </c>
      <c r="K14" s="15">
        <f t="shared" si="3"/>
        <v>489000000</v>
      </c>
    </row>
    <row r="15" spans="1:11" ht="15.75" customHeight="1" x14ac:dyDescent="0.25">
      <c r="A15" s="16">
        <f t="shared" si="0"/>
        <v>6</v>
      </c>
      <c r="B15" s="17">
        <f t="shared" si="1"/>
        <v>489000000</v>
      </c>
      <c r="C15" s="12" t="s">
        <v>17</v>
      </c>
      <c r="D15" s="13" t="s">
        <v>29</v>
      </c>
      <c r="E15" s="14">
        <f t="shared" si="2"/>
        <v>1000000</v>
      </c>
      <c r="F15" s="15">
        <f t="shared" si="2"/>
        <v>6000000</v>
      </c>
      <c r="G15" s="15">
        <f t="shared" si="2"/>
        <v>7000000</v>
      </c>
      <c r="H15" s="15"/>
      <c r="I15" s="15"/>
      <c r="J15" s="15"/>
      <c r="K15" s="15">
        <f t="shared" si="3"/>
        <v>488000000</v>
      </c>
    </row>
    <row r="16" spans="1:11" ht="15.75" customHeight="1" x14ac:dyDescent="0.25">
      <c r="A16" s="16">
        <f t="shared" si="0"/>
        <v>7</v>
      </c>
      <c r="B16" s="17">
        <f t="shared" si="1"/>
        <v>488000000</v>
      </c>
      <c r="C16" s="12" t="s">
        <v>18</v>
      </c>
      <c r="D16" s="13" t="s">
        <v>29</v>
      </c>
      <c r="E16" s="14">
        <f t="shared" si="2"/>
        <v>1000000</v>
      </c>
      <c r="F16" s="15">
        <f t="shared" si="2"/>
        <v>6000000</v>
      </c>
      <c r="G16" s="15">
        <f t="shared" si="2"/>
        <v>7000000</v>
      </c>
      <c r="H16" s="15"/>
      <c r="I16" s="15"/>
      <c r="J16" s="15"/>
      <c r="K16" s="15">
        <f t="shared" si="3"/>
        <v>487000000</v>
      </c>
    </row>
    <row r="17" spans="1:11" ht="15.75" customHeight="1" x14ac:dyDescent="0.25">
      <c r="A17" s="16">
        <f t="shared" si="0"/>
        <v>8</v>
      </c>
      <c r="B17" s="17">
        <f t="shared" si="1"/>
        <v>487000000</v>
      </c>
      <c r="C17" s="12" t="s">
        <v>27</v>
      </c>
      <c r="D17" s="13" t="s">
        <v>29</v>
      </c>
      <c r="E17" s="14">
        <f t="shared" si="2"/>
        <v>1000000</v>
      </c>
      <c r="F17" s="15">
        <f t="shared" si="2"/>
        <v>6000000</v>
      </c>
      <c r="G17" s="15">
        <f t="shared" si="2"/>
        <v>7000000</v>
      </c>
      <c r="H17" s="15"/>
      <c r="I17" s="15"/>
      <c r="J17" s="15"/>
      <c r="K17" s="15">
        <f t="shared" si="3"/>
        <v>486000000</v>
      </c>
    </row>
    <row r="18" spans="1:11" ht="15.75" customHeight="1" x14ac:dyDescent="0.25">
      <c r="A18" s="16">
        <f t="shared" si="0"/>
        <v>9</v>
      </c>
      <c r="B18" s="17">
        <f t="shared" si="1"/>
        <v>486000000</v>
      </c>
      <c r="C18" s="12" t="s">
        <v>19</v>
      </c>
      <c r="D18" s="13" t="s">
        <v>29</v>
      </c>
      <c r="E18" s="14">
        <f t="shared" si="2"/>
        <v>1000000</v>
      </c>
      <c r="F18" s="15">
        <f t="shared" si="2"/>
        <v>6000000</v>
      </c>
      <c r="G18" s="15">
        <f t="shared" si="2"/>
        <v>7000000</v>
      </c>
      <c r="H18" s="15">
        <v>100000000</v>
      </c>
      <c r="I18" s="15"/>
      <c r="J18" s="15"/>
      <c r="K18" s="15">
        <f t="shared" si="3"/>
        <v>385000000</v>
      </c>
    </row>
    <row r="19" spans="1:11" ht="15.75" customHeight="1" x14ac:dyDescent="0.25">
      <c r="A19" s="16">
        <f t="shared" si="0"/>
        <v>10</v>
      </c>
      <c r="B19" s="17">
        <f t="shared" si="1"/>
        <v>385000000</v>
      </c>
      <c r="C19" s="12" t="s">
        <v>20</v>
      </c>
      <c r="D19" s="13" t="s">
        <v>29</v>
      </c>
      <c r="E19" s="14">
        <f t="shared" si="2"/>
        <v>1000000</v>
      </c>
      <c r="F19" s="15">
        <f t="shared" si="2"/>
        <v>6000000</v>
      </c>
      <c r="G19" s="15">
        <f t="shared" si="2"/>
        <v>7000000</v>
      </c>
      <c r="H19" s="31"/>
      <c r="I19" s="15">
        <v>7000000</v>
      </c>
      <c r="J19" s="15"/>
      <c r="K19" s="15">
        <f t="shared" si="3"/>
        <v>377000000</v>
      </c>
    </row>
    <row r="20" spans="1:11" ht="15.75" customHeight="1" x14ac:dyDescent="0.25">
      <c r="A20" s="16">
        <f t="shared" si="0"/>
        <v>11</v>
      </c>
      <c r="B20" s="17">
        <f t="shared" si="1"/>
        <v>377000000</v>
      </c>
      <c r="C20" s="12" t="s">
        <v>21</v>
      </c>
      <c r="D20" s="13" t="s">
        <v>29</v>
      </c>
      <c r="E20" s="14">
        <f t="shared" si="2"/>
        <v>1000000</v>
      </c>
      <c r="F20" s="15">
        <f t="shared" si="2"/>
        <v>6000000</v>
      </c>
      <c r="G20" s="15">
        <f t="shared" si="2"/>
        <v>7000000</v>
      </c>
      <c r="H20" s="15"/>
      <c r="I20" s="15"/>
      <c r="J20" s="15"/>
      <c r="K20" s="15">
        <f t="shared" si="3"/>
        <v>376000000</v>
      </c>
    </row>
    <row r="21" spans="1:11" ht="15.75" customHeight="1" x14ac:dyDescent="0.25">
      <c r="A21" s="16">
        <f t="shared" si="0"/>
        <v>12</v>
      </c>
      <c r="B21" s="17">
        <f t="shared" si="1"/>
        <v>376000000</v>
      </c>
      <c r="C21" s="12" t="s">
        <v>22</v>
      </c>
      <c r="D21" s="13" t="s">
        <v>29</v>
      </c>
      <c r="E21" s="14">
        <f t="shared" si="2"/>
        <v>1000000</v>
      </c>
      <c r="F21" s="15">
        <f t="shared" si="2"/>
        <v>6000000</v>
      </c>
      <c r="G21" s="15">
        <f t="shared" si="2"/>
        <v>7000000</v>
      </c>
      <c r="H21" s="15"/>
      <c r="I21" s="15"/>
      <c r="J21" s="15"/>
      <c r="K21" s="15">
        <f t="shared" si="3"/>
        <v>375000000</v>
      </c>
    </row>
    <row r="22" spans="1:11" ht="15.75" customHeight="1" x14ac:dyDescent="0.25">
      <c r="A22" s="16">
        <f t="shared" si="0"/>
        <v>13</v>
      </c>
      <c r="B22" s="17">
        <f t="shared" si="1"/>
        <v>375000000</v>
      </c>
      <c r="C22" s="12" t="s">
        <v>23</v>
      </c>
      <c r="D22" s="13" t="s">
        <v>29</v>
      </c>
      <c r="E22" s="14">
        <f t="shared" si="2"/>
        <v>1000000</v>
      </c>
      <c r="F22" s="15">
        <f t="shared" si="2"/>
        <v>6000000</v>
      </c>
      <c r="G22" s="15">
        <f t="shared" si="2"/>
        <v>7000000</v>
      </c>
      <c r="H22" s="15"/>
      <c r="I22" s="15"/>
      <c r="J22" s="15"/>
      <c r="K22" s="15">
        <f t="shared" si="3"/>
        <v>374000000</v>
      </c>
    </row>
    <row r="23" spans="1:11" ht="15.75" customHeight="1" x14ac:dyDescent="0.25">
      <c r="A23" s="16">
        <f t="shared" si="0"/>
        <v>14</v>
      </c>
      <c r="B23" s="17">
        <f t="shared" si="1"/>
        <v>374000000</v>
      </c>
      <c r="C23" s="12" t="s">
        <v>24</v>
      </c>
      <c r="D23" s="13" t="s">
        <v>29</v>
      </c>
      <c r="E23" s="14">
        <f t="shared" si="2"/>
        <v>1000000</v>
      </c>
      <c r="F23" s="15">
        <f t="shared" si="2"/>
        <v>6000000</v>
      </c>
      <c r="G23" s="15">
        <f t="shared" si="2"/>
        <v>7000000</v>
      </c>
      <c r="H23" s="15"/>
      <c r="I23" s="15"/>
      <c r="J23" s="15"/>
      <c r="K23" s="15">
        <f t="shared" si="3"/>
        <v>373000000</v>
      </c>
    </row>
    <row r="24" spans="1:11" ht="15.75" customHeight="1" x14ac:dyDescent="0.25">
      <c r="A24" s="16">
        <f t="shared" si="0"/>
        <v>15</v>
      </c>
      <c r="B24" s="17">
        <f t="shared" si="1"/>
        <v>373000000</v>
      </c>
      <c r="C24" s="12" t="s">
        <v>25</v>
      </c>
      <c r="D24" s="13" t="s">
        <v>29</v>
      </c>
      <c r="E24" s="14">
        <f t="shared" si="2"/>
        <v>1000000</v>
      </c>
      <c r="F24" s="15">
        <f t="shared" si="2"/>
        <v>6000000</v>
      </c>
      <c r="G24" s="15">
        <f t="shared" si="2"/>
        <v>7000000</v>
      </c>
      <c r="H24" s="15"/>
      <c r="I24" s="15"/>
      <c r="J24" s="15"/>
      <c r="K24" s="15">
        <f t="shared" si="3"/>
        <v>372000000</v>
      </c>
    </row>
    <row r="25" spans="1:11" ht="15.75" customHeight="1" x14ac:dyDescent="0.25">
      <c r="A25" s="16">
        <f t="shared" si="0"/>
        <v>16</v>
      </c>
      <c r="B25" s="17">
        <f t="shared" si="1"/>
        <v>372000000</v>
      </c>
      <c r="C25" s="12" t="s">
        <v>26</v>
      </c>
      <c r="D25" s="13" t="s">
        <v>29</v>
      </c>
      <c r="E25" s="14">
        <f t="shared" si="2"/>
        <v>1000000</v>
      </c>
      <c r="F25" s="15">
        <f t="shared" si="2"/>
        <v>6000000</v>
      </c>
      <c r="G25" s="15">
        <f t="shared" si="2"/>
        <v>7000000</v>
      </c>
      <c r="H25" s="15"/>
      <c r="I25" s="15"/>
      <c r="J25" s="15"/>
      <c r="K25" s="15">
        <f t="shared" si="3"/>
        <v>371000000</v>
      </c>
    </row>
    <row r="26" spans="1:11" ht="15.75" customHeight="1" x14ac:dyDescent="0.25">
      <c r="A26" s="16">
        <f t="shared" si="0"/>
        <v>17</v>
      </c>
      <c r="B26" s="17">
        <f t="shared" si="1"/>
        <v>371000000</v>
      </c>
      <c r="C26" s="12" t="s">
        <v>16</v>
      </c>
      <c r="D26" s="13" t="s">
        <v>29</v>
      </c>
      <c r="E26" s="14">
        <f t="shared" si="2"/>
        <v>1000000</v>
      </c>
      <c r="F26" s="15">
        <f t="shared" si="2"/>
        <v>6000000</v>
      </c>
      <c r="G26" s="15">
        <f t="shared" si="2"/>
        <v>7000000</v>
      </c>
      <c r="H26" s="15"/>
      <c r="I26" s="15"/>
      <c r="J26" s="15">
        <v>6000000</v>
      </c>
      <c r="K26" s="15">
        <f t="shared" si="3"/>
        <v>364000000</v>
      </c>
    </row>
    <row r="27" spans="1:11" ht="15.75" customHeight="1" x14ac:dyDescent="0.25">
      <c r="A27" s="16">
        <f t="shared" si="0"/>
        <v>18</v>
      </c>
      <c r="B27" s="17">
        <f t="shared" si="1"/>
        <v>364000000</v>
      </c>
      <c r="C27" s="12" t="s">
        <v>17</v>
      </c>
      <c r="D27" s="13" t="s">
        <v>30</v>
      </c>
      <c r="E27" s="14">
        <f t="shared" ref="E27:G42" si="4">+E26</f>
        <v>1000000</v>
      </c>
      <c r="F27" s="15">
        <f t="shared" si="4"/>
        <v>6000000</v>
      </c>
      <c r="G27" s="15">
        <f t="shared" si="4"/>
        <v>7000000</v>
      </c>
      <c r="H27" s="15"/>
      <c r="I27" s="15"/>
      <c r="J27" s="15"/>
      <c r="K27" s="15">
        <f t="shared" si="3"/>
        <v>363000000</v>
      </c>
    </row>
    <row r="28" spans="1:11" ht="15.75" customHeight="1" x14ac:dyDescent="0.25">
      <c r="A28" s="16">
        <f t="shared" si="0"/>
        <v>19</v>
      </c>
      <c r="B28" s="17">
        <f t="shared" si="1"/>
        <v>363000000</v>
      </c>
      <c r="C28" s="12" t="s">
        <v>18</v>
      </c>
      <c r="D28" s="13" t="s">
        <v>30</v>
      </c>
      <c r="E28" s="14">
        <f t="shared" si="4"/>
        <v>1000000</v>
      </c>
      <c r="F28" s="15">
        <f t="shared" si="4"/>
        <v>6000000</v>
      </c>
      <c r="G28" s="15">
        <f t="shared" si="4"/>
        <v>7000000</v>
      </c>
      <c r="H28" s="15"/>
      <c r="I28" s="15"/>
      <c r="J28" s="15"/>
      <c r="K28" s="15">
        <f t="shared" si="3"/>
        <v>362000000</v>
      </c>
    </row>
    <row r="29" spans="1:11" ht="15.75" customHeight="1" x14ac:dyDescent="0.25">
      <c r="A29" s="16">
        <f t="shared" si="0"/>
        <v>20</v>
      </c>
      <c r="B29" s="17">
        <f t="shared" si="1"/>
        <v>362000000</v>
      </c>
      <c r="C29" s="12" t="s">
        <v>27</v>
      </c>
      <c r="D29" s="13" t="s">
        <v>30</v>
      </c>
      <c r="E29" s="14">
        <f t="shared" si="4"/>
        <v>1000000</v>
      </c>
      <c r="F29" s="15">
        <f t="shared" si="4"/>
        <v>6000000</v>
      </c>
      <c r="G29" s="15">
        <f t="shared" si="4"/>
        <v>7000000</v>
      </c>
      <c r="H29" s="15"/>
      <c r="I29" s="15"/>
      <c r="J29" s="15"/>
      <c r="K29" s="15">
        <f t="shared" si="3"/>
        <v>361000000</v>
      </c>
    </row>
    <row r="30" spans="1:11" ht="15.75" customHeight="1" x14ac:dyDescent="0.25">
      <c r="A30" s="16">
        <f t="shared" si="0"/>
        <v>21</v>
      </c>
      <c r="B30" s="17">
        <f t="shared" si="1"/>
        <v>361000000</v>
      </c>
      <c r="C30" s="12" t="s">
        <v>19</v>
      </c>
      <c r="D30" s="13" t="s">
        <v>30</v>
      </c>
      <c r="E30" s="14">
        <f t="shared" si="4"/>
        <v>1000000</v>
      </c>
      <c r="F30" s="15">
        <f t="shared" si="4"/>
        <v>6000000</v>
      </c>
      <c r="G30" s="15">
        <f t="shared" si="4"/>
        <v>7000000</v>
      </c>
      <c r="H30" s="15">
        <v>100000000</v>
      </c>
      <c r="I30" s="15"/>
      <c r="J30" s="15"/>
      <c r="K30" s="15">
        <f t="shared" si="3"/>
        <v>260000000</v>
      </c>
    </row>
    <row r="31" spans="1:11" ht="15.75" customHeight="1" x14ac:dyDescent="0.25">
      <c r="A31" s="16">
        <f t="shared" si="0"/>
        <v>22</v>
      </c>
      <c r="B31" s="17">
        <f t="shared" si="1"/>
        <v>260000000</v>
      </c>
      <c r="C31" s="12" t="s">
        <v>20</v>
      </c>
      <c r="D31" s="13" t="s">
        <v>30</v>
      </c>
      <c r="E31" s="14">
        <f t="shared" si="4"/>
        <v>1000000</v>
      </c>
      <c r="F31" s="15">
        <f t="shared" si="4"/>
        <v>6000000</v>
      </c>
      <c r="G31" s="15">
        <f t="shared" si="4"/>
        <v>7000000</v>
      </c>
      <c r="H31" s="31"/>
      <c r="I31" s="15">
        <v>7000000</v>
      </c>
      <c r="J31" s="15"/>
      <c r="K31" s="15">
        <f t="shared" si="3"/>
        <v>252000000</v>
      </c>
    </row>
    <row r="32" spans="1:11" ht="15.75" customHeight="1" x14ac:dyDescent="0.25">
      <c r="A32" s="16">
        <f t="shared" si="0"/>
        <v>23</v>
      </c>
      <c r="B32" s="17">
        <f t="shared" si="1"/>
        <v>252000000</v>
      </c>
      <c r="C32" s="12" t="s">
        <v>21</v>
      </c>
      <c r="D32" s="13" t="s">
        <v>30</v>
      </c>
      <c r="E32" s="14">
        <f t="shared" si="4"/>
        <v>1000000</v>
      </c>
      <c r="F32" s="15">
        <f t="shared" si="4"/>
        <v>6000000</v>
      </c>
      <c r="G32" s="15">
        <f t="shared" si="4"/>
        <v>7000000</v>
      </c>
      <c r="H32" s="15"/>
      <c r="I32" s="15"/>
      <c r="J32" s="15"/>
      <c r="K32" s="15">
        <f t="shared" si="3"/>
        <v>251000000</v>
      </c>
    </row>
    <row r="33" spans="1:11" ht="15.75" customHeight="1" x14ac:dyDescent="0.25">
      <c r="A33" s="16">
        <f t="shared" si="0"/>
        <v>24</v>
      </c>
      <c r="B33" s="17">
        <f t="shared" si="1"/>
        <v>251000000</v>
      </c>
      <c r="C33" s="12" t="s">
        <v>22</v>
      </c>
      <c r="D33" s="13" t="s">
        <v>30</v>
      </c>
      <c r="E33" s="14">
        <f t="shared" si="4"/>
        <v>1000000</v>
      </c>
      <c r="F33" s="15">
        <f t="shared" si="4"/>
        <v>6000000</v>
      </c>
      <c r="G33" s="15">
        <f t="shared" si="4"/>
        <v>7000000</v>
      </c>
      <c r="H33" s="15"/>
      <c r="I33" s="15"/>
      <c r="J33" s="15"/>
      <c r="K33" s="15">
        <f t="shared" si="3"/>
        <v>250000000</v>
      </c>
    </row>
    <row r="34" spans="1:11" ht="15.75" customHeight="1" x14ac:dyDescent="0.25">
      <c r="A34" s="16">
        <f t="shared" si="0"/>
        <v>25</v>
      </c>
      <c r="B34" s="17">
        <f t="shared" si="1"/>
        <v>250000000</v>
      </c>
      <c r="C34" s="12" t="s">
        <v>23</v>
      </c>
      <c r="D34" s="13" t="s">
        <v>30</v>
      </c>
      <c r="E34" s="14">
        <f t="shared" si="4"/>
        <v>1000000</v>
      </c>
      <c r="F34" s="15">
        <f t="shared" si="4"/>
        <v>6000000</v>
      </c>
      <c r="G34" s="15">
        <f t="shared" si="4"/>
        <v>7000000</v>
      </c>
      <c r="H34" s="15"/>
      <c r="I34" s="15"/>
      <c r="J34" s="15"/>
      <c r="K34" s="15">
        <f t="shared" si="3"/>
        <v>249000000</v>
      </c>
    </row>
    <row r="35" spans="1:11" ht="15.75" customHeight="1" x14ac:dyDescent="0.25">
      <c r="A35" s="16">
        <f t="shared" si="0"/>
        <v>26</v>
      </c>
      <c r="B35" s="17">
        <f t="shared" si="1"/>
        <v>249000000</v>
      </c>
      <c r="C35" s="12" t="s">
        <v>24</v>
      </c>
      <c r="D35" s="13" t="s">
        <v>30</v>
      </c>
      <c r="E35" s="14">
        <f t="shared" si="4"/>
        <v>1000000</v>
      </c>
      <c r="F35" s="15">
        <f t="shared" si="4"/>
        <v>6000000</v>
      </c>
      <c r="G35" s="15">
        <f t="shared" si="4"/>
        <v>7000000</v>
      </c>
      <c r="H35" s="15"/>
      <c r="I35" s="15"/>
      <c r="J35" s="15"/>
      <c r="K35" s="15">
        <f t="shared" si="3"/>
        <v>248000000</v>
      </c>
    </row>
    <row r="36" spans="1:11" ht="15.75" customHeight="1" x14ac:dyDescent="0.25">
      <c r="A36" s="16">
        <f t="shared" si="0"/>
        <v>27</v>
      </c>
      <c r="B36" s="17">
        <f t="shared" si="1"/>
        <v>248000000</v>
      </c>
      <c r="C36" s="12" t="s">
        <v>25</v>
      </c>
      <c r="D36" s="13" t="s">
        <v>30</v>
      </c>
      <c r="E36" s="14">
        <f t="shared" si="4"/>
        <v>1000000</v>
      </c>
      <c r="F36" s="15">
        <f t="shared" si="4"/>
        <v>6000000</v>
      </c>
      <c r="G36" s="15">
        <f t="shared" si="4"/>
        <v>7000000</v>
      </c>
      <c r="H36" s="15"/>
      <c r="I36" s="15"/>
      <c r="J36" s="15"/>
      <c r="K36" s="15">
        <f t="shared" si="3"/>
        <v>247000000</v>
      </c>
    </row>
    <row r="37" spans="1:11" ht="15.75" customHeight="1" x14ac:dyDescent="0.25">
      <c r="A37" s="16">
        <f t="shared" si="0"/>
        <v>28</v>
      </c>
      <c r="B37" s="17">
        <f t="shared" si="1"/>
        <v>247000000</v>
      </c>
      <c r="C37" s="12" t="s">
        <v>26</v>
      </c>
      <c r="D37" s="13" t="s">
        <v>30</v>
      </c>
      <c r="E37" s="14">
        <f t="shared" si="4"/>
        <v>1000000</v>
      </c>
      <c r="F37" s="15">
        <f t="shared" si="4"/>
        <v>6000000</v>
      </c>
      <c r="G37" s="15">
        <f t="shared" si="4"/>
        <v>7000000</v>
      </c>
      <c r="H37" s="15"/>
      <c r="I37" s="15"/>
      <c r="J37" s="15"/>
      <c r="K37" s="15">
        <f t="shared" si="3"/>
        <v>246000000</v>
      </c>
    </row>
    <row r="38" spans="1:11" ht="15.75" customHeight="1" x14ac:dyDescent="0.25">
      <c r="A38" s="16">
        <f t="shared" si="0"/>
        <v>29</v>
      </c>
      <c r="B38" s="17">
        <f t="shared" si="1"/>
        <v>246000000</v>
      </c>
      <c r="C38" s="12" t="s">
        <v>16</v>
      </c>
      <c r="D38" s="13" t="s">
        <v>30</v>
      </c>
      <c r="E38" s="14">
        <f t="shared" si="4"/>
        <v>1000000</v>
      </c>
      <c r="F38" s="15">
        <f t="shared" si="4"/>
        <v>6000000</v>
      </c>
      <c r="G38" s="15">
        <f t="shared" si="4"/>
        <v>7000000</v>
      </c>
      <c r="H38" s="15"/>
      <c r="I38" s="15"/>
      <c r="J38" s="15">
        <v>6000000</v>
      </c>
      <c r="K38" s="15">
        <f t="shared" si="3"/>
        <v>239000000</v>
      </c>
    </row>
    <row r="39" spans="1:11" ht="15.75" customHeight="1" x14ac:dyDescent="0.25">
      <c r="A39" s="16">
        <f t="shared" si="0"/>
        <v>30</v>
      </c>
      <c r="B39" s="17">
        <f t="shared" si="1"/>
        <v>239000000</v>
      </c>
      <c r="C39" s="12" t="s">
        <v>17</v>
      </c>
      <c r="D39" s="13" t="s">
        <v>31</v>
      </c>
      <c r="E39" s="14">
        <f t="shared" si="4"/>
        <v>1000000</v>
      </c>
      <c r="F39" s="15">
        <f t="shared" si="4"/>
        <v>6000000</v>
      </c>
      <c r="G39" s="15">
        <f t="shared" si="4"/>
        <v>7000000</v>
      </c>
      <c r="H39" s="15"/>
      <c r="I39" s="15"/>
      <c r="J39" s="15"/>
      <c r="K39" s="15">
        <f t="shared" si="3"/>
        <v>238000000</v>
      </c>
    </row>
    <row r="40" spans="1:11" ht="15.75" customHeight="1" x14ac:dyDescent="0.25">
      <c r="A40" s="16">
        <f t="shared" si="0"/>
        <v>31</v>
      </c>
      <c r="B40" s="17">
        <f t="shared" si="1"/>
        <v>238000000</v>
      </c>
      <c r="C40" s="12" t="s">
        <v>18</v>
      </c>
      <c r="D40" s="13" t="s">
        <v>31</v>
      </c>
      <c r="E40" s="14">
        <f t="shared" si="4"/>
        <v>1000000</v>
      </c>
      <c r="F40" s="15">
        <f t="shared" si="4"/>
        <v>6000000</v>
      </c>
      <c r="G40" s="15">
        <f t="shared" si="4"/>
        <v>7000000</v>
      </c>
      <c r="H40" s="15"/>
      <c r="I40" s="15"/>
      <c r="J40" s="15"/>
      <c r="K40" s="15">
        <f t="shared" si="3"/>
        <v>237000000</v>
      </c>
    </row>
    <row r="41" spans="1:11" ht="15.75" customHeight="1" x14ac:dyDescent="0.25">
      <c r="A41" s="16">
        <f t="shared" si="0"/>
        <v>32</v>
      </c>
      <c r="B41" s="17">
        <f t="shared" si="1"/>
        <v>237000000</v>
      </c>
      <c r="C41" s="12" t="s">
        <v>27</v>
      </c>
      <c r="D41" s="13" t="s">
        <v>31</v>
      </c>
      <c r="E41" s="14">
        <f t="shared" si="4"/>
        <v>1000000</v>
      </c>
      <c r="F41" s="15">
        <f t="shared" si="4"/>
        <v>6000000</v>
      </c>
      <c r="G41" s="15">
        <f t="shared" si="4"/>
        <v>7000000</v>
      </c>
      <c r="H41" s="15"/>
      <c r="I41" s="15"/>
      <c r="J41" s="15"/>
      <c r="K41" s="15">
        <f t="shared" si="3"/>
        <v>236000000</v>
      </c>
    </row>
    <row r="42" spans="1:11" ht="15.75" customHeight="1" x14ac:dyDescent="0.25">
      <c r="A42" s="16">
        <f t="shared" si="0"/>
        <v>33</v>
      </c>
      <c r="B42" s="17">
        <f t="shared" si="1"/>
        <v>236000000</v>
      </c>
      <c r="C42" s="12" t="s">
        <v>19</v>
      </c>
      <c r="D42" s="13" t="s">
        <v>31</v>
      </c>
      <c r="E42" s="14">
        <f t="shared" si="4"/>
        <v>1000000</v>
      </c>
      <c r="F42" s="15">
        <f t="shared" si="4"/>
        <v>6000000</v>
      </c>
      <c r="G42" s="15">
        <f t="shared" si="4"/>
        <v>7000000</v>
      </c>
      <c r="H42" s="15">
        <v>100000000</v>
      </c>
      <c r="I42" s="15"/>
      <c r="J42" s="15"/>
      <c r="K42" s="15">
        <f t="shared" si="3"/>
        <v>135000000</v>
      </c>
    </row>
    <row r="43" spans="1:11" ht="15.75" customHeight="1" x14ac:dyDescent="0.25">
      <c r="A43" s="16">
        <f t="shared" si="0"/>
        <v>34</v>
      </c>
      <c r="B43" s="17">
        <f t="shared" si="1"/>
        <v>135000000</v>
      </c>
      <c r="C43" s="12" t="s">
        <v>20</v>
      </c>
      <c r="D43" s="13" t="s">
        <v>31</v>
      </c>
      <c r="E43" s="14">
        <f t="shared" ref="E43:G58" si="5">+E42</f>
        <v>1000000</v>
      </c>
      <c r="F43" s="15">
        <f t="shared" si="5"/>
        <v>6000000</v>
      </c>
      <c r="G43" s="15">
        <f t="shared" si="5"/>
        <v>7000000</v>
      </c>
      <c r="H43" s="31"/>
      <c r="I43" s="15">
        <v>7000000</v>
      </c>
      <c r="J43" s="15"/>
      <c r="K43" s="15">
        <f t="shared" si="3"/>
        <v>127000000</v>
      </c>
    </row>
    <row r="44" spans="1:11" ht="15.75" customHeight="1" x14ac:dyDescent="0.25">
      <c r="A44" s="16">
        <f t="shared" si="0"/>
        <v>35</v>
      </c>
      <c r="B44" s="17">
        <f t="shared" si="1"/>
        <v>127000000</v>
      </c>
      <c r="C44" s="30" t="s">
        <v>21</v>
      </c>
      <c r="D44" s="13" t="s">
        <v>31</v>
      </c>
      <c r="E44" s="14">
        <f t="shared" si="5"/>
        <v>1000000</v>
      </c>
      <c r="F44" s="15">
        <f t="shared" si="5"/>
        <v>6000000</v>
      </c>
      <c r="G44" s="15">
        <f t="shared" si="5"/>
        <v>7000000</v>
      </c>
      <c r="H44" s="15"/>
      <c r="I44" s="15"/>
      <c r="J44" s="15"/>
      <c r="K44" s="15">
        <f t="shared" si="3"/>
        <v>126000000</v>
      </c>
    </row>
    <row r="45" spans="1:11" ht="15.75" customHeight="1" x14ac:dyDescent="0.25">
      <c r="A45" s="16">
        <f t="shared" si="0"/>
        <v>36</v>
      </c>
      <c r="B45" s="17">
        <f t="shared" si="1"/>
        <v>126000000</v>
      </c>
      <c r="C45" s="12" t="s">
        <v>22</v>
      </c>
      <c r="D45" s="13" t="s">
        <v>31</v>
      </c>
      <c r="E45" s="14">
        <f t="shared" si="5"/>
        <v>1000000</v>
      </c>
      <c r="F45" s="15">
        <f t="shared" si="5"/>
        <v>6000000</v>
      </c>
      <c r="G45" s="15">
        <f t="shared" si="5"/>
        <v>7000000</v>
      </c>
      <c r="H45" s="15"/>
      <c r="I45" s="15"/>
      <c r="J45" s="15"/>
      <c r="K45" s="15">
        <f t="shared" si="3"/>
        <v>125000000</v>
      </c>
    </row>
    <row r="46" spans="1:11" ht="15.75" x14ac:dyDescent="0.25">
      <c r="A46" s="16">
        <f t="shared" si="0"/>
        <v>37</v>
      </c>
      <c r="B46" s="17">
        <f t="shared" si="1"/>
        <v>125000000</v>
      </c>
      <c r="C46" s="12" t="s">
        <v>23</v>
      </c>
      <c r="D46" s="13" t="s">
        <v>31</v>
      </c>
      <c r="E46" s="14">
        <f t="shared" si="5"/>
        <v>1000000</v>
      </c>
      <c r="F46" s="15">
        <f t="shared" si="5"/>
        <v>6000000</v>
      </c>
      <c r="G46" s="15">
        <f t="shared" si="5"/>
        <v>7000000</v>
      </c>
      <c r="H46" s="15"/>
      <c r="I46" s="15"/>
      <c r="J46" s="15"/>
      <c r="K46" s="15">
        <f t="shared" si="3"/>
        <v>124000000</v>
      </c>
    </row>
    <row r="47" spans="1:11" ht="15.75" x14ac:dyDescent="0.25">
      <c r="A47" s="16">
        <f t="shared" si="0"/>
        <v>38</v>
      </c>
      <c r="B47" s="17">
        <f t="shared" si="1"/>
        <v>124000000</v>
      </c>
      <c r="C47" s="12" t="s">
        <v>24</v>
      </c>
      <c r="D47" s="13" t="s">
        <v>31</v>
      </c>
      <c r="E47" s="14">
        <f t="shared" si="5"/>
        <v>1000000</v>
      </c>
      <c r="F47" s="15">
        <f t="shared" si="5"/>
        <v>6000000</v>
      </c>
      <c r="G47" s="15">
        <f t="shared" si="5"/>
        <v>7000000</v>
      </c>
      <c r="H47" s="15"/>
      <c r="I47" s="15"/>
      <c r="J47" s="15"/>
      <c r="K47" s="15">
        <f t="shared" si="3"/>
        <v>123000000</v>
      </c>
    </row>
    <row r="48" spans="1:11" ht="15.75" x14ac:dyDescent="0.25">
      <c r="A48" s="16">
        <f t="shared" si="0"/>
        <v>39</v>
      </c>
      <c r="B48" s="17">
        <f t="shared" si="1"/>
        <v>123000000</v>
      </c>
      <c r="C48" s="12" t="s">
        <v>25</v>
      </c>
      <c r="D48" s="13" t="s">
        <v>31</v>
      </c>
      <c r="E48" s="14">
        <f t="shared" si="5"/>
        <v>1000000</v>
      </c>
      <c r="F48" s="15">
        <f t="shared" si="5"/>
        <v>6000000</v>
      </c>
      <c r="G48" s="15">
        <f t="shared" si="5"/>
        <v>7000000</v>
      </c>
      <c r="H48" s="15"/>
      <c r="I48" s="15"/>
      <c r="J48" s="15"/>
      <c r="K48" s="15">
        <f t="shared" si="3"/>
        <v>122000000</v>
      </c>
    </row>
    <row r="49" spans="1:11" ht="15.75" x14ac:dyDescent="0.25">
      <c r="A49" s="16">
        <f t="shared" si="0"/>
        <v>40</v>
      </c>
      <c r="B49" s="17">
        <f t="shared" si="1"/>
        <v>122000000</v>
      </c>
      <c r="C49" s="12" t="s">
        <v>26</v>
      </c>
      <c r="D49" s="13" t="s">
        <v>31</v>
      </c>
      <c r="E49" s="14">
        <f t="shared" si="5"/>
        <v>1000000</v>
      </c>
      <c r="F49" s="15">
        <f t="shared" si="5"/>
        <v>6000000</v>
      </c>
      <c r="G49" s="15">
        <f t="shared" si="5"/>
        <v>7000000</v>
      </c>
      <c r="H49" s="15"/>
      <c r="I49" s="15"/>
      <c r="J49" s="15"/>
      <c r="K49" s="15">
        <f t="shared" si="3"/>
        <v>121000000</v>
      </c>
    </row>
    <row r="50" spans="1:11" ht="15.75" x14ac:dyDescent="0.25">
      <c r="A50" s="16">
        <f t="shared" si="0"/>
        <v>41</v>
      </c>
      <c r="B50" s="17">
        <f t="shared" si="1"/>
        <v>121000000</v>
      </c>
      <c r="C50" s="12" t="s">
        <v>16</v>
      </c>
      <c r="D50" s="13" t="s">
        <v>31</v>
      </c>
      <c r="E50" s="14">
        <f t="shared" si="5"/>
        <v>1000000</v>
      </c>
      <c r="F50" s="15">
        <f t="shared" si="5"/>
        <v>6000000</v>
      </c>
      <c r="G50" s="15">
        <f t="shared" si="5"/>
        <v>7000000</v>
      </c>
      <c r="H50" s="15"/>
      <c r="I50" s="15"/>
      <c r="J50" s="15">
        <v>6000000</v>
      </c>
      <c r="K50" s="15">
        <f t="shared" si="3"/>
        <v>114000000</v>
      </c>
    </row>
    <row r="51" spans="1:11" ht="15.75" x14ac:dyDescent="0.25">
      <c r="A51" s="16">
        <f t="shared" si="0"/>
        <v>42</v>
      </c>
      <c r="B51" s="17">
        <f t="shared" si="1"/>
        <v>114000000</v>
      </c>
      <c r="C51" s="12" t="s">
        <v>17</v>
      </c>
      <c r="D51" s="13" t="s">
        <v>36</v>
      </c>
      <c r="E51" s="14">
        <f t="shared" si="5"/>
        <v>1000000</v>
      </c>
      <c r="F51" s="15">
        <f t="shared" si="5"/>
        <v>6000000</v>
      </c>
      <c r="G51" s="15">
        <f t="shared" si="5"/>
        <v>7000000</v>
      </c>
      <c r="H51" s="15"/>
      <c r="I51" s="15"/>
      <c r="J51" s="15"/>
      <c r="K51" s="15">
        <f t="shared" si="3"/>
        <v>113000000</v>
      </c>
    </row>
    <row r="52" spans="1:11" ht="15.75" x14ac:dyDescent="0.25">
      <c r="A52" s="16">
        <f t="shared" si="0"/>
        <v>43</v>
      </c>
      <c r="B52" s="17">
        <f t="shared" si="1"/>
        <v>113000000</v>
      </c>
      <c r="C52" s="12" t="s">
        <v>18</v>
      </c>
      <c r="D52" s="13" t="s">
        <v>36</v>
      </c>
      <c r="E52" s="14">
        <f t="shared" si="5"/>
        <v>1000000</v>
      </c>
      <c r="F52" s="15">
        <f t="shared" si="5"/>
        <v>6000000</v>
      </c>
      <c r="G52" s="15">
        <f t="shared" si="5"/>
        <v>7000000</v>
      </c>
      <c r="H52" s="15"/>
      <c r="I52" s="15"/>
      <c r="J52" s="15"/>
      <c r="K52" s="15">
        <f t="shared" si="3"/>
        <v>112000000</v>
      </c>
    </row>
    <row r="53" spans="1:11" ht="15.75" x14ac:dyDescent="0.25">
      <c r="A53" s="16">
        <f t="shared" si="0"/>
        <v>44</v>
      </c>
      <c r="B53" s="17">
        <f t="shared" si="1"/>
        <v>112000000</v>
      </c>
      <c r="C53" s="12" t="s">
        <v>27</v>
      </c>
      <c r="D53" s="13" t="s">
        <v>36</v>
      </c>
      <c r="E53" s="14">
        <f t="shared" si="5"/>
        <v>1000000</v>
      </c>
      <c r="F53" s="15">
        <f t="shared" si="5"/>
        <v>6000000</v>
      </c>
      <c r="G53" s="15">
        <f t="shared" si="5"/>
        <v>7000000</v>
      </c>
      <c r="H53" s="15"/>
      <c r="I53" s="15"/>
      <c r="J53" s="15"/>
      <c r="K53" s="15">
        <f t="shared" si="3"/>
        <v>111000000</v>
      </c>
    </row>
    <row r="54" spans="1:11" ht="15.75" x14ac:dyDescent="0.25">
      <c r="A54" s="16">
        <f t="shared" si="0"/>
        <v>45</v>
      </c>
      <c r="B54" s="17">
        <f t="shared" si="1"/>
        <v>111000000</v>
      </c>
      <c r="C54" s="12" t="s">
        <v>19</v>
      </c>
      <c r="D54" s="13" t="s">
        <v>36</v>
      </c>
      <c r="E54" s="14">
        <f t="shared" si="5"/>
        <v>1000000</v>
      </c>
      <c r="F54" s="15">
        <f t="shared" si="5"/>
        <v>6000000</v>
      </c>
      <c r="G54" s="15">
        <f t="shared" si="5"/>
        <v>7000000</v>
      </c>
      <c r="H54" s="15">
        <v>100000000</v>
      </c>
      <c r="I54" s="15"/>
      <c r="J54" s="15"/>
      <c r="K54" s="15">
        <f t="shared" si="3"/>
        <v>10000000</v>
      </c>
    </row>
    <row r="55" spans="1:11" ht="15.75" x14ac:dyDescent="0.25">
      <c r="A55" s="16">
        <f t="shared" si="0"/>
        <v>46</v>
      </c>
      <c r="B55" s="17">
        <f t="shared" si="1"/>
        <v>10000000</v>
      </c>
      <c r="C55" s="12" t="s">
        <v>20</v>
      </c>
      <c r="D55" s="13" t="s">
        <v>36</v>
      </c>
      <c r="E55" s="14">
        <f t="shared" si="5"/>
        <v>1000000</v>
      </c>
      <c r="F55" s="15">
        <f t="shared" si="5"/>
        <v>6000000</v>
      </c>
      <c r="G55" s="15">
        <f t="shared" si="5"/>
        <v>7000000</v>
      </c>
      <c r="H55" s="31"/>
      <c r="I55" s="15">
        <v>7000000</v>
      </c>
      <c r="J55" s="15"/>
      <c r="K55" s="15">
        <f t="shared" si="3"/>
        <v>2000000</v>
      </c>
    </row>
    <row r="56" spans="1:11" ht="15.75" x14ac:dyDescent="0.25">
      <c r="A56" s="16">
        <f t="shared" si="0"/>
        <v>47</v>
      </c>
      <c r="B56" s="17">
        <f t="shared" si="1"/>
        <v>2000000</v>
      </c>
      <c r="C56" s="30" t="s">
        <v>21</v>
      </c>
      <c r="D56" s="13" t="s">
        <v>36</v>
      </c>
      <c r="E56" s="14">
        <f t="shared" si="5"/>
        <v>1000000</v>
      </c>
      <c r="F56" s="15">
        <f t="shared" si="5"/>
        <v>6000000</v>
      </c>
      <c r="G56" s="15">
        <f t="shared" si="5"/>
        <v>7000000</v>
      </c>
      <c r="H56" s="15"/>
      <c r="I56" s="15"/>
      <c r="J56" s="15"/>
      <c r="K56" s="15">
        <f t="shared" si="3"/>
        <v>1000000</v>
      </c>
    </row>
    <row r="57" spans="1:11" ht="15.75" x14ac:dyDescent="0.25">
      <c r="A57" s="16">
        <f t="shared" si="0"/>
        <v>48</v>
      </c>
      <c r="B57" s="17">
        <f t="shared" si="1"/>
        <v>1000000</v>
      </c>
      <c r="C57" s="12" t="s">
        <v>22</v>
      </c>
      <c r="D57" s="13" t="s">
        <v>36</v>
      </c>
      <c r="E57" s="14">
        <f t="shared" si="5"/>
        <v>1000000</v>
      </c>
      <c r="F57" s="15">
        <f t="shared" si="5"/>
        <v>6000000</v>
      </c>
      <c r="G57" s="15">
        <f t="shared" si="5"/>
        <v>7000000</v>
      </c>
      <c r="H57" s="15"/>
      <c r="I57" s="15"/>
      <c r="J57" s="15"/>
      <c r="K57" s="15">
        <f t="shared" si="3"/>
        <v>0</v>
      </c>
    </row>
    <row r="58" spans="1:11" ht="15.75" x14ac:dyDescent="0.25">
      <c r="A58" s="16">
        <f t="shared" si="0"/>
        <v>49</v>
      </c>
      <c r="B58" s="17">
        <f t="shared" si="1"/>
        <v>0</v>
      </c>
      <c r="C58" s="12" t="s">
        <v>23</v>
      </c>
      <c r="D58" s="13" t="s">
        <v>36</v>
      </c>
      <c r="E58" s="14">
        <f t="shared" si="5"/>
        <v>1000000</v>
      </c>
      <c r="F58" s="15">
        <f t="shared" si="5"/>
        <v>6000000</v>
      </c>
      <c r="G58" s="15">
        <f t="shared" si="5"/>
        <v>7000000</v>
      </c>
      <c r="H58" s="15"/>
      <c r="I58" s="15"/>
      <c r="J58" s="15"/>
      <c r="K58" s="15">
        <f t="shared" si="3"/>
        <v>-1000000</v>
      </c>
    </row>
    <row r="59" spans="1:11" ht="15.75" x14ac:dyDescent="0.25">
      <c r="A59" s="16">
        <f t="shared" si="0"/>
        <v>50</v>
      </c>
      <c r="B59" s="17">
        <f t="shared" si="1"/>
        <v>-1000000</v>
      </c>
      <c r="C59" s="12" t="s">
        <v>24</v>
      </c>
      <c r="D59" s="13" t="s">
        <v>36</v>
      </c>
      <c r="E59" s="14">
        <f t="shared" ref="E59:G74" si="6">+E58</f>
        <v>1000000</v>
      </c>
      <c r="F59" s="15">
        <f t="shared" si="6"/>
        <v>6000000</v>
      </c>
      <c r="G59" s="15">
        <f t="shared" si="6"/>
        <v>7000000</v>
      </c>
      <c r="H59" s="15"/>
      <c r="I59" s="15"/>
      <c r="J59" s="15"/>
      <c r="K59" s="15">
        <f t="shared" si="3"/>
        <v>-2000000</v>
      </c>
    </row>
    <row r="60" spans="1:11" ht="15.75" x14ac:dyDescent="0.25">
      <c r="A60" s="16">
        <f t="shared" si="0"/>
        <v>51</v>
      </c>
      <c r="B60" s="17">
        <f t="shared" si="1"/>
        <v>-2000000</v>
      </c>
      <c r="C60" s="12" t="s">
        <v>25</v>
      </c>
      <c r="D60" s="13" t="s">
        <v>36</v>
      </c>
      <c r="E60" s="14">
        <f t="shared" si="6"/>
        <v>1000000</v>
      </c>
      <c r="F60" s="15">
        <f t="shared" si="6"/>
        <v>6000000</v>
      </c>
      <c r="G60" s="15">
        <f t="shared" si="6"/>
        <v>7000000</v>
      </c>
      <c r="H60" s="15"/>
      <c r="I60" s="15"/>
      <c r="J60" s="15"/>
      <c r="K60" s="15">
        <f t="shared" si="3"/>
        <v>-3000000</v>
      </c>
    </row>
    <row r="61" spans="1:11" ht="15.75" x14ac:dyDescent="0.25">
      <c r="A61" s="16">
        <f t="shared" si="0"/>
        <v>52</v>
      </c>
      <c r="B61" s="17">
        <f t="shared" si="1"/>
        <v>-3000000</v>
      </c>
      <c r="C61" s="12" t="s">
        <v>26</v>
      </c>
      <c r="D61" s="13" t="s">
        <v>36</v>
      </c>
      <c r="E61" s="14">
        <f t="shared" si="6"/>
        <v>1000000</v>
      </c>
      <c r="F61" s="15">
        <f t="shared" si="6"/>
        <v>6000000</v>
      </c>
      <c r="G61" s="15">
        <f t="shared" si="6"/>
        <v>7000000</v>
      </c>
      <c r="H61" s="15"/>
      <c r="I61" s="15"/>
      <c r="J61" s="15"/>
      <c r="K61" s="15">
        <f t="shared" si="3"/>
        <v>-4000000</v>
      </c>
    </row>
    <row r="62" spans="1:11" ht="15.75" x14ac:dyDescent="0.25">
      <c r="A62" s="16">
        <f t="shared" si="0"/>
        <v>53</v>
      </c>
      <c r="B62" s="17">
        <f t="shared" si="1"/>
        <v>-4000000</v>
      </c>
      <c r="C62" s="12" t="s">
        <v>16</v>
      </c>
      <c r="D62" s="13" t="s">
        <v>36</v>
      </c>
      <c r="E62" s="14">
        <f t="shared" si="6"/>
        <v>1000000</v>
      </c>
      <c r="F62" s="15">
        <f t="shared" si="6"/>
        <v>6000000</v>
      </c>
      <c r="G62" s="15">
        <f t="shared" si="6"/>
        <v>7000000</v>
      </c>
      <c r="H62" s="15"/>
      <c r="I62" s="15"/>
      <c r="J62" s="15"/>
      <c r="K62" s="15">
        <f t="shared" si="3"/>
        <v>-5000000</v>
      </c>
    </row>
    <row r="63" spans="1:11" ht="15.75" x14ac:dyDescent="0.25">
      <c r="A63" s="16">
        <f t="shared" si="0"/>
        <v>54</v>
      </c>
      <c r="B63" s="17">
        <f t="shared" si="1"/>
        <v>-5000000</v>
      </c>
      <c r="C63" s="12" t="s">
        <v>17</v>
      </c>
      <c r="D63" s="13" t="s">
        <v>61</v>
      </c>
      <c r="E63" s="14">
        <f t="shared" si="6"/>
        <v>1000000</v>
      </c>
      <c r="F63" s="15">
        <f t="shared" si="6"/>
        <v>6000000</v>
      </c>
      <c r="G63" s="15">
        <f t="shared" si="6"/>
        <v>7000000</v>
      </c>
      <c r="H63" s="15"/>
      <c r="I63" s="15"/>
      <c r="J63" s="15"/>
      <c r="K63" s="15">
        <f t="shared" si="3"/>
        <v>-6000000</v>
      </c>
    </row>
    <row r="64" spans="1:11" ht="15.75" x14ac:dyDescent="0.25">
      <c r="A64" s="16">
        <f t="shared" si="0"/>
        <v>55</v>
      </c>
      <c r="B64" s="17">
        <f t="shared" si="1"/>
        <v>-6000000</v>
      </c>
      <c r="C64" s="12" t="s">
        <v>18</v>
      </c>
      <c r="D64" s="13" t="s">
        <v>61</v>
      </c>
      <c r="E64" s="14">
        <f t="shared" si="6"/>
        <v>1000000</v>
      </c>
      <c r="F64" s="15">
        <f t="shared" si="6"/>
        <v>6000000</v>
      </c>
      <c r="G64" s="15">
        <f t="shared" si="6"/>
        <v>7000000</v>
      </c>
      <c r="H64" s="15"/>
      <c r="I64" s="15"/>
      <c r="J64" s="15"/>
      <c r="K64" s="15">
        <f t="shared" si="3"/>
        <v>-7000000</v>
      </c>
    </row>
    <row r="65" spans="1:11" ht="15.75" x14ac:dyDescent="0.25">
      <c r="A65" s="16">
        <f t="shared" si="0"/>
        <v>56</v>
      </c>
      <c r="B65" s="17">
        <f t="shared" si="1"/>
        <v>-7000000</v>
      </c>
      <c r="C65" s="12" t="s">
        <v>27</v>
      </c>
      <c r="D65" s="13" t="s">
        <v>61</v>
      </c>
      <c r="E65" s="14">
        <f t="shared" si="6"/>
        <v>1000000</v>
      </c>
      <c r="F65" s="15">
        <f t="shared" si="6"/>
        <v>6000000</v>
      </c>
      <c r="G65" s="15">
        <f t="shared" si="6"/>
        <v>7000000</v>
      </c>
      <c r="H65" s="15"/>
      <c r="I65" s="15"/>
      <c r="J65" s="15"/>
      <c r="K65" s="15">
        <f t="shared" si="3"/>
        <v>-8000000</v>
      </c>
    </row>
    <row r="66" spans="1:11" ht="15.75" x14ac:dyDescent="0.25">
      <c r="A66" s="16">
        <f t="shared" si="0"/>
        <v>57</v>
      </c>
      <c r="B66" s="17">
        <f t="shared" si="1"/>
        <v>-8000000</v>
      </c>
      <c r="C66" s="12" t="s">
        <v>19</v>
      </c>
      <c r="D66" s="13" t="s">
        <v>61</v>
      </c>
      <c r="E66" s="14">
        <f t="shared" si="6"/>
        <v>1000000</v>
      </c>
      <c r="F66" s="15">
        <f t="shared" si="6"/>
        <v>6000000</v>
      </c>
      <c r="G66" s="15">
        <f t="shared" si="6"/>
        <v>7000000</v>
      </c>
      <c r="H66" s="15"/>
      <c r="I66" s="15"/>
      <c r="J66" s="15"/>
      <c r="K66" s="15">
        <f t="shared" si="3"/>
        <v>-9000000</v>
      </c>
    </row>
    <row r="67" spans="1:11" ht="15.75" x14ac:dyDescent="0.25">
      <c r="A67" s="16">
        <f t="shared" si="0"/>
        <v>58</v>
      </c>
      <c r="B67" s="17">
        <f t="shared" si="1"/>
        <v>-9000000</v>
      </c>
      <c r="C67" s="12" t="s">
        <v>20</v>
      </c>
      <c r="D67" s="13" t="s">
        <v>61</v>
      </c>
      <c r="E67" s="14">
        <f t="shared" si="6"/>
        <v>1000000</v>
      </c>
      <c r="F67" s="15">
        <f t="shared" si="6"/>
        <v>6000000</v>
      </c>
      <c r="G67" s="15">
        <f t="shared" si="6"/>
        <v>7000000</v>
      </c>
      <c r="H67" s="31"/>
      <c r="I67" s="15"/>
      <c r="J67" s="15"/>
      <c r="K67" s="15">
        <f t="shared" si="3"/>
        <v>-10000000</v>
      </c>
    </row>
    <row r="68" spans="1:11" ht="15.75" x14ac:dyDescent="0.25">
      <c r="A68" s="16">
        <f t="shared" si="0"/>
        <v>59</v>
      </c>
      <c r="B68" s="17">
        <f t="shared" si="1"/>
        <v>-10000000</v>
      </c>
      <c r="C68" s="30" t="s">
        <v>21</v>
      </c>
      <c r="D68" s="13" t="s">
        <v>61</v>
      </c>
      <c r="E68" s="14">
        <f t="shared" si="6"/>
        <v>1000000</v>
      </c>
      <c r="F68" s="15">
        <f t="shared" si="6"/>
        <v>6000000</v>
      </c>
      <c r="G68" s="15">
        <f t="shared" si="6"/>
        <v>7000000</v>
      </c>
      <c r="H68" s="15"/>
      <c r="I68" s="15"/>
      <c r="J68" s="15"/>
      <c r="K68" s="15">
        <f t="shared" si="3"/>
        <v>-11000000</v>
      </c>
    </row>
    <row r="69" spans="1:11" ht="15.75" x14ac:dyDescent="0.25">
      <c r="A69" s="16">
        <f t="shared" si="0"/>
        <v>60</v>
      </c>
      <c r="B69" s="17">
        <f t="shared" si="1"/>
        <v>-11000000</v>
      </c>
      <c r="C69" s="12" t="s">
        <v>22</v>
      </c>
      <c r="D69" s="13" t="s">
        <v>61</v>
      </c>
      <c r="E69" s="14">
        <f t="shared" si="6"/>
        <v>1000000</v>
      </c>
      <c r="F69" s="15">
        <f t="shared" si="6"/>
        <v>6000000</v>
      </c>
      <c r="G69" s="15">
        <f t="shared" si="6"/>
        <v>7000000</v>
      </c>
      <c r="H69" s="15"/>
      <c r="I69" s="15"/>
      <c r="J69" s="15"/>
      <c r="K69" s="15">
        <f t="shared" si="3"/>
        <v>-12000000</v>
      </c>
    </row>
    <row r="70" spans="1:11" ht="15.75" x14ac:dyDescent="0.25">
      <c r="A70" s="16">
        <f t="shared" si="0"/>
        <v>61</v>
      </c>
      <c r="B70" s="17">
        <f t="shared" si="1"/>
        <v>-12000000</v>
      </c>
      <c r="C70" s="12" t="s">
        <v>23</v>
      </c>
      <c r="D70" s="13" t="s">
        <v>61</v>
      </c>
      <c r="E70" s="14">
        <f t="shared" si="6"/>
        <v>1000000</v>
      </c>
      <c r="F70" s="15">
        <f t="shared" si="6"/>
        <v>6000000</v>
      </c>
      <c r="G70" s="15">
        <f t="shared" si="6"/>
        <v>7000000</v>
      </c>
      <c r="H70" s="15"/>
      <c r="I70" s="15"/>
      <c r="J70" s="15"/>
      <c r="K70" s="15">
        <f t="shared" si="3"/>
        <v>-13000000</v>
      </c>
    </row>
    <row r="71" spans="1:11" ht="15.75" x14ac:dyDescent="0.25">
      <c r="A71" s="16">
        <f t="shared" si="0"/>
        <v>62</v>
      </c>
      <c r="B71" s="17">
        <f t="shared" si="1"/>
        <v>-13000000</v>
      </c>
      <c r="C71" s="12" t="s">
        <v>24</v>
      </c>
      <c r="D71" s="13" t="s">
        <v>61</v>
      </c>
      <c r="E71" s="14">
        <f t="shared" si="6"/>
        <v>1000000</v>
      </c>
      <c r="F71" s="15">
        <f t="shared" si="6"/>
        <v>6000000</v>
      </c>
      <c r="G71" s="15">
        <f t="shared" si="6"/>
        <v>7000000</v>
      </c>
      <c r="H71" s="15"/>
      <c r="I71" s="15"/>
      <c r="J71" s="15"/>
      <c r="K71" s="15">
        <f t="shared" si="3"/>
        <v>-14000000</v>
      </c>
    </row>
    <row r="72" spans="1:11" ht="15.75" x14ac:dyDescent="0.25">
      <c r="A72" s="16">
        <f t="shared" si="0"/>
        <v>63</v>
      </c>
      <c r="B72" s="17">
        <f t="shared" si="1"/>
        <v>-14000000</v>
      </c>
      <c r="C72" s="12" t="s">
        <v>25</v>
      </c>
      <c r="D72" s="13" t="s">
        <v>61</v>
      </c>
      <c r="E72" s="14">
        <f t="shared" si="6"/>
        <v>1000000</v>
      </c>
      <c r="F72" s="15">
        <f t="shared" si="6"/>
        <v>6000000</v>
      </c>
      <c r="G72" s="15">
        <f t="shared" si="6"/>
        <v>7000000</v>
      </c>
      <c r="H72" s="15"/>
      <c r="I72" s="15"/>
      <c r="J72" s="15"/>
      <c r="K72" s="15">
        <f t="shared" si="3"/>
        <v>-15000000</v>
      </c>
    </row>
    <row r="73" spans="1:11" ht="15.75" x14ac:dyDescent="0.25">
      <c r="A73" s="16">
        <f t="shared" si="0"/>
        <v>64</v>
      </c>
      <c r="B73" s="17">
        <f t="shared" si="1"/>
        <v>-15000000</v>
      </c>
      <c r="C73" s="12" t="s">
        <v>26</v>
      </c>
      <c r="D73" s="13" t="s">
        <v>61</v>
      </c>
      <c r="E73" s="14">
        <f t="shared" si="6"/>
        <v>1000000</v>
      </c>
      <c r="F73" s="15">
        <f t="shared" si="6"/>
        <v>6000000</v>
      </c>
      <c r="G73" s="15">
        <f t="shared" si="6"/>
        <v>7000000</v>
      </c>
      <c r="H73" s="15"/>
      <c r="I73" s="15"/>
      <c r="J73" s="15"/>
      <c r="K73" s="15">
        <f t="shared" si="3"/>
        <v>-16000000</v>
      </c>
    </row>
    <row r="74" spans="1:11" ht="15.75" x14ac:dyDescent="0.25">
      <c r="A74" s="16">
        <f t="shared" si="0"/>
        <v>65</v>
      </c>
      <c r="B74" s="17">
        <f t="shared" si="1"/>
        <v>-16000000</v>
      </c>
      <c r="C74" s="12" t="s">
        <v>16</v>
      </c>
      <c r="D74" s="13" t="s">
        <v>61</v>
      </c>
      <c r="E74" s="14">
        <f t="shared" si="6"/>
        <v>1000000</v>
      </c>
      <c r="F74" s="15">
        <f t="shared" si="6"/>
        <v>6000000</v>
      </c>
      <c r="G74" s="15">
        <f t="shared" si="6"/>
        <v>7000000</v>
      </c>
      <c r="H74" s="15"/>
      <c r="I74" s="15"/>
      <c r="J74" s="15"/>
      <c r="K74" s="15">
        <f t="shared" si="3"/>
        <v>-17000000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-17000000</v>
      </c>
      <c r="C75" s="12" t="s">
        <v>17</v>
      </c>
      <c r="D75" s="13" t="s">
        <v>60</v>
      </c>
      <c r="E75" s="14">
        <f t="shared" ref="E75:G80" si="9">+E74</f>
        <v>1000000</v>
      </c>
      <c r="F75" s="15">
        <f t="shared" si="9"/>
        <v>6000000</v>
      </c>
      <c r="G75" s="15">
        <f t="shared" si="9"/>
        <v>7000000</v>
      </c>
      <c r="H75" s="15"/>
      <c r="I75" s="15"/>
      <c r="J75" s="15"/>
      <c r="K75" s="15">
        <f t="shared" ref="K75:K80" si="10">B75-E75-H75-I75-J75</f>
        <v>-18000000</v>
      </c>
    </row>
    <row r="76" spans="1:11" ht="15.75" x14ac:dyDescent="0.25">
      <c r="A76" s="16">
        <f t="shared" si="7"/>
        <v>67</v>
      </c>
      <c r="B76" s="17">
        <f t="shared" si="8"/>
        <v>-18000000</v>
      </c>
      <c r="C76" s="12" t="s">
        <v>18</v>
      </c>
      <c r="D76" s="13" t="s">
        <v>60</v>
      </c>
      <c r="E76" s="14">
        <f t="shared" si="9"/>
        <v>1000000</v>
      </c>
      <c r="F76" s="15">
        <f t="shared" si="9"/>
        <v>6000000</v>
      </c>
      <c r="G76" s="15">
        <f t="shared" si="9"/>
        <v>7000000</v>
      </c>
      <c r="H76" s="15"/>
      <c r="I76" s="15"/>
      <c r="J76" s="15"/>
      <c r="K76" s="15">
        <f t="shared" si="10"/>
        <v>-19000000</v>
      </c>
    </row>
    <row r="77" spans="1:11" ht="15.75" x14ac:dyDescent="0.25">
      <c r="A77" s="16">
        <f t="shared" si="7"/>
        <v>68</v>
      </c>
      <c r="B77" s="17">
        <f t="shared" si="8"/>
        <v>-19000000</v>
      </c>
      <c r="C77" s="12" t="s">
        <v>27</v>
      </c>
      <c r="D77" s="13" t="s">
        <v>60</v>
      </c>
      <c r="E77" s="14">
        <f t="shared" si="9"/>
        <v>1000000</v>
      </c>
      <c r="F77" s="15">
        <f t="shared" si="9"/>
        <v>6000000</v>
      </c>
      <c r="G77" s="15">
        <f t="shared" si="9"/>
        <v>7000000</v>
      </c>
      <c r="H77" s="15"/>
      <c r="I77" s="15"/>
      <c r="J77" s="15"/>
      <c r="K77" s="15">
        <f t="shared" si="10"/>
        <v>-20000000</v>
      </c>
    </row>
    <row r="78" spans="1:11" ht="15.75" x14ac:dyDescent="0.25">
      <c r="A78" s="16">
        <f t="shared" si="7"/>
        <v>69</v>
      </c>
      <c r="B78" s="17">
        <f t="shared" si="8"/>
        <v>-20000000</v>
      </c>
      <c r="C78" s="12" t="s">
        <v>19</v>
      </c>
      <c r="D78" s="13" t="s">
        <v>60</v>
      </c>
      <c r="E78" s="14">
        <f t="shared" si="9"/>
        <v>1000000</v>
      </c>
      <c r="F78" s="15">
        <f t="shared" si="9"/>
        <v>6000000</v>
      </c>
      <c r="G78" s="15">
        <f t="shared" si="9"/>
        <v>7000000</v>
      </c>
      <c r="H78" s="15"/>
      <c r="I78" s="15"/>
      <c r="J78" s="15"/>
      <c r="K78" s="15">
        <f t="shared" si="10"/>
        <v>-21000000</v>
      </c>
    </row>
    <row r="79" spans="1:11" ht="15.75" x14ac:dyDescent="0.25">
      <c r="A79" s="16">
        <f t="shared" si="7"/>
        <v>70</v>
      </c>
      <c r="B79" s="17">
        <f t="shared" si="8"/>
        <v>-21000000</v>
      </c>
      <c r="C79" s="12" t="s">
        <v>20</v>
      </c>
      <c r="D79" s="13" t="s">
        <v>60</v>
      </c>
      <c r="E79" s="14">
        <f t="shared" si="9"/>
        <v>1000000</v>
      </c>
      <c r="F79" s="15">
        <f t="shared" si="9"/>
        <v>6000000</v>
      </c>
      <c r="G79" s="15">
        <f t="shared" si="9"/>
        <v>7000000</v>
      </c>
      <c r="H79" s="15"/>
      <c r="I79" s="15"/>
      <c r="J79" s="15"/>
      <c r="K79" s="15">
        <f t="shared" si="10"/>
        <v>-22000000</v>
      </c>
    </row>
    <row r="80" spans="1:11" ht="15.75" x14ac:dyDescent="0.25">
      <c r="A80" s="16">
        <f t="shared" si="7"/>
        <v>71</v>
      </c>
      <c r="B80" s="17">
        <f t="shared" si="8"/>
        <v>-22000000</v>
      </c>
      <c r="E80" s="14">
        <f t="shared" si="9"/>
        <v>1000000</v>
      </c>
      <c r="F80" s="15">
        <f t="shared" si="9"/>
        <v>6000000</v>
      </c>
      <c r="G80" s="15">
        <f t="shared" si="9"/>
        <v>7000000</v>
      </c>
      <c r="H80" s="15"/>
      <c r="I80" s="15"/>
      <c r="J80" s="15"/>
      <c r="K80" s="15">
        <f t="shared" si="10"/>
        <v>-23000000</v>
      </c>
    </row>
  </sheetData>
  <pageMargins left="0.70866141732283472" right="0.70866141732283472" top="0.74803149606299213" bottom="0.74803149606299213" header="0.31496062992125984" footer="0.31496062992125984"/>
  <pageSetup paperSize="9" scale="56" orientation="landscape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30" workbookViewId="0">
      <selection activeCell="A30"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s="2" customFormat="1" x14ac:dyDescent="0.25">
      <c r="A3" s="19" t="s">
        <v>101</v>
      </c>
      <c r="B3" s="19"/>
      <c r="C3" s="19"/>
    </row>
    <row r="4" spans="1:11" s="2" customFormat="1" x14ac:dyDescent="0.25">
      <c r="A4" s="19" t="s">
        <v>102</v>
      </c>
      <c r="B4" s="19"/>
      <c r="C4" s="19" t="s">
        <v>34</v>
      </c>
    </row>
    <row r="5" spans="1:11" s="2" customFormat="1" x14ac:dyDescent="0.25">
      <c r="A5" s="19" t="s">
        <v>2</v>
      </c>
      <c r="B5" s="19"/>
      <c r="C5" s="21">
        <f>60000000</f>
        <v>60000000</v>
      </c>
      <c r="D5" s="6"/>
    </row>
    <row r="6" spans="1:11" s="2" customFormat="1" x14ac:dyDescent="0.25">
      <c r="A6" s="19" t="s">
        <v>3</v>
      </c>
      <c r="B6" s="19"/>
      <c r="C6" s="20">
        <v>1.2E-2</v>
      </c>
    </row>
    <row r="7" spans="1:11" s="2" customFormat="1" x14ac:dyDescent="0.25">
      <c r="A7" s="19" t="s">
        <v>33</v>
      </c>
      <c r="B7" s="19"/>
      <c r="C7" s="19"/>
    </row>
    <row r="8" spans="1:11" s="2" customFormat="1" x14ac:dyDescent="0.25">
      <c r="A8" s="1" t="s">
        <v>35</v>
      </c>
      <c r="B8" s="1"/>
      <c r="C8" s="1"/>
      <c r="D8" s="2">
        <v>36</v>
      </c>
      <c r="E8" s="7"/>
      <c r="F8" s="8">
        <f>+C5*C6</f>
        <v>720000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60000000</v>
      </c>
      <c r="C10" s="12" t="s">
        <v>23</v>
      </c>
      <c r="D10" s="13" t="s">
        <v>28</v>
      </c>
      <c r="E10" s="14">
        <f>1555000-F10</f>
        <v>835000</v>
      </c>
      <c r="F10" s="18">
        <v>720000</v>
      </c>
      <c r="G10" s="15">
        <f>+E10+F10</f>
        <v>1555000</v>
      </c>
      <c r="H10" s="15"/>
      <c r="I10" s="15"/>
      <c r="J10" s="15"/>
      <c r="K10" s="15">
        <f>B10-E10-H10-I10-J10</f>
        <v>59165000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59165000</v>
      </c>
      <c r="C11" s="12" t="s">
        <v>24</v>
      </c>
      <c r="D11" s="13" t="s">
        <v>28</v>
      </c>
      <c r="E11" s="14">
        <f t="shared" ref="E11:G26" si="2">+E10</f>
        <v>835000</v>
      </c>
      <c r="F11" s="15">
        <f t="shared" si="2"/>
        <v>720000</v>
      </c>
      <c r="G11" s="15">
        <f t="shared" si="2"/>
        <v>1555000</v>
      </c>
      <c r="H11" s="15"/>
      <c r="I11" s="15"/>
      <c r="J11" s="15"/>
      <c r="K11" s="15">
        <f t="shared" ref="K11:K74" si="3">B11-E11-H11-I11-J11</f>
        <v>58330000</v>
      </c>
    </row>
    <row r="12" spans="1:11" ht="15.75" customHeight="1" x14ac:dyDescent="0.25">
      <c r="A12" s="16">
        <f t="shared" si="0"/>
        <v>3</v>
      </c>
      <c r="B12" s="17">
        <f t="shared" si="1"/>
        <v>58330000</v>
      </c>
      <c r="C12" s="12" t="s">
        <v>25</v>
      </c>
      <c r="D12" s="13" t="s">
        <v>28</v>
      </c>
      <c r="E12" s="14">
        <f t="shared" si="2"/>
        <v>835000</v>
      </c>
      <c r="F12" s="15">
        <f t="shared" si="2"/>
        <v>720000</v>
      </c>
      <c r="G12" s="15">
        <f t="shared" si="2"/>
        <v>1555000</v>
      </c>
      <c r="H12" s="15"/>
      <c r="I12" s="15"/>
      <c r="J12" s="15"/>
      <c r="K12" s="15">
        <f t="shared" si="3"/>
        <v>57495000</v>
      </c>
    </row>
    <row r="13" spans="1:11" ht="15.75" customHeight="1" x14ac:dyDescent="0.25">
      <c r="A13" s="16">
        <f t="shared" si="0"/>
        <v>4</v>
      </c>
      <c r="B13" s="17">
        <f t="shared" si="1"/>
        <v>57495000</v>
      </c>
      <c r="C13" s="12" t="s">
        <v>26</v>
      </c>
      <c r="D13" s="13" t="s">
        <v>28</v>
      </c>
      <c r="E13" s="14">
        <f t="shared" si="2"/>
        <v>835000</v>
      </c>
      <c r="F13" s="15">
        <f t="shared" si="2"/>
        <v>720000</v>
      </c>
      <c r="G13" s="15">
        <f t="shared" si="2"/>
        <v>1555000</v>
      </c>
      <c r="H13" s="15"/>
      <c r="I13" s="15"/>
      <c r="J13" s="15"/>
      <c r="K13" s="15">
        <f t="shared" si="3"/>
        <v>56660000</v>
      </c>
    </row>
    <row r="14" spans="1:11" ht="15.75" customHeight="1" x14ac:dyDescent="0.25">
      <c r="A14" s="16">
        <f t="shared" si="0"/>
        <v>5</v>
      </c>
      <c r="B14" s="17">
        <f t="shared" si="1"/>
        <v>56660000</v>
      </c>
      <c r="C14" s="12" t="s">
        <v>16</v>
      </c>
      <c r="D14" s="13" t="s">
        <v>28</v>
      </c>
      <c r="E14" s="14">
        <f t="shared" si="2"/>
        <v>835000</v>
      </c>
      <c r="F14" s="15">
        <f t="shared" si="2"/>
        <v>720000</v>
      </c>
      <c r="G14" s="15">
        <f t="shared" si="2"/>
        <v>1555000</v>
      </c>
      <c r="H14" s="15"/>
      <c r="I14" s="15"/>
      <c r="J14" s="15">
        <v>2500000</v>
      </c>
      <c r="K14" s="15">
        <f t="shared" si="3"/>
        <v>53325000</v>
      </c>
    </row>
    <row r="15" spans="1:11" ht="15.75" customHeight="1" x14ac:dyDescent="0.25">
      <c r="A15" s="16">
        <f t="shared" si="0"/>
        <v>6</v>
      </c>
      <c r="B15" s="17">
        <f t="shared" si="1"/>
        <v>53325000</v>
      </c>
      <c r="C15" s="12" t="s">
        <v>17</v>
      </c>
      <c r="D15" s="13" t="s">
        <v>29</v>
      </c>
      <c r="E15" s="14">
        <f t="shared" si="2"/>
        <v>835000</v>
      </c>
      <c r="F15" s="15">
        <f t="shared" si="2"/>
        <v>720000</v>
      </c>
      <c r="G15" s="15">
        <f t="shared" si="2"/>
        <v>1555000</v>
      </c>
      <c r="H15" s="15"/>
      <c r="I15" s="15"/>
      <c r="J15" s="15"/>
      <c r="K15" s="15">
        <f t="shared" si="3"/>
        <v>52490000</v>
      </c>
    </row>
    <row r="16" spans="1:11" ht="15.75" customHeight="1" x14ac:dyDescent="0.25">
      <c r="A16" s="16">
        <f t="shared" si="0"/>
        <v>7</v>
      </c>
      <c r="B16" s="17">
        <f t="shared" si="1"/>
        <v>52490000</v>
      </c>
      <c r="C16" s="12" t="s">
        <v>18</v>
      </c>
      <c r="D16" s="13" t="s">
        <v>29</v>
      </c>
      <c r="E16" s="14">
        <f t="shared" si="2"/>
        <v>835000</v>
      </c>
      <c r="F16" s="15">
        <f t="shared" si="2"/>
        <v>720000</v>
      </c>
      <c r="G16" s="15">
        <f t="shared" si="2"/>
        <v>1555000</v>
      </c>
      <c r="H16" s="15"/>
      <c r="I16" s="15"/>
      <c r="J16" s="15"/>
      <c r="K16" s="15">
        <f t="shared" si="3"/>
        <v>51655000</v>
      </c>
    </row>
    <row r="17" spans="1:11" ht="15.75" customHeight="1" x14ac:dyDescent="0.25">
      <c r="A17" s="16">
        <f t="shared" si="0"/>
        <v>8</v>
      </c>
      <c r="B17" s="17">
        <f t="shared" si="1"/>
        <v>51655000</v>
      </c>
      <c r="C17" s="12" t="s">
        <v>27</v>
      </c>
      <c r="D17" s="13" t="s">
        <v>29</v>
      </c>
      <c r="E17" s="14">
        <f t="shared" si="2"/>
        <v>835000</v>
      </c>
      <c r="F17" s="15">
        <f t="shared" si="2"/>
        <v>720000</v>
      </c>
      <c r="G17" s="15">
        <f t="shared" si="2"/>
        <v>1555000</v>
      </c>
      <c r="H17" s="15"/>
      <c r="I17" s="15"/>
      <c r="J17" s="15"/>
      <c r="K17" s="15">
        <f t="shared" si="3"/>
        <v>50820000</v>
      </c>
    </row>
    <row r="18" spans="1:11" ht="15.75" customHeight="1" x14ac:dyDescent="0.25">
      <c r="A18" s="16">
        <f t="shared" si="0"/>
        <v>9</v>
      </c>
      <c r="B18" s="17">
        <f t="shared" si="1"/>
        <v>50820000</v>
      </c>
      <c r="C18" s="12" t="s">
        <v>19</v>
      </c>
      <c r="D18" s="13" t="s">
        <v>29</v>
      </c>
      <c r="E18" s="14">
        <f t="shared" si="2"/>
        <v>835000</v>
      </c>
      <c r="F18" s="15">
        <f t="shared" si="2"/>
        <v>720000</v>
      </c>
      <c r="G18" s="15">
        <f t="shared" si="2"/>
        <v>1555000</v>
      </c>
      <c r="H18" s="15">
        <v>5000000</v>
      </c>
      <c r="I18" s="15"/>
      <c r="J18" s="15"/>
      <c r="K18" s="15">
        <f t="shared" si="3"/>
        <v>44985000</v>
      </c>
    </row>
    <row r="19" spans="1:11" ht="15.75" customHeight="1" x14ac:dyDescent="0.25">
      <c r="A19" s="16">
        <f t="shared" si="0"/>
        <v>10</v>
      </c>
      <c r="B19" s="17">
        <f t="shared" si="1"/>
        <v>44985000</v>
      </c>
      <c r="C19" s="12" t="s">
        <v>20</v>
      </c>
      <c r="D19" s="13" t="s">
        <v>29</v>
      </c>
      <c r="E19" s="14">
        <f t="shared" si="2"/>
        <v>835000</v>
      </c>
      <c r="F19" s="15">
        <f t="shared" si="2"/>
        <v>720000</v>
      </c>
      <c r="G19" s="15">
        <f t="shared" si="2"/>
        <v>1555000</v>
      </c>
      <c r="H19" s="31"/>
      <c r="I19" s="15">
        <v>2500000</v>
      </c>
      <c r="J19" s="15"/>
      <c r="K19" s="15">
        <f t="shared" si="3"/>
        <v>41650000</v>
      </c>
    </row>
    <row r="20" spans="1:11" ht="15.75" customHeight="1" x14ac:dyDescent="0.25">
      <c r="A20" s="16">
        <f t="shared" si="0"/>
        <v>11</v>
      </c>
      <c r="B20" s="17">
        <f t="shared" si="1"/>
        <v>41650000</v>
      </c>
      <c r="C20" s="12" t="s">
        <v>21</v>
      </c>
      <c r="D20" s="13" t="s">
        <v>29</v>
      </c>
      <c r="E20" s="14">
        <f t="shared" si="2"/>
        <v>835000</v>
      </c>
      <c r="F20" s="15">
        <f t="shared" si="2"/>
        <v>720000</v>
      </c>
      <c r="G20" s="15">
        <f t="shared" si="2"/>
        <v>1555000</v>
      </c>
      <c r="H20" s="15"/>
      <c r="I20" s="15"/>
      <c r="J20" s="15"/>
      <c r="K20" s="15">
        <f t="shared" si="3"/>
        <v>40815000</v>
      </c>
    </row>
    <row r="21" spans="1:11" ht="15.75" customHeight="1" x14ac:dyDescent="0.25">
      <c r="A21" s="16">
        <f t="shared" si="0"/>
        <v>12</v>
      </c>
      <c r="B21" s="17">
        <f t="shared" si="1"/>
        <v>40815000</v>
      </c>
      <c r="C21" s="12" t="s">
        <v>22</v>
      </c>
      <c r="D21" s="13" t="s">
        <v>29</v>
      </c>
      <c r="E21" s="14">
        <f t="shared" si="2"/>
        <v>835000</v>
      </c>
      <c r="F21" s="15">
        <f t="shared" si="2"/>
        <v>720000</v>
      </c>
      <c r="G21" s="15">
        <f t="shared" si="2"/>
        <v>1555000</v>
      </c>
      <c r="H21" s="15"/>
      <c r="I21" s="15"/>
      <c r="J21" s="15"/>
      <c r="K21" s="15">
        <f t="shared" si="3"/>
        <v>39980000</v>
      </c>
    </row>
    <row r="22" spans="1:11" ht="15.75" customHeight="1" x14ac:dyDescent="0.25">
      <c r="A22" s="16">
        <f t="shared" si="0"/>
        <v>13</v>
      </c>
      <c r="B22" s="17">
        <f t="shared" si="1"/>
        <v>39980000</v>
      </c>
      <c r="C22" s="12" t="s">
        <v>23</v>
      </c>
      <c r="D22" s="13" t="s">
        <v>29</v>
      </c>
      <c r="E22" s="14">
        <f t="shared" si="2"/>
        <v>835000</v>
      </c>
      <c r="F22" s="15">
        <f t="shared" si="2"/>
        <v>720000</v>
      </c>
      <c r="G22" s="15">
        <f t="shared" si="2"/>
        <v>1555000</v>
      </c>
      <c r="H22" s="15"/>
      <c r="I22" s="15"/>
      <c r="J22" s="15"/>
      <c r="K22" s="15">
        <f t="shared" si="3"/>
        <v>39145000</v>
      </c>
    </row>
    <row r="23" spans="1:11" ht="15.75" customHeight="1" x14ac:dyDescent="0.25">
      <c r="A23" s="16">
        <f t="shared" si="0"/>
        <v>14</v>
      </c>
      <c r="B23" s="17">
        <f t="shared" si="1"/>
        <v>39145000</v>
      </c>
      <c r="C23" s="12" t="s">
        <v>24</v>
      </c>
      <c r="D23" s="13" t="s">
        <v>29</v>
      </c>
      <c r="E23" s="14">
        <f t="shared" si="2"/>
        <v>835000</v>
      </c>
      <c r="F23" s="15">
        <f t="shared" si="2"/>
        <v>720000</v>
      </c>
      <c r="G23" s="15">
        <f t="shared" si="2"/>
        <v>1555000</v>
      </c>
      <c r="H23" s="15"/>
      <c r="I23" s="15"/>
      <c r="J23" s="15"/>
      <c r="K23" s="15">
        <f t="shared" si="3"/>
        <v>38310000</v>
      </c>
    </row>
    <row r="24" spans="1:11" ht="15.75" customHeight="1" x14ac:dyDescent="0.25">
      <c r="A24" s="16">
        <f t="shared" si="0"/>
        <v>15</v>
      </c>
      <c r="B24" s="17">
        <f t="shared" si="1"/>
        <v>38310000</v>
      </c>
      <c r="C24" s="12" t="s">
        <v>25</v>
      </c>
      <c r="D24" s="13" t="s">
        <v>29</v>
      </c>
      <c r="E24" s="14">
        <f t="shared" si="2"/>
        <v>835000</v>
      </c>
      <c r="F24" s="15">
        <f t="shared" si="2"/>
        <v>720000</v>
      </c>
      <c r="G24" s="15">
        <f t="shared" si="2"/>
        <v>1555000</v>
      </c>
      <c r="H24" s="15"/>
      <c r="I24" s="15"/>
      <c r="J24" s="15"/>
      <c r="K24" s="15">
        <f t="shared" si="3"/>
        <v>37475000</v>
      </c>
    </row>
    <row r="25" spans="1:11" ht="15.75" customHeight="1" x14ac:dyDescent="0.25">
      <c r="A25" s="16">
        <f t="shared" si="0"/>
        <v>16</v>
      </c>
      <c r="B25" s="17">
        <f t="shared" si="1"/>
        <v>37475000</v>
      </c>
      <c r="C25" s="12" t="s">
        <v>26</v>
      </c>
      <c r="D25" s="13" t="s">
        <v>29</v>
      </c>
      <c r="E25" s="14">
        <f t="shared" si="2"/>
        <v>835000</v>
      </c>
      <c r="F25" s="15">
        <f t="shared" si="2"/>
        <v>720000</v>
      </c>
      <c r="G25" s="15">
        <f t="shared" si="2"/>
        <v>1555000</v>
      </c>
      <c r="H25" s="15"/>
      <c r="I25" s="15"/>
      <c r="J25" s="15"/>
      <c r="K25" s="15">
        <f t="shared" si="3"/>
        <v>36640000</v>
      </c>
    </row>
    <row r="26" spans="1:11" ht="15.75" customHeight="1" x14ac:dyDescent="0.25">
      <c r="A26" s="16">
        <f t="shared" si="0"/>
        <v>17</v>
      </c>
      <c r="B26" s="17">
        <f t="shared" si="1"/>
        <v>36640000</v>
      </c>
      <c r="C26" s="12" t="s">
        <v>16</v>
      </c>
      <c r="D26" s="13" t="s">
        <v>29</v>
      </c>
      <c r="E26" s="14">
        <f t="shared" si="2"/>
        <v>835000</v>
      </c>
      <c r="F26" s="15">
        <f t="shared" si="2"/>
        <v>720000</v>
      </c>
      <c r="G26" s="15">
        <f t="shared" si="2"/>
        <v>1555000</v>
      </c>
      <c r="H26" s="15"/>
      <c r="I26" s="15"/>
      <c r="J26" s="15">
        <v>2500000</v>
      </c>
      <c r="K26" s="15">
        <f t="shared" si="3"/>
        <v>33305000</v>
      </c>
    </row>
    <row r="27" spans="1:11" ht="15.75" customHeight="1" x14ac:dyDescent="0.25">
      <c r="A27" s="16">
        <f t="shared" si="0"/>
        <v>18</v>
      </c>
      <c r="B27" s="17">
        <f t="shared" si="1"/>
        <v>33305000</v>
      </c>
      <c r="C27" s="12" t="s">
        <v>17</v>
      </c>
      <c r="D27" s="13" t="s">
        <v>30</v>
      </c>
      <c r="E27" s="14">
        <f t="shared" ref="E27:G42" si="4">+E26</f>
        <v>835000</v>
      </c>
      <c r="F27" s="15">
        <f t="shared" si="4"/>
        <v>720000</v>
      </c>
      <c r="G27" s="15">
        <f t="shared" si="4"/>
        <v>1555000</v>
      </c>
      <c r="H27" s="15"/>
      <c r="I27" s="15"/>
      <c r="J27" s="15"/>
      <c r="K27" s="15">
        <f t="shared" si="3"/>
        <v>32470000</v>
      </c>
    </row>
    <row r="28" spans="1:11" ht="15.75" customHeight="1" x14ac:dyDescent="0.25">
      <c r="A28" s="16">
        <f t="shared" si="0"/>
        <v>19</v>
      </c>
      <c r="B28" s="17">
        <f t="shared" si="1"/>
        <v>32470000</v>
      </c>
      <c r="C28" s="12" t="s">
        <v>18</v>
      </c>
      <c r="D28" s="13" t="s">
        <v>30</v>
      </c>
      <c r="E28" s="14">
        <f t="shared" si="4"/>
        <v>835000</v>
      </c>
      <c r="F28" s="15">
        <f t="shared" si="4"/>
        <v>720000</v>
      </c>
      <c r="G28" s="15">
        <f t="shared" si="4"/>
        <v>1555000</v>
      </c>
      <c r="H28" s="15"/>
      <c r="I28" s="15"/>
      <c r="J28" s="15"/>
      <c r="K28" s="15">
        <f t="shared" si="3"/>
        <v>31635000</v>
      </c>
    </row>
    <row r="29" spans="1:11" ht="15.75" customHeight="1" x14ac:dyDescent="0.25">
      <c r="A29" s="16">
        <f t="shared" si="0"/>
        <v>20</v>
      </c>
      <c r="B29" s="17">
        <f t="shared" si="1"/>
        <v>31635000</v>
      </c>
      <c r="C29" s="12" t="s">
        <v>27</v>
      </c>
      <c r="D29" s="13" t="s">
        <v>30</v>
      </c>
      <c r="E29" s="14">
        <f t="shared" si="4"/>
        <v>835000</v>
      </c>
      <c r="F29" s="15">
        <f t="shared" si="4"/>
        <v>720000</v>
      </c>
      <c r="G29" s="15">
        <f t="shared" si="4"/>
        <v>1555000</v>
      </c>
      <c r="H29" s="15"/>
      <c r="I29" s="15"/>
      <c r="J29" s="15"/>
      <c r="K29" s="15">
        <f t="shared" si="3"/>
        <v>30800000</v>
      </c>
    </row>
    <row r="30" spans="1:11" ht="15.75" customHeight="1" x14ac:dyDescent="0.25">
      <c r="A30" s="16">
        <f t="shared" si="0"/>
        <v>21</v>
      </c>
      <c r="B30" s="17">
        <f t="shared" si="1"/>
        <v>30800000</v>
      </c>
      <c r="C30" s="12" t="s">
        <v>19</v>
      </c>
      <c r="D30" s="13" t="s">
        <v>30</v>
      </c>
      <c r="E30" s="14">
        <f t="shared" si="4"/>
        <v>835000</v>
      </c>
      <c r="F30" s="15">
        <f t="shared" si="4"/>
        <v>720000</v>
      </c>
      <c r="G30" s="15">
        <f t="shared" si="4"/>
        <v>1555000</v>
      </c>
      <c r="H30" s="15">
        <v>5000000</v>
      </c>
      <c r="I30" s="15"/>
      <c r="J30" s="15"/>
      <c r="K30" s="15">
        <f t="shared" si="3"/>
        <v>24965000</v>
      </c>
    </row>
    <row r="31" spans="1:11" ht="15.75" customHeight="1" x14ac:dyDescent="0.25">
      <c r="A31" s="16">
        <f t="shared" si="0"/>
        <v>22</v>
      </c>
      <c r="B31" s="17">
        <f t="shared" si="1"/>
        <v>24965000</v>
      </c>
      <c r="C31" s="12" t="s">
        <v>20</v>
      </c>
      <c r="D31" s="13" t="s">
        <v>30</v>
      </c>
      <c r="E31" s="14">
        <f t="shared" si="4"/>
        <v>835000</v>
      </c>
      <c r="F31" s="15">
        <f t="shared" si="4"/>
        <v>720000</v>
      </c>
      <c r="G31" s="15">
        <f t="shared" si="4"/>
        <v>1555000</v>
      </c>
      <c r="H31" s="31"/>
      <c r="I31" s="15">
        <v>2500000</v>
      </c>
      <c r="J31" s="15"/>
      <c r="K31" s="15">
        <f t="shared" si="3"/>
        <v>21630000</v>
      </c>
    </row>
    <row r="32" spans="1:11" ht="15.75" customHeight="1" x14ac:dyDescent="0.25">
      <c r="A32" s="16">
        <f t="shared" si="0"/>
        <v>23</v>
      </c>
      <c r="B32" s="17">
        <f t="shared" si="1"/>
        <v>21630000</v>
      </c>
      <c r="C32" s="12" t="s">
        <v>21</v>
      </c>
      <c r="D32" s="13" t="s">
        <v>30</v>
      </c>
      <c r="E32" s="14">
        <f t="shared" si="4"/>
        <v>835000</v>
      </c>
      <c r="F32" s="15">
        <f t="shared" si="4"/>
        <v>720000</v>
      </c>
      <c r="G32" s="15">
        <f t="shared" si="4"/>
        <v>1555000</v>
      </c>
      <c r="H32" s="15"/>
      <c r="I32" s="15"/>
      <c r="J32" s="15"/>
      <c r="K32" s="15">
        <f t="shared" si="3"/>
        <v>20795000</v>
      </c>
    </row>
    <row r="33" spans="1:11" ht="15.75" customHeight="1" x14ac:dyDescent="0.25">
      <c r="A33" s="16">
        <f t="shared" si="0"/>
        <v>24</v>
      </c>
      <c r="B33" s="17">
        <f t="shared" si="1"/>
        <v>20795000</v>
      </c>
      <c r="C33" s="12" t="s">
        <v>22</v>
      </c>
      <c r="D33" s="13" t="s">
        <v>30</v>
      </c>
      <c r="E33" s="14">
        <f t="shared" si="4"/>
        <v>835000</v>
      </c>
      <c r="F33" s="15">
        <f t="shared" si="4"/>
        <v>720000</v>
      </c>
      <c r="G33" s="15">
        <f t="shared" si="4"/>
        <v>1555000</v>
      </c>
      <c r="H33" s="15"/>
      <c r="I33" s="15"/>
      <c r="J33" s="15"/>
      <c r="K33" s="15">
        <f t="shared" si="3"/>
        <v>19960000</v>
      </c>
    </row>
    <row r="34" spans="1:11" ht="15.75" customHeight="1" x14ac:dyDescent="0.25">
      <c r="A34" s="16">
        <f t="shared" si="0"/>
        <v>25</v>
      </c>
      <c r="B34" s="17">
        <f t="shared" si="1"/>
        <v>19960000</v>
      </c>
      <c r="C34" s="12" t="s">
        <v>23</v>
      </c>
      <c r="D34" s="13" t="s">
        <v>30</v>
      </c>
      <c r="E34" s="14">
        <f t="shared" si="4"/>
        <v>835000</v>
      </c>
      <c r="F34" s="15">
        <f t="shared" si="4"/>
        <v>720000</v>
      </c>
      <c r="G34" s="15">
        <f t="shared" si="4"/>
        <v>1555000</v>
      </c>
      <c r="H34" s="15"/>
      <c r="I34" s="15"/>
      <c r="J34" s="15"/>
      <c r="K34" s="15">
        <f t="shared" si="3"/>
        <v>19125000</v>
      </c>
    </row>
    <row r="35" spans="1:11" ht="15.75" customHeight="1" x14ac:dyDescent="0.25">
      <c r="A35" s="16">
        <f t="shared" si="0"/>
        <v>26</v>
      </c>
      <c r="B35" s="17">
        <f t="shared" si="1"/>
        <v>19125000</v>
      </c>
      <c r="C35" s="12" t="s">
        <v>24</v>
      </c>
      <c r="D35" s="13" t="s">
        <v>30</v>
      </c>
      <c r="E35" s="14">
        <f t="shared" si="4"/>
        <v>835000</v>
      </c>
      <c r="F35" s="15">
        <f t="shared" si="4"/>
        <v>720000</v>
      </c>
      <c r="G35" s="15">
        <f t="shared" si="4"/>
        <v>1555000</v>
      </c>
      <c r="H35" s="15"/>
      <c r="I35" s="15"/>
      <c r="J35" s="15"/>
      <c r="K35" s="15">
        <f t="shared" si="3"/>
        <v>18290000</v>
      </c>
    </row>
    <row r="36" spans="1:11" ht="15.75" customHeight="1" x14ac:dyDescent="0.25">
      <c r="A36" s="16">
        <f t="shared" si="0"/>
        <v>27</v>
      </c>
      <c r="B36" s="17">
        <f t="shared" si="1"/>
        <v>18290000</v>
      </c>
      <c r="C36" s="12" t="s">
        <v>25</v>
      </c>
      <c r="D36" s="13" t="s">
        <v>30</v>
      </c>
      <c r="E36" s="14">
        <f t="shared" si="4"/>
        <v>835000</v>
      </c>
      <c r="F36" s="15">
        <f t="shared" si="4"/>
        <v>720000</v>
      </c>
      <c r="G36" s="15">
        <f t="shared" si="4"/>
        <v>1555000</v>
      </c>
      <c r="H36" s="15"/>
      <c r="I36" s="15"/>
      <c r="J36" s="15"/>
      <c r="K36" s="15">
        <f t="shared" si="3"/>
        <v>17455000</v>
      </c>
    </row>
    <row r="37" spans="1:11" ht="15.75" customHeight="1" x14ac:dyDescent="0.25">
      <c r="A37" s="16">
        <f t="shared" si="0"/>
        <v>28</v>
      </c>
      <c r="B37" s="17">
        <f t="shared" si="1"/>
        <v>17455000</v>
      </c>
      <c r="C37" s="12" t="s">
        <v>26</v>
      </c>
      <c r="D37" s="13" t="s">
        <v>30</v>
      </c>
      <c r="E37" s="14">
        <f t="shared" si="4"/>
        <v>835000</v>
      </c>
      <c r="F37" s="15">
        <f t="shared" si="4"/>
        <v>720000</v>
      </c>
      <c r="G37" s="15">
        <f t="shared" si="4"/>
        <v>1555000</v>
      </c>
      <c r="H37" s="15"/>
      <c r="I37" s="15"/>
      <c r="J37" s="15"/>
      <c r="K37" s="15">
        <f t="shared" si="3"/>
        <v>16620000</v>
      </c>
    </row>
    <row r="38" spans="1:11" ht="15.75" customHeight="1" x14ac:dyDescent="0.25">
      <c r="A38" s="16">
        <f t="shared" si="0"/>
        <v>29</v>
      </c>
      <c r="B38" s="17">
        <f t="shared" si="1"/>
        <v>16620000</v>
      </c>
      <c r="C38" s="12" t="s">
        <v>16</v>
      </c>
      <c r="D38" s="13" t="s">
        <v>30</v>
      </c>
      <c r="E38" s="14">
        <f t="shared" si="4"/>
        <v>835000</v>
      </c>
      <c r="F38" s="15">
        <f t="shared" si="4"/>
        <v>720000</v>
      </c>
      <c r="G38" s="15">
        <f t="shared" si="4"/>
        <v>1555000</v>
      </c>
      <c r="H38" s="15"/>
      <c r="I38" s="15"/>
      <c r="J38" s="15">
        <v>2500000</v>
      </c>
      <c r="K38" s="15">
        <f t="shared" si="3"/>
        <v>13285000</v>
      </c>
    </row>
    <row r="39" spans="1:11" ht="15.75" customHeight="1" x14ac:dyDescent="0.25">
      <c r="A39" s="16">
        <f t="shared" si="0"/>
        <v>30</v>
      </c>
      <c r="B39" s="17">
        <f t="shared" si="1"/>
        <v>13285000</v>
      </c>
      <c r="C39" s="12" t="s">
        <v>17</v>
      </c>
      <c r="D39" s="13" t="s">
        <v>31</v>
      </c>
      <c r="E39" s="14">
        <f t="shared" si="4"/>
        <v>835000</v>
      </c>
      <c r="F39" s="15">
        <f t="shared" si="4"/>
        <v>720000</v>
      </c>
      <c r="G39" s="15">
        <f t="shared" si="4"/>
        <v>1555000</v>
      </c>
      <c r="H39" s="15"/>
      <c r="I39" s="15"/>
      <c r="J39" s="15"/>
      <c r="K39" s="15">
        <f t="shared" si="3"/>
        <v>12450000</v>
      </c>
    </row>
    <row r="40" spans="1:11" ht="15.75" customHeight="1" x14ac:dyDescent="0.25">
      <c r="A40" s="16">
        <f t="shared" si="0"/>
        <v>31</v>
      </c>
      <c r="B40" s="17">
        <f t="shared" si="1"/>
        <v>12450000</v>
      </c>
      <c r="C40" s="12" t="s">
        <v>18</v>
      </c>
      <c r="D40" s="13" t="s">
        <v>31</v>
      </c>
      <c r="E40" s="14">
        <f t="shared" si="4"/>
        <v>835000</v>
      </c>
      <c r="F40" s="15">
        <f t="shared" si="4"/>
        <v>720000</v>
      </c>
      <c r="G40" s="15">
        <f t="shared" si="4"/>
        <v>1555000</v>
      </c>
      <c r="H40" s="15"/>
      <c r="I40" s="15"/>
      <c r="J40" s="15"/>
      <c r="K40" s="15">
        <f t="shared" si="3"/>
        <v>11615000</v>
      </c>
    </row>
    <row r="41" spans="1:11" ht="15.75" customHeight="1" x14ac:dyDescent="0.25">
      <c r="A41" s="16">
        <f t="shared" si="0"/>
        <v>32</v>
      </c>
      <c r="B41" s="17">
        <f t="shared" si="1"/>
        <v>11615000</v>
      </c>
      <c r="C41" s="12" t="s">
        <v>27</v>
      </c>
      <c r="D41" s="13" t="s">
        <v>31</v>
      </c>
      <c r="E41" s="14">
        <f t="shared" si="4"/>
        <v>835000</v>
      </c>
      <c r="F41" s="15">
        <f t="shared" si="4"/>
        <v>720000</v>
      </c>
      <c r="G41" s="15">
        <f t="shared" si="4"/>
        <v>1555000</v>
      </c>
      <c r="H41" s="15"/>
      <c r="I41" s="15"/>
      <c r="J41" s="15"/>
      <c r="K41" s="15">
        <f t="shared" si="3"/>
        <v>10780000</v>
      </c>
    </row>
    <row r="42" spans="1:11" ht="15.75" customHeight="1" x14ac:dyDescent="0.25">
      <c r="A42" s="16">
        <f t="shared" si="0"/>
        <v>33</v>
      </c>
      <c r="B42" s="17">
        <f t="shared" si="1"/>
        <v>10780000</v>
      </c>
      <c r="C42" s="12" t="s">
        <v>19</v>
      </c>
      <c r="D42" s="13" t="s">
        <v>31</v>
      </c>
      <c r="E42" s="14">
        <f t="shared" si="4"/>
        <v>835000</v>
      </c>
      <c r="F42" s="15">
        <f t="shared" si="4"/>
        <v>720000</v>
      </c>
      <c r="G42" s="15">
        <f t="shared" si="4"/>
        <v>1555000</v>
      </c>
      <c r="H42" s="15">
        <v>5000000</v>
      </c>
      <c r="I42" s="15"/>
      <c r="J42" s="15"/>
      <c r="K42" s="15">
        <f t="shared" si="3"/>
        <v>4945000</v>
      </c>
    </row>
    <row r="43" spans="1:11" ht="15.75" customHeight="1" x14ac:dyDescent="0.25">
      <c r="A43" s="16">
        <f t="shared" si="0"/>
        <v>34</v>
      </c>
      <c r="B43" s="17">
        <f t="shared" si="1"/>
        <v>4945000</v>
      </c>
      <c r="C43" s="12" t="s">
        <v>20</v>
      </c>
      <c r="D43" s="13" t="s">
        <v>31</v>
      </c>
      <c r="E43" s="14">
        <f t="shared" ref="E43:G58" si="5">+E42</f>
        <v>835000</v>
      </c>
      <c r="F43" s="15">
        <f t="shared" si="5"/>
        <v>720000</v>
      </c>
      <c r="G43" s="15">
        <f t="shared" si="5"/>
        <v>1555000</v>
      </c>
      <c r="H43" s="31"/>
      <c r="I43" s="15">
        <v>2500000</v>
      </c>
      <c r="J43" s="15"/>
      <c r="K43" s="15">
        <f t="shared" si="3"/>
        <v>1610000</v>
      </c>
    </row>
    <row r="44" spans="1:11" ht="15.75" customHeight="1" x14ac:dyDescent="0.25">
      <c r="A44" s="16">
        <f t="shared" si="0"/>
        <v>35</v>
      </c>
      <c r="B44" s="17">
        <f t="shared" si="1"/>
        <v>1610000</v>
      </c>
      <c r="C44" s="30" t="s">
        <v>21</v>
      </c>
      <c r="D44" s="13" t="s">
        <v>31</v>
      </c>
      <c r="E44" s="14">
        <f t="shared" si="5"/>
        <v>835000</v>
      </c>
      <c r="F44" s="15">
        <f t="shared" si="5"/>
        <v>720000</v>
      </c>
      <c r="G44" s="15">
        <f t="shared" si="5"/>
        <v>1555000</v>
      </c>
      <c r="H44" s="15"/>
      <c r="I44" s="15"/>
      <c r="J44" s="15"/>
      <c r="K44" s="15">
        <f t="shared" si="3"/>
        <v>775000</v>
      </c>
    </row>
    <row r="45" spans="1:11" ht="15.75" customHeight="1" x14ac:dyDescent="0.25">
      <c r="A45" s="16">
        <f t="shared" si="0"/>
        <v>36</v>
      </c>
      <c r="B45" s="17">
        <f t="shared" si="1"/>
        <v>775000</v>
      </c>
      <c r="C45" s="12" t="s">
        <v>22</v>
      </c>
      <c r="D45" s="13" t="s">
        <v>31</v>
      </c>
      <c r="E45" s="14">
        <f t="shared" si="5"/>
        <v>835000</v>
      </c>
      <c r="F45" s="15">
        <f t="shared" si="5"/>
        <v>720000</v>
      </c>
      <c r="G45" s="15">
        <f t="shared" si="5"/>
        <v>1555000</v>
      </c>
      <c r="H45" s="15"/>
      <c r="I45" s="15"/>
      <c r="J45" s="15"/>
      <c r="K45" s="15">
        <f t="shared" si="3"/>
        <v>-60000</v>
      </c>
    </row>
    <row r="46" spans="1:11" ht="15.75" x14ac:dyDescent="0.25">
      <c r="A46" s="16">
        <f t="shared" si="0"/>
        <v>37</v>
      </c>
      <c r="B46" s="17">
        <f t="shared" si="1"/>
        <v>-60000</v>
      </c>
      <c r="C46" s="12" t="s">
        <v>23</v>
      </c>
      <c r="D46" s="13" t="s">
        <v>31</v>
      </c>
      <c r="E46" s="14">
        <f t="shared" si="5"/>
        <v>835000</v>
      </c>
      <c r="F46" s="15">
        <f t="shared" si="5"/>
        <v>720000</v>
      </c>
      <c r="G46" s="15">
        <f t="shared" si="5"/>
        <v>1555000</v>
      </c>
      <c r="H46" s="15"/>
      <c r="I46" s="15"/>
      <c r="J46" s="15"/>
      <c r="K46" s="15">
        <f t="shared" si="3"/>
        <v>-895000</v>
      </c>
    </row>
    <row r="47" spans="1:11" ht="15.75" x14ac:dyDescent="0.25">
      <c r="A47" s="16">
        <f t="shared" si="0"/>
        <v>38</v>
      </c>
      <c r="B47" s="17">
        <f t="shared" si="1"/>
        <v>-895000</v>
      </c>
      <c r="C47" s="12" t="s">
        <v>24</v>
      </c>
      <c r="D47" s="13" t="s">
        <v>31</v>
      </c>
      <c r="E47" s="14">
        <f t="shared" si="5"/>
        <v>835000</v>
      </c>
      <c r="F47" s="15">
        <f t="shared" si="5"/>
        <v>720000</v>
      </c>
      <c r="G47" s="15">
        <f t="shared" si="5"/>
        <v>1555000</v>
      </c>
      <c r="H47" s="15"/>
      <c r="I47" s="15"/>
      <c r="J47" s="15"/>
      <c r="K47" s="15">
        <f t="shared" si="3"/>
        <v>-1730000</v>
      </c>
    </row>
    <row r="48" spans="1:11" ht="15.75" x14ac:dyDescent="0.25">
      <c r="A48" s="16">
        <f t="shared" si="0"/>
        <v>39</v>
      </c>
      <c r="B48" s="17">
        <f t="shared" si="1"/>
        <v>-1730000</v>
      </c>
      <c r="C48" s="12" t="s">
        <v>25</v>
      </c>
      <c r="D48" s="13" t="s">
        <v>31</v>
      </c>
      <c r="E48" s="14">
        <f t="shared" si="5"/>
        <v>835000</v>
      </c>
      <c r="F48" s="15">
        <f t="shared" si="5"/>
        <v>720000</v>
      </c>
      <c r="G48" s="15">
        <f t="shared" si="5"/>
        <v>1555000</v>
      </c>
      <c r="H48" s="15"/>
      <c r="I48" s="15"/>
      <c r="J48" s="15"/>
      <c r="K48" s="15">
        <f t="shared" si="3"/>
        <v>-2565000</v>
      </c>
    </row>
    <row r="49" spans="1:11" ht="15.75" x14ac:dyDescent="0.25">
      <c r="A49" s="16">
        <f t="shared" si="0"/>
        <v>40</v>
      </c>
      <c r="B49" s="17">
        <f t="shared" si="1"/>
        <v>-2565000</v>
      </c>
      <c r="C49" s="12" t="s">
        <v>26</v>
      </c>
      <c r="D49" s="13" t="s">
        <v>31</v>
      </c>
      <c r="E49" s="14">
        <f t="shared" si="5"/>
        <v>835000</v>
      </c>
      <c r="F49" s="15">
        <f t="shared" si="5"/>
        <v>720000</v>
      </c>
      <c r="G49" s="15">
        <f t="shared" si="5"/>
        <v>1555000</v>
      </c>
      <c r="H49" s="15"/>
      <c r="I49" s="15"/>
      <c r="J49" s="15"/>
      <c r="K49" s="15">
        <f t="shared" si="3"/>
        <v>-3400000</v>
      </c>
    </row>
    <row r="50" spans="1:11" ht="15.75" x14ac:dyDescent="0.25">
      <c r="A50" s="16">
        <f t="shared" si="0"/>
        <v>41</v>
      </c>
      <c r="B50" s="17">
        <f t="shared" si="1"/>
        <v>-3400000</v>
      </c>
      <c r="C50" s="12" t="s">
        <v>16</v>
      </c>
      <c r="D50" s="13" t="s">
        <v>31</v>
      </c>
      <c r="E50" s="14">
        <f t="shared" si="5"/>
        <v>835000</v>
      </c>
      <c r="F50" s="15">
        <f t="shared" si="5"/>
        <v>720000</v>
      </c>
      <c r="G50" s="15">
        <f t="shared" si="5"/>
        <v>1555000</v>
      </c>
      <c r="H50" s="15"/>
      <c r="I50" s="15"/>
      <c r="J50" s="15"/>
      <c r="K50" s="15">
        <f t="shared" si="3"/>
        <v>-4235000</v>
      </c>
    </row>
    <row r="51" spans="1:11" ht="15.75" x14ac:dyDescent="0.25">
      <c r="A51" s="16">
        <f t="shared" si="0"/>
        <v>42</v>
      </c>
      <c r="B51" s="17">
        <f t="shared" si="1"/>
        <v>-4235000</v>
      </c>
      <c r="C51" s="12" t="s">
        <v>17</v>
      </c>
      <c r="D51" s="13" t="s">
        <v>36</v>
      </c>
      <c r="E51" s="14">
        <f t="shared" si="5"/>
        <v>835000</v>
      </c>
      <c r="F51" s="15">
        <f t="shared" si="5"/>
        <v>720000</v>
      </c>
      <c r="G51" s="15">
        <f t="shared" si="5"/>
        <v>1555000</v>
      </c>
      <c r="H51" s="15"/>
      <c r="I51" s="15"/>
      <c r="J51" s="15"/>
      <c r="K51" s="15">
        <f t="shared" si="3"/>
        <v>-5070000</v>
      </c>
    </row>
    <row r="52" spans="1:11" ht="15.75" x14ac:dyDescent="0.25">
      <c r="A52" s="16">
        <f t="shared" si="0"/>
        <v>43</v>
      </c>
      <c r="B52" s="17">
        <f t="shared" si="1"/>
        <v>-5070000</v>
      </c>
      <c r="C52" s="12" t="s">
        <v>18</v>
      </c>
      <c r="D52" s="13" t="s">
        <v>36</v>
      </c>
      <c r="E52" s="14">
        <f t="shared" si="5"/>
        <v>835000</v>
      </c>
      <c r="F52" s="15">
        <f t="shared" si="5"/>
        <v>720000</v>
      </c>
      <c r="G52" s="15">
        <f t="shared" si="5"/>
        <v>1555000</v>
      </c>
      <c r="H52" s="15"/>
      <c r="I52" s="15"/>
      <c r="J52" s="15"/>
      <c r="K52" s="15">
        <f t="shared" si="3"/>
        <v>-5905000</v>
      </c>
    </row>
    <row r="53" spans="1:11" ht="15.75" x14ac:dyDescent="0.25">
      <c r="A53" s="16">
        <f t="shared" si="0"/>
        <v>44</v>
      </c>
      <c r="B53" s="17">
        <f t="shared" si="1"/>
        <v>-5905000</v>
      </c>
      <c r="C53" s="12" t="s">
        <v>27</v>
      </c>
      <c r="D53" s="13" t="s">
        <v>36</v>
      </c>
      <c r="E53" s="14">
        <f t="shared" si="5"/>
        <v>835000</v>
      </c>
      <c r="F53" s="15">
        <f t="shared" si="5"/>
        <v>720000</v>
      </c>
      <c r="G53" s="15">
        <f t="shared" si="5"/>
        <v>1555000</v>
      </c>
      <c r="H53" s="15"/>
      <c r="I53" s="15"/>
      <c r="J53" s="15"/>
      <c r="K53" s="15">
        <f t="shared" si="3"/>
        <v>-6740000</v>
      </c>
    </row>
    <row r="54" spans="1:11" ht="15.75" x14ac:dyDescent="0.25">
      <c r="A54" s="16">
        <f t="shared" si="0"/>
        <v>45</v>
      </c>
      <c r="B54" s="17">
        <f t="shared" si="1"/>
        <v>-6740000</v>
      </c>
      <c r="C54" s="12" t="s">
        <v>19</v>
      </c>
      <c r="D54" s="13" t="s">
        <v>36</v>
      </c>
      <c r="E54" s="14">
        <f t="shared" si="5"/>
        <v>835000</v>
      </c>
      <c r="F54" s="15">
        <f t="shared" si="5"/>
        <v>720000</v>
      </c>
      <c r="G54" s="15">
        <f t="shared" si="5"/>
        <v>1555000</v>
      </c>
      <c r="H54" s="15"/>
      <c r="I54" s="15"/>
      <c r="J54" s="15"/>
      <c r="K54" s="15">
        <f t="shared" si="3"/>
        <v>-7575000</v>
      </c>
    </row>
    <row r="55" spans="1:11" ht="15.75" x14ac:dyDescent="0.25">
      <c r="A55" s="16">
        <f t="shared" si="0"/>
        <v>46</v>
      </c>
      <c r="B55" s="17">
        <f t="shared" si="1"/>
        <v>-7575000</v>
      </c>
      <c r="C55" s="12" t="s">
        <v>20</v>
      </c>
      <c r="D55" s="13" t="s">
        <v>36</v>
      </c>
      <c r="E55" s="14">
        <f t="shared" si="5"/>
        <v>835000</v>
      </c>
      <c r="F55" s="15">
        <f t="shared" si="5"/>
        <v>720000</v>
      </c>
      <c r="G55" s="15">
        <f t="shared" si="5"/>
        <v>1555000</v>
      </c>
      <c r="H55" s="31"/>
      <c r="I55" s="15"/>
      <c r="J55" s="15"/>
      <c r="K55" s="15">
        <f t="shared" si="3"/>
        <v>-8410000</v>
      </c>
    </row>
    <row r="56" spans="1:11" ht="15.75" x14ac:dyDescent="0.25">
      <c r="A56" s="16">
        <f t="shared" si="0"/>
        <v>47</v>
      </c>
      <c r="B56" s="17">
        <f t="shared" si="1"/>
        <v>-8410000</v>
      </c>
      <c r="C56" s="30" t="s">
        <v>21</v>
      </c>
      <c r="D56" s="13" t="s">
        <v>36</v>
      </c>
      <c r="E56" s="14">
        <f t="shared" si="5"/>
        <v>835000</v>
      </c>
      <c r="F56" s="15">
        <f t="shared" si="5"/>
        <v>720000</v>
      </c>
      <c r="G56" s="15">
        <f t="shared" si="5"/>
        <v>1555000</v>
      </c>
      <c r="H56" s="15"/>
      <c r="I56" s="15"/>
      <c r="J56" s="15"/>
      <c r="K56" s="15">
        <f t="shared" si="3"/>
        <v>-9245000</v>
      </c>
    </row>
    <row r="57" spans="1:11" ht="15.75" x14ac:dyDescent="0.25">
      <c r="A57" s="16">
        <f t="shared" si="0"/>
        <v>48</v>
      </c>
      <c r="B57" s="17">
        <f t="shared" si="1"/>
        <v>-9245000</v>
      </c>
      <c r="C57" s="12" t="s">
        <v>22</v>
      </c>
      <c r="D57" s="13" t="s">
        <v>36</v>
      </c>
      <c r="E57" s="14">
        <f t="shared" si="5"/>
        <v>835000</v>
      </c>
      <c r="F57" s="15">
        <f t="shared" si="5"/>
        <v>720000</v>
      </c>
      <c r="G57" s="15">
        <f t="shared" si="5"/>
        <v>1555000</v>
      </c>
      <c r="H57" s="15"/>
      <c r="I57" s="15"/>
      <c r="J57" s="15"/>
      <c r="K57" s="15">
        <f t="shared" si="3"/>
        <v>-10080000</v>
      </c>
    </row>
    <row r="58" spans="1:11" ht="15.75" x14ac:dyDescent="0.25">
      <c r="A58" s="16">
        <f t="shared" si="0"/>
        <v>49</v>
      </c>
      <c r="B58" s="17">
        <f t="shared" si="1"/>
        <v>-10080000</v>
      </c>
      <c r="C58" s="12" t="s">
        <v>23</v>
      </c>
      <c r="D58" s="13" t="s">
        <v>36</v>
      </c>
      <c r="E58" s="14">
        <f t="shared" si="5"/>
        <v>835000</v>
      </c>
      <c r="F58" s="15">
        <f t="shared" si="5"/>
        <v>720000</v>
      </c>
      <c r="G58" s="15">
        <f t="shared" si="5"/>
        <v>1555000</v>
      </c>
      <c r="H58" s="15"/>
      <c r="I58" s="15"/>
      <c r="J58" s="15"/>
      <c r="K58" s="15">
        <f t="shared" si="3"/>
        <v>-10915000</v>
      </c>
    </row>
    <row r="59" spans="1:11" ht="15.75" x14ac:dyDescent="0.25">
      <c r="A59" s="16">
        <f t="shared" si="0"/>
        <v>50</v>
      </c>
      <c r="B59" s="17">
        <f t="shared" si="1"/>
        <v>-10915000</v>
      </c>
      <c r="C59" s="12" t="s">
        <v>24</v>
      </c>
      <c r="D59" s="13" t="s">
        <v>36</v>
      </c>
      <c r="E59" s="14">
        <f t="shared" ref="E59:G74" si="6">+E58</f>
        <v>835000</v>
      </c>
      <c r="F59" s="15">
        <f t="shared" si="6"/>
        <v>720000</v>
      </c>
      <c r="G59" s="15">
        <f t="shared" si="6"/>
        <v>1555000</v>
      </c>
      <c r="H59" s="15"/>
      <c r="I59" s="15"/>
      <c r="J59" s="15"/>
      <c r="K59" s="15">
        <f t="shared" si="3"/>
        <v>-11750000</v>
      </c>
    </row>
    <row r="60" spans="1:11" ht="15.75" x14ac:dyDescent="0.25">
      <c r="A60" s="16">
        <f t="shared" si="0"/>
        <v>51</v>
      </c>
      <c r="B60" s="17">
        <f t="shared" si="1"/>
        <v>-11750000</v>
      </c>
      <c r="C60" s="12" t="s">
        <v>25</v>
      </c>
      <c r="D60" s="13" t="s">
        <v>36</v>
      </c>
      <c r="E60" s="14">
        <f t="shared" si="6"/>
        <v>835000</v>
      </c>
      <c r="F60" s="15">
        <f t="shared" si="6"/>
        <v>720000</v>
      </c>
      <c r="G60" s="15">
        <f t="shared" si="6"/>
        <v>1555000</v>
      </c>
      <c r="H60" s="15"/>
      <c r="I60" s="15"/>
      <c r="J60" s="15"/>
      <c r="K60" s="15">
        <f t="shared" si="3"/>
        <v>-12585000</v>
      </c>
    </row>
    <row r="61" spans="1:11" ht="15.75" x14ac:dyDescent="0.25">
      <c r="A61" s="16">
        <f t="shared" si="0"/>
        <v>52</v>
      </c>
      <c r="B61" s="17">
        <f t="shared" si="1"/>
        <v>-12585000</v>
      </c>
      <c r="C61" s="12" t="s">
        <v>26</v>
      </c>
      <c r="D61" s="13" t="s">
        <v>36</v>
      </c>
      <c r="E61" s="14">
        <f t="shared" si="6"/>
        <v>835000</v>
      </c>
      <c r="F61" s="15">
        <f t="shared" si="6"/>
        <v>720000</v>
      </c>
      <c r="G61" s="15">
        <f t="shared" si="6"/>
        <v>1555000</v>
      </c>
      <c r="H61" s="15"/>
      <c r="I61" s="15"/>
      <c r="J61" s="15"/>
      <c r="K61" s="15">
        <f t="shared" si="3"/>
        <v>-13420000</v>
      </c>
    </row>
    <row r="62" spans="1:11" ht="15.75" x14ac:dyDescent="0.25">
      <c r="A62" s="16">
        <f t="shared" si="0"/>
        <v>53</v>
      </c>
      <c r="B62" s="17">
        <f t="shared" si="1"/>
        <v>-13420000</v>
      </c>
      <c r="C62" s="12" t="s">
        <v>16</v>
      </c>
      <c r="D62" s="13" t="s">
        <v>36</v>
      </c>
      <c r="E62" s="14">
        <f t="shared" si="6"/>
        <v>835000</v>
      </c>
      <c r="F62" s="15">
        <f t="shared" si="6"/>
        <v>720000</v>
      </c>
      <c r="G62" s="15">
        <f t="shared" si="6"/>
        <v>1555000</v>
      </c>
      <c r="H62" s="15"/>
      <c r="I62" s="15"/>
      <c r="J62" s="15"/>
      <c r="K62" s="15">
        <f t="shared" si="3"/>
        <v>-14255000</v>
      </c>
    </row>
    <row r="63" spans="1:11" ht="15.75" x14ac:dyDescent="0.25">
      <c r="A63" s="16">
        <f t="shared" si="0"/>
        <v>54</v>
      </c>
      <c r="B63" s="17">
        <f t="shared" si="1"/>
        <v>-14255000</v>
      </c>
      <c r="C63" s="12" t="s">
        <v>17</v>
      </c>
      <c r="D63" s="13" t="s">
        <v>61</v>
      </c>
      <c r="E63" s="14">
        <f t="shared" si="6"/>
        <v>835000</v>
      </c>
      <c r="F63" s="15">
        <f t="shared" si="6"/>
        <v>720000</v>
      </c>
      <c r="G63" s="15">
        <f t="shared" si="6"/>
        <v>1555000</v>
      </c>
      <c r="H63" s="15"/>
      <c r="I63" s="15"/>
      <c r="J63" s="15"/>
      <c r="K63" s="15">
        <f t="shared" si="3"/>
        <v>-15090000</v>
      </c>
    </row>
    <row r="64" spans="1:11" ht="15.75" x14ac:dyDescent="0.25">
      <c r="A64" s="16">
        <f t="shared" si="0"/>
        <v>55</v>
      </c>
      <c r="B64" s="17">
        <f t="shared" si="1"/>
        <v>-15090000</v>
      </c>
      <c r="C64" s="12" t="s">
        <v>18</v>
      </c>
      <c r="D64" s="13" t="s">
        <v>61</v>
      </c>
      <c r="E64" s="14">
        <f t="shared" si="6"/>
        <v>835000</v>
      </c>
      <c r="F64" s="15">
        <f t="shared" si="6"/>
        <v>720000</v>
      </c>
      <c r="G64" s="15">
        <f t="shared" si="6"/>
        <v>1555000</v>
      </c>
      <c r="H64" s="15"/>
      <c r="I64" s="15"/>
      <c r="J64" s="15"/>
      <c r="K64" s="15">
        <f t="shared" si="3"/>
        <v>-15925000</v>
      </c>
    </row>
    <row r="65" spans="1:11" ht="15.75" x14ac:dyDescent="0.25">
      <c r="A65" s="16">
        <f t="shared" si="0"/>
        <v>56</v>
      </c>
      <c r="B65" s="17">
        <f t="shared" si="1"/>
        <v>-15925000</v>
      </c>
      <c r="C65" s="12" t="s">
        <v>27</v>
      </c>
      <c r="D65" s="13" t="s">
        <v>61</v>
      </c>
      <c r="E65" s="14">
        <f t="shared" si="6"/>
        <v>835000</v>
      </c>
      <c r="F65" s="15">
        <f t="shared" si="6"/>
        <v>720000</v>
      </c>
      <c r="G65" s="15">
        <f t="shared" si="6"/>
        <v>1555000</v>
      </c>
      <c r="H65" s="15"/>
      <c r="I65" s="15"/>
      <c r="J65" s="15"/>
      <c r="K65" s="15">
        <f t="shared" si="3"/>
        <v>-16760000</v>
      </c>
    </row>
    <row r="66" spans="1:11" ht="15.75" x14ac:dyDescent="0.25">
      <c r="A66" s="16">
        <f t="shared" si="0"/>
        <v>57</v>
      </c>
      <c r="B66" s="17">
        <f t="shared" si="1"/>
        <v>-16760000</v>
      </c>
      <c r="C66" s="12" t="s">
        <v>19</v>
      </c>
      <c r="D66" s="13" t="s">
        <v>61</v>
      </c>
      <c r="E66" s="14">
        <f t="shared" si="6"/>
        <v>835000</v>
      </c>
      <c r="F66" s="15">
        <f t="shared" si="6"/>
        <v>720000</v>
      </c>
      <c r="G66" s="15">
        <f t="shared" si="6"/>
        <v>1555000</v>
      </c>
      <c r="H66" s="15"/>
      <c r="I66" s="15"/>
      <c r="J66" s="15"/>
      <c r="K66" s="15">
        <f t="shared" si="3"/>
        <v>-17595000</v>
      </c>
    </row>
    <row r="67" spans="1:11" ht="15.75" x14ac:dyDescent="0.25">
      <c r="A67" s="16">
        <f t="shared" si="0"/>
        <v>58</v>
      </c>
      <c r="B67" s="17">
        <f t="shared" si="1"/>
        <v>-17595000</v>
      </c>
      <c r="C67" s="12" t="s">
        <v>20</v>
      </c>
      <c r="D67" s="13" t="s">
        <v>61</v>
      </c>
      <c r="E67" s="14">
        <f t="shared" si="6"/>
        <v>835000</v>
      </c>
      <c r="F67" s="15">
        <f t="shared" si="6"/>
        <v>720000</v>
      </c>
      <c r="G67" s="15">
        <f t="shared" si="6"/>
        <v>1555000</v>
      </c>
      <c r="H67" s="31"/>
      <c r="I67" s="15"/>
      <c r="J67" s="15"/>
      <c r="K67" s="15">
        <f t="shared" si="3"/>
        <v>-18430000</v>
      </c>
    </row>
    <row r="68" spans="1:11" ht="15.75" x14ac:dyDescent="0.25">
      <c r="A68" s="16">
        <f t="shared" si="0"/>
        <v>59</v>
      </c>
      <c r="B68" s="17">
        <f t="shared" si="1"/>
        <v>-18430000</v>
      </c>
      <c r="C68" s="30" t="s">
        <v>21</v>
      </c>
      <c r="D68" s="13" t="s">
        <v>61</v>
      </c>
      <c r="E68" s="14">
        <f t="shared" si="6"/>
        <v>835000</v>
      </c>
      <c r="F68" s="15">
        <f t="shared" si="6"/>
        <v>720000</v>
      </c>
      <c r="G68" s="15">
        <f t="shared" si="6"/>
        <v>1555000</v>
      </c>
      <c r="H68" s="15"/>
      <c r="I68" s="15"/>
      <c r="J68" s="15"/>
      <c r="K68" s="15">
        <f t="shared" si="3"/>
        <v>-19265000</v>
      </c>
    </row>
    <row r="69" spans="1:11" ht="15.75" x14ac:dyDescent="0.25">
      <c r="A69" s="16">
        <f t="shared" si="0"/>
        <v>60</v>
      </c>
      <c r="B69" s="17">
        <f t="shared" si="1"/>
        <v>-19265000</v>
      </c>
      <c r="C69" s="12" t="s">
        <v>22</v>
      </c>
      <c r="D69" s="13" t="s">
        <v>61</v>
      </c>
      <c r="E69" s="14">
        <f t="shared" si="6"/>
        <v>835000</v>
      </c>
      <c r="F69" s="15">
        <f t="shared" si="6"/>
        <v>720000</v>
      </c>
      <c r="G69" s="15">
        <f t="shared" si="6"/>
        <v>1555000</v>
      </c>
      <c r="H69" s="15"/>
      <c r="I69" s="15"/>
      <c r="J69" s="15"/>
      <c r="K69" s="15">
        <f t="shared" si="3"/>
        <v>-20100000</v>
      </c>
    </row>
    <row r="70" spans="1:11" ht="15.75" x14ac:dyDescent="0.25">
      <c r="A70" s="16">
        <f t="shared" si="0"/>
        <v>61</v>
      </c>
      <c r="B70" s="17">
        <f t="shared" si="1"/>
        <v>-20100000</v>
      </c>
      <c r="C70" s="12" t="s">
        <v>23</v>
      </c>
      <c r="D70" s="13" t="s">
        <v>61</v>
      </c>
      <c r="E70" s="14">
        <f t="shared" si="6"/>
        <v>835000</v>
      </c>
      <c r="F70" s="15">
        <f t="shared" si="6"/>
        <v>720000</v>
      </c>
      <c r="G70" s="15">
        <f t="shared" si="6"/>
        <v>1555000</v>
      </c>
      <c r="H70" s="15"/>
      <c r="I70" s="15"/>
      <c r="J70" s="15"/>
      <c r="K70" s="15">
        <f t="shared" si="3"/>
        <v>-20935000</v>
      </c>
    </row>
    <row r="71" spans="1:11" ht="15.75" x14ac:dyDescent="0.25">
      <c r="A71" s="16">
        <f t="shared" si="0"/>
        <v>62</v>
      </c>
      <c r="B71" s="17">
        <f t="shared" si="1"/>
        <v>-20935000</v>
      </c>
      <c r="C71" s="12" t="s">
        <v>24</v>
      </c>
      <c r="D71" s="13" t="s">
        <v>61</v>
      </c>
      <c r="E71" s="14">
        <f t="shared" si="6"/>
        <v>835000</v>
      </c>
      <c r="F71" s="15">
        <f t="shared" si="6"/>
        <v>720000</v>
      </c>
      <c r="G71" s="15">
        <f t="shared" si="6"/>
        <v>1555000</v>
      </c>
      <c r="H71" s="15"/>
      <c r="I71" s="15"/>
      <c r="J71" s="15"/>
      <c r="K71" s="15">
        <f t="shared" si="3"/>
        <v>-21770000</v>
      </c>
    </row>
    <row r="72" spans="1:11" ht="15.75" x14ac:dyDescent="0.25">
      <c r="A72" s="16">
        <f t="shared" si="0"/>
        <v>63</v>
      </c>
      <c r="B72" s="17">
        <f t="shared" si="1"/>
        <v>-21770000</v>
      </c>
      <c r="C72" s="12" t="s">
        <v>25</v>
      </c>
      <c r="D72" s="13" t="s">
        <v>61</v>
      </c>
      <c r="E72" s="14">
        <f t="shared" si="6"/>
        <v>835000</v>
      </c>
      <c r="F72" s="15">
        <f t="shared" si="6"/>
        <v>720000</v>
      </c>
      <c r="G72" s="15">
        <f t="shared" si="6"/>
        <v>1555000</v>
      </c>
      <c r="H72" s="15"/>
      <c r="I72" s="15"/>
      <c r="J72" s="15"/>
      <c r="K72" s="15">
        <f t="shared" si="3"/>
        <v>-22605000</v>
      </c>
    </row>
    <row r="73" spans="1:11" ht="15.75" x14ac:dyDescent="0.25">
      <c r="A73" s="16">
        <f t="shared" si="0"/>
        <v>64</v>
      </c>
      <c r="B73" s="17">
        <f t="shared" si="1"/>
        <v>-22605000</v>
      </c>
      <c r="C73" s="12" t="s">
        <v>26</v>
      </c>
      <c r="D73" s="13" t="s">
        <v>61</v>
      </c>
      <c r="E73" s="14">
        <f t="shared" si="6"/>
        <v>835000</v>
      </c>
      <c r="F73" s="15">
        <f t="shared" si="6"/>
        <v>720000</v>
      </c>
      <c r="G73" s="15">
        <f t="shared" si="6"/>
        <v>1555000</v>
      </c>
      <c r="H73" s="15"/>
      <c r="I73" s="15"/>
      <c r="J73" s="15"/>
      <c r="K73" s="15">
        <f t="shared" si="3"/>
        <v>-23440000</v>
      </c>
    </row>
    <row r="74" spans="1:11" ht="15.75" x14ac:dyDescent="0.25">
      <c r="A74" s="16">
        <f t="shared" si="0"/>
        <v>65</v>
      </c>
      <c r="B74" s="17">
        <f t="shared" si="1"/>
        <v>-23440000</v>
      </c>
      <c r="C74" s="12" t="s">
        <v>16</v>
      </c>
      <c r="D74" s="13" t="s">
        <v>61</v>
      </c>
      <c r="E74" s="14">
        <f t="shared" si="6"/>
        <v>835000</v>
      </c>
      <c r="F74" s="15">
        <f t="shared" si="6"/>
        <v>720000</v>
      </c>
      <c r="G74" s="15">
        <f t="shared" si="6"/>
        <v>1555000</v>
      </c>
      <c r="H74" s="15"/>
      <c r="I74" s="15"/>
      <c r="J74" s="15"/>
      <c r="K74" s="15">
        <f t="shared" si="3"/>
        <v>-24275000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-24275000</v>
      </c>
      <c r="C75" s="12" t="s">
        <v>17</v>
      </c>
      <c r="D75" s="13" t="s">
        <v>60</v>
      </c>
      <c r="E75" s="14">
        <f t="shared" ref="E75:G80" si="9">+E74</f>
        <v>835000</v>
      </c>
      <c r="F75" s="15">
        <f t="shared" si="9"/>
        <v>720000</v>
      </c>
      <c r="G75" s="15">
        <f t="shared" si="9"/>
        <v>1555000</v>
      </c>
      <c r="H75" s="15"/>
      <c r="I75" s="15"/>
      <c r="J75" s="15"/>
      <c r="K75" s="15">
        <f t="shared" ref="K75:K80" si="10">B75-E75-H75-I75-J75</f>
        <v>-25110000</v>
      </c>
    </row>
    <row r="76" spans="1:11" ht="15.75" x14ac:dyDescent="0.25">
      <c r="A76" s="16">
        <f t="shared" si="7"/>
        <v>67</v>
      </c>
      <c r="B76" s="17">
        <f t="shared" si="8"/>
        <v>-25110000</v>
      </c>
      <c r="C76" s="12" t="s">
        <v>18</v>
      </c>
      <c r="D76" s="13" t="s">
        <v>60</v>
      </c>
      <c r="E76" s="14">
        <f t="shared" si="9"/>
        <v>835000</v>
      </c>
      <c r="F76" s="15">
        <f t="shared" si="9"/>
        <v>720000</v>
      </c>
      <c r="G76" s="15">
        <f t="shared" si="9"/>
        <v>1555000</v>
      </c>
      <c r="H76" s="15"/>
      <c r="I76" s="15"/>
      <c r="J76" s="15"/>
      <c r="K76" s="15">
        <f t="shared" si="10"/>
        <v>-25945000</v>
      </c>
    </row>
    <row r="77" spans="1:11" ht="15.75" x14ac:dyDescent="0.25">
      <c r="A77" s="16">
        <f t="shared" si="7"/>
        <v>68</v>
      </c>
      <c r="B77" s="17">
        <f t="shared" si="8"/>
        <v>-25945000</v>
      </c>
      <c r="C77" s="12" t="s">
        <v>27</v>
      </c>
      <c r="D77" s="13" t="s">
        <v>60</v>
      </c>
      <c r="E77" s="14">
        <f t="shared" si="9"/>
        <v>835000</v>
      </c>
      <c r="F77" s="15">
        <f t="shared" si="9"/>
        <v>720000</v>
      </c>
      <c r="G77" s="15">
        <f t="shared" si="9"/>
        <v>1555000</v>
      </c>
      <c r="H77" s="15"/>
      <c r="I77" s="15"/>
      <c r="J77" s="15"/>
      <c r="K77" s="15">
        <f t="shared" si="10"/>
        <v>-26780000</v>
      </c>
    </row>
    <row r="78" spans="1:11" ht="15.75" x14ac:dyDescent="0.25">
      <c r="A78" s="16">
        <f t="shared" si="7"/>
        <v>69</v>
      </c>
      <c r="B78" s="17">
        <f t="shared" si="8"/>
        <v>-26780000</v>
      </c>
      <c r="C78" s="12" t="s">
        <v>19</v>
      </c>
      <c r="D78" s="13" t="s">
        <v>60</v>
      </c>
      <c r="E78" s="14">
        <f t="shared" si="9"/>
        <v>835000</v>
      </c>
      <c r="F78" s="15">
        <f t="shared" si="9"/>
        <v>720000</v>
      </c>
      <c r="G78" s="15">
        <f t="shared" si="9"/>
        <v>1555000</v>
      </c>
      <c r="H78" s="15"/>
      <c r="I78" s="15"/>
      <c r="J78" s="15"/>
      <c r="K78" s="15">
        <f t="shared" si="10"/>
        <v>-27615000</v>
      </c>
    </row>
    <row r="79" spans="1:11" ht="15.75" x14ac:dyDescent="0.25">
      <c r="A79" s="16">
        <f t="shared" si="7"/>
        <v>70</v>
      </c>
      <c r="B79" s="17">
        <f t="shared" si="8"/>
        <v>-27615000</v>
      </c>
      <c r="C79" s="12" t="s">
        <v>20</v>
      </c>
      <c r="D79" s="13" t="s">
        <v>60</v>
      </c>
      <c r="E79" s="14">
        <f t="shared" si="9"/>
        <v>835000</v>
      </c>
      <c r="F79" s="15">
        <f t="shared" si="9"/>
        <v>720000</v>
      </c>
      <c r="G79" s="15">
        <f t="shared" si="9"/>
        <v>1555000</v>
      </c>
      <c r="H79" s="15"/>
      <c r="I79" s="15"/>
      <c r="J79" s="15"/>
      <c r="K79" s="15">
        <f t="shared" si="10"/>
        <v>-28450000</v>
      </c>
    </row>
    <row r="80" spans="1:11" ht="15.75" x14ac:dyDescent="0.25">
      <c r="A80" s="16">
        <f t="shared" si="7"/>
        <v>71</v>
      </c>
      <c r="B80" s="17">
        <f t="shared" si="8"/>
        <v>-28450000</v>
      </c>
      <c r="E80" s="14">
        <f t="shared" si="9"/>
        <v>835000</v>
      </c>
      <c r="F80" s="15">
        <f t="shared" si="9"/>
        <v>720000</v>
      </c>
      <c r="G80" s="15">
        <f t="shared" si="9"/>
        <v>1555000</v>
      </c>
      <c r="H80" s="15"/>
      <c r="I80" s="15"/>
      <c r="J80" s="15"/>
      <c r="K80" s="15">
        <f t="shared" si="10"/>
        <v>-29285000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30" workbookViewId="0">
      <selection activeCell="A30"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s="2" customFormat="1" x14ac:dyDescent="0.25">
      <c r="A3" s="19" t="s">
        <v>103</v>
      </c>
      <c r="B3" s="19"/>
      <c r="C3" s="19"/>
    </row>
    <row r="4" spans="1:11" s="2" customFormat="1" x14ac:dyDescent="0.25">
      <c r="A4" s="19" t="s">
        <v>104</v>
      </c>
      <c r="B4" s="19"/>
      <c r="C4" s="19" t="s">
        <v>34</v>
      </c>
    </row>
    <row r="5" spans="1:11" s="2" customFormat="1" x14ac:dyDescent="0.25">
      <c r="A5" s="19" t="s">
        <v>2</v>
      </c>
      <c r="B5" s="19"/>
      <c r="C5" s="21">
        <f>75000000</f>
        <v>75000000</v>
      </c>
      <c r="D5" s="6"/>
    </row>
    <row r="6" spans="1:11" s="2" customFormat="1" x14ac:dyDescent="0.25">
      <c r="A6" s="19" t="s">
        <v>3</v>
      </c>
      <c r="B6" s="19"/>
      <c r="C6" s="20">
        <v>1.2E-2</v>
      </c>
    </row>
    <row r="7" spans="1:11" s="2" customFormat="1" x14ac:dyDescent="0.25">
      <c r="A7" s="19" t="s">
        <v>33</v>
      </c>
      <c r="B7" s="19"/>
      <c r="C7" s="19"/>
    </row>
    <row r="8" spans="1:11" s="2" customFormat="1" x14ac:dyDescent="0.25">
      <c r="A8" s="1" t="s">
        <v>35</v>
      </c>
      <c r="B8" s="1"/>
      <c r="C8" s="1"/>
      <c r="D8" s="2">
        <v>36</v>
      </c>
      <c r="E8" s="7"/>
      <c r="F8" s="8">
        <f>+C5*C6</f>
        <v>900000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75000000</v>
      </c>
      <c r="C10" s="12" t="s">
        <v>23</v>
      </c>
      <c r="D10" s="13" t="s">
        <v>28</v>
      </c>
      <c r="E10" s="14">
        <f>1942500-F10</f>
        <v>1042500</v>
      </c>
      <c r="F10" s="18">
        <v>900000</v>
      </c>
      <c r="G10" s="15">
        <f>+E10+F10</f>
        <v>1942500</v>
      </c>
      <c r="H10" s="15"/>
      <c r="I10" s="15"/>
      <c r="J10" s="15"/>
      <c r="K10" s="15">
        <f>B10-E10-H10-I10-J10</f>
        <v>73957500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73957500</v>
      </c>
      <c r="C11" s="12" t="s">
        <v>24</v>
      </c>
      <c r="D11" s="13" t="s">
        <v>28</v>
      </c>
      <c r="E11" s="14">
        <f t="shared" ref="E11:G26" si="2">+E10</f>
        <v>1042500</v>
      </c>
      <c r="F11" s="15">
        <f t="shared" si="2"/>
        <v>900000</v>
      </c>
      <c r="G11" s="15">
        <f t="shared" si="2"/>
        <v>1942500</v>
      </c>
      <c r="H11" s="15"/>
      <c r="I11" s="15"/>
      <c r="J11" s="15"/>
      <c r="K11" s="15">
        <f t="shared" ref="K11:K74" si="3">B11-E11-H11-I11-J11</f>
        <v>72915000</v>
      </c>
    </row>
    <row r="12" spans="1:11" ht="15.75" customHeight="1" x14ac:dyDescent="0.25">
      <c r="A12" s="16">
        <f t="shared" si="0"/>
        <v>3</v>
      </c>
      <c r="B12" s="17">
        <f t="shared" si="1"/>
        <v>72915000</v>
      </c>
      <c r="C12" s="12" t="s">
        <v>25</v>
      </c>
      <c r="D12" s="13" t="s">
        <v>28</v>
      </c>
      <c r="E12" s="14">
        <f t="shared" si="2"/>
        <v>1042500</v>
      </c>
      <c r="F12" s="15">
        <f t="shared" si="2"/>
        <v>900000</v>
      </c>
      <c r="G12" s="15">
        <f t="shared" si="2"/>
        <v>1942500</v>
      </c>
      <c r="H12" s="15"/>
      <c r="I12" s="15"/>
      <c r="J12" s="15"/>
      <c r="K12" s="15">
        <f t="shared" si="3"/>
        <v>71872500</v>
      </c>
    </row>
    <row r="13" spans="1:11" ht="15.75" customHeight="1" x14ac:dyDescent="0.25">
      <c r="A13" s="16">
        <f t="shared" si="0"/>
        <v>4</v>
      </c>
      <c r="B13" s="17">
        <f t="shared" si="1"/>
        <v>71872500</v>
      </c>
      <c r="C13" s="12" t="s">
        <v>26</v>
      </c>
      <c r="D13" s="13" t="s">
        <v>28</v>
      </c>
      <c r="E13" s="14">
        <f t="shared" si="2"/>
        <v>1042500</v>
      </c>
      <c r="F13" s="15">
        <f t="shared" si="2"/>
        <v>900000</v>
      </c>
      <c r="G13" s="15">
        <f t="shared" si="2"/>
        <v>1942500</v>
      </c>
      <c r="H13" s="15"/>
      <c r="I13" s="15"/>
      <c r="J13" s="15"/>
      <c r="K13" s="15">
        <f t="shared" si="3"/>
        <v>70830000</v>
      </c>
    </row>
    <row r="14" spans="1:11" ht="15.75" customHeight="1" x14ac:dyDescent="0.25">
      <c r="A14" s="16">
        <f t="shared" si="0"/>
        <v>5</v>
      </c>
      <c r="B14" s="17">
        <f t="shared" si="1"/>
        <v>70830000</v>
      </c>
      <c r="C14" s="12" t="s">
        <v>16</v>
      </c>
      <c r="D14" s="13" t="s">
        <v>28</v>
      </c>
      <c r="E14" s="14">
        <f t="shared" si="2"/>
        <v>1042500</v>
      </c>
      <c r="F14" s="15">
        <f t="shared" si="2"/>
        <v>900000</v>
      </c>
      <c r="G14" s="15">
        <f t="shared" si="2"/>
        <v>1942500</v>
      </c>
      <c r="H14" s="15"/>
      <c r="I14" s="15"/>
      <c r="J14" s="15"/>
      <c r="K14" s="15">
        <f t="shared" si="3"/>
        <v>69787500</v>
      </c>
    </row>
    <row r="15" spans="1:11" ht="15.75" customHeight="1" x14ac:dyDescent="0.25">
      <c r="A15" s="16">
        <f t="shared" si="0"/>
        <v>6</v>
      </c>
      <c r="B15" s="17">
        <f t="shared" si="1"/>
        <v>69787500</v>
      </c>
      <c r="C15" s="12" t="s">
        <v>17</v>
      </c>
      <c r="D15" s="13" t="s">
        <v>29</v>
      </c>
      <c r="E15" s="14">
        <f t="shared" si="2"/>
        <v>1042500</v>
      </c>
      <c r="F15" s="15">
        <f t="shared" si="2"/>
        <v>900000</v>
      </c>
      <c r="G15" s="15">
        <f t="shared" si="2"/>
        <v>1942500</v>
      </c>
      <c r="H15" s="15"/>
      <c r="I15" s="15"/>
      <c r="J15" s="15"/>
      <c r="K15" s="15">
        <f t="shared" si="3"/>
        <v>68745000</v>
      </c>
    </row>
    <row r="16" spans="1:11" ht="15.75" customHeight="1" x14ac:dyDescent="0.25">
      <c r="A16" s="16">
        <f t="shared" si="0"/>
        <v>7</v>
      </c>
      <c r="B16" s="17">
        <f t="shared" si="1"/>
        <v>68745000</v>
      </c>
      <c r="C16" s="12" t="s">
        <v>18</v>
      </c>
      <c r="D16" s="13" t="s">
        <v>29</v>
      </c>
      <c r="E16" s="14">
        <f t="shared" si="2"/>
        <v>1042500</v>
      </c>
      <c r="F16" s="15">
        <f t="shared" si="2"/>
        <v>900000</v>
      </c>
      <c r="G16" s="15">
        <f t="shared" si="2"/>
        <v>1942500</v>
      </c>
      <c r="H16" s="15"/>
      <c r="I16" s="15"/>
      <c r="J16" s="15"/>
      <c r="K16" s="15">
        <f t="shared" si="3"/>
        <v>67702500</v>
      </c>
    </row>
    <row r="17" spans="1:11" ht="15.75" customHeight="1" x14ac:dyDescent="0.25">
      <c r="A17" s="16">
        <f t="shared" si="0"/>
        <v>8</v>
      </c>
      <c r="B17" s="17">
        <f t="shared" si="1"/>
        <v>67702500</v>
      </c>
      <c r="C17" s="12" t="s">
        <v>27</v>
      </c>
      <c r="D17" s="13" t="s">
        <v>29</v>
      </c>
      <c r="E17" s="14">
        <f t="shared" si="2"/>
        <v>1042500</v>
      </c>
      <c r="F17" s="15">
        <f t="shared" si="2"/>
        <v>900000</v>
      </c>
      <c r="G17" s="15">
        <f t="shared" si="2"/>
        <v>1942500</v>
      </c>
      <c r="H17" s="15"/>
      <c r="I17" s="15"/>
      <c r="J17" s="15"/>
      <c r="K17" s="15">
        <f t="shared" si="3"/>
        <v>66660000</v>
      </c>
    </row>
    <row r="18" spans="1:11" ht="15.75" customHeight="1" x14ac:dyDescent="0.25">
      <c r="A18" s="16">
        <f t="shared" si="0"/>
        <v>9</v>
      </c>
      <c r="B18" s="17">
        <f t="shared" si="1"/>
        <v>66660000</v>
      </c>
      <c r="C18" s="12" t="s">
        <v>19</v>
      </c>
      <c r="D18" s="13" t="s">
        <v>29</v>
      </c>
      <c r="E18" s="14">
        <f t="shared" si="2"/>
        <v>1042500</v>
      </c>
      <c r="F18" s="15">
        <f t="shared" si="2"/>
        <v>900000</v>
      </c>
      <c r="G18" s="15">
        <f t="shared" si="2"/>
        <v>1942500</v>
      </c>
      <c r="H18" s="15">
        <v>12500000</v>
      </c>
      <c r="I18" s="15"/>
      <c r="J18" s="15"/>
      <c r="K18" s="15">
        <f t="shared" si="3"/>
        <v>53117500</v>
      </c>
    </row>
    <row r="19" spans="1:11" ht="15.75" customHeight="1" x14ac:dyDescent="0.25">
      <c r="A19" s="16">
        <f t="shared" si="0"/>
        <v>10</v>
      </c>
      <c r="B19" s="17">
        <f t="shared" si="1"/>
        <v>53117500</v>
      </c>
      <c r="C19" s="12" t="s">
        <v>20</v>
      </c>
      <c r="D19" s="13" t="s">
        <v>29</v>
      </c>
      <c r="E19" s="14">
        <f t="shared" si="2"/>
        <v>1042500</v>
      </c>
      <c r="F19" s="15">
        <f t="shared" si="2"/>
        <v>900000</v>
      </c>
      <c r="G19" s="15">
        <f t="shared" si="2"/>
        <v>1942500</v>
      </c>
      <c r="H19" s="31"/>
      <c r="I19" s="15"/>
      <c r="J19" s="15"/>
      <c r="K19" s="15">
        <f t="shared" si="3"/>
        <v>52075000</v>
      </c>
    </row>
    <row r="20" spans="1:11" ht="15.75" customHeight="1" x14ac:dyDescent="0.25">
      <c r="A20" s="16">
        <f t="shared" si="0"/>
        <v>11</v>
      </c>
      <c r="B20" s="17">
        <f t="shared" si="1"/>
        <v>52075000</v>
      </c>
      <c r="C20" s="12" t="s">
        <v>21</v>
      </c>
      <c r="D20" s="13" t="s">
        <v>29</v>
      </c>
      <c r="E20" s="14">
        <f t="shared" si="2"/>
        <v>1042500</v>
      </c>
      <c r="F20" s="15">
        <f t="shared" si="2"/>
        <v>900000</v>
      </c>
      <c r="G20" s="15">
        <f t="shared" si="2"/>
        <v>1942500</v>
      </c>
      <c r="H20" s="15"/>
      <c r="I20" s="15"/>
      <c r="J20" s="15"/>
      <c r="K20" s="15">
        <f t="shared" si="3"/>
        <v>51032500</v>
      </c>
    </row>
    <row r="21" spans="1:11" ht="15.75" customHeight="1" x14ac:dyDescent="0.25">
      <c r="A21" s="16">
        <f t="shared" si="0"/>
        <v>12</v>
      </c>
      <c r="B21" s="17">
        <f t="shared" si="1"/>
        <v>51032500</v>
      </c>
      <c r="C21" s="12" t="s">
        <v>22</v>
      </c>
      <c r="D21" s="13" t="s">
        <v>29</v>
      </c>
      <c r="E21" s="14">
        <f t="shared" si="2"/>
        <v>1042500</v>
      </c>
      <c r="F21" s="15">
        <f t="shared" si="2"/>
        <v>900000</v>
      </c>
      <c r="G21" s="15">
        <f t="shared" si="2"/>
        <v>1942500</v>
      </c>
      <c r="H21" s="15"/>
      <c r="I21" s="15"/>
      <c r="J21" s="15"/>
      <c r="K21" s="15">
        <f t="shared" si="3"/>
        <v>49990000</v>
      </c>
    </row>
    <row r="22" spans="1:11" ht="15.75" customHeight="1" x14ac:dyDescent="0.25">
      <c r="A22" s="16">
        <f t="shared" si="0"/>
        <v>13</v>
      </c>
      <c r="B22" s="17">
        <f t="shared" si="1"/>
        <v>49990000</v>
      </c>
      <c r="C22" s="12" t="s">
        <v>23</v>
      </c>
      <c r="D22" s="13" t="s">
        <v>29</v>
      </c>
      <c r="E22" s="14">
        <f t="shared" si="2"/>
        <v>1042500</v>
      </c>
      <c r="F22" s="15">
        <f t="shared" si="2"/>
        <v>900000</v>
      </c>
      <c r="G22" s="15">
        <f t="shared" si="2"/>
        <v>1942500</v>
      </c>
      <c r="H22" s="15"/>
      <c r="I22" s="15"/>
      <c r="J22" s="15"/>
      <c r="K22" s="15">
        <f t="shared" si="3"/>
        <v>48947500</v>
      </c>
    </row>
    <row r="23" spans="1:11" ht="15.75" customHeight="1" x14ac:dyDescent="0.25">
      <c r="A23" s="16">
        <f t="shared" si="0"/>
        <v>14</v>
      </c>
      <c r="B23" s="17">
        <f t="shared" si="1"/>
        <v>48947500</v>
      </c>
      <c r="C23" s="12" t="s">
        <v>24</v>
      </c>
      <c r="D23" s="13" t="s">
        <v>29</v>
      </c>
      <c r="E23" s="14">
        <f t="shared" si="2"/>
        <v>1042500</v>
      </c>
      <c r="F23" s="15">
        <f t="shared" si="2"/>
        <v>900000</v>
      </c>
      <c r="G23" s="15">
        <f t="shared" si="2"/>
        <v>1942500</v>
      </c>
      <c r="H23" s="15"/>
      <c r="I23" s="15"/>
      <c r="J23" s="15"/>
      <c r="K23" s="15">
        <f t="shared" si="3"/>
        <v>47905000</v>
      </c>
    </row>
    <row r="24" spans="1:11" ht="15.75" customHeight="1" x14ac:dyDescent="0.25">
      <c r="A24" s="16">
        <f t="shared" si="0"/>
        <v>15</v>
      </c>
      <c r="B24" s="17">
        <f t="shared" si="1"/>
        <v>47905000</v>
      </c>
      <c r="C24" s="12" t="s">
        <v>25</v>
      </c>
      <c r="D24" s="13" t="s">
        <v>29</v>
      </c>
      <c r="E24" s="14">
        <f t="shared" si="2"/>
        <v>1042500</v>
      </c>
      <c r="F24" s="15">
        <f t="shared" si="2"/>
        <v>900000</v>
      </c>
      <c r="G24" s="15">
        <f t="shared" si="2"/>
        <v>1942500</v>
      </c>
      <c r="H24" s="15"/>
      <c r="I24" s="15"/>
      <c r="J24" s="15"/>
      <c r="K24" s="15">
        <f t="shared" si="3"/>
        <v>46862500</v>
      </c>
    </row>
    <row r="25" spans="1:11" ht="15.75" customHeight="1" x14ac:dyDescent="0.25">
      <c r="A25" s="16">
        <f t="shared" si="0"/>
        <v>16</v>
      </c>
      <c r="B25" s="17">
        <f t="shared" si="1"/>
        <v>46862500</v>
      </c>
      <c r="C25" s="12" t="s">
        <v>26</v>
      </c>
      <c r="D25" s="13" t="s">
        <v>29</v>
      </c>
      <c r="E25" s="14">
        <f t="shared" si="2"/>
        <v>1042500</v>
      </c>
      <c r="F25" s="15">
        <f t="shared" si="2"/>
        <v>900000</v>
      </c>
      <c r="G25" s="15">
        <f t="shared" si="2"/>
        <v>1942500</v>
      </c>
      <c r="H25" s="15"/>
      <c r="I25" s="15"/>
      <c r="J25" s="15"/>
      <c r="K25" s="15">
        <f t="shared" si="3"/>
        <v>45820000</v>
      </c>
    </row>
    <row r="26" spans="1:11" ht="15.75" customHeight="1" x14ac:dyDescent="0.25">
      <c r="A26" s="16">
        <f t="shared" si="0"/>
        <v>17</v>
      </c>
      <c r="B26" s="17">
        <f t="shared" si="1"/>
        <v>45820000</v>
      </c>
      <c r="C26" s="12" t="s">
        <v>16</v>
      </c>
      <c r="D26" s="13" t="s">
        <v>29</v>
      </c>
      <c r="E26" s="14">
        <f t="shared" si="2"/>
        <v>1042500</v>
      </c>
      <c r="F26" s="15">
        <f t="shared" si="2"/>
        <v>900000</v>
      </c>
      <c r="G26" s="15">
        <f t="shared" si="2"/>
        <v>1942500</v>
      </c>
      <c r="H26" s="15"/>
      <c r="I26" s="15"/>
      <c r="J26" s="15"/>
      <c r="K26" s="15">
        <f t="shared" si="3"/>
        <v>44777500</v>
      </c>
    </row>
    <row r="27" spans="1:11" ht="15.75" customHeight="1" x14ac:dyDescent="0.25">
      <c r="A27" s="16">
        <f t="shared" si="0"/>
        <v>18</v>
      </c>
      <c r="B27" s="17">
        <f t="shared" si="1"/>
        <v>44777500</v>
      </c>
      <c r="C27" s="12" t="s">
        <v>17</v>
      </c>
      <c r="D27" s="13" t="s">
        <v>30</v>
      </c>
      <c r="E27" s="14">
        <f t="shared" ref="E27:G42" si="4">+E26</f>
        <v>1042500</v>
      </c>
      <c r="F27" s="15">
        <f t="shared" si="4"/>
        <v>900000</v>
      </c>
      <c r="G27" s="15">
        <f t="shared" si="4"/>
        <v>1942500</v>
      </c>
      <c r="H27" s="15"/>
      <c r="I27" s="15"/>
      <c r="J27" s="15"/>
      <c r="K27" s="15">
        <f t="shared" si="3"/>
        <v>43735000</v>
      </c>
    </row>
    <row r="28" spans="1:11" ht="15.75" customHeight="1" x14ac:dyDescent="0.25">
      <c r="A28" s="16">
        <f t="shared" si="0"/>
        <v>19</v>
      </c>
      <c r="B28" s="17">
        <f t="shared" si="1"/>
        <v>43735000</v>
      </c>
      <c r="C28" s="12" t="s">
        <v>18</v>
      </c>
      <c r="D28" s="13" t="s">
        <v>30</v>
      </c>
      <c r="E28" s="14">
        <f t="shared" si="4"/>
        <v>1042500</v>
      </c>
      <c r="F28" s="15">
        <f t="shared" si="4"/>
        <v>900000</v>
      </c>
      <c r="G28" s="15">
        <f t="shared" si="4"/>
        <v>1942500</v>
      </c>
      <c r="H28" s="15"/>
      <c r="I28" s="15"/>
      <c r="J28" s="15"/>
      <c r="K28" s="15">
        <f t="shared" si="3"/>
        <v>42692500</v>
      </c>
    </row>
    <row r="29" spans="1:11" ht="15.75" customHeight="1" x14ac:dyDescent="0.25">
      <c r="A29" s="16">
        <f t="shared" si="0"/>
        <v>20</v>
      </c>
      <c r="B29" s="17">
        <f t="shared" si="1"/>
        <v>42692500</v>
      </c>
      <c r="C29" s="12" t="s">
        <v>27</v>
      </c>
      <c r="D29" s="13" t="s">
        <v>30</v>
      </c>
      <c r="E29" s="14">
        <f t="shared" si="4"/>
        <v>1042500</v>
      </c>
      <c r="F29" s="15">
        <f t="shared" si="4"/>
        <v>900000</v>
      </c>
      <c r="G29" s="15">
        <f t="shared" si="4"/>
        <v>1942500</v>
      </c>
      <c r="H29" s="15"/>
      <c r="I29" s="15"/>
      <c r="J29" s="15"/>
      <c r="K29" s="15">
        <f t="shared" si="3"/>
        <v>41650000</v>
      </c>
    </row>
    <row r="30" spans="1:11" ht="15.75" customHeight="1" x14ac:dyDescent="0.25">
      <c r="A30" s="16">
        <f t="shared" si="0"/>
        <v>21</v>
      </c>
      <c r="B30" s="17">
        <f t="shared" si="1"/>
        <v>41650000</v>
      </c>
      <c r="C30" s="12" t="s">
        <v>19</v>
      </c>
      <c r="D30" s="13" t="s">
        <v>30</v>
      </c>
      <c r="E30" s="14">
        <f t="shared" si="4"/>
        <v>1042500</v>
      </c>
      <c r="F30" s="15">
        <f t="shared" si="4"/>
        <v>900000</v>
      </c>
      <c r="G30" s="15">
        <f t="shared" si="4"/>
        <v>1942500</v>
      </c>
      <c r="H30" s="15">
        <v>12500000</v>
      </c>
      <c r="I30" s="15"/>
      <c r="J30" s="15"/>
      <c r="K30" s="15">
        <f t="shared" si="3"/>
        <v>28107500</v>
      </c>
    </row>
    <row r="31" spans="1:11" ht="15.75" customHeight="1" x14ac:dyDescent="0.25">
      <c r="A31" s="16">
        <f t="shared" si="0"/>
        <v>22</v>
      </c>
      <c r="B31" s="17">
        <f t="shared" si="1"/>
        <v>28107500</v>
      </c>
      <c r="C31" s="12" t="s">
        <v>20</v>
      </c>
      <c r="D31" s="13" t="s">
        <v>30</v>
      </c>
      <c r="E31" s="14">
        <f t="shared" si="4"/>
        <v>1042500</v>
      </c>
      <c r="F31" s="15">
        <f t="shared" si="4"/>
        <v>900000</v>
      </c>
      <c r="G31" s="15">
        <f t="shared" si="4"/>
        <v>1942500</v>
      </c>
      <c r="H31" s="31"/>
      <c r="I31" s="15"/>
      <c r="J31" s="15"/>
      <c r="K31" s="15">
        <f t="shared" si="3"/>
        <v>27065000</v>
      </c>
    </row>
    <row r="32" spans="1:11" ht="15.75" customHeight="1" x14ac:dyDescent="0.25">
      <c r="A32" s="16">
        <f t="shared" si="0"/>
        <v>23</v>
      </c>
      <c r="B32" s="17">
        <f t="shared" si="1"/>
        <v>27065000</v>
      </c>
      <c r="C32" s="12" t="s">
        <v>21</v>
      </c>
      <c r="D32" s="13" t="s">
        <v>30</v>
      </c>
      <c r="E32" s="14">
        <f t="shared" si="4"/>
        <v>1042500</v>
      </c>
      <c r="F32" s="15">
        <f t="shared" si="4"/>
        <v>900000</v>
      </c>
      <c r="G32" s="15">
        <f t="shared" si="4"/>
        <v>1942500</v>
      </c>
      <c r="H32" s="15"/>
      <c r="I32" s="15"/>
      <c r="J32" s="15"/>
      <c r="K32" s="15">
        <f t="shared" si="3"/>
        <v>26022500</v>
      </c>
    </row>
    <row r="33" spans="1:11" ht="15.75" customHeight="1" x14ac:dyDescent="0.25">
      <c r="A33" s="16">
        <f t="shared" si="0"/>
        <v>24</v>
      </c>
      <c r="B33" s="17">
        <f t="shared" si="1"/>
        <v>26022500</v>
      </c>
      <c r="C33" s="12" t="s">
        <v>22</v>
      </c>
      <c r="D33" s="13" t="s">
        <v>30</v>
      </c>
      <c r="E33" s="14">
        <f t="shared" si="4"/>
        <v>1042500</v>
      </c>
      <c r="F33" s="15">
        <f t="shared" si="4"/>
        <v>900000</v>
      </c>
      <c r="G33" s="15">
        <f t="shared" si="4"/>
        <v>1942500</v>
      </c>
      <c r="H33" s="15"/>
      <c r="I33" s="15"/>
      <c r="J33" s="15"/>
      <c r="K33" s="15">
        <f t="shared" si="3"/>
        <v>24980000</v>
      </c>
    </row>
    <row r="34" spans="1:11" ht="15.75" customHeight="1" x14ac:dyDescent="0.25">
      <c r="A34" s="16">
        <f t="shared" si="0"/>
        <v>25</v>
      </c>
      <c r="B34" s="17">
        <f t="shared" si="1"/>
        <v>24980000</v>
      </c>
      <c r="C34" s="12" t="s">
        <v>23</v>
      </c>
      <c r="D34" s="13" t="s">
        <v>30</v>
      </c>
      <c r="E34" s="14">
        <f t="shared" si="4"/>
        <v>1042500</v>
      </c>
      <c r="F34" s="15">
        <f t="shared" si="4"/>
        <v>900000</v>
      </c>
      <c r="G34" s="15">
        <f t="shared" si="4"/>
        <v>1942500</v>
      </c>
      <c r="H34" s="15"/>
      <c r="I34" s="15"/>
      <c r="J34" s="15"/>
      <c r="K34" s="15">
        <f t="shared" si="3"/>
        <v>23937500</v>
      </c>
    </row>
    <row r="35" spans="1:11" ht="15.75" customHeight="1" x14ac:dyDescent="0.25">
      <c r="A35" s="16">
        <f t="shared" si="0"/>
        <v>26</v>
      </c>
      <c r="B35" s="17">
        <f t="shared" si="1"/>
        <v>23937500</v>
      </c>
      <c r="C35" s="12" t="s">
        <v>24</v>
      </c>
      <c r="D35" s="13" t="s">
        <v>30</v>
      </c>
      <c r="E35" s="14">
        <f t="shared" si="4"/>
        <v>1042500</v>
      </c>
      <c r="F35" s="15">
        <f t="shared" si="4"/>
        <v>900000</v>
      </c>
      <c r="G35" s="15">
        <f t="shared" si="4"/>
        <v>1942500</v>
      </c>
      <c r="H35" s="15"/>
      <c r="I35" s="15"/>
      <c r="J35" s="15"/>
      <c r="K35" s="15">
        <f t="shared" si="3"/>
        <v>22895000</v>
      </c>
    </row>
    <row r="36" spans="1:11" ht="15.75" customHeight="1" x14ac:dyDescent="0.25">
      <c r="A36" s="16">
        <f t="shared" si="0"/>
        <v>27</v>
      </c>
      <c r="B36" s="17">
        <f t="shared" si="1"/>
        <v>22895000</v>
      </c>
      <c r="C36" s="12" t="s">
        <v>25</v>
      </c>
      <c r="D36" s="13" t="s">
        <v>30</v>
      </c>
      <c r="E36" s="14">
        <f t="shared" si="4"/>
        <v>1042500</v>
      </c>
      <c r="F36" s="15">
        <f t="shared" si="4"/>
        <v>900000</v>
      </c>
      <c r="G36" s="15">
        <f t="shared" si="4"/>
        <v>1942500</v>
      </c>
      <c r="H36" s="15"/>
      <c r="I36" s="15"/>
      <c r="J36" s="15"/>
      <c r="K36" s="15">
        <f t="shared" si="3"/>
        <v>21852500</v>
      </c>
    </row>
    <row r="37" spans="1:11" ht="15.75" customHeight="1" x14ac:dyDescent="0.25">
      <c r="A37" s="16">
        <f t="shared" si="0"/>
        <v>28</v>
      </c>
      <c r="B37" s="17">
        <f t="shared" si="1"/>
        <v>21852500</v>
      </c>
      <c r="C37" s="12" t="s">
        <v>26</v>
      </c>
      <c r="D37" s="13" t="s">
        <v>30</v>
      </c>
      <c r="E37" s="14">
        <f t="shared" si="4"/>
        <v>1042500</v>
      </c>
      <c r="F37" s="15">
        <f t="shared" si="4"/>
        <v>900000</v>
      </c>
      <c r="G37" s="15">
        <f t="shared" si="4"/>
        <v>1942500</v>
      </c>
      <c r="H37" s="15"/>
      <c r="I37" s="15"/>
      <c r="J37" s="15"/>
      <c r="K37" s="15">
        <f t="shared" si="3"/>
        <v>20810000</v>
      </c>
    </row>
    <row r="38" spans="1:11" ht="15.75" customHeight="1" x14ac:dyDescent="0.25">
      <c r="A38" s="16">
        <f t="shared" si="0"/>
        <v>29</v>
      </c>
      <c r="B38" s="17">
        <f t="shared" si="1"/>
        <v>20810000</v>
      </c>
      <c r="C38" s="12" t="s">
        <v>16</v>
      </c>
      <c r="D38" s="13" t="s">
        <v>30</v>
      </c>
      <c r="E38" s="14">
        <f t="shared" si="4"/>
        <v>1042500</v>
      </c>
      <c r="F38" s="15">
        <f t="shared" si="4"/>
        <v>900000</v>
      </c>
      <c r="G38" s="15">
        <f t="shared" si="4"/>
        <v>1942500</v>
      </c>
      <c r="H38" s="15"/>
      <c r="I38" s="15"/>
      <c r="J38" s="15"/>
      <c r="K38" s="15">
        <f t="shared" si="3"/>
        <v>19767500</v>
      </c>
    </row>
    <row r="39" spans="1:11" ht="15.75" customHeight="1" x14ac:dyDescent="0.25">
      <c r="A39" s="16">
        <f t="shared" si="0"/>
        <v>30</v>
      </c>
      <c r="B39" s="17">
        <f t="shared" si="1"/>
        <v>19767500</v>
      </c>
      <c r="C39" s="12" t="s">
        <v>17</v>
      </c>
      <c r="D39" s="13" t="s">
        <v>31</v>
      </c>
      <c r="E39" s="14">
        <f t="shared" si="4"/>
        <v>1042500</v>
      </c>
      <c r="F39" s="15">
        <f t="shared" si="4"/>
        <v>900000</v>
      </c>
      <c r="G39" s="15">
        <f t="shared" si="4"/>
        <v>1942500</v>
      </c>
      <c r="H39" s="15"/>
      <c r="I39" s="15"/>
      <c r="J39" s="15"/>
      <c r="K39" s="15">
        <f t="shared" si="3"/>
        <v>18725000</v>
      </c>
    </row>
    <row r="40" spans="1:11" ht="15.75" customHeight="1" x14ac:dyDescent="0.25">
      <c r="A40" s="16">
        <f t="shared" si="0"/>
        <v>31</v>
      </c>
      <c r="B40" s="17">
        <f t="shared" si="1"/>
        <v>18725000</v>
      </c>
      <c r="C40" s="12" t="s">
        <v>18</v>
      </c>
      <c r="D40" s="13" t="s">
        <v>31</v>
      </c>
      <c r="E40" s="14">
        <f t="shared" si="4"/>
        <v>1042500</v>
      </c>
      <c r="F40" s="15">
        <f t="shared" si="4"/>
        <v>900000</v>
      </c>
      <c r="G40" s="15">
        <f t="shared" si="4"/>
        <v>1942500</v>
      </c>
      <c r="H40" s="15"/>
      <c r="I40" s="15"/>
      <c r="J40" s="15"/>
      <c r="K40" s="15">
        <f t="shared" si="3"/>
        <v>17682500</v>
      </c>
    </row>
    <row r="41" spans="1:11" ht="15.75" customHeight="1" x14ac:dyDescent="0.25">
      <c r="A41" s="16">
        <f t="shared" si="0"/>
        <v>32</v>
      </c>
      <c r="B41" s="17">
        <f t="shared" si="1"/>
        <v>17682500</v>
      </c>
      <c r="C41" s="12" t="s">
        <v>27</v>
      </c>
      <c r="D41" s="13" t="s">
        <v>31</v>
      </c>
      <c r="E41" s="14">
        <f t="shared" si="4"/>
        <v>1042500</v>
      </c>
      <c r="F41" s="15">
        <f t="shared" si="4"/>
        <v>900000</v>
      </c>
      <c r="G41" s="15">
        <f t="shared" si="4"/>
        <v>1942500</v>
      </c>
      <c r="H41" s="15"/>
      <c r="I41" s="15"/>
      <c r="J41" s="15"/>
      <c r="K41" s="15">
        <f t="shared" si="3"/>
        <v>16640000</v>
      </c>
    </row>
    <row r="42" spans="1:11" ht="15.75" customHeight="1" x14ac:dyDescent="0.25">
      <c r="A42" s="16">
        <f t="shared" si="0"/>
        <v>33</v>
      </c>
      <c r="B42" s="17">
        <f t="shared" si="1"/>
        <v>16640000</v>
      </c>
      <c r="C42" s="12" t="s">
        <v>19</v>
      </c>
      <c r="D42" s="13" t="s">
        <v>31</v>
      </c>
      <c r="E42" s="14">
        <f t="shared" si="4"/>
        <v>1042500</v>
      </c>
      <c r="F42" s="15">
        <f t="shared" si="4"/>
        <v>900000</v>
      </c>
      <c r="G42" s="15">
        <f t="shared" si="4"/>
        <v>1942500</v>
      </c>
      <c r="H42" s="15">
        <v>12500000</v>
      </c>
      <c r="I42" s="15"/>
      <c r="J42" s="15"/>
      <c r="K42" s="15">
        <f t="shared" si="3"/>
        <v>3097500</v>
      </c>
    </row>
    <row r="43" spans="1:11" ht="15.75" customHeight="1" x14ac:dyDescent="0.25">
      <c r="A43" s="16">
        <f t="shared" si="0"/>
        <v>34</v>
      </c>
      <c r="B43" s="17">
        <f t="shared" si="1"/>
        <v>3097500</v>
      </c>
      <c r="C43" s="12" t="s">
        <v>20</v>
      </c>
      <c r="D43" s="13" t="s">
        <v>31</v>
      </c>
      <c r="E43" s="14">
        <f t="shared" ref="E43:G58" si="5">+E42</f>
        <v>1042500</v>
      </c>
      <c r="F43" s="15">
        <f t="shared" si="5"/>
        <v>900000</v>
      </c>
      <c r="G43" s="15">
        <f t="shared" si="5"/>
        <v>1942500</v>
      </c>
      <c r="H43" s="31"/>
      <c r="I43" s="15"/>
      <c r="J43" s="15"/>
      <c r="K43" s="15">
        <f t="shared" si="3"/>
        <v>2055000</v>
      </c>
    </row>
    <row r="44" spans="1:11" ht="15.75" customHeight="1" x14ac:dyDescent="0.25">
      <c r="A44" s="16">
        <f t="shared" si="0"/>
        <v>35</v>
      </c>
      <c r="B44" s="17">
        <f t="shared" si="1"/>
        <v>2055000</v>
      </c>
      <c r="C44" s="30" t="s">
        <v>21</v>
      </c>
      <c r="D44" s="13" t="s">
        <v>31</v>
      </c>
      <c r="E44" s="14">
        <f t="shared" si="5"/>
        <v>1042500</v>
      </c>
      <c r="F44" s="15">
        <f t="shared" si="5"/>
        <v>900000</v>
      </c>
      <c r="G44" s="15">
        <f t="shared" si="5"/>
        <v>1942500</v>
      </c>
      <c r="H44" s="15"/>
      <c r="I44" s="15"/>
      <c r="J44" s="15"/>
      <c r="K44" s="15">
        <f t="shared" si="3"/>
        <v>1012500</v>
      </c>
    </row>
    <row r="45" spans="1:11" ht="15.75" customHeight="1" x14ac:dyDescent="0.25">
      <c r="A45" s="16">
        <f t="shared" si="0"/>
        <v>36</v>
      </c>
      <c r="B45" s="17">
        <f t="shared" si="1"/>
        <v>1012500</v>
      </c>
      <c r="C45" s="12" t="s">
        <v>22</v>
      </c>
      <c r="D45" s="13" t="s">
        <v>31</v>
      </c>
      <c r="E45" s="14">
        <f t="shared" si="5"/>
        <v>1042500</v>
      </c>
      <c r="F45" s="15">
        <f t="shared" si="5"/>
        <v>900000</v>
      </c>
      <c r="G45" s="15">
        <f t="shared" si="5"/>
        <v>1942500</v>
      </c>
      <c r="H45" s="15"/>
      <c r="I45" s="15"/>
      <c r="J45" s="15"/>
      <c r="K45" s="15">
        <f t="shared" si="3"/>
        <v>-30000</v>
      </c>
    </row>
    <row r="46" spans="1:11" ht="15.75" x14ac:dyDescent="0.25">
      <c r="A46" s="16">
        <f t="shared" si="0"/>
        <v>37</v>
      </c>
      <c r="B46" s="17">
        <f t="shared" si="1"/>
        <v>-30000</v>
      </c>
      <c r="C46" s="12" t="s">
        <v>23</v>
      </c>
      <c r="D46" s="13" t="s">
        <v>31</v>
      </c>
      <c r="E46" s="14">
        <f t="shared" si="5"/>
        <v>1042500</v>
      </c>
      <c r="F46" s="15">
        <f t="shared" si="5"/>
        <v>900000</v>
      </c>
      <c r="G46" s="15">
        <f t="shared" si="5"/>
        <v>1942500</v>
      </c>
      <c r="H46" s="15"/>
      <c r="I46" s="15"/>
      <c r="J46" s="15"/>
      <c r="K46" s="15">
        <f t="shared" si="3"/>
        <v>-1072500</v>
      </c>
    </row>
    <row r="47" spans="1:11" ht="15.75" x14ac:dyDescent="0.25">
      <c r="A47" s="16">
        <f t="shared" si="0"/>
        <v>38</v>
      </c>
      <c r="B47" s="17">
        <f t="shared" si="1"/>
        <v>-1072500</v>
      </c>
      <c r="C47" s="12" t="s">
        <v>24</v>
      </c>
      <c r="D47" s="13" t="s">
        <v>31</v>
      </c>
      <c r="E47" s="14">
        <f t="shared" si="5"/>
        <v>1042500</v>
      </c>
      <c r="F47" s="15">
        <f t="shared" si="5"/>
        <v>900000</v>
      </c>
      <c r="G47" s="15">
        <f t="shared" si="5"/>
        <v>1942500</v>
      </c>
      <c r="H47" s="15"/>
      <c r="I47" s="15"/>
      <c r="J47" s="15"/>
      <c r="K47" s="15">
        <f t="shared" si="3"/>
        <v>-2115000</v>
      </c>
    </row>
    <row r="48" spans="1:11" ht="15.75" x14ac:dyDescent="0.25">
      <c r="A48" s="16">
        <f t="shared" si="0"/>
        <v>39</v>
      </c>
      <c r="B48" s="17">
        <f t="shared" si="1"/>
        <v>-2115000</v>
      </c>
      <c r="C48" s="12" t="s">
        <v>25</v>
      </c>
      <c r="D48" s="13" t="s">
        <v>31</v>
      </c>
      <c r="E48" s="14">
        <f t="shared" si="5"/>
        <v>1042500</v>
      </c>
      <c r="F48" s="15">
        <f t="shared" si="5"/>
        <v>900000</v>
      </c>
      <c r="G48" s="15">
        <f t="shared" si="5"/>
        <v>1942500</v>
      </c>
      <c r="H48" s="15"/>
      <c r="I48" s="15"/>
      <c r="J48" s="15"/>
      <c r="K48" s="15">
        <f t="shared" si="3"/>
        <v>-3157500</v>
      </c>
    </row>
    <row r="49" spans="1:11" ht="15.75" x14ac:dyDescent="0.25">
      <c r="A49" s="16">
        <f t="shared" si="0"/>
        <v>40</v>
      </c>
      <c r="B49" s="17">
        <f t="shared" si="1"/>
        <v>-3157500</v>
      </c>
      <c r="C49" s="12" t="s">
        <v>26</v>
      </c>
      <c r="D49" s="13" t="s">
        <v>31</v>
      </c>
      <c r="E49" s="14">
        <f t="shared" si="5"/>
        <v>1042500</v>
      </c>
      <c r="F49" s="15">
        <f t="shared" si="5"/>
        <v>900000</v>
      </c>
      <c r="G49" s="15">
        <f t="shared" si="5"/>
        <v>1942500</v>
      </c>
      <c r="H49" s="15"/>
      <c r="I49" s="15"/>
      <c r="J49" s="15"/>
      <c r="K49" s="15">
        <f t="shared" si="3"/>
        <v>-4200000</v>
      </c>
    </row>
    <row r="50" spans="1:11" ht="15.75" x14ac:dyDescent="0.25">
      <c r="A50" s="16">
        <f t="shared" si="0"/>
        <v>41</v>
      </c>
      <c r="B50" s="17">
        <f t="shared" si="1"/>
        <v>-4200000</v>
      </c>
      <c r="C50" s="12" t="s">
        <v>16</v>
      </c>
      <c r="D50" s="13" t="s">
        <v>31</v>
      </c>
      <c r="E50" s="14">
        <f t="shared" si="5"/>
        <v>1042500</v>
      </c>
      <c r="F50" s="15">
        <f t="shared" si="5"/>
        <v>900000</v>
      </c>
      <c r="G50" s="15">
        <f t="shared" si="5"/>
        <v>1942500</v>
      </c>
      <c r="H50" s="15"/>
      <c r="I50" s="15"/>
      <c r="J50" s="15"/>
      <c r="K50" s="15">
        <f t="shared" si="3"/>
        <v>-5242500</v>
      </c>
    </row>
    <row r="51" spans="1:11" ht="15.75" x14ac:dyDescent="0.25">
      <c r="A51" s="16">
        <f t="shared" si="0"/>
        <v>42</v>
      </c>
      <c r="B51" s="17">
        <f t="shared" si="1"/>
        <v>-5242500</v>
      </c>
      <c r="C51" s="12" t="s">
        <v>17</v>
      </c>
      <c r="D51" s="13" t="s">
        <v>36</v>
      </c>
      <c r="E51" s="14">
        <f t="shared" si="5"/>
        <v>1042500</v>
      </c>
      <c r="F51" s="15">
        <f t="shared" si="5"/>
        <v>900000</v>
      </c>
      <c r="G51" s="15">
        <f t="shared" si="5"/>
        <v>1942500</v>
      </c>
      <c r="H51" s="15"/>
      <c r="I51" s="15"/>
      <c r="J51" s="15"/>
      <c r="K51" s="15">
        <f t="shared" si="3"/>
        <v>-6285000</v>
      </c>
    </row>
    <row r="52" spans="1:11" ht="15.75" x14ac:dyDescent="0.25">
      <c r="A52" s="16">
        <f t="shared" si="0"/>
        <v>43</v>
      </c>
      <c r="B52" s="17">
        <f t="shared" si="1"/>
        <v>-6285000</v>
      </c>
      <c r="C52" s="12" t="s">
        <v>18</v>
      </c>
      <c r="D52" s="13" t="s">
        <v>36</v>
      </c>
      <c r="E52" s="14">
        <f t="shared" si="5"/>
        <v>1042500</v>
      </c>
      <c r="F52" s="15">
        <f t="shared" si="5"/>
        <v>900000</v>
      </c>
      <c r="G52" s="15">
        <f t="shared" si="5"/>
        <v>1942500</v>
      </c>
      <c r="H52" s="15"/>
      <c r="I52" s="15"/>
      <c r="J52" s="15"/>
      <c r="K52" s="15">
        <f t="shared" si="3"/>
        <v>-7327500</v>
      </c>
    </row>
    <row r="53" spans="1:11" ht="15.75" x14ac:dyDescent="0.25">
      <c r="A53" s="16">
        <f t="shared" si="0"/>
        <v>44</v>
      </c>
      <c r="B53" s="17">
        <f t="shared" si="1"/>
        <v>-7327500</v>
      </c>
      <c r="C53" s="12" t="s">
        <v>27</v>
      </c>
      <c r="D53" s="13" t="s">
        <v>36</v>
      </c>
      <c r="E53" s="14">
        <f t="shared" si="5"/>
        <v>1042500</v>
      </c>
      <c r="F53" s="15">
        <f t="shared" si="5"/>
        <v>900000</v>
      </c>
      <c r="G53" s="15">
        <f t="shared" si="5"/>
        <v>1942500</v>
      </c>
      <c r="H53" s="15"/>
      <c r="I53" s="15"/>
      <c r="J53" s="15"/>
      <c r="K53" s="15">
        <f t="shared" si="3"/>
        <v>-8370000</v>
      </c>
    </row>
    <row r="54" spans="1:11" ht="15.75" x14ac:dyDescent="0.25">
      <c r="A54" s="16">
        <f t="shared" si="0"/>
        <v>45</v>
      </c>
      <c r="B54" s="17">
        <f t="shared" si="1"/>
        <v>-8370000</v>
      </c>
      <c r="C54" s="12" t="s">
        <v>19</v>
      </c>
      <c r="D54" s="13" t="s">
        <v>36</v>
      </c>
      <c r="E54" s="14">
        <f t="shared" si="5"/>
        <v>1042500</v>
      </c>
      <c r="F54" s="15">
        <f t="shared" si="5"/>
        <v>900000</v>
      </c>
      <c r="G54" s="15">
        <f t="shared" si="5"/>
        <v>1942500</v>
      </c>
      <c r="H54" s="15"/>
      <c r="I54" s="15"/>
      <c r="J54" s="15"/>
      <c r="K54" s="15">
        <f t="shared" si="3"/>
        <v>-9412500</v>
      </c>
    </row>
    <row r="55" spans="1:11" ht="15.75" x14ac:dyDescent="0.25">
      <c r="A55" s="16">
        <f t="shared" si="0"/>
        <v>46</v>
      </c>
      <c r="B55" s="17">
        <f t="shared" si="1"/>
        <v>-9412500</v>
      </c>
      <c r="C55" s="12" t="s">
        <v>20</v>
      </c>
      <c r="D55" s="13" t="s">
        <v>36</v>
      </c>
      <c r="E55" s="14">
        <f t="shared" si="5"/>
        <v>1042500</v>
      </c>
      <c r="F55" s="15">
        <f t="shared" si="5"/>
        <v>900000</v>
      </c>
      <c r="G55" s="15">
        <f t="shared" si="5"/>
        <v>1942500</v>
      </c>
      <c r="H55" s="31"/>
      <c r="I55" s="15"/>
      <c r="J55" s="15"/>
      <c r="K55" s="15">
        <f t="shared" si="3"/>
        <v>-10455000</v>
      </c>
    </row>
    <row r="56" spans="1:11" ht="15.75" x14ac:dyDescent="0.25">
      <c r="A56" s="16">
        <f t="shared" si="0"/>
        <v>47</v>
      </c>
      <c r="B56" s="17">
        <f t="shared" si="1"/>
        <v>-10455000</v>
      </c>
      <c r="C56" s="30" t="s">
        <v>21</v>
      </c>
      <c r="D56" s="13" t="s">
        <v>36</v>
      </c>
      <c r="E56" s="14">
        <f t="shared" si="5"/>
        <v>1042500</v>
      </c>
      <c r="F56" s="15">
        <f t="shared" si="5"/>
        <v>900000</v>
      </c>
      <c r="G56" s="15">
        <f t="shared" si="5"/>
        <v>1942500</v>
      </c>
      <c r="H56" s="15"/>
      <c r="I56" s="15"/>
      <c r="J56" s="15"/>
      <c r="K56" s="15">
        <f t="shared" si="3"/>
        <v>-11497500</v>
      </c>
    </row>
    <row r="57" spans="1:11" ht="15.75" x14ac:dyDescent="0.25">
      <c r="A57" s="16">
        <f t="shared" si="0"/>
        <v>48</v>
      </c>
      <c r="B57" s="17">
        <f t="shared" si="1"/>
        <v>-11497500</v>
      </c>
      <c r="C57" s="12" t="s">
        <v>22</v>
      </c>
      <c r="D57" s="13" t="s">
        <v>36</v>
      </c>
      <c r="E57" s="14">
        <f t="shared" si="5"/>
        <v>1042500</v>
      </c>
      <c r="F57" s="15">
        <f t="shared" si="5"/>
        <v>900000</v>
      </c>
      <c r="G57" s="15">
        <f t="shared" si="5"/>
        <v>1942500</v>
      </c>
      <c r="H57" s="15"/>
      <c r="I57" s="15"/>
      <c r="J57" s="15"/>
      <c r="K57" s="15">
        <f t="shared" si="3"/>
        <v>-12540000</v>
      </c>
    </row>
    <row r="58" spans="1:11" ht="15.75" x14ac:dyDescent="0.25">
      <c r="A58" s="16">
        <f t="shared" si="0"/>
        <v>49</v>
      </c>
      <c r="B58" s="17">
        <f t="shared" si="1"/>
        <v>-12540000</v>
      </c>
      <c r="C58" s="12" t="s">
        <v>23</v>
      </c>
      <c r="D58" s="13" t="s">
        <v>36</v>
      </c>
      <c r="E58" s="14">
        <f t="shared" si="5"/>
        <v>1042500</v>
      </c>
      <c r="F58" s="15">
        <f t="shared" si="5"/>
        <v>900000</v>
      </c>
      <c r="G58" s="15">
        <f t="shared" si="5"/>
        <v>1942500</v>
      </c>
      <c r="H58" s="15"/>
      <c r="I58" s="15"/>
      <c r="J58" s="15"/>
      <c r="K58" s="15">
        <f t="shared" si="3"/>
        <v>-13582500</v>
      </c>
    </row>
    <row r="59" spans="1:11" ht="15.75" x14ac:dyDescent="0.25">
      <c r="A59" s="16">
        <f t="shared" si="0"/>
        <v>50</v>
      </c>
      <c r="B59" s="17">
        <f t="shared" si="1"/>
        <v>-13582500</v>
      </c>
      <c r="C59" s="12" t="s">
        <v>24</v>
      </c>
      <c r="D59" s="13" t="s">
        <v>36</v>
      </c>
      <c r="E59" s="14">
        <f t="shared" ref="E59:G74" si="6">+E58</f>
        <v>1042500</v>
      </c>
      <c r="F59" s="15">
        <f t="shared" si="6"/>
        <v>900000</v>
      </c>
      <c r="G59" s="15">
        <f t="shared" si="6"/>
        <v>1942500</v>
      </c>
      <c r="H59" s="15"/>
      <c r="I59" s="15"/>
      <c r="J59" s="15"/>
      <c r="K59" s="15">
        <f t="shared" si="3"/>
        <v>-14625000</v>
      </c>
    </row>
    <row r="60" spans="1:11" ht="15.75" x14ac:dyDescent="0.25">
      <c r="A60" s="16">
        <f t="shared" si="0"/>
        <v>51</v>
      </c>
      <c r="B60" s="17">
        <f t="shared" si="1"/>
        <v>-14625000</v>
      </c>
      <c r="C60" s="12" t="s">
        <v>25</v>
      </c>
      <c r="D60" s="13" t="s">
        <v>36</v>
      </c>
      <c r="E60" s="14">
        <f t="shared" si="6"/>
        <v>1042500</v>
      </c>
      <c r="F60" s="15">
        <f t="shared" si="6"/>
        <v>900000</v>
      </c>
      <c r="G60" s="15">
        <f t="shared" si="6"/>
        <v>1942500</v>
      </c>
      <c r="H60" s="15"/>
      <c r="I60" s="15"/>
      <c r="J60" s="15"/>
      <c r="K60" s="15">
        <f t="shared" si="3"/>
        <v>-15667500</v>
      </c>
    </row>
    <row r="61" spans="1:11" ht="15.75" x14ac:dyDescent="0.25">
      <c r="A61" s="16">
        <f t="shared" si="0"/>
        <v>52</v>
      </c>
      <c r="B61" s="17">
        <f t="shared" si="1"/>
        <v>-15667500</v>
      </c>
      <c r="C61" s="12" t="s">
        <v>26</v>
      </c>
      <c r="D61" s="13" t="s">
        <v>36</v>
      </c>
      <c r="E61" s="14">
        <f t="shared" si="6"/>
        <v>1042500</v>
      </c>
      <c r="F61" s="15">
        <f t="shared" si="6"/>
        <v>900000</v>
      </c>
      <c r="G61" s="15">
        <f t="shared" si="6"/>
        <v>1942500</v>
      </c>
      <c r="H61" s="15"/>
      <c r="I61" s="15"/>
      <c r="J61" s="15"/>
      <c r="K61" s="15">
        <f t="shared" si="3"/>
        <v>-16710000</v>
      </c>
    </row>
    <row r="62" spans="1:11" ht="15.75" x14ac:dyDescent="0.25">
      <c r="A62" s="16">
        <f t="shared" si="0"/>
        <v>53</v>
      </c>
      <c r="B62" s="17">
        <f t="shared" si="1"/>
        <v>-16710000</v>
      </c>
      <c r="C62" s="12" t="s">
        <v>16</v>
      </c>
      <c r="D62" s="13" t="s">
        <v>36</v>
      </c>
      <c r="E62" s="14">
        <f t="shared" si="6"/>
        <v>1042500</v>
      </c>
      <c r="F62" s="15">
        <f t="shared" si="6"/>
        <v>900000</v>
      </c>
      <c r="G62" s="15">
        <f t="shared" si="6"/>
        <v>1942500</v>
      </c>
      <c r="H62" s="15"/>
      <c r="I62" s="15"/>
      <c r="J62" s="15"/>
      <c r="K62" s="15">
        <f t="shared" si="3"/>
        <v>-17752500</v>
      </c>
    </row>
    <row r="63" spans="1:11" ht="15.75" x14ac:dyDescent="0.25">
      <c r="A63" s="16">
        <f t="shared" si="0"/>
        <v>54</v>
      </c>
      <c r="B63" s="17">
        <f t="shared" si="1"/>
        <v>-17752500</v>
      </c>
      <c r="C63" s="12" t="s">
        <v>17</v>
      </c>
      <c r="D63" s="13" t="s">
        <v>61</v>
      </c>
      <c r="E63" s="14">
        <f t="shared" si="6"/>
        <v>1042500</v>
      </c>
      <c r="F63" s="15">
        <f t="shared" si="6"/>
        <v>900000</v>
      </c>
      <c r="G63" s="15">
        <f t="shared" si="6"/>
        <v>1942500</v>
      </c>
      <c r="H63" s="15"/>
      <c r="I63" s="15"/>
      <c r="J63" s="15"/>
      <c r="K63" s="15">
        <f t="shared" si="3"/>
        <v>-18795000</v>
      </c>
    </row>
    <row r="64" spans="1:11" ht="15.75" x14ac:dyDescent="0.25">
      <c r="A64" s="16">
        <f t="shared" si="0"/>
        <v>55</v>
      </c>
      <c r="B64" s="17">
        <f t="shared" si="1"/>
        <v>-18795000</v>
      </c>
      <c r="C64" s="12" t="s">
        <v>18</v>
      </c>
      <c r="D64" s="13" t="s">
        <v>61</v>
      </c>
      <c r="E64" s="14">
        <f t="shared" si="6"/>
        <v>1042500</v>
      </c>
      <c r="F64" s="15">
        <f t="shared" si="6"/>
        <v>900000</v>
      </c>
      <c r="G64" s="15">
        <f t="shared" si="6"/>
        <v>1942500</v>
      </c>
      <c r="H64" s="15"/>
      <c r="I64" s="15"/>
      <c r="J64" s="15"/>
      <c r="K64" s="15">
        <f t="shared" si="3"/>
        <v>-19837500</v>
      </c>
    </row>
    <row r="65" spans="1:11" ht="15.75" x14ac:dyDescent="0.25">
      <c r="A65" s="16">
        <f t="shared" si="0"/>
        <v>56</v>
      </c>
      <c r="B65" s="17">
        <f t="shared" si="1"/>
        <v>-19837500</v>
      </c>
      <c r="C65" s="12" t="s">
        <v>27</v>
      </c>
      <c r="D65" s="13" t="s">
        <v>61</v>
      </c>
      <c r="E65" s="14">
        <f t="shared" si="6"/>
        <v>1042500</v>
      </c>
      <c r="F65" s="15">
        <f t="shared" si="6"/>
        <v>900000</v>
      </c>
      <c r="G65" s="15">
        <f t="shared" si="6"/>
        <v>1942500</v>
      </c>
      <c r="H65" s="15"/>
      <c r="I65" s="15"/>
      <c r="J65" s="15"/>
      <c r="K65" s="15">
        <f t="shared" si="3"/>
        <v>-20880000</v>
      </c>
    </row>
    <row r="66" spans="1:11" ht="15.75" x14ac:dyDescent="0.25">
      <c r="A66" s="16">
        <f t="shared" si="0"/>
        <v>57</v>
      </c>
      <c r="B66" s="17">
        <f t="shared" si="1"/>
        <v>-20880000</v>
      </c>
      <c r="C66" s="12" t="s">
        <v>19</v>
      </c>
      <c r="D66" s="13" t="s">
        <v>61</v>
      </c>
      <c r="E66" s="14">
        <f t="shared" si="6"/>
        <v>1042500</v>
      </c>
      <c r="F66" s="15">
        <f t="shared" si="6"/>
        <v>900000</v>
      </c>
      <c r="G66" s="15">
        <f t="shared" si="6"/>
        <v>1942500</v>
      </c>
      <c r="H66" s="15"/>
      <c r="I66" s="15"/>
      <c r="J66" s="15"/>
      <c r="K66" s="15">
        <f t="shared" si="3"/>
        <v>-21922500</v>
      </c>
    </row>
    <row r="67" spans="1:11" ht="15.75" x14ac:dyDescent="0.25">
      <c r="A67" s="16">
        <f t="shared" si="0"/>
        <v>58</v>
      </c>
      <c r="B67" s="17">
        <f t="shared" si="1"/>
        <v>-21922500</v>
      </c>
      <c r="C67" s="12" t="s">
        <v>20</v>
      </c>
      <c r="D67" s="13" t="s">
        <v>61</v>
      </c>
      <c r="E67" s="14">
        <f t="shared" si="6"/>
        <v>1042500</v>
      </c>
      <c r="F67" s="15">
        <f t="shared" si="6"/>
        <v>900000</v>
      </c>
      <c r="G67" s="15">
        <f t="shared" si="6"/>
        <v>1942500</v>
      </c>
      <c r="H67" s="31"/>
      <c r="I67" s="15"/>
      <c r="J67" s="15"/>
      <c r="K67" s="15">
        <f t="shared" si="3"/>
        <v>-22965000</v>
      </c>
    </row>
    <row r="68" spans="1:11" ht="15.75" x14ac:dyDescent="0.25">
      <c r="A68" s="16">
        <f t="shared" si="0"/>
        <v>59</v>
      </c>
      <c r="B68" s="17">
        <f t="shared" si="1"/>
        <v>-22965000</v>
      </c>
      <c r="C68" s="30" t="s">
        <v>21</v>
      </c>
      <c r="D68" s="13" t="s">
        <v>61</v>
      </c>
      <c r="E68" s="14">
        <f t="shared" si="6"/>
        <v>1042500</v>
      </c>
      <c r="F68" s="15">
        <f t="shared" si="6"/>
        <v>900000</v>
      </c>
      <c r="G68" s="15">
        <f t="shared" si="6"/>
        <v>1942500</v>
      </c>
      <c r="H68" s="15"/>
      <c r="I68" s="15"/>
      <c r="J68" s="15"/>
      <c r="K68" s="15">
        <f t="shared" si="3"/>
        <v>-24007500</v>
      </c>
    </row>
    <row r="69" spans="1:11" ht="15.75" x14ac:dyDescent="0.25">
      <c r="A69" s="16">
        <f t="shared" si="0"/>
        <v>60</v>
      </c>
      <c r="B69" s="17">
        <f t="shared" si="1"/>
        <v>-24007500</v>
      </c>
      <c r="C69" s="12" t="s">
        <v>22</v>
      </c>
      <c r="D69" s="13" t="s">
        <v>61</v>
      </c>
      <c r="E69" s="14">
        <f t="shared" si="6"/>
        <v>1042500</v>
      </c>
      <c r="F69" s="15">
        <f t="shared" si="6"/>
        <v>900000</v>
      </c>
      <c r="G69" s="15">
        <f t="shared" si="6"/>
        <v>1942500</v>
      </c>
      <c r="H69" s="15"/>
      <c r="I69" s="15"/>
      <c r="J69" s="15"/>
      <c r="K69" s="15">
        <f t="shared" si="3"/>
        <v>-25050000</v>
      </c>
    </row>
    <row r="70" spans="1:11" ht="15.75" x14ac:dyDescent="0.25">
      <c r="A70" s="16">
        <f t="shared" si="0"/>
        <v>61</v>
      </c>
      <c r="B70" s="17">
        <f t="shared" si="1"/>
        <v>-25050000</v>
      </c>
      <c r="C70" s="12" t="s">
        <v>23</v>
      </c>
      <c r="D70" s="13" t="s">
        <v>61</v>
      </c>
      <c r="E70" s="14">
        <f t="shared" si="6"/>
        <v>1042500</v>
      </c>
      <c r="F70" s="15">
        <f t="shared" si="6"/>
        <v>900000</v>
      </c>
      <c r="G70" s="15">
        <f t="shared" si="6"/>
        <v>1942500</v>
      </c>
      <c r="H70" s="15"/>
      <c r="I70" s="15"/>
      <c r="J70" s="15"/>
      <c r="K70" s="15">
        <f t="shared" si="3"/>
        <v>-26092500</v>
      </c>
    </row>
    <row r="71" spans="1:11" ht="15.75" x14ac:dyDescent="0.25">
      <c r="A71" s="16">
        <f t="shared" si="0"/>
        <v>62</v>
      </c>
      <c r="B71" s="17">
        <f t="shared" si="1"/>
        <v>-26092500</v>
      </c>
      <c r="C71" s="12" t="s">
        <v>24</v>
      </c>
      <c r="D71" s="13" t="s">
        <v>61</v>
      </c>
      <c r="E71" s="14">
        <f t="shared" si="6"/>
        <v>1042500</v>
      </c>
      <c r="F71" s="15">
        <f t="shared" si="6"/>
        <v>900000</v>
      </c>
      <c r="G71" s="15">
        <f t="shared" si="6"/>
        <v>1942500</v>
      </c>
      <c r="H71" s="15"/>
      <c r="I71" s="15"/>
      <c r="J71" s="15"/>
      <c r="K71" s="15">
        <f t="shared" si="3"/>
        <v>-27135000</v>
      </c>
    </row>
    <row r="72" spans="1:11" ht="15.75" x14ac:dyDescent="0.25">
      <c r="A72" s="16">
        <f t="shared" si="0"/>
        <v>63</v>
      </c>
      <c r="B72" s="17">
        <f t="shared" si="1"/>
        <v>-27135000</v>
      </c>
      <c r="C72" s="12" t="s">
        <v>25</v>
      </c>
      <c r="D72" s="13" t="s">
        <v>61</v>
      </c>
      <c r="E72" s="14">
        <f t="shared" si="6"/>
        <v>1042500</v>
      </c>
      <c r="F72" s="15">
        <f t="shared" si="6"/>
        <v>900000</v>
      </c>
      <c r="G72" s="15">
        <f t="shared" si="6"/>
        <v>1942500</v>
      </c>
      <c r="H72" s="15"/>
      <c r="I72" s="15"/>
      <c r="J72" s="15"/>
      <c r="K72" s="15">
        <f t="shared" si="3"/>
        <v>-28177500</v>
      </c>
    </row>
    <row r="73" spans="1:11" ht="15.75" x14ac:dyDescent="0.25">
      <c r="A73" s="16">
        <f t="shared" si="0"/>
        <v>64</v>
      </c>
      <c r="B73" s="17">
        <f t="shared" si="1"/>
        <v>-28177500</v>
      </c>
      <c r="C73" s="12" t="s">
        <v>26</v>
      </c>
      <c r="D73" s="13" t="s">
        <v>61</v>
      </c>
      <c r="E73" s="14">
        <f t="shared" si="6"/>
        <v>1042500</v>
      </c>
      <c r="F73" s="15">
        <f t="shared" si="6"/>
        <v>900000</v>
      </c>
      <c r="G73" s="15">
        <f t="shared" si="6"/>
        <v>1942500</v>
      </c>
      <c r="H73" s="15"/>
      <c r="I73" s="15"/>
      <c r="J73" s="15"/>
      <c r="K73" s="15">
        <f t="shared" si="3"/>
        <v>-29220000</v>
      </c>
    </row>
    <row r="74" spans="1:11" ht="15.75" x14ac:dyDescent="0.25">
      <c r="A74" s="16">
        <f t="shared" si="0"/>
        <v>65</v>
      </c>
      <c r="B74" s="17">
        <f t="shared" si="1"/>
        <v>-29220000</v>
      </c>
      <c r="C74" s="12" t="s">
        <v>16</v>
      </c>
      <c r="D74" s="13" t="s">
        <v>61</v>
      </c>
      <c r="E74" s="14">
        <f t="shared" si="6"/>
        <v>1042500</v>
      </c>
      <c r="F74" s="15">
        <f t="shared" si="6"/>
        <v>900000</v>
      </c>
      <c r="G74" s="15">
        <f t="shared" si="6"/>
        <v>1942500</v>
      </c>
      <c r="H74" s="15"/>
      <c r="I74" s="15"/>
      <c r="J74" s="15"/>
      <c r="K74" s="15">
        <f t="shared" si="3"/>
        <v>-30262500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-30262500</v>
      </c>
      <c r="C75" s="12" t="s">
        <v>17</v>
      </c>
      <c r="D75" s="13" t="s">
        <v>60</v>
      </c>
      <c r="E75" s="14">
        <f t="shared" ref="E75:G80" si="9">+E74</f>
        <v>1042500</v>
      </c>
      <c r="F75" s="15">
        <f t="shared" si="9"/>
        <v>900000</v>
      </c>
      <c r="G75" s="15">
        <f t="shared" si="9"/>
        <v>1942500</v>
      </c>
      <c r="H75" s="15"/>
      <c r="I75" s="15"/>
      <c r="J75" s="15"/>
      <c r="K75" s="15">
        <f t="shared" ref="K75:K80" si="10">B75-E75-H75-I75-J75</f>
        <v>-31305000</v>
      </c>
    </row>
    <row r="76" spans="1:11" ht="15.75" x14ac:dyDescent="0.25">
      <c r="A76" s="16">
        <f t="shared" si="7"/>
        <v>67</v>
      </c>
      <c r="B76" s="17">
        <f t="shared" si="8"/>
        <v>-31305000</v>
      </c>
      <c r="C76" s="12" t="s">
        <v>18</v>
      </c>
      <c r="D76" s="13" t="s">
        <v>60</v>
      </c>
      <c r="E76" s="14">
        <f t="shared" si="9"/>
        <v>1042500</v>
      </c>
      <c r="F76" s="15">
        <f t="shared" si="9"/>
        <v>900000</v>
      </c>
      <c r="G76" s="15">
        <f t="shared" si="9"/>
        <v>1942500</v>
      </c>
      <c r="H76" s="15"/>
      <c r="I76" s="15"/>
      <c r="J76" s="15"/>
      <c r="K76" s="15">
        <f t="shared" si="10"/>
        <v>-32347500</v>
      </c>
    </row>
    <row r="77" spans="1:11" ht="15.75" x14ac:dyDescent="0.25">
      <c r="A77" s="16">
        <f t="shared" si="7"/>
        <v>68</v>
      </c>
      <c r="B77" s="17">
        <f t="shared" si="8"/>
        <v>-32347500</v>
      </c>
      <c r="C77" s="12" t="s">
        <v>27</v>
      </c>
      <c r="D77" s="13" t="s">
        <v>60</v>
      </c>
      <c r="E77" s="14">
        <f t="shared" si="9"/>
        <v>1042500</v>
      </c>
      <c r="F77" s="15">
        <f t="shared" si="9"/>
        <v>900000</v>
      </c>
      <c r="G77" s="15">
        <f t="shared" si="9"/>
        <v>1942500</v>
      </c>
      <c r="H77" s="15"/>
      <c r="I77" s="15"/>
      <c r="J77" s="15"/>
      <c r="K77" s="15">
        <f t="shared" si="10"/>
        <v>-33390000</v>
      </c>
    </row>
    <row r="78" spans="1:11" ht="15.75" x14ac:dyDescent="0.25">
      <c r="A78" s="16">
        <f t="shared" si="7"/>
        <v>69</v>
      </c>
      <c r="B78" s="17">
        <f t="shared" si="8"/>
        <v>-33390000</v>
      </c>
      <c r="C78" s="12" t="s">
        <v>19</v>
      </c>
      <c r="D78" s="13" t="s">
        <v>60</v>
      </c>
      <c r="E78" s="14">
        <f t="shared" si="9"/>
        <v>1042500</v>
      </c>
      <c r="F78" s="15">
        <f t="shared" si="9"/>
        <v>900000</v>
      </c>
      <c r="G78" s="15">
        <f t="shared" si="9"/>
        <v>1942500</v>
      </c>
      <c r="H78" s="15"/>
      <c r="I78" s="15"/>
      <c r="J78" s="15"/>
      <c r="K78" s="15">
        <f t="shared" si="10"/>
        <v>-34432500</v>
      </c>
    </row>
    <row r="79" spans="1:11" ht="15.75" x14ac:dyDescent="0.25">
      <c r="A79" s="16">
        <f t="shared" si="7"/>
        <v>70</v>
      </c>
      <c r="B79" s="17">
        <f t="shared" si="8"/>
        <v>-34432500</v>
      </c>
      <c r="C79" s="12" t="s">
        <v>20</v>
      </c>
      <c r="D79" s="13" t="s">
        <v>60</v>
      </c>
      <c r="E79" s="14">
        <f t="shared" si="9"/>
        <v>1042500</v>
      </c>
      <c r="F79" s="15">
        <f t="shared" si="9"/>
        <v>900000</v>
      </c>
      <c r="G79" s="15">
        <f t="shared" si="9"/>
        <v>1942500</v>
      </c>
      <c r="H79" s="15"/>
      <c r="I79" s="15"/>
      <c r="J79" s="15"/>
      <c r="K79" s="15">
        <f t="shared" si="10"/>
        <v>-35475000</v>
      </c>
    </row>
    <row r="80" spans="1:11" ht="15.75" x14ac:dyDescent="0.25">
      <c r="A80" s="16">
        <f t="shared" si="7"/>
        <v>71</v>
      </c>
      <c r="B80" s="17">
        <f t="shared" si="8"/>
        <v>-35475000</v>
      </c>
      <c r="E80" s="14">
        <f t="shared" si="9"/>
        <v>1042500</v>
      </c>
      <c r="F80" s="15">
        <f t="shared" si="9"/>
        <v>900000</v>
      </c>
      <c r="G80" s="15">
        <f t="shared" si="9"/>
        <v>1942500</v>
      </c>
      <c r="H80" s="15"/>
      <c r="I80" s="15"/>
      <c r="J80" s="15"/>
      <c r="K80" s="15">
        <f t="shared" si="10"/>
        <v>-36517500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43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44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v>32579969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39</v>
      </c>
      <c r="B8" s="1"/>
      <c r="C8" s="1"/>
      <c r="D8" s="2">
        <v>36</v>
      </c>
      <c r="E8" s="7"/>
      <c r="F8" s="8">
        <f>+C5*C6</f>
        <v>390959.62800000003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32579969</v>
      </c>
      <c r="C10" s="12" t="s">
        <v>22</v>
      </c>
      <c r="D10" s="13" t="s">
        <v>28</v>
      </c>
      <c r="E10" s="14">
        <f>870500-F10</f>
        <v>479540</v>
      </c>
      <c r="F10" s="18">
        <v>390960</v>
      </c>
      <c r="G10" s="15">
        <f>+E10+F10</f>
        <v>870500</v>
      </c>
      <c r="H10" s="15"/>
      <c r="I10" s="15"/>
      <c r="J10" s="15"/>
      <c r="K10" s="15">
        <f>B10-E10-H10-I10-J10</f>
        <v>32100429</v>
      </c>
    </row>
    <row r="11" spans="1:12" ht="15.75" customHeight="1" x14ac:dyDescent="0.25">
      <c r="A11" s="16">
        <f t="shared" ref="A11:A57" si="0">+A10+1</f>
        <v>2</v>
      </c>
      <c r="B11" s="17">
        <f t="shared" ref="B11:B57" si="1">+K10</f>
        <v>32100429</v>
      </c>
      <c r="C11" s="12" t="s">
        <v>23</v>
      </c>
      <c r="D11" s="13" t="s">
        <v>28</v>
      </c>
      <c r="E11" s="14">
        <f t="shared" ref="E11:E57" si="2">+E10</f>
        <v>479540</v>
      </c>
      <c r="F11" s="15">
        <f t="shared" ref="F11:F57" si="3">+F10</f>
        <v>390960</v>
      </c>
      <c r="G11" s="15">
        <f t="shared" ref="G11:G57" si="4">+G10</f>
        <v>870500</v>
      </c>
      <c r="H11" s="15"/>
      <c r="I11" s="15"/>
      <c r="J11" s="15"/>
      <c r="K11" s="15">
        <f t="shared" ref="K11:K57" si="5">B11-E11-H11-I11-J11</f>
        <v>31620889</v>
      </c>
    </row>
    <row r="12" spans="1:12" ht="15.75" customHeight="1" x14ac:dyDescent="0.25">
      <c r="A12" s="16">
        <f t="shared" si="0"/>
        <v>3</v>
      </c>
      <c r="B12" s="17">
        <f t="shared" si="1"/>
        <v>31620889</v>
      </c>
      <c r="C12" s="12" t="s">
        <v>24</v>
      </c>
      <c r="D12" s="13" t="s">
        <v>28</v>
      </c>
      <c r="E12" s="14">
        <f t="shared" si="2"/>
        <v>479540</v>
      </c>
      <c r="F12" s="15">
        <f t="shared" si="3"/>
        <v>390960</v>
      </c>
      <c r="G12" s="15">
        <f t="shared" si="4"/>
        <v>870500</v>
      </c>
      <c r="H12" s="15"/>
      <c r="I12" s="15"/>
      <c r="J12" s="15"/>
      <c r="K12" s="15">
        <f t="shared" si="5"/>
        <v>31141349</v>
      </c>
    </row>
    <row r="13" spans="1:12" ht="15.75" customHeight="1" x14ac:dyDescent="0.25">
      <c r="A13" s="16">
        <f t="shared" si="0"/>
        <v>4</v>
      </c>
      <c r="B13" s="17">
        <f t="shared" si="1"/>
        <v>31141349</v>
      </c>
      <c r="C13" s="12" t="s">
        <v>25</v>
      </c>
      <c r="D13" s="13" t="s">
        <v>28</v>
      </c>
      <c r="E13" s="14">
        <f t="shared" si="2"/>
        <v>479540</v>
      </c>
      <c r="F13" s="15">
        <f t="shared" si="3"/>
        <v>390960</v>
      </c>
      <c r="G13" s="15">
        <f t="shared" si="4"/>
        <v>870500</v>
      </c>
      <c r="H13" s="15"/>
      <c r="I13" s="15"/>
      <c r="J13" s="15"/>
      <c r="K13" s="15">
        <f t="shared" si="5"/>
        <v>30661809</v>
      </c>
    </row>
    <row r="14" spans="1:12" ht="15.75" customHeight="1" x14ac:dyDescent="0.25">
      <c r="A14" s="16">
        <f t="shared" si="0"/>
        <v>5</v>
      </c>
      <c r="B14" s="17">
        <f t="shared" si="1"/>
        <v>30661809</v>
      </c>
      <c r="C14" s="12" t="s">
        <v>26</v>
      </c>
      <c r="D14" s="13" t="s">
        <v>28</v>
      </c>
      <c r="E14" s="14">
        <f t="shared" si="2"/>
        <v>479540</v>
      </c>
      <c r="F14" s="15">
        <f t="shared" si="3"/>
        <v>390960</v>
      </c>
      <c r="G14" s="15">
        <f t="shared" si="4"/>
        <v>870500</v>
      </c>
      <c r="H14" s="15"/>
      <c r="I14" s="15"/>
      <c r="J14" s="15"/>
      <c r="K14" s="15">
        <f t="shared" si="5"/>
        <v>30182269</v>
      </c>
    </row>
    <row r="15" spans="1:12" ht="15.75" customHeight="1" x14ac:dyDescent="0.25">
      <c r="A15" s="16">
        <f t="shared" si="0"/>
        <v>6</v>
      </c>
      <c r="B15" s="17">
        <f t="shared" si="1"/>
        <v>30182269</v>
      </c>
      <c r="C15" s="12" t="s">
        <v>16</v>
      </c>
      <c r="D15" s="13" t="s">
        <v>28</v>
      </c>
      <c r="E15" s="14">
        <f t="shared" si="2"/>
        <v>479540</v>
      </c>
      <c r="F15" s="15">
        <f t="shared" si="3"/>
        <v>390960</v>
      </c>
      <c r="G15" s="15">
        <f t="shared" si="4"/>
        <v>870500</v>
      </c>
      <c r="H15" s="15"/>
      <c r="I15" s="15"/>
      <c r="J15" s="15">
        <v>2500000</v>
      </c>
      <c r="K15" s="15">
        <f t="shared" si="5"/>
        <v>27202729</v>
      </c>
    </row>
    <row r="16" spans="1:12" ht="15.75" customHeight="1" x14ac:dyDescent="0.25">
      <c r="A16" s="16">
        <f t="shared" si="0"/>
        <v>7</v>
      </c>
      <c r="B16" s="17">
        <f t="shared" si="1"/>
        <v>27202729</v>
      </c>
      <c r="C16" s="12" t="s">
        <v>17</v>
      </c>
      <c r="D16" s="13" t="s">
        <v>29</v>
      </c>
      <c r="E16" s="14">
        <f t="shared" si="2"/>
        <v>479540</v>
      </c>
      <c r="F16" s="15">
        <f t="shared" si="3"/>
        <v>390960</v>
      </c>
      <c r="G16" s="15">
        <f t="shared" si="4"/>
        <v>870500</v>
      </c>
      <c r="H16" s="15"/>
      <c r="I16" s="15"/>
      <c r="J16" s="15"/>
      <c r="K16" s="15">
        <f t="shared" si="5"/>
        <v>26723189</v>
      </c>
    </row>
    <row r="17" spans="1:11" ht="15.75" x14ac:dyDescent="0.25">
      <c r="A17" s="16">
        <f t="shared" si="0"/>
        <v>8</v>
      </c>
      <c r="B17" s="17">
        <f t="shared" si="1"/>
        <v>26723189</v>
      </c>
      <c r="C17" s="12" t="s">
        <v>18</v>
      </c>
      <c r="D17" s="13" t="s">
        <v>29</v>
      </c>
      <c r="E17" s="14">
        <f t="shared" si="2"/>
        <v>479540</v>
      </c>
      <c r="F17" s="15">
        <f t="shared" si="3"/>
        <v>390960</v>
      </c>
      <c r="G17" s="15">
        <f t="shared" si="4"/>
        <v>870500</v>
      </c>
      <c r="H17" s="15"/>
      <c r="I17" s="15"/>
      <c r="J17" s="15"/>
      <c r="K17" s="15">
        <f t="shared" si="5"/>
        <v>26243649</v>
      </c>
    </row>
    <row r="18" spans="1:11" ht="15.75" x14ac:dyDescent="0.25">
      <c r="A18" s="16">
        <f t="shared" si="0"/>
        <v>9</v>
      </c>
      <c r="B18" s="17">
        <f t="shared" si="1"/>
        <v>26243649</v>
      </c>
      <c r="C18" s="12" t="s">
        <v>27</v>
      </c>
      <c r="D18" s="13" t="s">
        <v>29</v>
      </c>
      <c r="E18" s="14">
        <f t="shared" si="2"/>
        <v>479540</v>
      </c>
      <c r="F18" s="15">
        <f t="shared" si="3"/>
        <v>390960</v>
      </c>
      <c r="G18" s="15">
        <f t="shared" si="4"/>
        <v>870500</v>
      </c>
      <c r="H18" s="15"/>
      <c r="I18" s="15"/>
      <c r="J18" s="15"/>
      <c r="K18" s="15">
        <f t="shared" si="5"/>
        <v>25764109</v>
      </c>
    </row>
    <row r="19" spans="1:11" ht="15.75" x14ac:dyDescent="0.25">
      <c r="A19" s="16">
        <f t="shared" si="0"/>
        <v>10</v>
      </c>
      <c r="B19" s="17">
        <f t="shared" si="1"/>
        <v>25764109</v>
      </c>
      <c r="C19" s="12" t="s">
        <v>19</v>
      </c>
      <c r="D19" s="13" t="s">
        <v>29</v>
      </c>
      <c r="E19" s="14">
        <f t="shared" si="2"/>
        <v>479540</v>
      </c>
      <c r="F19" s="15">
        <f t="shared" si="3"/>
        <v>390960</v>
      </c>
      <c r="G19" s="15">
        <f t="shared" si="4"/>
        <v>870500</v>
      </c>
      <c r="H19" s="15">
        <v>3000000</v>
      </c>
      <c r="I19" s="15"/>
      <c r="J19" s="15"/>
      <c r="K19" s="15">
        <f t="shared" si="5"/>
        <v>22284569</v>
      </c>
    </row>
    <row r="20" spans="1:11" ht="15.75" x14ac:dyDescent="0.25">
      <c r="A20" s="16">
        <f t="shared" si="0"/>
        <v>11</v>
      </c>
      <c r="B20" s="17">
        <f t="shared" si="1"/>
        <v>22284569</v>
      </c>
      <c r="C20" s="12" t="s">
        <v>20</v>
      </c>
      <c r="D20" s="13" t="s">
        <v>29</v>
      </c>
      <c r="E20" s="14">
        <f t="shared" si="2"/>
        <v>479540</v>
      </c>
      <c r="F20" s="15">
        <f t="shared" si="3"/>
        <v>390960</v>
      </c>
      <c r="G20" s="15">
        <f t="shared" si="4"/>
        <v>870500</v>
      </c>
      <c r="H20" s="15"/>
      <c r="I20" s="15">
        <v>2500000</v>
      </c>
      <c r="J20" s="15"/>
      <c r="K20" s="15">
        <f t="shared" si="5"/>
        <v>19305029</v>
      </c>
    </row>
    <row r="21" spans="1:11" ht="15.75" x14ac:dyDescent="0.25">
      <c r="A21" s="16">
        <f t="shared" si="0"/>
        <v>12</v>
      </c>
      <c r="B21" s="17">
        <f t="shared" si="1"/>
        <v>19305029</v>
      </c>
      <c r="C21" s="12" t="s">
        <v>21</v>
      </c>
      <c r="D21" s="13" t="s">
        <v>29</v>
      </c>
      <c r="E21" s="14">
        <f t="shared" si="2"/>
        <v>479540</v>
      </c>
      <c r="F21" s="15">
        <f t="shared" si="3"/>
        <v>390960</v>
      </c>
      <c r="G21" s="15">
        <f t="shared" si="4"/>
        <v>870500</v>
      </c>
      <c r="H21" s="15"/>
      <c r="I21" s="15"/>
      <c r="J21" s="15"/>
      <c r="K21" s="15">
        <f t="shared" si="5"/>
        <v>18825489</v>
      </c>
    </row>
    <row r="22" spans="1:11" ht="15.75" x14ac:dyDescent="0.25">
      <c r="A22" s="16">
        <f t="shared" si="0"/>
        <v>13</v>
      </c>
      <c r="B22" s="17">
        <f t="shared" si="1"/>
        <v>18825489</v>
      </c>
      <c r="C22" s="12" t="s">
        <v>22</v>
      </c>
      <c r="D22" s="13" t="s">
        <v>29</v>
      </c>
      <c r="E22" s="14">
        <f t="shared" si="2"/>
        <v>479540</v>
      </c>
      <c r="F22" s="15">
        <f t="shared" si="3"/>
        <v>390960</v>
      </c>
      <c r="G22" s="15">
        <f t="shared" si="4"/>
        <v>870500</v>
      </c>
      <c r="H22" s="15"/>
      <c r="I22" s="15"/>
      <c r="J22" s="15"/>
      <c r="K22" s="15">
        <f t="shared" si="5"/>
        <v>18345949</v>
      </c>
    </row>
    <row r="23" spans="1:11" ht="15.75" x14ac:dyDescent="0.25">
      <c r="A23" s="16">
        <f t="shared" si="0"/>
        <v>14</v>
      </c>
      <c r="B23" s="17">
        <f t="shared" si="1"/>
        <v>18345949</v>
      </c>
      <c r="C23" s="12" t="s">
        <v>23</v>
      </c>
      <c r="D23" s="13" t="s">
        <v>29</v>
      </c>
      <c r="E23" s="14">
        <f t="shared" si="2"/>
        <v>479540</v>
      </c>
      <c r="F23" s="15">
        <f t="shared" si="3"/>
        <v>390960</v>
      </c>
      <c r="G23" s="15">
        <f t="shared" si="4"/>
        <v>870500</v>
      </c>
      <c r="H23" s="15"/>
      <c r="I23" s="15"/>
      <c r="J23" s="15"/>
      <c r="K23" s="15">
        <f t="shared" si="5"/>
        <v>17866409</v>
      </c>
    </row>
    <row r="24" spans="1:11" ht="15.75" x14ac:dyDescent="0.25">
      <c r="A24" s="16">
        <f t="shared" si="0"/>
        <v>15</v>
      </c>
      <c r="B24" s="17">
        <f t="shared" si="1"/>
        <v>17866409</v>
      </c>
      <c r="C24" s="12" t="s">
        <v>24</v>
      </c>
      <c r="D24" s="13" t="s">
        <v>29</v>
      </c>
      <c r="E24" s="14">
        <f t="shared" si="2"/>
        <v>479540</v>
      </c>
      <c r="F24" s="15">
        <f t="shared" si="3"/>
        <v>390960</v>
      </c>
      <c r="G24" s="15">
        <f t="shared" si="4"/>
        <v>870500</v>
      </c>
      <c r="H24" s="15"/>
      <c r="I24" s="15"/>
      <c r="J24" s="15"/>
      <c r="K24" s="15">
        <f t="shared" si="5"/>
        <v>17386869</v>
      </c>
    </row>
    <row r="25" spans="1:11" ht="15.75" x14ac:dyDescent="0.25">
      <c r="A25" s="16">
        <f t="shared" si="0"/>
        <v>16</v>
      </c>
      <c r="B25" s="17">
        <f t="shared" si="1"/>
        <v>17386869</v>
      </c>
      <c r="C25" s="12" t="s">
        <v>25</v>
      </c>
      <c r="D25" s="13" t="s">
        <v>29</v>
      </c>
      <c r="E25" s="14">
        <f t="shared" si="2"/>
        <v>479540</v>
      </c>
      <c r="F25" s="15">
        <f t="shared" si="3"/>
        <v>390960</v>
      </c>
      <c r="G25" s="15">
        <f t="shared" si="4"/>
        <v>870500</v>
      </c>
      <c r="H25" s="15"/>
      <c r="I25" s="15"/>
      <c r="J25" s="15"/>
      <c r="K25" s="15">
        <f t="shared" si="5"/>
        <v>16907329</v>
      </c>
    </row>
    <row r="26" spans="1:11" ht="15.75" x14ac:dyDescent="0.25">
      <c r="A26" s="16">
        <f t="shared" si="0"/>
        <v>17</v>
      </c>
      <c r="B26" s="17">
        <f t="shared" si="1"/>
        <v>16907329</v>
      </c>
      <c r="C26" s="12" t="s">
        <v>26</v>
      </c>
      <c r="D26" s="13" t="s">
        <v>29</v>
      </c>
      <c r="E26" s="14">
        <f t="shared" si="2"/>
        <v>479540</v>
      </c>
      <c r="F26" s="15">
        <f t="shared" si="3"/>
        <v>390960</v>
      </c>
      <c r="G26" s="15">
        <f t="shared" si="4"/>
        <v>870500</v>
      </c>
      <c r="H26" s="15"/>
      <c r="I26" s="15"/>
      <c r="J26" s="15"/>
      <c r="K26" s="15">
        <f t="shared" si="5"/>
        <v>16427789</v>
      </c>
    </row>
    <row r="27" spans="1:11" ht="15.75" x14ac:dyDescent="0.25">
      <c r="A27" s="16">
        <f t="shared" si="0"/>
        <v>18</v>
      </c>
      <c r="B27" s="17">
        <f t="shared" si="1"/>
        <v>16427789</v>
      </c>
      <c r="C27" s="12" t="s">
        <v>16</v>
      </c>
      <c r="D27" s="13" t="s">
        <v>29</v>
      </c>
      <c r="E27" s="14">
        <f t="shared" si="2"/>
        <v>479540</v>
      </c>
      <c r="F27" s="15">
        <f t="shared" si="3"/>
        <v>390960</v>
      </c>
      <c r="G27" s="15">
        <f t="shared" si="4"/>
        <v>870500</v>
      </c>
      <c r="H27" s="15"/>
      <c r="I27" s="15"/>
      <c r="J27" s="15">
        <v>2500000</v>
      </c>
      <c r="K27" s="15">
        <f t="shared" si="5"/>
        <v>13448249</v>
      </c>
    </row>
    <row r="28" spans="1:11" ht="15.75" x14ac:dyDescent="0.25">
      <c r="A28" s="16">
        <f t="shared" si="0"/>
        <v>19</v>
      </c>
      <c r="B28" s="17">
        <f t="shared" si="1"/>
        <v>13448249</v>
      </c>
      <c r="C28" s="12" t="s">
        <v>17</v>
      </c>
      <c r="D28" s="13" t="s">
        <v>30</v>
      </c>
      <c r="E28" s="14">
        <f t="shared" si="2"/>
        <v>479540</v>
      </c>
      <c r="F28" s="15">
        <f t="shared" si="3"/>
        <v>390960</v>
      </c>
      <c r="G28" s="15">
        <f t="shared" si="4"/>
        <v>870500</v>
      </c>
      <c r="H28" s="15"/>
      <c r="I28" s="15"/>
      <c r="J28" s="15"/>
      <c r="K28" s="15">
        <f t="shared" si="5"/>
        <v>12968709</v>
      </c>
    </row>
    <row r="29" spans="1:11" ht="15.75" x14ac:dyDescent="0.25">
      <c r="A29" s="16">
        <f t="shared" si="0"/>
        <v>20</v>
      </c>
      <c r="B29" s="17">
        <f t="shared" si="1"/>
        <v>12968709</v>
      </c>
      <c r="C29" s="12" t="s">
        <v>18</v>
      </c>
      <c r="D29" s="13" t="s">
        <v>30</v>
      </c>
      <c r="E29" s="14">
        <f t="shared" si="2"/>
        <v>479540</v>
      </c>
      <c r="F29" s="15">
        <f t="shared" si="3"/>
        <v>390960</v>
      </c>
      <c r="G29" s="15">
        <f t="shared" si="4"/>
        <v>870500</v>
      </c>
      <c r="H29" s="15"/>
      <c r="I29" s="15"/>
      <c r="J29" s="15"/>
      <c r="K29" s="15">
        <f t="shared" si="5"/>
        <v>12489169</v>
      </c>
    </row>
    <row r="30" spans="1:11" ht="15.75" x14ac:dyDescent="0.25">
      <c r="A30" s="16">
        <f t="shared" si="0"/>
        <v>21</v>
      </c>
      <c r="B30" s="17">
        <f t="shared" si="1"/>
        <v>12489169</v>
      </c>
      <c r="C30" s="12" t="s">
        <v>27</v>
      </c>
      <c r="D30" s="13" t="s">
        <v>30</v>
      </c>
      <c r="E30" s="14">
        <f t="shared" si="2"/>
        <v>479540</v>
      </c>
      <c r="F30" s="15">
        <f t="shared" si="3"/>
        <v>390960</v>
      </c>
      <c r="G30" s="15">
        <f t="shared" si="4"/>
        <v>870500</v>
      </c>
      <c r="H30" s="15"/>
      <c r="I30" s="15"/>
      <c r="J30" s="15"/>
      <c r="K30" s="15">
        <f t="shared" si="5"/>
        <v>12009629</v>
      </c>
    </row>
    <row r="31" spans="1:11" ht="15.75" x14ac:dyDescent="0.25">
      <c r="A31" s="16">
        <f t="shared" si="0"/>
        <v>22</v>
      </c>
      <c r="B31" s="17">
        <f t="shared" si="1"/>
        <v>12009629</v>
      </c>
      <c r="C31" s="12" t="s">
        <v>19</v>
      </c>
      <c r="D31" s="13" t="s">
        <v>30</v>
      </c>
      <c r="E31" s="14">
        <f t="shared" si="2"/>
        <v>479540</v>
      </c>
      <c r="F31" s="15">
        <f t="shared" si="3"/>
        <v>390960</v>
      </c>
      <c r="G31" s="15">
        <f t="shared" si="4"/>
        <v>870500</v>
      </c>
      <c r="H31" s="15">
        <v>3000000</v>
      </c>
      <c r="I31" s="15"/>
      <c r="J31" s="15"/>
      <c r="K31" s="15">
        <f t="shared" si="5"/>
        <v>8530089</v>
      </c>
    </row>
    <row r="32" spans="1:11" ht="15.75" x14ac:dyDescent="0.25">
      <c r="A32" s="16">
        <f t="shared" si="0"/>
        <v>23</v>
      </c>
      <c r="B32" s="17">
        <f t="shared" si="1"/>
        <v>8530089</v>
      </c>
      <c r="C32" s="12" t="s">
        <v>20</v>
      </c>
      <c r="D32" s="13" t="s">
        <v>30</v>
      </c>
      <c r="E32" s="14">
        <f t="shared" si="2"/>
        <v>479540</v>
      </c>
      <c r="F32" s="15">
        <f t="shared" si="3"/>
        <v>390960</v>
      </c>
      <c r="G32" s="15">
        <f t="shared" si="4"/>
        <v>870500</v>
      </c>
      <c r="H32" s="15"/>
      <c r="I32" s="15">
        <v>2500000</v>
      </c>
      <c r="J32" s="15"/>
      <c r="K32" s="15">
        <f t="shared" si="5"/>
        <v>5550549</v>
      </c>
    </row>
    <row r="33" spans="1:11" ht="15.75" x14ac:dyDescent="0.25">
      <c r="A33" s="16">
        <f t="shared" si="0"/>
        <v>24</v>
      </c>
      <c r="B33" s="17">
        <f t="shared" si="1"/>
        <v>5550549</v>
      </c>
      <c r="C33" s="12" t="s">
        <v>21</v>
      </c>
      <c r="D33" s="13" t="s">
        <v>30</v>
      </c>
      <c r="E33" s="14">
        <f t="shared" si="2"/>
        <v>479540</v>
      </c>
      <c r="F33" s="15">
        <f t="shared" si="3"/>
        <v>390960</v>
      </c>
      <c r="G33" s="15">
        <f t="shared" si="4"/>
        <v>870500</v>
      </c>
      <c r="H33" s="15"/>
      <c r="I33" s="15"/>
      <c r="J33" s="15"/>
      <c r="K33" s="15">
        <f t="shared" si="5"/>
        <v>5071009</v>
      </c>
    </row>
    <row r="34" spans="1:11" ht="15.75" x14ac:dyDescent="0.25">
      <c r="A34" s="16">
        <f t="shared" si="0"/>
        <v>25</v>
      </c>
      <c r="B34" s="17">
        <f t="shared" si="1"/>
        <v>5071009</v>
      </c>
      <c r="C34" s="12" t="s">
        <v>22</v>
      </c>
      <c r="D34" s="13" t="s">
        <v>30</v>
      </c>
      <c r="E34" s="14">
        <f t="shared" si="2"/>
        <v>479540</v>
      </c>
      <c r="F34" s="15">
        <f t="shared" si="3"/>
        <v>390960</v>
      </c>
      <c r="G34" s="15">
        <f t="shared" si="4"/>
        <v>870500</v>
      </c>
      <c r="H34" s="15"/>
      <c r="I34" s="15"/>
      <c r="J34" s="15"/>
      <c r="K34" s="15">
        <f t="shared" si="5"/>
        <v>4591469</v>
      </c>
    </row>
    <row r="35" spans="1:11" ht="15.75" x14ac:dyDescent="0.25">
      <c r="A35" s="16">
        <f t="shared" si="0"/>
        <v>26</v>
      </c>
      <c r="B35" s="17">
        <f t="shared" si="1"/>
        <v>4591469</v>
      </c>
      <c r="C35" s="12" t="s">
        <v>23</v>
      </c>
      <c r="D35" s="13" t="s">
        <v>30</v>
      </c>
      <c r="E35" s="14">
        <f t="shared" si="2"/>
        <v>479540</v>
      </c>
      <c r="F35" s="15">
        <f t="shared" si="3"/>
        <v>390960</v>
      </c>
      <c r="G35" s="15">
        <f t="shared" si="4"/>
        <v>870500</v>
      </c>
      <c r="H35" s="15"/>
      <c r="I35" s="15"/>
      <c r="J35" s="15"/>
      <c r="K35" s="15">
        <f t="shared" si="5"/>
        <v>4111929</v>
      </c>
    </row>
    <row r="36" spans="1:11" ht="15.75" x14ac:dyDescent="0.25">
      <c r="A36" s="16">
        <f t="shared" si="0"/>
        <v>27</v>
      </c>
      <c r="B36" s="17">
        <f t="shared" si="1"/>
        <v>4111929</v>
      </c>
      <c r="C36" s="12" t="s">
        <v>24</v>
      </c>
      <c r="D36" s="13" t="s">
        <v>30</v>
      </c>
      <c r="E36" s="14">
        <f t="shared" si="2"/>
        <v>479540</v>
      </c>
      <c r="F36" s="15">
        <f t="shared" si="3"/>
        <v>390960</v>
      </c>
      <c r="G36" s="15">
        <f t="shared" si="4"/>
        <v>870500</v>
      </c>
      <c r="H36" s="15"/>
      <c r="I36" s="15"/>
      <c r="J36" s="15"/>
      <c r="K36" s="15">
        <f t="shared" si="5"/>
        <v>3632389</v>
      </c>
    </row>
    <row r="37" spans="1:11" ht="15.75" x14ac:dyDescent="0.25">
      <c r="A37" s="16">
        <f t="shared" si="0"/>
        <v>28</v>
      </c>
      <c r="B37" s="17">
        <f t="shared" si="1"/>
        <v>3632389</v>
      </c>
      <c r="C37" s="12" t="s">
        <v>25</v>
      </c>
      <c r="D37" s="13" t="s">
        <v>30</v>
      </c>
      <c r="E37" s="14">
        <f t="shared" si="2"/>
        <v>479540</v>
      </c>
      <c r="F37" s="15">
        <f t="shared" si="3"/>
        <v>390960</v>
      </c>
      <c r="G37" s="15">
        <f t="shared" si="4"/>
        <v>870500</v>
      </c>
      <c r="H37" s="15"/>
      <c r="I37" s="15"/>
      <c r="J37" s="15"/>
      <c r="K37" s="15">
        <f t="shared" si="5"/>
        <v>3152849</v>
      </c>
    </row>
    <row r="38" spans="1:11" ht="15.75" x14ac:dyDescent="0.25">
      <c r="A38" s="16">
        <f t="shared" si="0"/>
        <v>29</v>
      </c>
      <c r="B38" s="17">
        <f t="shared" si="1"/>
        <v>3152849</v>
      </c>
      <c r="C38" s="12" t="s">
        <v>26</v>
      </c>
      <c r="D38" s="13" t="s">
        <v>30</v>
      </c>
      <c r="E38" s="14">
        <f t="shared" si="2"/>
        <v>479540</v>
      </c>
      <c r="F38" s="15">
        <f t="shared" si="3"/>
        <v>390960</v>
      </c>
      <c r="G38" s="15">
        <f t="shared" si="4"/>
        <v>870500</v>
      </c>
      <c r="H38" s="15"/>
      <c r="I38" s="15"/>
      <c r="J38" s="15"/>
      <c r="K38" s="15">
        <f t="shared" si="5"/>
        <v>2673309</v>
      </c>
    </row>
    <row r="39" spans="1:11" ht="15.75" x14ac:dyDescent="0.25">
      <c r="A39" s="16">
        <f t="shared" si="0"/>
        <v>30</v>
      </c>
      <c r="B39" s="17">
        <f t="shared" si="1"/>
        <v>2673309</v>
      </c>
      <c r="C39" s="12" t="s">
        <v>16</v>
      </c>
      <c r="D39" s="13" t="s">
        <v>30</v>
      </c>
      <c r="E39" s="14">
        <f t="shared" si="2"/>
        <v>479540</v>
      </c>
      <c r="F39" s="15">
        <f t="shared" si="3"/>
        <v>390960</v>
      </c>
      <c r="G39" s="15">
        <f t="shared" si="4"/>
        <v>870500</v>
      </c>
      <c r="H39" s="15"/>
      <c r="I39" s="15"/>
      <c r="J39" s="15">
        <v>2500000</v>
      </c>
      <c r="K39" s="15">
        <f t="shared" si="5"/>
        <v>-306231</v>
      </c>
    </row>
    <row r="40" spans="1:11" ht="15.75" x14ac:dyDescent="0.25">
      <c r="A40" s="16">
        <f t="shared" si="0"/>
        <v>31</v>
      </c>
      <c r="B40" s="17">
        <f t="shared" si="1"/>
        <v>-306231</v>
      </c>
      <c r="C40" s="12" t="s">
        <v>17</v>
      </c>
      <c r="D40" s="13" t="s">
        <v>31</v>
      </c>
      <c r="E40" s="14">
        <f t="shared" si="2"/>
        <v>479540</v>
      </c>
      <c r="F40" s="15">
        <f t="shared" si="3"/>
        <v>390960</v>
      </c>
      <c r="G40" s="15">
        <f t="shared" si="4"/>
        <v>870500</v>
      </c>
      <c r="H40" s="15"/>
      <c r="I40" s="15"/>
      <c r="J40" s="15"/>
      <c r="K40" s="15">
        <f t="shared" si="5"/>
        <v>-785771</v>
      </c>
    </row>
    <row r="41" spans="1:11" ht="15.75" x14ac:dyDescent="0.25">
      <c r="A41" s="16">
        <f t="shared" si="0"/>
        <v>32</v>
      </c>
      <c r="B41" s="17">
        <f t="shared" si="1"/>
        <v>-785771</v>
      </c>
      <c r="C41" s="12" t="s">
        <v>18</v>
      </c>
      <c r="D41" s="13" t="s">
        <v>31</v>
      </c>
      <c r="E41" s="14">
        <f t="shared" si="2"/>
        <v>479540</v>
      </c>
      <c r="F41" s="15">
        <f t="shared" si="3"/>
        <v>390960</v>
      </c>
      <c r="G41" s="15">
        <f t="shared" si="4"/>
        <v>870500</v>
      </c>
      <c r="H41" s="15"/>
      <c r="I41" s="15"/>
      <c r="J41" s="15"/>
      <c r="K41" s="15">
        <f t="shared" si="5"/>
        <v>-1265311</v>
      </c>
    </row>
    <row r="42" spans="1:11" ht="15.75" x14ac:dyDescent="0.25">
      <c r="A42" s="16">
        <f t="shared" si="0"/>
        <v>33</v>
      </c>
      <c r="B42" s="17">
        <f t="shared" si="1"/>
        <v>-1265311</v>
      </c>
      <c r="C42" s="12" t="s">
        <v>27</v>
      </c>
      <c r="D42" s="13" t="s">
        <v>31</v>
      </c>
      <c r="E42" s="14">
        <f t="shared" si="2"/>
        <v>479540</v>
      </c>
      <c r="F42" s="15">
        <f t="shared" si="3"/>
        <v>390960</v>
      </c>
      <c r="G42" s="15">
        <f t="shared" si="4"/>
        <v>870500</v>
      </c>
      <c r="H42" s="15"/>
      <c r="I42" s="15"/>
      <c r="J42" s="15"/>
      <c r="K42" s="15">
        <f t="shared" si="5"/>
        <v>-1744851</v>
      </c>
    </row>
    <row r="43" spans="1:11" ht="15.75" x14ac:dyDescent="0.25">
      <c r="A43" s="16">
        <f t="shared" si="0"/>
        <v>34</v>
      </c>
      <c r="B43" s="17">
        <f t="shared" si="1"/>
        <v>-1744851</v>
      </c>
      <c r="C43" s="12" t="s">
        <v>19</v>
      </c>
      <c r="D43" s="13" t="s">
        <v>31</v>
      </c>
      <c r="E43" s="14">
        <f t="shared" si="2"/>
        <v>479540</v>
      </c>
      <c r="F43" s="15">
        <f t="shared" si="3"/>
        <v>390960</v>
      </c>
      <c r="G43" s="15">
        <f t="shared" si="4"/>
        <v>870500</v>
      </c>
      <c r="H43" s="15">
        <v>3000000</v>
      </c>
      <c r="I43" s="15"/>
      <c r="J43" s="15"/>
      <c r="K43" s="15">
        <f t="shared" si="5"/>
        <v>-5224391</v>
      </c>
    </row>
    <row r="44" spans="1:11" ht="15.75" x14ac:dyDescent="0.25">
      <c r="A44" s="16">
        <f t="shared" si="0"/>
        <v>35</v>
      </c>
      <c r="B44" s="17">
        <f t="shared" si="1"/>
        <v>-5224391</v>
      </c>
      <c r="C44" s="12" t="s">
        <v>20</v>
      </c>
      <c r="D44" s="13" t="s">
        <v>31</v>
      </c>
      <c r="E44" s="14">
        <f t="shared" si="2"/>
        <v>479540</v>
      </c>
      <c r="F44" s="15">
        <f t="shared" si="3"/>
        <v>390960</v>
      </c>
      <c r="G44" s="15">
        <f t="shared" si="4"/>
        <v>870500</v>
      </c>
      <c r="H44" s="15"/>
      <c r="I44" s="15">
        <v>2500000</v>
      </c>
      <c r="J44" s="15"/>
      <c r="K44" s="15">
        <f t="shared" si="5"/>
        <v>-8203931</v>
      </c>
    </row>
    <row r="45" spans="1:11" ht="15.75" x14ac:dyDescent="0.25">
      <c r="A45" s="16">
        <f t="shared" si="0"/>
        <v>36</v>
      </c>
      <c r="B45" s="17">
        <f t="shared" si="1"/>
        <v>-8203931</v>
      </c>
      <c r="C45" s="12" t="s">
        <v>21</v>
      </c>
      <c r="D45" s="13" t="s">
        <v>31</v>
      </c>
      <c r="E45" s="14">
        <f t="shared" si="2"/>
        <v>479540</v>
      </c>
      <c r="F45" s="15">
        <f t="shared" si="3"/>
        <v>390960</v>
      </c>
      <c r="G45" s="15">
        <f t="shared" si="4"/>
        <v>870500</v>
      </c>
      <c r="H45" s="15"/>
      <c r="I45" s="15"/>
      <c r="J45" s="15"/>
      <c r="K45" s="15">
        <f t="shared" si="5"/>
        <v>-8683471</v>
      </c>
    </row>
    <row r="46" spans="1:11" ht="15.75" x14ac:dyDescent="0.25">
      <c r="A46" s="16">
        <f t="shared" si="0"/>
        <v>37</v>
      </c>
      <c r="B46" s="17">
        <f t="shared" si="1"/>
        <v>-8683471</v>
      </c>
      <c r="C46" s="12" t="s">
        <v>22</v>
      </c>
      <c r="D46" s="13" t="s">
        <v>31</v>
      </c>
      <c r="E46" s="14">
        <f t="shared" si="2"/>
        <v>479540</v>
      </c>
      <c r="F46" s="15">
        <f t="shared" si="3"/>
        <v>390960</v>
      </c>
      <c r="G46" s="15">
        <f t="shared" si="4"/>
        <v>870500</v>
      </c>
      <c r="H46" s="15"/>
      <c r="I46" s="15"/>
      <c r="J46" s="15"/>
      <c r="K46" s="15">
        <f t="shared" si="5"/>
        <v>-9163011</v>
      </c>
    </row>
    <row r="47" spans="1:11" ht="15.75" x14ac:dyDescent="0.25">
      <c r="A47" s="16">
        <f t="shared" si="0"/>
        <v>38</v>
      </c>
      <c r="B47" s="17">
        <f t="shared" si="1"/>
        <v>-9163011</v>
      </c>
      <c r="C47" s="12" t="s">
        <v>23</v>
      </c>
      <c r="D47" s="13" t="s">
        <v>31</v>
      </c>
      <c r="E47" s="14">
        <f t="shared" si="2"/>
        <v>479540</v>
      </c>
      <c r="F47" s="15">
        <f t="shared" si="3"/>
        <v>390960</v>
      </c>
      <c r="G47" s="15">
        <f t="shared" si="4"/>
        <v>870500</v>
      </c>
      <c r="H47" s="15"/>
      <c r="I47" s="15"/>
      <c r="J47" s="15"/>
      <c r="K47" s="15">
        <f t="shared" si="5"/>
        <v>-9642551</v>
      </c>
    </row>
    <row r="48" spans="1:11" ht="15.75" x14ac:dyDescent="0.25">
      <c r="A48" s="16">
        <f t="shared" si="0"/>
        <v>39</v>
      </c>
      <c r="B48" s="17">
        <f t="shared" si="1"/>
        <v>-9642551</v>
      </c>
      <c r="C48" s="12" t="s">
        <v>24</v>
      </c>
      <c r="D48" s="13" t="s">
        <v>31</v>
      </c>
      <c r="E48" s="14">
        <f t="shared" si="2"/>
        <v>479540</v>
      </c>
      <c r="F48" s="15">
        <f t="shared" si="3"/>
        <v>390960</v>
      </c>
      <c r="G48" s="15">
        <f t="shared" si="4"/>
        <v>870500</v>
      </c>
      <c r="H48" s="15"/>
      <c r="I48" s="15"/>
      <c r="J48" s="15"/>
      <c r="K48" s="15">
        <f t="shared" si="5"/>
        <v>-10122091</v>
      </c>
    </row>
    <row r="49" spans="1:11" ht="15.75" x14ac:dyDescent="0.25">
      <c r="A49" s="16">
        <f t="shared" si="0"/>
        <v>40</v>
      </c>
      <c r="B49" s="17">
        <f t="shared" si="1"/>
        <v>-10122091</v>
      </c>
      <c r="C49" s="12" t="s">
        <v>25</v>
      </c>
      <c r="D49" s="13" t="s">
        <v>31</v>
      </c>
      <c r="E49" s="14">
        <f t="shared" si="2"/>
        <v>479540</v>
      </c>
      <c r="F49" s="15">
        <f t="shared" si="3"/>
        <v>390960</v>
      </c>
      <c r="G49" s="15">
        <f t="shared" si="4"/>
        <v>870500</v>
      </c>
      <c r="H49" s="15"/>
      <c r="I49" s="15"/>
      <c r="J49" s="15"/>
      <c r="K49" s="15">
        <f t="shared" si="5"/>
        <v>-10601631</v>
      </c>
    </row>
    <row r="50" spans="1:11" ht="15.75" x14ac:dyDescent="0.25">
      <c r="A50" s="16">
        <f t="shared" si="0"/>
        <v>41</v>
      </c>
      <c r="B50" s="17">
        <f t="shared" si="1"/>
        <v>-10601631</v>
      </c>
      <c r="C50" s="12" t="s">
        <v>26</v>
      </c>
      <c r="D50" s="13" t="s">
        <v>31</v>
      </c>
      <c r="E50" s="14">
        <f t="shared" si="2"/>
        <v>479540</v>
      </c>
      <c r="F50" s="15">
        <f t="shared" si="3"/>
        <v>390960</v>
      </c>
      <c r="G50" s="15">
        <f t="shared" si="4"/>
        <v>870500</v>
      </c>
      <c r="H50" s="15"/>
      <c r="I50" s="15"/>
      <c r="J50" s="15"/>
      <c r="K50" s="15">
        <f t="shared" si="5"/>
        <v>-11081171</v>
      </c>
    </row>
    <row r="51" spans="1:11" ht="15.75" x14ac:dyDescent="0.25">
      <c r="A51" s="16">
        <f t="shared" si="0"/>
        <v>42</v>
      </c>
      <c r="B51" s="17">
        <f t="shared" si="1"/>
        <v>-11081171</v>
      </c>
      <c r="C51" s="12" t="s">
        <v>16</v>
      </c>
      <c r="D51" s="13" t="s">
        <v>31</v>
      </c>
      <c r="E51" s="14">
        <f t="shared" si="2"/>
        <v>479540</v>
      </c>
      <c r="F51" s="15">
        <f t="shared" si="3"/>
        <v>390960</v>
      </c>
      <c r="G51" s="15">
        <f t="shared" si="4"/>
        <v>870500</v>
      </c>
      <c r="H51" s="15"/>
      <c r="I51" s="15"/>
      <c r="J51" s="15">
        <v>2500000</v>
      </c>
      <c r="K51" s="15">
        <f t="shared" si="5"/>
        <v>-14060711</v>
      </c>
    </row>
    <row r="52" spans="1:11" ht="15.75" x14ac:dyDescent="0.25">
      <c r="A52" s="16">
        <f t="shared" si="0"/>
        <v>43</v>
      </c>
      <c r="B52" s="17">
        <f t="shared" si="1"/>
        <v>-14060711</v>
      </c>
      <c r="C52" s="12" t="s">
        <v>17</v>
      </c>
      <c r="D52" s="13" t="s">
        <v>36</v>
      </c>
      <c r="E52" s="14">
        <f t="shared" si="2"/>
        <v>479540</v>
      </c>
      <c r="F52" s="15">
        <f t="shared" si="3"/>
        <v>390960</v>
      </c>
      <c r="G52" s="15">
        <f t="shared" si="4"/>
        <v>870500</v>
      </c>
      <c r="H52" s="15"/>
      <c r="I52" s="15"/>
      <c r="J52" s="15"/>
      <c r="K52" s="15">
        <f t="shared" si="5"/>
        <v>-14540251</v>
      </c>
    </row>
    <row r="53" spans="1:11" ht="15.75" x14ac:dyDescent="0.25">
      <c r="A53" s="16">
        <f t="shared" si="0"/>
        <v>44</v>
      </c>
      <c r="B53" s="17">
        <f t="shared" si="1"/>
        <v>-14540251</v>
      </c>
      <c r="C53" s="12" t="s">
        <v>18</v>
      </c>
      <c r="D53" s="13" t="s">
        <v>36</v>
      </c>
      <c r="E53" s="14">
        <f t="shared" si="2"/>
        <v>479540</v>
      </c>
      <c r="F53" s="15">
        <f t="shared" si="3"/>
        <v>390960</v>
      </c>
      <c r="G53" s="15">
        <f t="shared" si="4"/>
        <v>870500</v>
      </c>
      <c r="H53" s="15"/>
      <c r="I53" s="15"/>
      <c r="J53" s="15"/>
      <c r="K53" s="15">
        <f t="shared" si="5"/>
        <v>-15019791</v>
      </c>
    </row>
    <row r="54" spans="1:11" ht="15.75" x14ac:dyDescent="0.25">
      <c r="A54" s="16">
        <f t="shared" si="0"/>
        <v>45</v>
      </c>
      <c r="B54" s="17">
        <f t="shared" si="1"/>
        <v>-15019791</v>
      </c>
      <c r="C54" s="12" t="s">
        <v>27</v>
      </c>
      <c r="D54" s="13" t="s">
        <v>36</v>
      </c>
      <c r="E54" s="14">
        <f t="shared" si="2"/>
        <v>479540</v>
      </c>
      <c r="F54" s="15">
        <f t="shared" si="3"/>
        <v>390960</v>
      </c>
      <c r="G54" s="15">
        <f t="shared" si="4"/>
        <v>870500</v>
      </c>
      <c r="H54" s="15"/>
      <c r="I54" s="15"/>
      <c r="J54" s="15"/>
      <c r="K54" s="15">
        <f t="shared" si="5"/>
        <v>-15499331</v>
      </c>
    </row>
    <row r="55" spans="1:11" ht="15.75" x14ac:dyDescent="0.25">
      <c r="A55" s="16">
        <f t="shared" si="0"/>
        <v>46</v>
      </c>
      <c r="B55" s="17">
        <f t="shared" si="1"/>
        <v>-15499331</v>
      </c>
      <c r="C55" s="12" t="s">
        <v>19</v>
      </c>
      <c r="D55" s="13" t="s">
        <v>36</v>
      </c>
      <c r="E55" s="14">
        <f t="shared" si="2"/>
        <v>479540</v>
      </c>
      <c r="F55" s="15">
        <f t="shared" si="3"/>
        <v>390960</v>
      </c>
      <c r="G55" s="15">
        <f t="shared" si="4"/>
        <v>870500</v>
      </c>
      <c r="H55" s="15">
        <v>3000000</v>
      </c>
      <c r="I55" s="15"/>
      <c r="J55" s="15"/>
      <c r="K55" s="15">
        <f t="shared" si="5"/>
        <v>-18978871</v>
      </c>
    </row>
    <row r="56" spans="1:11" ht="15.75" x14ac:dyDescent="0.25">
      <c r="A56" s="16">
        <f t="shared" si="0"/>
        <v>47</v>
      </c>
      <c r="B56" s="17">
        <f t="shared" si="1"/>
        <v>-18978871</v>
      </c>
      <c r="C56" s="12" t="s">
        <v>20</v>
      </c>
      <c r="D56" s="13" t="s">
        <v>36</v>
      </c>
      <c r="E56" s="14">
        <f t="shared" si="2"/>
        <v>479540</v>
      </c>
      <c r="F56" s="15">
        <f t="shared" si="3"/>
        <v>390960</v>
      </c>
      <c r="G56" s="15">
        <f t="shared" si="4"/>
        <v>870500</v>
      </c>
      <c r="H56" s="15"/>
      <c r="I56" s="15">
        <v>2500000</v>
      </c>
      <c r="J56" s="15"/>
      <c r="K56" s="15">
        <f t="shared" si="5"/>
        <v>-21958411</v>
      </c>
    </row>
    <row r="57" spans="1:11" ht="15.75" x14ac:dyDescent="0.25">
      <c r="A57" s="16">
        <f t="shared" si="0"/>
        <v>48</v>
      </c>
      <c r="B57" s="17">
        <f t="shared" si="1"/>
        <v>-21958411</v>
      </c>
      <c r="C57" s="24"/>
      <c r="D57" s="25"/>
      <c r="E57" s="14">
        <f t="shared" si="2"/>
        <v>479540</v>
      </c>
      <c r="F57" s="15">
        <f t="shared" si="3"/>
        <v>390960</v>
      </c>
      <c r="G57" s="15">
        <f t="shared" si="4"/>
        <v>870500</v>
      </c>
      <c r="H57" s="15"/>
      <c r="I57" s="15"/>
      <c r="J57" s="15"/>
      <c r="K57" s="15">
        <f t="shared" si="5"/>
        <v>-22437951</v>
      </c>
    </row>
    <row r="58" spans="1:11" ht="15.75" x14ac:dyDescent="0.25">
      <c r="A58" s="22"/>
      <c r="B58" s="23"/>
      <c r="C58" s="28"/>
      <c r="D58" s="28"/>
      <c r="E58" s="26"/>
      <c r="F58" s="27"/>
      <c r="G58" s="27"/>
      <c r="H58" s="27"/>
      <c r="I58" s="27"/>
      <c r="J58" s="27"/>
      <c r="K58" s="27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s="2" customFormat="1" x14ac:dyDescent="0.25">
      <c r="A3" s="19" t="s">
        <v>107</v>
      </c>
      <c r="B3" s="19"/>
      <c r="C3" s="19"/>
    </row>
    <row r="4" spans="1:11" s="2" customFormat="1" x14ac:dyDescent="0.25">
      <c r="A4" s="19" t="s">
        <v>108</v>
      </c>
      <c r="B4" s="19"/>
      <c r="C4" s="19" t="s">
        <v>34</v>
      </c>
    </row>
    <row r="5" spans="1:11" s="2" customFormat="1" x14ac:dyDescent="0.25">
      <c r="A5" s="19" t="s">
        <v>2</v>
      </c>
      <c r="B5" s="19"/>
      <c r="C5" s="21">
        <v>97041461</v>
      </c>
      <c r="D5" s="6"/>
    </row>
    <row r="6" spans="1:11" s="2" customFormat="1" x14ac:dyDescent="0.25">
      <c r="A6" s="19" t="s">
        <v>3</v>
      </c>
      <c r="B6" s="19"/>
      <c r="C6" s="20">
        <v>1.2E-2</v>
      </c>
    </row>
    <row r="7" spans="1:11" s="2" customFormat="1" x14ac:dyDescent="0.25">
      <c r="A7" s="19" t="s">
        <v>33</v>
      </c>
      <c r="B7" s="19"/>
      <c r="C7" s="19"/>
    </row>
    <row r="8" spans="1:11" s="2" customFormat="1" x14ac:dyDescent="0.25">
      <c r="A8" s="1" t="s">
        <v>35</v>
      </c>
      <c r="B8" s="1"/>
      <c r="C8" s="1"/>
      <c r="D8" s="2">
        <v>36</v>
      </c>
      <c r="E8" s="7"/>
      <c r="F8" s="8">
        <f>+C5*C6</f>
        <v>1164497.5320000001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97041461</v>
      </c>
      <c r="C10" s="12" t="s">
        <v>23</v>
      </c>
      <c r="D10" s="13" t="s">
        <v>28</v>
      </c>
      <c r="E10" s="14">
        <f>2027000-F10</f>
        <v>862502</v>
      </c>
      <c r="F10" s="18">
        <v>1164498</v>
      </c>
      <c r="G10" s="15">
        <f>+E10+F10</f>
        <v>2027000</v>
      </c>
      <c r="H10" s="15"/>
      <c r="I10" s="15"/>
      <c r="J10" s="15"/>
      <c r="K10" s="15">
        <f>B10-E10-H10-I10-J10</f>
        <v>96178959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96178959</v>
      </c>
      <c r="C11" s="12" t="s">
        <v>24</v>
      </c>
      <c r="D11" s="13" t="s">
        <v>28</v>
      </c>
      <c r="E11" s="14">
        <f t="shared" ref="E11:G26" si="2">+E10</f>
        <v>862502</v>
      </c>
      <c r="F11" s="15">
        <f t="shared" si="2"/>
        <v>1164498</v>
      </c>
      <c r="G11" s="15">
        <f t="shared" si="2"/>
        <v>2027000</v>
      </c>
      <c r="H11" s="15"/>
      <c r="I11" s="15"/>
      <c r="J11" s="15"/>
      <c r="K11" s="15">
        <f t="shared" ref="K11:K74" si="3">B11-E11-H11-I11-J11</f>
        <v>95316457</v>
      </c>
    </row>
    <row r="12" spans="1:11" ht="15.75" customHeight="1" x14ac:dyDescent="0.25">
      <c r="A12" s="16">
        <f t="shared" si="0"/>
        <v>3</v>
      </c>
      <c r="B12" s="17">
        <f t="shared" si="1"/>
        <v>95316457</v>
      </c>
      <c r="C12" s="12" t="s">
        <v>25</v>
      </c>
      <c r="D12" s="13" t="s">
        <v>28</v>
      </c>
      <c r="E12" s="14">
        <f t="shared" si="2"/>
        <v>862502</v>
      </c>
      <c r="F12" s="15">
        <f t="shared" si="2"/>
        <v>1164498</v>
      </c>
      <c r="G12" s="15">
        <f t="shared" si="2"/>
        <v>2027000</v>
      </c>
      <c r="H12" s="15"/>
      <c r="I12" s="15"/>
      <c r="J12" s="15"/>
      <c r="K12" s="15">
        <f t="shared" si="3"/>
        <v>94453955</v>
      </c>
    </row>
    <row r="13" spans="1:11" ht="15.75" customHeight="1" x14ac:dyDescent="0.25">
      <c r="A13" s="16">
        <f t="shared" si="0"/>
        <v>4</v>
      </c>
      <c r="B13" s="17">
        <f t="shared" si="1"/>
        <v>94453955</v>
      </c>
      <c r="C13" s="12" t="s">
        <v>26</v>
      </c>
      <c r="D13" s="13" t="s">
        <v>28</v>
      </c>
      <c r="E13" s="14">
        <f t="shared" si="2"/>
        <v>862502</v>
      </c>
      <c r="F13" s="15">
        <f t="shared" si="2"/>
        <v>1164498</v>
      </c>
      <c r="G13" s="15">
        <f t="shared" si="2"/>
        <v>2027000</v>
      </c>
      <c r="H13" s="15"/>
      <c r="I13" s="15"/>
      <c r="J13" s="15"/>
      <c r="K13" s="15">
        <f t="shared" si="3"/>
        <v>93591453</v>
      </c>
    </row>
    <row r="14" spans="1:11" ht="15.75" customHeight="1" x14ac:dyDescent="0.25">
      <c r="A14" s="16">
        <f t="shared" si="0"/>
        <v>5</v>
      </c>
      <c r="B14" s="17">
        <f t="shared" si="1"/>
        <v>93591453</v>
      </c>
      <c r="C14" s="12" t="s">
        <v>16</v>
      </c>
      <c r="D14" s="13" t="s">
        <v>28</v>
      </c>
      <c r="E14" s="14">
        <f t="shared" si="2"/>
        <v>862502</v>
      </c>
      <c r="F14" s="15">
        <f t="shared" si="2"/>
        <v>1164498</v>
      </c>
      <c r="G14" s="15">
        <f t="shared" si="2"/>
        <v>2027000</v>
      </c>
      <c r="H14" s="15"/>
      <c r="I14" s="15"/>
      <c r="J14" s="15">
        <v>5000000</v>
      </c>
      <c r="K14" s="15">
        <f t="shared" si="3"/>
        <v>87728951</v>
      </c>
    </row>
    <row r="15" spans="1:11" ht="15.75" customHeight="1" x14ac:dyDescent="0.25">
      <c r="A15" s="16">
        <f t="shared" si="0"/>
        <v>6</v>
      </c>
      <c r="B15" s="17">
        <f t="shared" si="1"/>
        <v>87728951</v>
      </c>
      <c r="C15" s="12" t="s">
        <v>17</v>
      </c>
      <c r="D15" s="13" t="s">
        <v>29</v>
      </c>
      <c r="E15" s="14">
        <f t="shared" si="2"/>
        <v>862502</v>
      </c>
      <c r="F15" s="15">
        <f t="shared" si="2"/>
        <v>1164498</v>
      </c>
      <c r="G15" s="15">
        <f t="shared" si="2"/>
        <v>2027000</v>
      </c>
      <c r="H15" s="15"/>
      <c r="I15" s="15"/>
      <c r="J15" s="15"/>
      <c r="K15" s="15">
        <f t="shared" si="3"/>
        <v>86866449</v>
      </c>
    </row>
    <row r="16" spans="1:11" ht="15.75" customHeight="1" x14ac:dyDescent="0.25">
      <c r="A16" s="16">
        <f t="shared" si="0"/>
        <v>7</v>
      </c>
      <c r="B16" s="17">
        <f t="shared" si="1"/>
        <v>86866449</v>
      </c>
      <c r="C16" s="12" t="s">
        <v>18</v>
      </c>
      <c r="D16" s="13" t="s">
        <v>29</v>
      </c>
      <c r="E16" s="14">
        <f t="shared" si="2"/>
        <v>862502</v>
      </c>
      <c r="F16" s="15">
        <f t="shared" si="2"/>
        <v>1164498</v>
      </c>
      <c r="G16" s="15">
        <f t="shared" si="2"/>
        <v>2027000</v>
      </c>
      <c r="H16" s="15"/>
      <c r="I16" s="15"/>
      <c r="J16" s="15"/>
      <c r="K16" s="15">
        <f t="shared" si="3"/>
        <v>86003947</v>
      </c>
    </row>
    <row r="17" spans="1:11" ht="15.75" customHeight="1" x14ac:dyDescent="0.25">
      <c r="A17" s="16">
        <f t="shared" si="0"/>
        <v>8</v>
      </c>
      <c r="B17" s="17">
        <f t="shared" si="1"/>
        <v>86003947</v>
      </c>
      <c r="C17" s="12" t="s">
        <v>27</v>
      </c>
      <c r="D17" s="13" t="s">
        <v>29</v>
      </c>
      <c r="E17" s="14">
        <f t="shared" si="2"/>
        <v>862502</v>
      </c>
      <c r="F17" s="15">
        <f t="shared" si="2"/>
        <v>1164498</v>
      </c>
      <c r="G17" s="15">
        <f t="shared" si="2"/>
        <v>2027000</v>
      </c>
      <c r="H17" s="15"/>
      <c r="I17" s="15"/>
      <c r="J17" s="15"/>
      <c r="K17" s="15">
        <f t="shared" si="3"/>
        <v>85141445</v>
      </c>
    </row>
    <row r="18" spans="1:11" ht="15.75" customHeight="1" x14ac:dyDescent="0.25">
      <c r="A18" s="16">
        <f t="shared" si="0"/>
        <v>9</v>
      </c>
      <c r="B18" s="17">
        <f t="shared" si="1"/>
        <v>85141445</v>
      </c>
      <c r="C18" s="12" t="s">
        <v>19</v>
      </c>
      <c r="D18" s="13" t="s">
        <v>29</v>
      </c>
      <c r="E18" s="14">
        <f t="shared" si="2"/>
        <v>862502</v>
      </c>
      <c r="F18" s="15">
        <f t="shared" si="2"/>
        <v>1164498</v>
      </c>
      <c r="G18" s="15">
        <f t="shared" si="2"/>
        <v>2027000</v>
      </c>
      <c r="H18" s="15">
        <v>10000000</v>
      </c>
      <c r="I18" s="15"/>
      <c r="J18" s="15"/>
      <c r="K18" s="15">
        <f t="shared" si="3"/>
        <v>74278943</v>
      </c>
    </row>
    <row r="19" spans="1:11" ht="15.75" customHeight="1" x14ac:dyDescent="0.25">
      <c r="A19" s="16">
        <f t="shared" si="0"/>
        <v>10</v>
      </c>
      <c r="B19" s="17">
        <f t="shared" si="1"/>
        <v>74278943</v>
      </c>
      <c r="C19" s="12" t="s">
        <v>20</v>
      </c>
      <c r="D19" s="13" t="s">
        <v>29</v>
      </c>
      <c r="E19" s="14">
        <f t="shared" si="2"/>
        <v>862502</v>
      </c>
      <c r="F19" s="15">
        <f t="shared" si="2"/>
        <v>1164498</v>
      </c>
      <c r="G19" s="15">
        <f t="shared" si="2"/>
        <v>2027000</v>
      </c>
      <c r="H19" s="31"/>
      <c r="I19" s="15">
        <v>7000000</v>
      </c>
      <c r="J19" s="15"/>
      <c r="K19" s="15">
        <f t="shared" si="3"/>
        <v>66416441</v>
      </c>
    </row>
    <row r="20" spans="1:11" ht="15.75" customHeight="1" x14ac:dyDescent="0.25">
      <c r="A20" s="16">
        <f t="shared" si="0"/>
        <v>11</v>
      </c>
      <c r="B20" s="17">
        <f t="shared" si="1"/>
        <v>66416441</v>
      </c>
      <c r="C20" s="12" t="s">
        <v>21</v>
      </c>
      <c r="D20" s="13" t="s">
        <v>29</v>
      </c>
      <c r="E20" s="14">
        <f t="shared" si="2"/>
        <v>862502</v>
      </c>
      <c r="F20" s="15">
        <f t="shared" si="2"/>
        <v>1164498</v>
      </c>
      <c r="G20" s="15">
        <f t="shared" si="2"/>
        <v>2027000</v>
      </c>
      <c r="H20" s="15"/>
      <c r="I20" s="15"/>
      <c r="J20" s="15"/>
      <c r="K20" s="15">
        <f t="shared" si="3"/>
        <v>65553939</v>
      </c>
    </row>
    <row r="21" spans="1:11" ht="15.75" customHeight="1" x14ac:dyDescent="0.25">
      <c r="A21" s="16">
        <f t="shared" si="0"/>
        <v>12</v>
      </c>
      <c r="B21" s="17">
        <f t="shared" si="1"/>
        <v>65553939</v>
      </c>
      <c r="C21" s="12" t="s">
        <v>22</v>
      </c>
      <c r="D21" s="13" t="s">
        <v>29</v>
      </c>
      <c r="E21" s="14">
        <f t="shared" si="2"/>
        <v>862502</v>
      </c>
      <c r="F21" s="15">
        <f t="shared" si="2"/>
        <v>1164498</v>
      </c>
      <c r="G21" s="15">
        <f t="shared" si="2"/>
        <v>2027000</v>
      </c>
      <c r="H21" s="15"/>
      <c r="I21" s="15"/>
      <c r="J21" s="15"/>
      <c r="K21" s="15">
        <f t="shared" si="3"/>
        <v>64691437</v>
      </c>
    </row>
    <row r="22" spans="1:11" ht="15.75" customHeight="1" x14ac:dyDescent="0.25">
      <c r="A22" s="16">
        <f t="shared" si="0"/>
        <v>13</v>
      </c>
      <c r="B22" s="17">
        <f t="shared" si="1"/>
        <v>64691437</v>
      </c>
      <c r="C22" s="12" t="s">
        <v>23</v>
      </c>
      <c r="D22" s="13" t="s">
        <v>29</v>
      </c>
      <c r="E22" s="14">
        <f t="shared" si="2"/>
        <v>862502</v>
      </c>
      <c r="F22" s="15">
        <f t="shared" si="2"/>
        <v>1164498</v>
      </c>
      <c r="G22" s="15">
        <f t="shared" si="2"/>
        <v>2027000</v>
      </c>
      <c r="H22" s="15"/>
      <c r="I22" s="15"/>
      <c r="J22" s="15"/>
      <c r="K22" s="15">
        <f t="shared" si="3"/>
        <v>63828935</v>
      </c>
    </row>
    <row r="23" spans="1:11" ht="15.75" customHeight="1" x14ac:dyDescent="0.25">
      <c r="A23" s="16">
        <f t="shared" si="0"/>
        <v>14</v>
      </c>
      <c r="B23" s="17">
        <f t="shared" si="1"/>
        <v>63828935</v>
      </c>
      <c r="C23" s="12" t="s">
        <v>24</v>
      </c>
      <c r="D23" s="13" t="s">
        <v>29</v>
      </c>
      <c r="E23" s="14">
        <f t="shared" si="2"/>
        <v>862502</v>
      </c>
      <c r="F23" s="15">
        <f t="shared" si="2"/>
        <v>1164498</v>
      </c>
      <c r="G23" s="15">
        <f t="shared" si="2"/>
        <v>2027000</v>
      </c>
      <c r="H23" s="15"/>
      <c r="I23" s="15"/>
      <c r="J23" s="15"/>
      <c r="K23" s="15">
        <f t="shared" si="3"/>
        <v>62966433</v>
      </c>
    </row>
    <row r="24" spans="1:11" ht="15.75" customHeight="1" x14ac:dyDescent="0.25">
      <c r="A24" s="16">
        <f t="shared" si="0"/>
        <v>15</v>
      </c>
      <c r="B24" s="17">
        <f t="shared" si="1"/>
        <v>62966433</v>
      </c>
      <c r="C24" s="12" t="s">
        <v>25</v>
      </c>
      <c r="D24" s="13" t="s">
        <v>29</v>
      </c>
      <c r="E24" s="14">
        <f t="shared" si="2"/>
        <v>862502</v>
      </c>
      <c r="F24" s="15">
        <f t="shared" si="2"/>
        <v>1164498</v>
      </c>
      <c r="G24" s="15">
        <f t="shared" si="2"/>
        <v>2027000</v>
      </c>
      <c r="H24" s="15"/>
      <c r="I24" s="15"/>
      <c r="J24" s="15"/>
      <c r="K24" s="15">
        <f t="shared" si="3"/>
        <v>62103931</v>
      </c>
    </row>
    <row r="25" spans="1:11" ht="15.75" customHeight="1" x14ac:dyDescent="0.25">
      <c r="A25" s="16">
        <f t="shared" si="0"/>
        <v>16</v>
      </c>
      <c r="B25" s="17">
        <f t="shared" si="1"/>
        <v>62103931</v>
      </c>
      <c r="C25" s="12" t="s">
        <v>26</v>
      </c>
      <c r="D25" s="13" t="s">
        <v>29</v>
      </c>
      <c r="E25" s="14">
        <f t="shared" si="2"/>
        <v>862502</v>
      </c>
      <c r="F25" s="15">
        <f t="shared" si="2"/>
        <v>1164498</v>
      </c>
      <c r="G25" s="15">
        <f t="shared" si="2"/>
        <v>2027000</v>
      </c>
      <c r="H25" s="15"/>
      <c r="I25" s="15"/>
      <c r="J25" s="15"/>
      <c r="K25" s="15">
        <f t="shared" si="3"/>
        <v>61241429</v>
      </c>
    </row>
    <row r="26" spans="1:11" ht="15.75" customHeight="1" x14ac:dyDescent="0.25">
      <c r="A26" s="16">
        <f t="shared" si="0"/>
        <v>17</v>
      </c>
      <c r="B26" s="17">
        <f t="shared" si="1"/>
        <v>61241429</v>
      </c>
      <c r="C26" s="12" t="s">
        <v>16</v>
      </c>
      <c r="D26" s="13" t="s">
        <v>29</v>
      </c>
      <c r="E26" s="14">
        <f t="shared" si="2"/>
        <v>862502</v>
      </c>
      <c r="F26" s="15">
        <f t="shared" si="2"/>
        <v>1164498</v>
      </c>
      <c r="G26" s="15">
        <f t="shared" si="2"/>
        <v>2027000</v>
      </c>
      <c r="H26" s="15"/>
      <c r="I26" s="15"/>
      <c r="J26" s="15">
        <v>5000000</v>
      </c>
      <c r="K26" s="15">
        <f t="shared" si="3"/>
        <v>55378927</v>
      </c>
    </row>
    <row r="27" spans="1:11" ht="15.75" customHeight="1" x14ac:dyDescent="0.25">
      <c r="A27" s="16">
        <f t="shared" si="0"/>
        <v>18</v>
      </c>
      <c r="B27" s="17">
        <f t="shared" si="1"/>
        <v>55378927</v>
      </c>
      <c r="C27" s="12" t="s">
        <v>17</v>
      </c>
      <c r="D27" s="13" t="s">
        <v>30</v>
      </c>
      <c r="E27" s="14">
        <f t="shared" ref="E27:G42" si="4">+E26</f>
        <v>862502</v>
      </c>
      <c r="F27" s="15">
        <f t="shared" si="4"/>
        <v>1164498</v>
      </c>
      <c r="G27" s="15">
        <f t="shared" si="4"/>
        <v>2027000</v>
      </c>
      <c r="H27" s="15"/>
      <c r="I27" s="15"/>
      <c r="J27" s="15"/>
      <c r="K27" s="15">
        <f t="shared" si="3"/>
        <v>54516425</v>
      </c>
    </row>
    <row r="28" spans="1:11" ht="15.75" customHeight="1" x14ac:dyDescent="0.25">
      <c r="A28" s="16">
        <f t="shared" si="0"/>
        <v>19</v>
      </c>
      <c r="B28" s="17">
        <f t="shared" si="1"/>
        <v>54516425</v>
      </c>
      <c r="C28" s="12" t="s">
        <v>18</v>
      </c>
      <c r="D28" s="13" t="s">
        <v>30</v>
      </c>
      <c r="E28" s="14">
        <f t="shared" si="4"/>
        <v>862502</v>
      </c>
      <c r="F28" s="15">
        <f t="shared" si="4"/>
        <v>1164498</v>
      </c>
      <c r="G28" s="15">
        <f t="shared" si="4"/>
        <v>2027000</v>
      </c>
      <c r="H28" s="15"/>
      <c r="I28" s="15"/>
      <c r="J28" s="15"/>
      <c r="K28" s="15">
        <f t="shared" si="3"/>
        <v>53653923</v>
      </c>
    </row>
    <row r="29" spans="1:11" ht="15.75" customHeight="1" x14ac:dyDescent="0.25">
      <c r="A29" s="16">
        <f t="shared" si="0"/>
        <v>20</v>
      </c>
      <c r="B29" s="17">
        <f t="shared" si="1"/>
        <v>53653923</v>
      </c>
      <c r="C29" s="12" t="s">
        <v>27</v>
      </c>
      <c r="D29" s="13" t="s">
        <v>30</v>
      </c>
      <c r="E29" s="14">
        <f t="shared" si="4"/>
        <v>862502</v>
      </c>
      <c r="F29" s="15">
        <f t="shared" si="4"/>
        <v>1164498</v>
      </c>
      <c r="G29" s="15">
        <f t="shared" si="4"/>
        <v>2027000</v>
      </c>
      <c r="H29" s="15"/>
      <c r="I29" s="15"/>
      <c r="J29" s="15"/>
      <c r="K29" s="15">
        <f t="shared" si="3"/>
        <v>52791421</v>
      </c>
    </row>
    <row r="30" spans="1:11" ht="15.75" customHeight="1" x14ac:dyDescent="0.25">
      <c r="A30" s="16">
        <f t="shared" si="0"/>
        <v>21</v>
      </c>
      <c r="B30" s="17">
        <f t="shared" si="1"/>
        <v>52791421</v>
      </c>
      <c r="C30" s="12" t="s">
        <v>19</v>
      </c>
      <c r="D30" s="13" t="s">
        <v>30</v>
      </c>
      <c r="E30" s="14">
        <f t="shared" si="4"/>
        <v>862502</v>
      </c>
      <c r="F30" s="15">
        <f t="shared" si="4"/>
        <v>1164498</v>
      </c>
      <c r="G30" s="15">
        <f t="shared" si="4"/>
        <v>2027000</v>
      </c>
      <c r="H30" s="15">
        <v>10000000</v>
      </c>
      <c r="I30" s="15"/>
      <c r="J30" s="15"/>
      <c r="K30" s="15">
        <f t="shared" si="3"/>
        <v>41928919</v>
      </c>
    </row>
    <row r="31" spans="1:11" ht="15.75" customHeight="1" x14ac:dyDescent="0.25">
      <c r="A31" s="16">
        <f t="shared" si="0"/>
        <v>22</v>
      </c>
      <c r="B31" s="17">
        <f t="shared" si="1"/>
        <v>41928919</v>
      </c>
      <c r="C31" s="12" t="s">
        <v>20</v>
      </c>
      <c r="D31" s="13" t="s">
        <v>30</v>
      </c>
      <c r="E31" s="14">
        <f t="shared" si="4"/>
        <v>862502</v>
      </c>
      <c r="F31" s="15">
        <f t="shared" si="4"/>
        <v>1164498</v>
      </c>
      <c r="G31" s="15">
        <f t="shared" si="4"/>
        <v>2027000</v>
      </c>
      <c r="H31" s="31"/>
      <c r="I31" s="15">
        <v>7000000</v>
      </c>
      <c r="J31" s="15"/>
      <c r="K31" s="15">
        <f t="shared" si="3"/>
        <v>34066417</v>
      </c>
    </row>
    <row r="32" spans="1:11" ht="15.75" customHeight="1" x14ac:dyDescent="0.25">
      <c r="A32" s="16">
        <f t="shared" si="0"/>
        <v>23</v>
      </c>
      <c r="B32" s="17">
        <f t="shared" si="1"/>
        <v>34066417</v>
      </c>
      <c r="C32" s="12" t="s">
        <v>21</v>
      </c>
      <c r="D32" s="13" t="s">
        <v>30</v>
      </c>
      <c r="E32" s="14">
        <f t="shared" si="4"/>
        <v>862502</v>
      </c>
      <c r="F32" s="15">
        <f t="shared" si="4"/>
        <v>1164498</v>
      </c>
      <c r="G32" s="15">
        <f t="shared" si="4"/>
        <v>2027000</v>
      </c>
      <c r="H32" s="15"/>
      <c r="I32" s="15"/>
      <c r="J32" s="15"/>
      <c r="K32" s="15">
        <f t="shared" si="3"/>
        <v>33203915</v>
      </c>
    </row>
    <row r="33" spans="1:11" ht="15.75" customHeight="1" x14ac:dyDescent="0.25">
      <c r="A33" s="16">
        <f t="shared" si="0"/>
        <v>24</v>
      </c>
      <c r="B33" s="17">
        <f t="shared" si="1"/>
        <v>33203915</v>
      </c>
      <c r="C33" s="12" t="s">
        <v>22</v>
      </c>
      <c r="D33" s="13" t="s">
        <v>30</v>
      </c>
      <c r="E33" s="14">
        <f t="shared" si="4"/>
        <v>862502</v>
      </c>
      <c r="F33" s="15">
        <f t="shared" si="4"/>
        <v>1164498</v>
      </c>
      <c r="G33" s="15">
        <f t="shared" si="4"/>
        <v>2027000</v>
      </c>
      <c r="H33" s="15"/>
      <c r="I33" s="15"/>
      <c r="J33" s="15"/>
      <c r="K33" s="15">
        <f t="shared" si="3"/>
        <v>32341413</v>
      </c>
    </row>
    <row r="34" spans="1:11" ht="15.75" customHeight="1" x14ac:dyDescent="0.25">
      <c r="A34" s="16">
        <f t="shared" si="0"/>
        <v>25</v>
      </c>
      <c r="B34" s="17">
        <f t="shared" si="1"/>
        <v>32341413</v>
      </c>
      <c r="C34" s="12" t="s">
        <v>23</v>
      </c>
      <c r="D34" s="13" t="s">
        <v>30</v>
      </c>
      <c r="E34" s="14">
        <f t="shared" si="4"/>
        <v>862502</v>
      </c>
      <c r="F34" s="15">
        <f t="shared" si="4"/>
        <v>1164498</v>
      </c>
      <c r="G34" s="15">
        <f t="shared" si="4"/>
        <v>2027000</v>
      </c>
      <c r="H34" s="15"/>
      <c r="I34" s="15"/>
      <c r="J34" s="15"/>
      <c r="K34" s="15">
        <f t="shared" si="3"/>
        <v>31478911</v>
      </c>
    </row>
    <row r="35" spans="1:11" ht="15.75" customHeight="1" x14ac:dyDescent="0.25">
      <c r="A35" s="16">
        <f t="shared" si="0"/>
        <v>26</v>
      </c>
      <c r="B35" s="17">
        <f t="shared" si="1"/>
        <v>31478911</v>
      </c>
      <c r="C35" s="12" t="s">
        <v>24</v>
      </c>
      <c r="D35" s="13" t="s">
        <v>30</v>
      </c>
      <c r="E35" s="14">
        <f t="shared" si="4"/>
        <v>862502</v>
      </c>
      <c r="F35" s="15">
        <f t="shared" si="4"/>
        <v>1164498</v>
      </c>
      <c r="G35" s="15">
        <f t="shared" si="4"/>
        <v>2027000</v>
      </c>
      <c r="H35" s="15"/>
      <c r="I35" s="15"/>
      <c r="J35" s="15"/>
      <c r="K35" s="15">
        <f t="shared" si="3"/>
        <v>30616409</v>
      </c>
    </row>
    <row r="36" spans="1:11" ht="15.75" customHeight="1" x14ac:dyDescent="0.25">
      <c r="A36" s="16">
        <f t="shared" si="0"/>
        <v>27</v>
      </c>
      <c r="B36" s="17">
        <f t="shared" si="1"/>
        <v>30616409</v>
      </c>
      <c r="C36" s="12" t="s">
        <v>25</v>
      </c>
      <c r="D36" s="13" t="s">
        <v>30</v>
      </c>
      <c r="E36" s="14">
        <f t="shared" si="4"/>
        <v>862502</v>
      </c>
      <c r="F36" s="15">
        <f t="shared" si="4"/>
        <v>1164498</v>
      </c>
      <c r="G36" s="15">
        <f t="shared" si="4"/>
        <v>2027000</v>
      </c>
      <c r="H36" s="15"/>
      <c r="I36" s="15"/>
      <c r="J36" s="15"/>
      <c r="K36" s="15">
        <f t="shared" si="3"/>
        <v>29753907</v>
      </c>
    </row>
    <row r="37" spans="1:11" ht="15.75" customHeight="1" x14ac:dyDescent="0.25">
      <c r="A37" s="16">
        <f t="shared" si="0"/>
        <v>28</v>
      </c>
      <c r="B37" s="17">
        <f t="shared" si="1"/>
        <v>29753907</v>
      </c>
      <c r="C37" s="12" t="s">
        <v>26</v>
      </c>
      <c r="D37" s="13" t="s">
        <v>30</v>
      </c>
      <c r="E37" s="14">
        <f t="shared" si="4"/>
        <v>862502</v>
      </c>
      <c r="F37" s="15">
        <f t="shared" si="4"/>
        <v>1164498</v>
      </c>
      <c r="G37" s="15">
        <f t="shared" si="4"/>
        <v>2027000</v>
      </c>
      <c r="H37" s="15"/>
      <c r="I37" s="15"/>
      <c r="J37" s="15"/>
      <c r="K37" s="15">
        <f t="shared" si="3"/>
        <v>28891405</v>
      </c>
    </row>
    <row r="38" spans="1:11" ht="15.75" customHeight="1" x14ac:dyDescent="0.25">
      <c r="A38" s="16">
        <f t="shared" si="0"/>
        <v>29</v>
      </c>
      <c r="B38" s="17">
        <f t="shared" si="1"/>
        <v>28891405</v>
      </c>
      <c r="C38" s="12" t="s">
        <v>16</v>
      </c>
      <c r="D38" s="13" t="s">
        <v>30</v>
      </c>
      <c r="E38" s="14">
        <f t="shared" si="4"/>
        <v>862502</v>
      </c>
      <c r="F38" s="15">
        <f t="shared" si="4"/>
        <v>1164498</v>
      </c>
      <c r="G38" s="15">
        <f t="shared" si="4"/>
        <v>2027000</v>
      </c>
      <c r="H38" s="15"/>
      <c r="I38" s="15"/>
      <c r="J38" s="15">
        <v>5000000</v>
      </c>
      <c r="K38" s="15">
        <f t="shared" si="3"/>
        <v>23028903</v>
      </c>
    </row>
    <row r="39" spans="1:11" ht="15.75" customHeight="1" x14ac:dyDescent="0.25">
      <c r="A39" s="16">
        <f t="shared" si="0"/>
        <v>30</v>
      </c>
      <c r="B39" s="17">
        <f t="shared" si="1"/>
        <v>23028903</v>
      </c>
      <c r="C39" s="12" t="s">
        <v>17</v>
      </c>
      <c r="D39" s="13" t="s">
        <v>31</v>
      </c>
      <c r="E39" s="14">
        <f t="shared" si="4"/>
        <v>862502</v>
      </c>
      <c r="F39" s="15">
        <f t="shared" si="4"/>
        <v>1164498</v>
      </c>
      <c r="G39" s="15">
        <f t="shared" si="4"/>
        <v>2027000</v>
      </c>
      <c r="H39" s="15"/>
      <c r="I39" s="15"/>
      <c r="J39" s="15"/>
      <c r="K39" s="15">
        <f t="shared" si="3"/>
        <v>22166401</v>
      </c>
    </row>
    <row r="40" spans="1:11" ht="15.75" customHeight="1" x14ac:dyDescent="0.25">
      <c r="A40" s="16">
        <f t="shared" si="0"/>
        <v>31</v>
      </c>
      <c r="B40" s="17">
        <f t="shared" si="1"/>
        <v>22166401</v>
      </c>
      <c r="C40" s="12" t="s">
        <v>18</v>
      </c>
      <c r="D40" s="13" t="s">
        <v>31</v>
      </c>
      <c r="E40" s="14">
        <f t="shared" si="4"/>
        <v>862502</v>
      </c>
      <c r="F40" s="15">
        <f t="shared" si="4"/>
        <v>1164498</v>
      </c>
      <c r="G40" s="15">
        <f t="shared" si="4"/>
        <v>2027000</v>
      </c>
      <c r="H40" s="15"/>
      <c r="I40" s="15"/>
      <c r="J40" s="15"/>
      <c r="K40" s="15">
        <f t="shared" si="3"/>
        <v>21303899</v>
      </c>
    </row>
    <row r="41" spans="1:11" ht="15.75" customHeight="1" x14ac:dyDescent="0.25">
      <c r="A41" s="16">
        <f t="shared" si="0"/>
        <v>32</v>
      </c>
      <c r="B41" s="17">
        <f t="shared" si="1"/>
        <v>21303899</v>
      </c>
      <c r="C41" s="12" t="s">
        <v>27</v>
      </c>
      <c r="D41" s="13" t="s">
        <v>31</v>
      </c>
      <c r="E41" s="14">
        <f t="shared" si="4"/>
        <v>862502</v>
      </c>
      <c r="F41" s="15">
        <f t="shared" si="4"/>
        <v>1164498</v>
      </c>
      <c r="G41" s="15">
        <f t="shared" si="4"/>
        <v>2027000</v>
      </c>
      <c r="H41" s="15"/>
      <c r="I41" s="15"/>
      <c r="J41" s="15"/>
      <c r="K41" s="15">
        <f t="shared" si="3"/>
        <v>20441397</v>
      </c>
    </row>
    <row r="42" spans="1:11" ht="15.75" customHeight="1" x14ac:dyDescent="0.25">
      <c r="A42" s="16">
        <f t="shared" si="0"/>
        <v>33</v>
      </c>
      <c r="B42" s="17">
        <f t="shared" si="1"/>
        <v>20441397</v>
      </c>
      <c r="C42" s="12" t="s">
        <v>19</v>
      </c>
      <c r="D42" s="13" t="s">
        <v>31</v>
      </c>
      <c r="E42" s="14">
        <f t="shared" si="4"/>
        <v>862502</v>
      </c>
      <c r="F42" s="15">
        <f t="shared" si="4"/>
        <v>1164498</v>
      </c>
      <c r="G42" s="15">
        <f t="shared" si="4"/>
        <v>2027000</v>
      </c>
      <c r="H42" s="15">
        <v>10000000</v>
      </c>
      <c r="I42" s="15"/>
      <c r="J42" s="15"/>
      <c r="K42" s="15">
        <f t="shared" si="3"/>
        <v>9578895</v>
      </c>
    </row>
    <row r="43" spans="1:11" ht="15.75" customHeight="1" x14ac:dyDescent="0.25">
      <c r="A43" s="16">
        <f t="shared" si="0"/>
        <v>34</v>
      </c>
      <c r="B43" s="17">
        <f t="shared" si="1"/>
        <v>9578895</v>
      </c>
      <c r="C43" s="12" t="s">
        <v>20</v>
      </c>
      <c r="D43" s="13" t="s">
        <v>31</v>
      </c>
      <c r="E43" s="14">
        <f t="shared" ref="E43:G58" si="5">+E42</f>
        <v>862502</v>
      </c>
      <c r="F43" s="15">
        <f t="shared" si="5"/>
        <v>1164498</v>
      </c>
      <c r="G43" s="15">
        <f t="shared" si="5"/>
        <v>2027000</v>
      </c>
      <c r="H43" s="31"/>
      <c r="I43" s="15">
        <v>7000000</v>
      </c>
      <c r="J43" s="15"/>
      <c r="K43" s="15">
        <f t="shared" si="3"/>
        <v>1716393</v>
      </c>
    </row>
    <row r="44" spans="1:11" ht="15.75" customHeight="1" x14ac:dyDescent="0.25">
      <c r="A44" s="16">
        <f t="shared" si="0"/>
        <v>35</v>
      </c>
      <c r="B44" s="17">
        <f t="shared" si="1"/>
        <v>1716393</v>
      </c>
      <c r="C44" s="30" t="s">
        <v>21</v>
      </c>
      <c r="D44" s="13" t="s">
        <v>31</v>
      </c>
      <c r="E44" s="14">
        <f t="shared" si="5"/>
        <v>862502</v>
      </c>
      <c r="F44" s="15">
        <f t="shared" si="5"/>
        <v>1164498</v>
      </c>
      <c r="G44" s="15">
        <f t="shared" si="5"/>
        <v>2027000</v>
      </c>
      <c r="H44" s="15"/>
      <c r="I44" s="15"/>
      <c r="J44" s="15"/>
      <c r="K44" s="15">
        <f t="shared" si="3"/>
        <v>853891</v>
      </c>
    </row>
    <row r="45" spans="1:11" ht="15.75" customHeight="1" x14ac:dyDescent="0.25">
      <c r="A45" s="16">
        <f t="shared" si="0"/>
        <v>36</v>
      </c>
      <c r="B45" s="17">
        <f t="shared" si="1"/>
        <v>853891</v>
      </c>
      <c r="C45" s="12" t="s">
        <v>22</v>
      </c>
      <c r="D45" s="13" t="s">
        <v>31</v>
      </c>
      <c r="E45" s="14">
        <f t="shared" si="5"/>
        <v>862502</v>
      </c>
      <c r="F45" s="15">
        <f t="shared" si="5"/>
        <v>1164498</v>
      </c>
      <c r="G45" s="15">
        <f t="shared" si="5"/>
        <v>2027000</v>
      </c>
      <c r="H45" s="15"/>
      <c r="I45" s="15"/>
      <c r="J45" s="15"/>
      <c r="K45" s="15">
        <f t="shared" si="3"/>
        <v>-8611</v>
      </c>
    </row>
    <row r="46" spans="1:11" ht="15.75" x14ac:dyDescent="0.25">
      <c r="A46" s="16">
        <f t="shared" si="0"/>
        <v>37</v>
      </c>
      <c r="B46" s="17">
        <f t="shared" si="1"/>
        <v>-8611</v>
      </c>
      <c r="C46" s="12" t="s">
        <v>23</v>
      </c>
      <c r="D46" s="13" t="s">
        <v>31</v>
      </c>
      <c r="E46" s="14">
        <f t="shared" si="5"/>
        <v>862502</v>
      </c>
      <c r="F46" s="15">
        <f t="shared" si="5"/>
        <v>1164498</v>
      </c>
      <c r="G46" s="15">
        <f t="shared" si="5"/>
        <v>2027000</v>
      </c>
      <c r="H46" s="15"/>
      <c r="I46" s="15"/>
      <c r="J46" s="15"/>
      <c r="K46" s="15">
        <f t="shared" si="3"/>
        <v>-871113</v>
      </c>
    </row>
    <row r="47" spans="1:11" ht="15.75" x14ac:dyDescent="0.25">
      <c r="A47" s="16">
        <f t="shared" si="0"/>
        <v>38</v>
      </c>
      <c r="B47" s="17">
        <f t="shared" si="1"/>
        <v>-871113</v>
      </c>
      <c r="C47" s="12" t="s">
        <v>24</v>
      </c>
      <c r="D47" s="13" t="s">
        <v>31</v>
      </c>
      <c r="E47" s="14">
        <f t="shared" si="5"/>
        <v>862502</v>
      </c>
      <c r="F47" s="15">
        <f t="shared" si="5"/>
        <v>1164498</v>
      </c>
      <c r="G47" s="15">
        <f t="shared" si="5"/>
        <v>2027000</v>
      </c>
      <c r="H47" s="15"/>
      <c r="I47" s="15"/>
      <c r="J47" s="15"/>
      <c r="K47" s="15">
        <f t="shared" si="3"/>
        <v>-1733615</v>
      </c>
    </row>
    <row r="48" spans="1:11" ht="15.75" x14ac:dyDescent="0.25">
      <c r="A48" s="16">
        <f t="shared" si="0"/>
        <v>39</v>
      </c>
      <c r="B48" s="17">
        <f t="shared" si="1"/>
        <v>-1733615</v>
      </c>
      <c r="C48" s="12" t="s">
        <v>25</v>
      </c>
      <c r="D48" s="13" t="s">
        <v>31</v>
      </c>
      <c r="E48" s="14">
        <f t="shared" si="5"/>
        <v>862502</v>
      </c>
      <c r="F48" s="15">
        <f t="shared" si="5"/>
        <v>1164498</v>
      </c>
      <c r="G48" s="15">
        <f t="shared" si="5"/>
        <v>2027000</v>
      </c>
      <c r="H48" s="15"/>
      <c r="I48" s="15"/>
      <c r="J48" s="15"/>
      <c r="K48" s="15">
        <f t="shared" si="3"/>
        <v>-2596117</v>
      </c>
    </row>
    <row r="49" spans="1:11" ht="15.75" x14ac:dyDescent="0.25">
      <c r="A49" s="16">
        <f t="shared" si="0"/>
        <v>40</v>
      </c>
      <c r="B49" s="17">
        <f t="shared" si="1"/>
        <v>-2596117</v>
      </c>
      <c r="C49" s="12" t="s">
        <v>26</v>
      </c>
      <c r="D49" s="13" t="s">
        <v>31</v>
      </c>
      <c r="E49" s="14">
        <f t="shared" si="5"/>
        <v>862502</v>
      </c>
      <c r="F49" s="15">
        <f t="shared" si="5"/>
        <v>1164498</v>
      </c>
      <c r="G49" s="15">
        <f t="shared" si="5"/>
        <v>2027000</v>
      </c>
      <c r="H49" s="15"/>
      <c r="I49" s="15"/>
      <c r="J49" s="15"/>
      <c r="K49" s="15">
        <f t="shared" si="3"/>
        <v>-3458619</v>
      </c>
    </row>
    <row r="50" spans="1:11" ht="15.75" x14ac:dyDescent="0.25">
      <c r="A50" s="16">
        <f t="shared" si="0"/>
        <v>41</v>
      </c>
      <c r="B50" s="17">
        <f t="shared" si="1"/>
        <v>-3458619</v>
      </c>
      <c r="C50" s="12" t="s">
        <v>16</v>
      </c>
      <c r="D50" s="13" t="s">
        <v>31</v>
      </c>
      <c r="E50" s="14">
        <f t="shared" si="5"/>
        <v>862502</v>
      </c>
      <c r="F50" s="15">
        <f t="shared" si="5"/>
        <v>1164498</v>
      </c>
      <c r="G50" s="15">
        <f t="shared" si="5"/>
        <v>2027000</v>
      </c>
      <c r="H50" s="15"/>
      <c r="I50" s="15"/>
      <c r="J50" s="15"/>
      <c r="K50" s="15">
        <f t="shared" si="3"/>
        <v>-4321121</v>
      </c>
    </row>
    <row r="51" spans="1:11" ht="15.75" x14ac:dyDescent="0.25">
      <c r="A51" s="16">
        <f t="shared" si="0"/>
        <v>42</v>
      </c>
      <c r="B51" s="17">
        <f t="shared" si="1"/>
        <v>-4321121</v>
      </c>
      <c r="C51" s="12" t="s">
        <v>17</v>
      </c>
      <c r="D51" s="13" t="s">
        <v>36</v>
      </c>
      <c r="E51" s="14">
        <f t="shared" si="5"/>
        <v>862502</v>
      </c>
      <c r="F51" s="15">
        <f t="shared" si="5"/>
        <v>1164498</v>
      </c>
      <c r="G51" s="15">
        <f t="shared" si="5"/>
        <v>2027000</v>
      </c>
      <c r="H51" s="15"/>
      <c r="I51" s="15"/>
      <c r="J51" s="15"/>
      <c r="K51" s="15">
        <f t="shared" si="3"/>
        <v>-5183623</v>
      </c>
    </row>
    <row r="52" spans="1:11" ht="15.75" x14ac:dyDescent="0.25">
      <c r="A52" s="16">
        <f t="shared" si="0"/>
        <v>43</v>
      </c>
      <c r="B52" s="17">
        <f t="shared" si="1"/>
        <v>-5183623</v>
      </c>
      <c r="C52" s="12" t="s">
        <v>18</v>
      </c>
      <c r="D52" s="13" t="s">
        <v>36</v>
      </c>
      <c r="E52" s="14">
        <f t="shared" si="5"/>
        <v>862502</v>
      </c>
      <c r="F52" s="15">
        <f t="shared" si="5"/>
        <v>1164498</v>
      </c>
      <c r="G52" s="15">
        <f t="shared" si="5"/>
        <v>2027000</v>
      </c>
      <c r="H52" s="15"/>
      <c r="I52" s="15"/>
      <c r="J52" s="15"/>
      <c r="K52" s="15">
        <f t="shared" si="3"/>
        <v>-6046125</v>
      </c>
    </row>
    <row r="53" spans="1:11" ht="15.75" x14ac:dyDescent="0.25">
      <c r="A53" s="16">
        <f t="shared" si="0"/>
        <v>44</v>
      </c>
      <c r="B53" s="17">
        <f t="shared" si="1"/>
        <v>-6046125</v>
      </c>
      <c r="C53" s="12" t="s">
        <v>27</v>
      </c>
      <c r="D53" s="13" t="s">
        <v>36</v>
      </c>
      <c r="E53" s="14">
        <f t="shared" si="5"/>
        <v>862502</v>
      </c>
      <c r="F53" s="15">
        <f t="shared" si="5"/>
        <v>1164498</v>
      </c>
      <c r="G53" s="15">
        <f t="shared" si="5"/>
        <v>2027000</v>
      </c>
      <c r="H53" s="15"/>
      <c r="I53" s="15"/>
      <c r="J53" s="15"/>
      <c r="K53" s="15">
        <f t="shared" si="3"/>
        <v>-6908627</v>
      </c>
    </row>
    <row r="54" spans="1:11" ht="15.75" x14ac:dyDescent="0.25">
      <c r="A54" s="16">
        <f t="shared" si="0"/>
        <v>45</v>
      </c>
      <c r="B54" s="17">
        <f t="shared" si="1"/>
        <v>-6908627</v>
      </c>
      <c r="C54" s="12" t="s">
        <v>19</v>
      </c>
      <c r="D54" s="13" t="s">
        <v>36</v>
      </c>
      <c r="E54" s="14">
        <f t="shared" si="5"/>
        <v>862502</v>
      </c>
      <c r="F54" s="15">
        <f t="shared" si="5"/>
        <v>1164498</v>
      </c>
      <c r="G54" s="15">
        <f t="shared" si="5"/>
        <v>2027000</v>
      </c>
      <c r="H54" s="15"/>
      <c r="I54" s="15"/>
      <c r="J54" s="15"/>
      <c r="K54" s="15">
        <f t="shared" si="3"/>
        <v>-7771129</v>
      </c>
    </row>
    <row r="55" spans="1:11" ht="15.75" x14ac:dyDescent="0.25">
      <c r="A55" s="16">
        <f t="shared" si="0"/>
        <v>46</v>
      </c>
      <c r="B55" s="17">
        <f t="shared" si="1"/>
        <v>-7771129</v>
      </c>
      <c r="C55" s="12" t="s">
        <v>20</v>
      </c>
      <c r="D55" s="13" t="s">
        <v>36</v>
      </c>
      <c r="E55" s="14">
        <f t="shared" si="5"/>
        <v>862502</v>
      </c>
      <c r="F55" s="15">
        <f t="shared" si="5"/>
        <v>1164498</v>
      </c>
      <c r="G55" s="15">
        <f t="shared" si="5"/>
        <v>2027000</v>
      </c>
      <c r="H55" s="31"/>
      <c r="I55" s="15"/>
      <c r="J55" s="15"/>
      <c r="K55" s="15">
        <f t="shared" si="3"/>
        <v>-8633631</v>
      </c>
    </row>
    <row r="56" spans="1:11" ht="15.75" x14ac:dyDescent="0.25">
      <c r="A56" s="16">
        <f t="shared" si="0"/>
        <v>47</v>
      </c>
      <c r="B56" s="17">
        <f t="shared" si="1"/>
        <v>-8633631</v>
      </c>
      <c r="C56" s="30" t="s">
        <v>21</v>
      </c>
      <c r="D56" s="13" t="s">
        <v>36</v>
      </c>
      <c r="E56" s="14">
        <f t="shared" si="5"/>
        <v>862502</v>
      </c>
      <c r="F56" s="15">
        <f t="shared" si="5"/>
        <v>1164498</v>
      </c>
      <c r="G56" s="15">
        <f t="shared" si="5"/>
        <v>2027000</v>
      </c>
      <c r="H56" s="15"/>
      <c r="I56" s="15"/>
      <c r="J56" s="15"/>
      <c r="K56" s="15">
        <f t="shared" si="3"/>
        <v>-9496133</v>
      </c>
    </row>
    <row r="57" spans="1:11" ht="15.75" x14ac:dyDescent="0.25">
      <c r="A57" s="16">
        <f t="shared" si="0"/>
        <v>48</v>
      </c>
      <c r="B57" s="17">
        <f t="shared" si="1"/>
        <v>-9496133</v>
      </c>
      <c r="C57" s="12" t="s">
        <v>22</v>
      </c>
      <c r="D57" s="13" t="s">
        <v>36</v>
      </c>
      <c r="E57" s="14">
        <f t="shared" si="5"/>
        <v>862502</v>
      </c>
      <c r="F57" s="15">
        <f t="shared" si="5"/>
        <v>1164498</v>
      </c>
      <c r="G57" s="15">
        <f t="shared" si="5"/>
        <v>2027000</v>
      </c>
      <c r="H57" s="15"/>
      <c r="I57" s="15"/>
      <c r="J57" s="15"/>
      <c r="K57" s="15">
        <f t="shared" si="3"/>
        <v>-10358635</v>
      </c>
    </row>
    <row r="58" spans="1:11" ht="15.75" x14ac:dyDescent="0.25">
      <c r="A58" s="16">
        <f t="shared" si="0"/>
        <v>49</v>
      </c>
      <c r="B58" s="17">
        <f t="shared" si="1"/>
        <v>-10358635</v>
      </c>
      <c r="C58" s="12" t="s">
        <v>23</v>
      </c>
      <c r="D58" s="13" t="s">
        <v>36</v>
      </c>
      <c r="E58" s="14">
        <f t="shared" si="5"/>
        <v>862502</v>
      </c>
      <c r="F58" s="15">
        <f t="shared" si="5"/>
        <v>1164498</v>
      </c>
      <c r="G58" s="15">
        <f t="shared" si="5"/>
        <v>2027000</v>
      </c>
      <c r="H58" s="15"/>
      <c r="I58" s="15"/>
      <c r="J58" s="15"/>
      <c r="K58" s="15">
        <f t="shared" si="3"/>
        <v>-11221137</v>
      </c>
    </row>
    <row r="59" spans="1:11" ht="15.75" x14ac:dyDescent="0.25">
      <c r="A59" s="16">
        <f t="shared" si="0"/>
        <v>50</v>
      </c>
      <c r="B59" s="17">
        <f t="shared" si="1"/>
        <v>-11221137</v>
      </c>
      <c r="C59" s="12" t="s">
        <v>24</v>
      </c>
      <c r="D59" s="13" t="s">
        <v>36</v>
      </c>
      <c r="E59" s="14">
        <f t="shared" ref="E59:G74" si="6">+E58</f>
        <v>862502</v>
      </c>
      <c r="F59" s="15">
        <f t="shared" si="6"/>
        <v>1164498</v>
      </c>
      <c r="G59" s="15">
        <f t="shared" si="6"/>
        <v>2027000</v>
      </c>
      <c r="H59" s="15"/>
      <c r="I59" s="15"/>
      <c r="J59" s="15"/>
      <c r="K59" s="15">
        <f t="shared" si="3"/>
        <v>-12083639</v>
      </c>
    </row>
    <row r="60" spans="1:11" ht="15.75" x14ac:dyDescent="0.25">
      <c r="A60" s="16">
        <f t="shared" si="0"/>
        <v>51</v>
      </c>
      <c r="B60" s="17">
        <f t="shared" si="1"/>
        <v>-12083639</v>
      </c>
      <c r="C60" s="12" t="s">
        <v>25</v>
      </c>
      <c r="D60" s="13" t="s">
        <v>36</v>
      </c>
      <c r="E60" s="14">
        <f t="shared" si="6"/>
        <v>862502</v>
      </c>
      <c r="F60" s="15">
        <f t="shared" si="6"/>
        <v>1164498</v>
      </c>
      <c r="G60" s="15">
        <f t="shared" si="6"/>
        <v>2027000</v>
      </c>
      <c r="H60" s="15"/>
      <c r="I60" s="15"/>
      <c r="J60" s="15"/>
      <c r="K60" s="15">
        <f t="shared" si="3"/>
        <v>-12946141</v>
      </c>
    </row>
    <row r="61" spans="1:11" ht="15.75" x14ac:dyDescent="0.25">
      <c r="A61" s="16">
        <f t="shared" si="0"/>
        <v>52</v>
      </c>
      <c r="B61" s="17">
        <f t="shared" si="1"/>
        <v>-12946141</v>
      </c>
      <c r="C61" s="12" t="s">
        <v>26</v>
      </c>
      <c r="D61" s="13" t="s">
        <v>36</v>
      </c>
      <c r="E61" s="14">
        <f t="shared" si="6"/>
        <v>862502</v>
      </c>
      <c r="F61" s="15">
        <f t="shared" si="6"/>
        <v>1164498</v>
      </c>
      <c r="G61" s="15">
        <f t="shared" si="6"/>
        <v>2027000</v>
      </c>
      <c r="H61" s="15"/>
      <c r="I61" s="15"/>
      <c r="J61" s="15"/>
      <c r="K61" s="15">
        <f t="shared" si="3"/>
        <v>-13808643</v>
      </c>
    </row>
    <row r="62" spans="1:11" ht="15.75" x14ac:dyDescent="0.25">
      <c r="A62" s="16">
        <f t="shared" si="0"/>
        <v>53</v>
      </c>
      <c r="B62" s="17">
        <f t="shared" si="1"/>
        <v>-13808643</v>
      </c>
      <c r="C62" s="12" t="s">
        <v>16</v>
      </c>
      <c r="D62" s="13" t="s">
        <v>36</v>
      </c>
      <c r="E62" s="14">
        <f t="shared" si="6"/>
        <v>862502</v>
      </c>
      <c r="F62" s="15">
        <f t="shared" si="6"/>
        <v>1164498</v>
      </c>
      <c r="G62" s="15">
        <f t="shared" si="6"/>
        <v>2027000</v>
      </c>
      <c r="H62" s="15"/>
      <c r="I62" s="15"/>
      <c r="J62" s="15"/>
      <c r="K62" s="15">
        <f t="shared" si="3"/>
        <v>-14671145</v>
      </c>
    </row>
    <row r="63" spans="1:11" ht="15.75" x14ac:dyDescent="0.25">
      <c r="A63" s="16">
        <f t="shared" si="0"/>
        <v>54</v>
      </c>
      <c r="B63" s="17">
        <f t="shared" si="1"/>
        <v>-14671145</v>
      </c>
      <c r="C63" s="12" t="s">
        <v>17</v>
      </c>
      <c r="D63" s="13" t="s">
        <v>61</v>
      </c>
      <c r="E63" s="14">
        <f t="shared" si="6"/>
        <v>862502</v>
      </c>
      <c r="F63" s="15">
        <f t="shared" si="6"/>
        <v>1164498</v>
      </c>
      <c r="G63" s="15">
        <f t="shared" si="6"/>
        <v>2027000</v>
      </c>
      <c r="H63" s="15"/>
      <c r="I63" s="15"/>
      <c r="J63" s="15"/>
      <c r="K63" s="15">
        <f t="shared" si="3"/>
        <v>-15533647</v>
      </c>
    </row>
    <row r="64" spans="1:11" ht="15.75" x14ac:dyDescent="0.25">
      <c r="A64" s="16">
        <f t="shared" si="0"/>
        <v>55</v>
      </c>
      <c r="B64" s="17">
        <f t="shared" si="1"/>
        <v>-15533647</v>
      </c>
      <c r="C64" s="12" t="s">
        <v>18</v>
      </c>
      <c r="D64" s="13" t="s">
        <v>61</v>
      </c>
      <c r="E64" s="14">
        <f t="shared" si="6"/>
        <v>862502</v>
      </c>
      <c r="F64" s="15">
        <f t="shared" si="6"/>
        <v>1164498</v>
      </c>
      <c r="G64" s="15">
        <f t="shared" si="6"/>
        <v>2027000</v>
      </c>
      <c r="H64" s="15"/>
      <c r="I64" s="15"/>
      <c r="J64" s="15"/>
      <c r="K64" s="15">
        <f t="shared" si="3"/>
        <v>-16396149</v>
      </c>
    </row>
    <row r="65" spans="1:11" ht="15.75" x14ac:dyDescent="0.25">
      <c r="A65" s="16">
        <f t="shared" si="0"/>
        <v>56</v>
      </c>
      <c r="B65" s="17">
        <f t="shared" si="1"/>
        <v>-16396149</v>
      </c>
      <c r="C65" s="12" t="s">
        <v>27</v>
      </c>
      <c r="D65" s="13" t="s">
        <v>61</v>
      </c>
      <c r="E65" s="14">
        <f t="shared" si="6"/>
        <v>862502</v>
      </c>
      <c r="F65" s="15">
        <f t="shared" si="6"/>
        <v>1164498</v>
      </c>
      <c r="G65" s="15">
        <f t="shared" si="6"/>
        <v>2027000</v>
      </c>
      <c r="H65" s="15"/>
      <c r="I65" s="15"/>
      <c r="J65" s="15"/>
      <c r="K65" s="15">
        <f t="shared" si="3"/>
        <v>-17258651</v>
      </c>
    </row>
    <row r="66" spans="1:11" ht="15.75" x14ac:dyDescent="0.25">
      <c r="A66" s="16">
        <f t="shared" si="0"/>
        <v>57</v>
      </c>
      <c r="B66" s="17">
        <f t="shared" si="1"/>
        <v>-17258651</v>
      </c>
      <c r="C66" s="12" t="s">
        <v>19</v>
      </c>
      <c r="D66" s="13" t="s">
        <v>61</v>
      </c>
      <c r="E66" s="14">
        <f t="shared" si="6"/>
        <v>862502</v>
      </c>
      <c r="F66" s="15">
        <f t="shared" si="6"/>
        <v>1164498</v>
      </c>
      <c r="G66" s="15">
        <f t="shared" si="6"/>
        <v>2027000</v>
      </c>
      <c r="H66" s="15"/>
      <c r="I66" s="15"/>
      <c r="J66" s="15"/>
      <c r="K66" s="15">
        <f t="shared" si="3"/>
        <v>-18121153</v>
      </c>
    </row>
    <row r="67" spans="1:11" ht="15.75" x14ac:dyDescent="0.25">
      <c r="A67" s="16">
        <f t="shared" si="0"/>
        <v>58</v>
      </c>
      <c r="B67" s="17">
        <f t="shared" si="1"/>
        <v>-18121153</v>
      </c>
      <c r="C67" s="12" t="s">
        <v>20</v>
      </c>
      <c r="D67" s="13" t="s">
        <v>61</v>
      </c>
      <c r="E67" s="14">
        <f t="shared" si="6"/>
        <v>862502</v>
      </c>
      <c r="F67" s="15">
        <f t="shared" si="6"/>
        <v>1164498</v>
      </c>
      <c r="G67" s="15">
        <f t="shared" si="6"/>
        <v>2027000</v>
      </c>
      <c r="H67" s="31"/>
      <c r="I67" s="15"/>
      <c r="J67" s="15"/>
      <c r="K67" s="15">
        <f t="shared" si="3"/>
        <v>-18983655</v>
      </c>
    </row>
    <row r="68" spans="1:11" ht="15.75" x14ac:dyDescent="0.25">
      <c r="A68" s="16">
        <f t="shared" si="0"/>
        <v>59</v>
      </c>
      <c r="B68" s="17">
        <f t="shared" si="1"/>
        <v>-18983655</v>
      </c>
      <c r="C68" s="30" t="s">
        <v>21</v>
      </c>
      <c r="D68" s="13" t="s">
        <v>61</v>
      </c>
      <c r="E68" s="14">
        <f t="shared" si="6"/>
        <v>862502</v>
      </c>
      <c r="F68" s="15">
        <f t="shared" si="6"/>
        <v>1164498</v>
      </c>
      <c r="G68" s="15">
        <f t="shared" si="6"/>
        <v>2027000</v>
      </c>
      <c r="H68" s="15"/>
      <c r="I68" s="15"/>
      <c r="J68" s="15"/>
      <c r="K68" s="15">
        <f t="shared" si="3"/>
        <v>-19846157</v>
      </c>
    </row>
    <row r="69" spans="1:11" ht="15.75" x14ac:dyDescent="0.25">
      <c r="A69" s="16">
        <f t="shared" si="0"/>
        <v>60</v>
      </c>
      <c r="B69" s="17">
        <f t="shared" si="1"/>
        <v>-19846157</v>
      </c>
      <c r="C69" s="12" t="s">
        <v>22</v>
      </c>
      <c r="D69" s="13" t="s">
        <v>61</v>
      </c>
      <c r="E69" s="14">
        <f t="shared" si="6"/>
        <v>862502</v>
      </c>
      <c r="F69" s="15">
        <f t="shared" si="6"/>
        <v>1164498</v>
      </c>
      <c r="G69" s="15">
        <f t="shared" si="6"/>
        <v>2027000</v>
      </c>
      <c r="H69" s="15"/>
      <c r="I69" s="15"/>
      <c r="J69" s="15"/>
      <c r="K69" s="15">
        <f t="shared" si="3"/>
        <v>-20708659</v>
      </c>
    </row>
    <row r="70" spans="1:11" ht="15.75" x14ac:dyDescent="0.25">
      <c r="A70" s="16">
        <f t="shared" si="0"/>
        <v>61</v>
      </c>
      <c r="B70" s="17">
        <f t="shared" si="1"/>
        <v>-20708659</v>
      </c>
      <c r="C70" s="12" t="s">
        <v>23</v>
      </c>
      <c r="D70" s="13" t="s">
        <v>61</v>
      </c>
      <c r="E70" s="14">
        <f t="shared" si="6"/>
        <v>862502</v>
      </c>
      <c r="F70" s="15">
        <f t="shared" si="6"/>
        <v>1164498</v>
      </c>
      <c r="G70" s="15">
        <f t="shared" si="6"/>
        <v>2027000</v>
      </c>
      <c r="H70" s="15"/>
      <c r="I70" s="15"/>
      <c r="J70" s="15"/>
      <c r="K70" s="15">
        <f t="shared" si="3"/>
        <v>-21571161</v>
      </c>
    </row>
    <row r="71" spans="1:11" ht="15.75" x14ac:dyDescent="0.25">
      <c r="A71" s="16">
        <f t="shared" si="0"/>
        <v>62</v>
      </c>
      <c r="B71" s="17">
        <f t="shared" si="1"/>
        <v>-21571161</v>
      </c>
      <c r="C71" s="12" t="s">
        <v>24</v>
      </c>
      <c r="D71" s="13" t="s">
        <v>61</v>
      </c>
      <c r="E71" s="14">
        <f t="shared" si="6"/>
        <v>862502</v>
      </c>
      <c r="F71" s="15">
        <f t="shared" si="6"/>
        <v>1164498</v>
      </c>
      <c r="G71" s="15">
        <f t="shared" si="6"/>
        <v>2027000</v>
      </c>
      <c r="H71" s="15"/>
      <c r="I71" s="15"/>
      <c r="J71" s="15"/>
      <c r="K71" s="15">
        <f t="shared" si="3"/>
        <v>-22433663</v>
      </c>
    </row>
    <row r="72" spans="1:11" ht="15.75" x14ac:dyDescent="0.25">
      <c r="A72" s="16">
        <f t="shared" si="0"/>
        <v>63</v>
      </c>
      <c r="B72" s="17">
        <f t="shared" si="1"/>
        <v>-22433663</v>
      </c>
      <c r="C72" s="12" t="s">
        <v>25</v>
      </c>
      <c r="D72" s="13" t="s">
        <v>61</v>
      </c>
      <c r="E72" s="14">
        <f t="shared" si="6"/>
        <v>862502</v>
      </c>
      <c r="F72" s="15">
        <f t="shared" si="6"/>
        <v>1164498</v>
      </c>
      <c r="G72" s="15">
        <f t="shared" si="6"/>
        <v>2027000</v>
      </c>
      <c r="H72" s="15"/>
      <c r="I72" s="15"/>
      <c r="J72" s="15"/>
      <c r="K72" s="15">
        <f t="shared" si="3"/>
        <v>-23296165</v>
      </c>
    </row>
    <row r="73" spans="1:11" ht="15.75" x14ac:dyDescent="0.25">
      <c r="A73" s="16">
        <f t="shared" si="0"/>
        <v>64</v>
      </c>
      <c r="B73" s="17">
        <f t="shared" si="1"/>
        <v>-23296165</v>
      </c>
      <c r="C73" s="12" t="s">
        <v>26</v>
      </c>
      <c r="D73" s="13" t="s">
        <v>61</v>
      </c>
      <c r="E73" s="14">
        <f t="shared" si="6"/>
        <v>862502</v>
      </c>
      <c r="F73" s="15">
        <f t="shared" si="6"/>
        <v>1164498</v>
      </c>
      <c r="G73" s="15">
        <f t="shared" si="6"/>
        <v>2027000</v>
      </c>
      <c r="H73" s="15"/>
      <c r="I73" s="15"/>
      <c r="J73" s="15"/>
      <c r="K73" s="15">
        <f t="shared" si="3"/>
        <v>-24158667</v>
      </c>
    </row>
    <row r="74" spans="1:11" ht="15.75" x14ac:dyDescent="0.25">
      <c r="A74" s="16">
        <f t="shared" si="0"/>
        <v>65</v>
      </c>
      <c r="B74" s="17">
        <f t="shared" si="1"/>
        <v>-24158667</v>
      </c>
      <c r="C74" s="12" t="s">
        <v>16</v>
      </c>
      <c r="D74" s="13" t="s">
        <v>61</v>
      </c>
      <c r="E74" s="14">
        <f t="shared" si="6"/>
        <v>862502</v>
      </c>
      <c r="F74" s="15">
        <f t="shared" si="6"/>
        <v>1164498</v>
      </c>
      <c r="G74" s="15">
        <f t="shared" si="6"/>
        <v>2027000</v>
      </c>
      <c r="H74" s="15"/>
      <c r="I74" s="15"/>
      <c r="J74" s="15"/>
      <c r="K74" s="15">
        <f t="shared" si="3"/>
        <v>-25021169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-25021169</v>
      </c>
      <c r="C75" s="12" t="s">
        <v>17</v>
      </c>
      <c r="D75" s="13" t="s">
        <v>60</v>
      </c>
      <c r="E75" s="14">
        <f t="shared" ref="E75:G80" si="9">+E74</f>
        <v>862502</v>
      </c>
      <c r="F75" s="15">
        <f t="shared" si="9"/>
        <v>1164498</v>
      </c>
      <c r="G75" s="15">
        <f t="shared" si="9"/>
        <v>2027000</v>
      </c>
      <c r="H75" s="15"/>
      <c r="I75" s="15"/>
      <c r="J75" s="15"/>
      <c r="K75" s="15">
        <f t="shared" ref="K75:K80" si="10">B75-E75-H75-I75-J75</f>
        <v>-25883671</v>
      </c>
    </row>
    <row r="76" spans="1:11" ht="15.75" x14ac:dyDescent="0.25">
      <c r="A76" s="16">
        <f t="shared" si="7"/>
        <v>67</v>
      </c>
      <c r="B76" s="17">
        <f t="shared" si="8"/>
        <v>-25883671</v>
      </c>
      <c r="C76" s="12" t="s">
        <v>18</v>
      </c>
      <c r="D76" s="13" t="s">
        <v>60</v>
      </c>
      <c r="E76" s="14">
        <f t="shared" si="9"/>
        <v>862502</v>
      </c>
      <c r="F76" s="15">
        <f t="shared" si="9"/>
        <v>1164498</v>
      </c>
      <c r="G76" s="15">
        <f t="shared" si="9"/>
        <v>2027000</v>
      </c>
      <c r="H76" s="15"/>
      <c r="I76" s="15"/>
      <c r="J76" s="15"/>
      <c r="K76" s="15">
        <f t="shared" si="10"/>
        <v>-26746173</v>
      </c>
    </row>
    <row r="77" spans="1:11" ht="15.75" x14ac:dyDescent="0.25">
      <c r="A77" s="16">
        <f t="shared" si="7"/>
        <v>68</v>
      </c>
      <c r="B77" s="17">
        <f t="shared" si="8"/>
        <v>-26746173</v>
      </c>
      <c r="C77" s="12" t="s">
        <v>27</v>
      </c>
      <c r="D77" s="13" t="s">
        <v>60</v>
      </c>
      <c r="E77" s="14">
        <f t="shared" si="9"/>
        <v>862502</v>
      </c>
      <c r="F77" s="15">
        <f t="shared" si="9"/>
        <v>1164498</v>
      </c>
      <c r="G77" s="15">
        <f t="shared" si="9"/>
        <v>2027000</v>
      </c>
      <c r="H77" s="15"/>
      <c r="I77" s="15"/>
      <c r="J77" s="15"/>
      <c r="K77" s="15">
        <f t="shared" si="10"/>
        <v>-27608675</v>
      </c>
    </row>
    <row r="78" spans="1:11" ht="15.75" x14ac:dyDescent="0.25">
      <c r="A78" s="16">
        <f t="shared" si="7"/>
        <v>69</v>
      </c>
      <c r="B78" s="17">
        <f t="shared" si="8"/>
        <v>-27608675</v>
      </c>
      <c r="C78" s="12" t="s">
        <v>19</v>
      </c>
      <c r="D78" s="13" t="s">
        <v>60</v>
      </c>
      <c r="E78" s="14">
        <f t="shared" si="9"/>
        <v>862502</v>
      </c>
      <c r="F78" s="15">
        <f t="shared" si="9"/>
        <v>1164498</v>
      </c>
      <c r="G78" s="15">
        <f t="shared" si="9"/>
        <v>2027000</v>
      </c>
      <c r="H78" s="15"/>
      <c r="I78" s="15"/>
      <c r="J78" s="15"/>
      <c r="K78" s="15">
        <f t="shared" si="10"/>
        <v>-28471177</v>
      </c>
    </row>
    <row r="79" spans="1:11" ht="15.75" x14ac:dyDescent="0.25">
      <c r="A79" s="16">
        <f t="shared" si="7"/>
        <v>70</v>
      </c>
      <c r="B79" s="17">
        <f t="shared" si="8"/>
        <v>-28471177</v>
      </c>
      <c r="C79" s="12" t="s">
        <v>20</v>
      </c>
      <c r="D79" s="13" t="s">
        <v>60</v>
      </c>
      <c r="E79" s="14">
        <f t="shared" si="9"/>
        <v>862502</v>
      </c>
      <c r="F79" s="15">
        <f t="shared" si="9"/>
        <v>1164498</v>
      </c>
      <c r="G79" s="15">
        <f t="shared" si="9"/>
        <v>2027000</v>
      </c>
      <c r="H79" s="15"/>
      <c r="I79" s="15"/>
      <c r="J79" s="15"/>
      <c r="K79" s="15">
        <f t="shared" si="10"/>
        <v>-29333679</v>
      </c>
    </row>
    <row r="80" spans="1:11" ht="15.75" x14ac:dyDescent="0.25">
      <c r="A80" s="16">
        <f t="shared" si="7"/>
        <v>71</v>
      </c>
      <c r="B80" s="17">
        <f t="shared" si="8"/>
        <v>-29333679</v>
      </c>
      <c r="E80" s="14">
        <f t="shared" si="9"/>
        <v>862502</v>
      </c>
      <c r="F80" s="15">
        <f t="shared" si="9"/>
        <v>1164498</v>
      </c>
      <c r="G80" s="15">
        <f t="shared" si="9"/>
        <v>2027000</v>
      </c>
      <c r="H80" s="15"/>
      <c r="I80" s="15"/>
      <c r="J80" s="15"/>
      <c r="K80" s="15">
        <f t="shared" si="10"/>
        <v>-30196181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s="2" customFormat="1" x14ac:dyDescent="0.25">
      <c r="A3" s="19" t="s">
        <v>110</v>
      </c>
      <c r="B3" s="19"/>
      <c r="C3" s="19"/>
    </row>
    <row r="4" spans="1:11" s="2" customFormat="1" x14ac:dyDescent="0.25">
      <c r="A4" s="19" t="s">
        <v>111</v>
      </c>
      <c r="B4" s="19"/>
      <c r="C4" s="19" t="s">
        <v>34</v>
      </c>
    </row>
    <row r="5" spans="1:11" s="2" customFormat="1" x14ac:dyDescent="0.25">
      <c r="A5" s="19" t="s">
        <v>2</v>
      </c>
      <c r="B5" s="19"/>
      <c r="C5" s="21">
        <v>130000000</v>
      </c>
      <c r="D5" s="6"/>
    </row>
    <row r="6" spans="1:11" s="2" customFormat="1" x14ac:dyDescent="0.25">
      <c r="A6" s="19" t="s">
        <v>3</v>
      </c>
      <c r="B6" s="19"/>
      <c r="C6" s="20">
        <v>1.2E-2</v>
      </c>
    </row>
    <row r="7" spans="1:11" s="2" customFormat="1" x14ac:dyDescent="0.25">
      <c r="A7" s="19" t="s">
        <v>33</v>
      </c>
      <c r="B7" s="19"/>
      <c r="C7" s="19"/>
    </row>
    <row r="8" spans="1:11" s="2" customFormat="1" x14ac:dyDescent="0.25">
      <c r="A8" s="1" t="s">
        <v>35</v>
      </c>
      <c r="B8" s="1"/>
      <c r="C8" s="1"/>
      <c r="D8" s="2">
        <v>36</v>
      </c>
      <c r="E8" s="7"/>
      <c r="F8" s="8">
        <f>+C5*C6</f>
        <v>1560000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130000000</v>
      </c>
      <c r="C10" s="12" t="s">
        <v>23</v>
      </c>
      <c r="D10" s="13" t="s">
        <v>28</v>
      </c>
      <c r="E10" s="14">
        <f>3505000-F10</f>
        <v>1945000</v>
      </c>
      <c r="F10" s="18">
        <v>1560000</v>
      </c>
      <c r="G10" s="15">
        <f>+E10+F10</f>
        <v>3505000</v>
      </c>
      <c r="H10" s="15"/>
      <c r="I10" s="15"/>
      <c r="J10" s="15"/>
      <c r="K10" s="15">
        <f>B10-E10-H10-I10-J10</f>
        <v>128055000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128055000</v>
      </c>
      <c r="C11" s="12" t="s">
        <v>24</v>
      </c>
      <c r="D11" s="13" t="s">
        <v>28</v>
      </c>
      <c r="E11" s="14">
        <f t="shared" ref="E11:G26" si="2">+E10</f>
        <v>1945000</v>
      </c>
      <c r="F11" s="15">
        <f t="shared" si="2"/>
        <v>1560000</v>
      </c>
      <c r="G11" s="15">
        <f t="shared" si="2"/>
        <v>3505000</v>
      </c>
      <c r="H11" s="15"/>
      <c r="I11" s="15"/>
      <c r="J11" s="15"/>
      <c r="K11" s="15">
        <f t="shared" ref="K11:K74" si="3">B11-E11-H11-I11-J11</f>
        <v>126110000</v>
      </c>
    </row>
    <row r="12" spans="1:11" ht="15.75" customHeight="1" x14ac:dyDescent="0.25">
      <c r="A12" s="16">
        <f t="shared" si="0"/>
        <v>3</v>
      </c>
      <c r="B12" s="17">
        <f t="shared" si="1"/>
        <v>126110000</v>
      </c>
      <c r="C12" s="12" t="s">
        <v>25</v>
      </c>
      <c r="D12" s="13" t="s">
        <v>28</v>
      </c>
      <c r="E12" s="14">
        <f t="shared" si="2"/>
        <v>1945000</v>
      </c>
      <c r="F12" s="15">
        <f t="shared" si="2"/>
        <v>1560000</v>
      </c>
      <c r="G12" s="15">
        <f t="shared" si="2"/>
        <v>3505000</v>
      </c>
      <c r="H12" s="15"/>
      <c r="I12" s="15"/>
      <c r="J12" s="15"/>
      <c r="K12" s="15">
        <f t="shared" si="3"/>
        <v>124165000</v>
      </c>
    </row>
    <row r="13" spans="1:11" ht="15.75" customHeight="1" x14ac:dyDescent="0.25">
      <c r="A13" s="16">
        <f t="shared" si="0"/>
        <v>4</v>
      </c>
      <c r="B13" s="17">
        <f t="shared" si="1"/>
        <v>124165000</v>
      </c>
      <c r="C13" s="12" t="s">
        <v>26</v>
      </c>
      <c r="D13" s="13" t="s">
        <v>28</v>
      </c>
      <c r="E13" s="14">
        <f t="shared" si="2"/>
        <v>1945000</v>
      </c>
      <c r="F13" s="15">
        <f t="shared" si="2"/>
        <v>1560000</v>
      </c>
      <c r="G13" s="15">
        <f t="shared" si="2"/>
        <v>3505000</v>
      </c>
      <c r="H13" s="15"/>
      <c r="I13" s="15"/>
      <c r="J13" s="15"/>
      <c r="K13" s="15">
        <f t="shared" si="3"/>
        <v>122220000</v>
      </c>
    </row>
    <row r="14" spans="1:11" ht="15.75" customHeight="1" x14ac:dyDescent="0.25">
      <c r="A14" s="16">
        <f t="shared" si="0"/>
        <v>5</v>
      </c>
      <c r="B14" s="17">
        <f t="shared" si="1"/>
        <v>122220000</v>
      </c>
      <c r="C14" s="12" t="s">
        <v>16</v>
      </c>
      <c r="D14" s="13" t="s">
        <v>28</v>
      </c>
      <c r="E14" s="14">
        <f t="shared" si="2"/>
        <v>1945000</v>
      </c>
      <c r="F14" s="15">
        <f t="shared" si="2"/>
        <v>1560000</v>
      </c>
      <c r="G14" s="15">
        <f t="shared" si="2"/>
        <v>3505000</v>
      </c>
      <c r="H14" s="15"/>
      <c r="I14" s="15"/>
      <c r="J14" s="15"/>
      <c r="K14" s="15">
        <f t="shared" si="3"/>
        <v>120275000</v>
      </c>
    </row>
    <row r="15" spans="1:11" ht="15.75" customHeight="1" x14ac:dyDescent="0.25">
      <c r="A15" s="16">
        <f t="shared" si="0"/>
        <v>6</v>
      </c>
      <c r="B15" s="17">
        <f t="shared" si="1"/>
        <v>120275000</v>
      </c>
      <c r="C15" s="12" t="s">
        <v>17</v>
      </c>
      <c r="D15" s="13" t="s">
        <v>29</v>
      </c>
      <c r="E15" s="14">
        <f t="shared" si="2"/>
        <v>1945000</v>
      </c>
      <c r="F15" s="15">
        <f t="shared" si="2"/>
        <v>1560000</v>
      </c>
      <c r="G15" s="15">
        <f t="shared" si="2"/>
        <v>3505000</v>
      </c>
      <c r="H15" s="15"/>
      <c r="I15" s="15"/>
      <c r="J15" s="15"/>
      <c r="K15" s="15">
        <f t="shared" si="3"/>
        <v>118330000</v>
      </c>
    </row>
    <row r="16" spans="1:11" ht="15.75" customHeight="1" x14ac:dyDescent="0.25">
      <c r="A16" s="16">
        <f t="shared" si="0"/>
        <v>7</v>
      </c>
      <c r="B16" s="17">
        <f t="shared" si="1"/>
        <v>118330000</v>
      </c>
      <c r="C16" s="12" t="s">
        <v>18</v>
      </c>
      <c r="D16" s="13" t="s">
        <v>29</v>
      </c>
      <c r="E16" s="14">
        <f t="shared" si="2"/>
        <v>1945000</v>
      </c>
      <c r="F16" s="15">
        <f t="shared" si="2"/>
        <v>1560000</v>
      </c>
      <c r="G16" s="15">
        <f t="shared" si="2"/>
        <v>3505000</v>
      </c>
      <c r="H16" s="15"/>
      <c r="I16" s="15"/>
      <c r="J16" s="15"/>
      <c r="K16" s="15">
        <f t="shared" si="3"/>
        <v>116385000</v>
      </c>
    </row>
    <row r="17" spans="1:11" ht="15.75" customHeight="1" x14ac:dyDescent="0.25">
      <c r="A17" s="16">
        <f t="shared" si="0"/>
        <v>8</v>
      </c>
      <c r="B17" s="17">
        <f t="shared" si="1"/>
        <v>116385000</v>
      </c>
      <c r="C17" s="12" t="s">
        <v>27</v>
      </c>
      <c r="D17" s="13" t="s">
        <v>29</v>
      </c>
      <c r="E17" s="14">
        <f t="shared" si="2"/>
        <v>1945000</v>
      </c>
      <c r="F17" s="15">
        <f t="shared" si="2"/>
        <v>1560000</v>
      </c>
      <c r="G17" s="15">
        <f t="shared" si="2"/>
        <v>3505000</v>
      </c>
      <c r="H17" s="15"/>
      <c r="I17" s="15"/>
      <c r="J17" s="15"/>
      <c r="K17" s="15">
        <f t="shared" si="3"/>
        <v>114440000</v>
      </c>
    </row>
    <row r="18" spans="1:11" ht="15.75" customHeight="1" x14ac:dyDescent="0.25">
      <c r="A18" s="16">
        <f t="shared" si="0"/>
        <v>9</v>
      </c>
      <c r="B18" s="17">
        <f t="shared" si="1"/>
        <v>114440000</v>
      </c>
      <c r="C18" s="12" t="s">
        <v>19</v>
      </c>
      <c r="D18" s="13" t="s">
        <v>29</v>
      </c>
      <c r="E18" s="14">
        <f t="shared" si="2"/>
        <v>1945000</v>
      </c>
      <c r="F18" s="15">
        <f t="shared" si="2"/>
        <v>1560000</v>
      </c>
      <c r="G18" s="15">
        <f t="shared" si="2"/>
        <v>3505000</v>
      </c>
      <c r="H18" s="15">
        <v>20000000</v>
      </c>
      <c r="I18" s="15"/>
      <c r="J18" s="15"/>
      <c r="K18" s="15">
        <f t="shared" si="3"/>
        <v>92495000</v>
      </c>
    </row>
    <row r="19" spans="1:11" ht="15.75" customHeight="1" x14ac:dyDescent="0.25">
      <c r="A19" s="16">
        <f t="shared" si="0"/>
        <v>10</v>
      </c>
      <c r="B19" s="17">
        <f t="shared" si="1"/>
        <v>92495000</v>
      </c>
      <c r="C19" s="12" t="s">
        <v>20</v>
      </c>
      <c r="D19" s="13" t="s">
        <v>29</v>
      </c>
      <c r="E19" s="14">
        <f t="shared" si="2"/>
        <v>1945000</v>
      </c>
      <c r="F19" s="15">
        <f t="shared" si="2"/>
        <v>1560000</v>
      </c>
      <c r="G19" s="15">
        <f t="shared" si="2"/>
        <v>3505000</v>
      </c>
      <c r="H19" s="31"/>
      <c r="I19" s="15"/>
      <c r="J19" s="15"/>
      <c r="K19" s="15">
        <f t="shared" si="3"/>
        <v>90550000</v>
      </c>
    </row>
    <row r="20" spans="1:11" ht="15.75" customHeight="1" x14ac:dyDescent="0.25">
      <c r="A20" s="16">
        <f t="shared" si="0"/>
        <v>11</v>
      </c>
      <c r="B20" s="17">
        <f t="shared" si="1"/>
        <v>90550000</v>
      </c>
      <c r="C20" s="12" t="s">
        <v>21</v>
      </c>
      <c r="D20" s="13" t="s">
        <v>29</v>
      </c>
      <c r="E20" s="14">
        <f t="shared" si="2"/>
        <v>1945000</v>
      </c>
      <c r="F20" s="15">
        <f t="shared" si="2"/>
        <v>1560000</v>
      </c>
      <c r="G20" s="15">
        <f t="shared" si="2"/>
        <v>3505000</v>
      </c>
      <c r="H20" s="15"/>
      <c r="I20" s="15"/>
      <c r="J20" s="15"/>
      <c r="K20" s="15">
        <f t="shared" si="3"/>
        <v>88605000</v>
      </c>
    </row>
    <row r="21" spans="1:11" ht="15.75" customHeight="1" x14ac:dyDescent="0.25">
      <c r="A21" s="16">
        <f t="shared" si="0"/>
        <v>12</v>
      </c>
      <c r="B21" s="17">
        <f t="shared" si="1"/>
        <v>88605000</v>
      </c>
      <c r="C21" s="12" t="s">
        <v>22</v>
      </c>
      <c r="D21" s="13" t="s">
        <v>29</v>
      </c>
      <c r="E21" s="14">
        <f t="shared" si="2"/>
        <v>1945000</v>
      </c>
      <c r="F21" s="15">
        <f t="shared" si="2"/>
        <v>1560000</v>
      </c>
      <c r="G21" s="15">
        <f t="shared" si="2"/>
        <v>3505000</v>
      </c>
      <c r="H21" s="15"/>
      <c r="I21" s="15"/>
      <c r="J21" s="15"/>
      <c r="K21" s="15">
        <f t="shared" si="3"/>
        <v>86660000</v>
      </c>
    </row>
    <row r="22" spans="1:11" ht="15.75" customHeight="1" x14ac:dyDescent="0.25">
      <c r="A22" s="16">
        <f t="shared" si="0"/>
        <v>13</v>
      </c>
      <c r="B22" s="17">
        <f t="shared" si="1"/>
        <v>86660000</v>
      </c>
      <c r="C22" s="12" t="s">
        <v>23</v>
      </c>
      <c r="D22" s="13" t="s">
        <v>29</v>
      </c>
      <c r="E22" s="14">
        <f t="shared" si="2"/>
        <v>1945000</v>
      </c>
      <c r="F22" s="15">
        <f t="shared" si="2"/>
        <v>1560000</v>
      </c>
      <c r="G22" s="15">
        <f t="shared" si="2"/>
        <v>3505000</v>
      </c>
      <c r="H22" s="15"/>
      <c r="I22" s="15"/>
      <c r="J22" s="15"/>
      <c r="K22" s="15">
        <f t="shared" si="3"/>
        <v>84715000</v>
      </c>
    </row>
    <row r="23" spans="1:11" ht="15.75" customHeight="1" x14ac:dyDescent="0.25">
      <c r="A23" s="16">
        <f t="shared" si="0"/>
        <v>14</v>
      </c>
      <c r="B23" s="17">
        <f t="shared" si="1"/>
        <v>84715000</v>
      </c>
      <c r="C23" s="12" t="s">
        <v>24</v>
      </c>
      <c r="D23" s="13" t="s">
        <v>29</v>
      </c>
      <c r="E23" s="14">
        <f t="shared" si="2"/>
        <v>1945000</v>
      </c>
      <c r="F23" s="15">
        <f t="shared" si="2"/>
        <v>1560000</v>
      </c>
      <c r="G23" s="15">
        <f t="shared" si="2"/>
        <v>3505000</v>
      </c>
      <c r="H23" s="15"/>
      <c r="I23" s="15"/>
      <c r="J23" s="15"/>
      <c r="K23" s="15">
        <f t="shared" si="3"/>
        <v>82770000</v>
      </c>
    </row>
    <row r="24" spans="1:11" ht="15.75" customHeight="1" x14ac:dyDescent="0.25">
      <c r="A24" s="16">
        <f t="shared" si="0"/>
        <v>15</v>
      </c>
      <c r="B24" s="17">
        <f t="shared" si="1"/>
        <v>82770000</v>
      </c>
      <c r="C24" s="12" t="s">
        <v>25</v>
      </c>
      <c r="D24" s="13" t="s">
        <v>29</v>
      </c>
      <c r="E24" s="14">
        <f t="shared" si="2"/>
        <v>1945000</v>
      </c>
      <c r="F24" s="15">
        <f t="shared" si="2"/>
        <v>1560000</v>
      </c>
      <c r="G24" s="15">
        <f t="shared" si="2"/>
        <v>3505000</v>
      </c>
      <c r="H24" s="15"/>
      <c r="I24" s="15"/>
      <c r="J24" s="15"/>
      <c r="K24" s="15">
        <f t="shared" si="3"/>
        <v>80825000</v>
      </c>
    </row>
    <row r="25" spans="1:11" ht="15.75" customHeight="1" x14ac:dyDescent="0.25">
      <c r="A25" s="16">
        <f t="shared" si="0"/>
        <v>16</v>
      </c>
      <c r="B25" s="17">
        <f t="shared" si="1"/>
        <v>80825000</v>
      </c>
      <c r="C25" s="12" t="s">
        <v>26</v>
      </c>
      <c r="D25" s="13" t="s">
        <v>29</v>
      </c>
      <c r="E25" s="14">
        <f t="shared" si="2"/>
        <v>1945000</v>
      </c>
      <c r="F25" s="15">
        <f t="shared" si="2"/>
        <v>1560000</v>
      </c>
      <c r="G25" s="15">
        <f t="shared" si="2"/>
        <v>3505000</v>
      </c>
      <c r="H25" s="15"/>
      <c r="I25" s="15"/>
      <c r="J25" s="15"/>
      <c r="K25" s="15">
        <f t="shared" si="3"/>
        <v>78880000</v>
      </c>
    </row>
    <row r="26" spans="1:11" ht="15.75" customHeight="1" x14ac:dyDescent="0.25">
      <c r="A26" s="16">
        <f t="shared" si="0"/>
        <v>17</v>
      </c>
      <c r="B26" s="17">
        <f t="shared" si="1"/>
        <v>78880000</v>
      </c>
      <c r="C26" s="12" t="s">
        <v>16</v>
      </c>
      <c r="D26" s="13" t="s">
        <v>29</v>
      </c>
      <c r="E26" s="14">
        <f t="shared" si="2"/>
        <v>1945000</v>
      </c>
      <c r="F26" s="15">
        <f t="shared" si="2"/>
        <v>1560000</v>
      </c>
      <c r="G26" s="15">
        <f t="shared" si="2"/>
        <v>3505000</v>
      </c>
      <c r="H26" s="15"/>
      <c r="I26" s="15"/>
      <c r="J26" s="15"/>
      <c r="K26" s="15">
        <f t="shared" si="3"/>
        <v>76935000</v>
      </c>
    </row>
    <row r="27" spans="1:11" ht="15.75" customHeight="1" x14ac:dyDescent="0.25">
      <c r="A27" s="16">
        <f t="shared" si="0"/>
        <v>18</v>
      </c>
      <c r="B27" s="17">
        <f t="shared" si="1"/>
        <v>76935000</v>
      </c>
      <c r="C27" s="12" t="s">
        <v>17</v>
      </c>
      <c r="D27" s="13" t="s">
        <v>30</v>
      </c>
      <c r="E27" s="14">
        <f t="shared" ref="E27:G42" si="4">+E26</f>
        <v>1945000</v>
      </c>
      <c r="F27" s="15">
        <f t="shared" si="4"/>
        <v>1560000</v>
      </c>
      <c r="G27" s="15">
        <f t="shared" si="4"/>
        <v>3505000</v>
      </c>
      <c r="H27" s="15"/>
      <c r="I27" s="15"/>
      <c r="J27" s="15"/>
      <c r="K27" s="15">
        <f t="shared" si="3"/>
        <v>74990000</v>
      </c>
    </row>
    <row r="28" spans="1:11" ht="15.75" customHeight="1" x14ac:dyDescent="0.25">
      <c r="A28" s="16">
        <f t="shared" si="0"/>
        <v>19</v>
      </c>
      <c r="B28" s="17">
        <f t="shared" si="1"/>
        <v>74990000</v>
      </c>
      <c r="C28" s="12" t="s">
        <v>18</v>
      </c>
      <c r="D28" s="13" t="s">
        <v>30</v>
      </c>
      <c r="E28" s="14">
        <f t="shared" si="4"/>
        <v>1945000</v>
      </c>
      <c r="F28" s="15">
        <f t="shared" si="4"/>
        <v>1560000</v>
      </c>
      <c r="G28" s="15">
        <f t="shared" si="4"/>
        <v>3505000</v>
      </c>
      <c r="H28" s="15"/>
      <c r="I28" s="15"/>
      <c r="J28" s="15"/>
      <c r="K28" s="15">
        <f t="shared" si="3"/>
        <v>73045000</v>
      </c>
    </row>
    <row r="29" spans="1:11" ht="15.75" customHeight="1" x14ac:dyDescent="0.25">
      <c r="A29" s="16">
        <f t="shared" si="0"/>
        <v>20</v>
      </c>
      <c r="B29" s="17">
        <f t="shared" si="1"/>
        <v>73045000</v>
      </c>
      <c r="C29" s="12" t="s">
        <v>27</v>
      </c>
      <c r="D29" s="13" t="s">
        <v>30</v>
      </c>
      <c r="E29" s="14">
        <f t="shared" si="4"/>
        <v>1945000</v>
      </c>
      <c r="F29" s="15">
        <f t="shared" si="4"/>
        <v>1560000</v>
      </c>
      <c r="G29" s="15">
        <f t="shared" si="4"/>
        <v>3505000</v>
      </c>
      <c r="H29" s="15"/>
      <c r="I29" s="15"/>
      <c r="J29" s="15"/>
      <c r="K29" s="15">
        <f t="shared" si="3"/>
        <v>71100000</v>
      </c>
    </row>
    <row r="30" spans="1:11" ht="15.75" customHeight="1" x14ac:dyDescent="0.25">
      <c r="A30" s="16">
        <f t="shared" si="0"/>
        <v>21</v>
      </c>
      <c r="B30" s="17">
        <f t="shared" si="1"/>
        <v>71100000</v>
      </c>
      <c r="C30" s="12" t="s">
        <v>19</v>
      </c>
      <c r="D30" s="13" t="s">
        <v>30</v>
      </c>
      <c r="E30" s="14">
        <f t="shared" si="4"/>
        <v>1945000</v>
      </c>
      <c r="F30" s="15">
        <f t="shared" si="4"/>
        <v>1560000</v>
      </c>
      <c r="G30" s="15">
        <f t="shared" si="4"/>
        <v>3505000</v>
      </c>
      <c r="H30" s="15">
        <v>20000000</v>
      </c>
      <c r="I30" s="15"/>
      <c r="J30" s="15"/>
      <c r="K30" s="15">
        <f t="shared" si="3"/>
        <v>49155000</v>
      </c>
    </row>
    <row r="31" spans="1:11" ht="15.75" customHeight="1" x14ac:dyDescent="0.25">
      <c r="A31" s="16">
        <f t="shared" si="0"/>
        <v>22</v>
      </c>
      <c r="B31" s="17">
        <f t="shared" si="1"/>
        <v>49155000</v>
      </c>
      <c r="C31" s="12" t="s">
        <v>20</v>
      </c>
      <c r="D31" s="13" t="s">
        <v>30</v>
      </c>
      <c r="E31" s="14">
        <f t="shared" si="4"/>
        <v>1945000</v>
      </c>
      <c r="F31" s="15">
        <f t="shared" si="4"/>
        <v>1560000</v>
      </c>
      <c r="G31" s="15">
        <f t="shared" si="4"/>
        <v>3505000</v>
      </c>
      <c r="H31" s="31"/>
      <c r="I31" s="15"/>
      <c r="J31" s="15"/>
      <c r="K31" s="15">
        <f t="shared" si="3"/>
        <v>47210000</v>
      </c>
    </row>
    <row r="32" spans="1:11" ht="15.75" customHeight="1" x14ac:dyDescent="0.25">
      <c r="A32" s="16">
        <f t="shared" si="0"/>
        <v>23</v>
      </c>
      <c r="B32" s="17">
        <f t="shared" si="1"/>
        <v>47210000</v>
      </c>
      <c r="C32" s="12" t="s">
        <v>21</v>
      </c>
      <c r="D32" s="13" t="s">
        <v>30</v>
      </c>
      <c r="E32" s="14">
        <f t="shared" si="4"/>
        <v>1945000</v>
      </c>
      <c r="F32" s="15">
        <f t="shared" si="4"/>
        <v>1560000</v>
      </c>
      <c r="G32" s="15">
        <f t="shared" si="4"/>
        <v>3505000</v>
      </c>
      <c r="H32" s="15"/>
      <c r="I32" s="15"/>
      <c r="J32" s="15"/>
      <c r="K32" s="15">
        <f t="shared" si="3"/>
        <v>45265000</v>
      </c>
    </row>
    <row r="33" spans="1:11" ht="15.75" customHeight="1" x14ac:dyDescent="0.25">
      <c r="A33" s="16">
        <f t="shared" si="0"/>
        <v>24</v>
      </c>
      <c r="B33" s="17">
        <f t="shared" si="1"/>
        <v>45265000</v>
      </c>
      <c r="C33" s="12" t="s">
        <v>22</v>
      </c>
      <c r="D33" s="13" t="s">
        <v>30</v>
      </c>
      <c r="E33" s="14">
        <f t="shared" si="4"/>
        <v>1945000</v>
      </c>
      <c r="F33" s="15">
        <f t="shared" si="4"/>
        <v>1560000</v>
      </c>
      <c r="G33" s="15">
        <f t="shared" si="4"/>
        <v>3505000</v>
      </c>
      <c r="H33" s="15"/>
      <c r="I33" s="15"/>
      <c r="J33" s="15"/>
      <c r="K33" s="15">
        <f t="shared" si="3"/>
        <v>43320000</v>
      </c>
    </row>
    <row r="34" spans="1:11" ht="15.75" customHeight="1" x14ac:dyDescent="0.25">
      <c r="A34" s="16">
        <f t="shared" si="0"/>
        <v>25</v>
      </c>
      <c r="B34" s="17">
        <f t="shared" si="1"/>
        <v>43320000</v>
      </c>
      <c r="C34" s="12" t="s">
        <v>23</v>
      </c>
      <c r="D34" s="13" t="s">
        <v>30</v>
      </c>
      <c r="E34" s="14">
        <f t="shared" si="4"/>
        <v>1945000</v>
      </c>
      <c r="F34" s="15">
        <f t="shared" si="4"/>
        <v>1560000</v>
      </c>
      <c r="G34" s="15">
        <f t="shared" si="4"/>
        <v>3505000</v>
      </c>
      <c r="H34" s="15"/>
      <c r="I34" s="15"/>
      <c r="J34" s="15"/>
      <c r="K34" s="15">
        <f t="shared" si="3"/>
        <v>41375000</v>
      </c>
    </row>
    <row r="35" spans="1:11" ht="15.75" customHeight="1" x14ac:dyDescent="0.25">
      <c r="A35" s="16">
        <f t="shared" si="0"/>
        <v>26</v>
      </c>
      <c r="B35" s="17">
        <f t="shared" si="1"/>
        <v>41375000</v>
      </c>
      <c r="C35" s="12" t="s">
        <v>24</v>
      </c>
      <c r="D35" s="13" t="s">
        <v>30</v>
      </c>
      <c r="E35" s="14">
        <f t="shared" si="4"/>
        <v>1945000</v>
      </c>
      <c r="F35" s="15">
        <f t="shared" si="4"/>
        <v>1560000</v>
      </c>
      <c r="G35" s="15">
        <f t="shared" si="4"/>
        <v>3505000</v>
      </c>
      <c r="H35" s="15"/>
      <c r="I35" s="15"/>
      <c r="J35" s="15"/>
      <c r="K35" s="15">
        <f t="shared" si="3"/>
        <v>39430000</v>
      </c>
    </row>
    <row r="36" spans="1:11" ht="15.75" customHeight="1" x14ac:dyDescent="0.25">
      <c r="A36" s="16">
        <f t="shared" si="0"/>
        <v>27</v>
      </c>
      <c r="B36" s="17">
        <f t="shared" si="1"/>
        <v>39430000</v>
      </c>
      <c r="C36" s="12" t="s">
        <v>25</v>
      </c>
      <c r="D36" s="13" t="s">
        <v>30</v>
      </c>
      <c r="E36" s="14">
        <f t="shared" si="4"/>
        <v>1945000</v>
      </c>
      <c r="F36" s="15">
        <f t="shared" si="4"/>
        <v>1560000</v>
      </c>
      <c r="G36" s="15">
        <f t="shared" si="4"/>
        <v>3505000</v>
      </c>
      <c r="H36" s="15"/>
      <c r="I36" s="15"/>
      <c r="J36" s="15"/>
      <c r="K36" s="15">
        <f t="shared" si="3"/>
        <v>37485000</v>
      </c>
    </row>
    <row r="37" spans="1:11" ht="15.75" customHeight="1" x14ac:dyDescent="0.25">
      <c r="A37" s="16">
        <f t="shared" si="0"/>
        <v>28</v>
      </c>
      <c r="B37" s="17">
        <f t="shared" si="1"/>
        <v>37485000</v>
      </c>
      <c r="C37" s="12" t="s">
        <v>26</v>
      </c>
      <c r="D37" s="13" t="s">
        <v>30</v>
      </c>
      <c r="E37" s="14">
        <f t="shared" si="4"/>
        <v>1945000</v>
      </c>
      <c r="F37" s="15">
        <f t="shared" si="4"/>
        <v>1560000</v>
      </c>
      <c r="G37" s="15">
        <f t="shared" si="4"/>
        <v>3505000</v>
      </c>
      <c r="H37" s="15"/>
      <c r="I37" s="15"/>
      <c r="J37" s="15"/>
      <c r="K37" s="15">
        <f t="shared" si="3"/>
        <v>35540000</v>
      </c>
    </row>
    <row r="38" spans="1:11" ht="15.75" customHeight="1" x14ac:dyDescent="0.25">
      <c r="A38" s="16">
        <f t="shared" si="0"/>
        <v>29</v>
      </c>
      <c r="B38" s="17">
        <f t="shared" si="1"/>
        <v>35540000</v>
      </c>
      <c r="C38" s="12" t="s">
        <v>16</v>
      </c>
      <c r="D38" s="13" t="s">
        <v>30</v>
      </c>
      <c r="E38" s="14">
        <f t="shared" si="4"/>
        <v>1945000</v>
      </c>
      <c r="F38" s="15">
        <f t="shared" si="4"/>
        <v>1560000</v>
      </c>
      <c r="G38" s="15">
        <f t="shared" si="4"/>
        <v>3505000</v>
      </c>
      <c r="H38" s="15"/>
      <c r="I38" s="15"/>
      <c r="J38" s="15"/>
      <c r="K38" s="15">
        <f t="shared" si="3"/>
        <v>33595000</v>
      </c>
    </row>
    <row r="39" spans="1:11" ht="15.75" customHeight="1" x14ac:dyDescent="0.25">
      <c r="A39" s="16">
        <f t="shared" si="0"/>
        <v>30</v>
      </c>
      <c r="B39" s="17">
        <f t="shared" si="1"/>
        <v>33595000</v>
      </c>
      <c r="C39" s="12" t="s">
        <v>17</v>
      </c>
      <c r="D39" s="13" t="s">
        <v>31</v>
      </c>
      <c r="E39" s="14">
        <f t="shared" si="4"/>
        <v>1945000</v>
      </c>
      <c r="F39" s="15">
        <f t="shared" si="4"/>
        <v>1560000</v>
      </c>
      <c r="G39" s="15">
        <f t="shared" si="4"/>
        <v>3505000</v>
      </c>
      <c r="H39" s="15"/>
      <c r="I39" s="15"/>
      <c r="J39" s="15"/>
      <c r="K39" s="15">
        <f t="shared" si="3"/>
        <v>31650000</v>
      </c>
    </row>
    <row r="40" spans="1:11" ht="15.75" customHeight="1" x14ac:dyDescent="0.25">
      <c r="A40" s="16">
        <f t="shared" si="0"/>
        <v>31</v>
      </c>
      <c r="B40" s="17">
        <f t="shared" si="1"/>
        <v>31650000</v>
      </c>
      <c r="C40" s="12" t="s">
        <v>18</v>
      </c>
      <c r="D40" s="13" t="s">
        <v>31</v>
      </c>
      <c r="E40" s="14">
        <f t="shared" si="4"/>
        <v>1945000</v>
      </c>
      <c r="F40" s="15">
        <f t="shared" si="4"/>
        <v>1560000</v>
      </c>
      <c r="G40" s="15">
        <f t="shared" si="4"/>
        <v>3505000</v>
      </c>
      <c r="H40" s="15"/>
      <c r="I40" s="15"/>
      <c r="J40" s="15"/>
      <c r="K40" s="15">
        <f t="shared" si="3"/>
        <v>29705000</v>
      </c>
    </row>
    <row r="41" spans="1:11" ht="15.75" customHeight="1" x14ac:dyDescent="0.25">
      <c r="A41" s="16">
        <f t="shared" si="0"/>
        <v>32</v>
      </c>
      <c r="B41" s="17">
        <f t="shared" si="1"/>
        <v>29705000</v>
      </c>
      <c r="C41" s="12" t="s">
        <v>27</v>
      </c>
      <c r="D41" s="13" t="s">
        <v>31</v>
      </c>
      <c r="E41" s="14">
        <f t="shared" si="4"/>
        <v>1945000</v>
      </c>
      <c r="F41" s="15">
        <f t="shared" si="4"/>
        <v>1560000</v>
      </c>
      <c r="G41" s="15">
        <f t="shared" si="4"/>
        <v>3505000</v>
      </c>
      <c r="H41" s="15"/>
      <c r="I41" s="15"/>
      <c r="J41" s="15"/>
      <c r="K41" s="15">
        <f t="shared" si="3"/>
        <v>27760000</v>
      </c>
    </row>
    <row r="42" spans="1:11" ht="15.75" customHeight="1" x14ac:dyDescent="0.25">
      <c r="A42" s="16">
        <f t="shared" si="0"/>
        <v>33</v>
      </c>
      <c r="B42" s="17">
        <f t="shared" si="1"/>
        <v>27760000</v>
      </c>
      <c r="C42" s="12" t="s">
        <v>19</v>
      </c>
      <c r="D42" s="13" t="s">
        <v>31</v>
      </c>
      <c r="E42" s="14">
        <f t="shared" si="4"/>
        <v>1945000</v>
      </c>
      <c r="F42" s="15">
        <f t="shared" si="4"/>
        <v>1560000</v>
      </c>
      <c r="G42" s="15">
        <f t="shared" si="4"/>
        <v>3505000</v>
      </c>
      <c r="H42" s="15">
        <v>20000000</v>
      </c>
      <c r="I42" s="15"/>
      <c r="J42" s="15"/>
      <c r="K42" s="15">
        <f t="shared" si="3"/>
        <v>5815000</v>
      </c>
    </row>
    <row r="43" spans="1:11" ht="15.75" customHeight="1" x14ac:dyDescent="0.25">
      <c r="A43" s="16">
        <f t="shared" si="0"/>
        <v>34</v>
      </c>
      <c r="B43" s="17">
        <f t="shared" si="1"/>
        <v>5815000</v>
      </c>
      <c r="C43" s="12" t="s">
        <v>20</v>
      </c>
      <c r="D43" s="13" t="s">
        <v>31</v>
      </c>
      <c r="E43" s="14">
        <f t="shared" ref="E43:G58" si="5">+E42</f>
        <v>1945000</v>
      </c>
      <c r="F43" s="15">
        <f t="shared" si="5"/>
        <v>1560000</v>
      </c>
      <c r="G43" s="15">
        <f t="shared" si="5"/>
        <v>3505000</v>
      </c>
      <c r="H43" s="31"/>
      <c r="I43" s="15"/>
      <c r="J43" s="15"/>
      <c r="K43" s="15">
        <f t="shared" si="3"/>
        <v>3870000</v>
      </c>
    </row>
    <row r="44" spans="1:11" ht="15.75" customHeight="1" x14ac:dyDescent="0.25">
      <c r="A44" s="16">
        <f t="shared" si="0"/>
        <v>35</v>
      </c>
      <c r="B44" s="17">
        <f t="shared" si="1"/>
        <v>3870000</v>
      </c>
      <c r="C44" s="30" t="s">
        <v>21</v>
      </c>
      <c r="D44" s="13" t="s">
        <v>31</v>
      </c>
      <c r="E44" s="14">
        <f t="shared" si="5"/>
        <v>1945000</v>
      </c>
      <c r="F44" s="15">
        <f t="shared" si="5"/>
        <v>1560000</v>
      </c>
      <c r="G44" s="15">
        <f t="shared" si="5"/>
        <v>3505000</v>
      </c>
      <c r="H44" s="15"/>
      <c r="I44" s="15"/>
      <c r="J44" s="15"/>
      <c r="K44" s="15">
        <f t="shared" si="3"/>
        <v>1925000</v>
      </c>
    </row>
    <row r="45" spans="1:11" ht="15.75" customHeight="1" x14ac:dyDescent="0.25">
      <c r="A45" s="16">
        <f t="shared" si="0"/>
        <v>36</v>
      </c>
      <c r="B45" s="17">
        <f t="shared" si="1"/>
        <v>1925000</v>
      </c>
      <c r="C45" s="12" t="s">
        <v>22</v>
      </c>
      <c r="D45" s="13" t="s">
        <v>31</v>
      </c>
      <c r="E45" s="14">
        <f t="shared" si="5"/>
        <v>1945000</v>
      </c>
      <c r="F45" s="15">
        <f t="shared" si="5"/>
        <v>1560000</v>
      </c>
      <c r="G45" s="15">
        <f t="shared" si="5"/>
        <v>3505000</v>
      </c>
      <c r="H45" s="15"/>
      <c r="I45" s="15"/>
      <c r="J45" s="15"/>
      <c r="K45" s="15">
        <f t="shared" si="3"/>
        <v>-20000</v>
      </c>
    </row>
    <row r="46" spans="1:11" ht="15.75" x14ac:dyDescent="0.25">
      <c r="A46" s="16">
        <f t="shared" si="0"/>
        <v>37</v>
      </c>
      <c r="B46" s="17">
        <f t="shared" si="1"/>
        <v>-20000</v>
      </c>
      <c r="C46" s="12" t="s">
        <v>23</v>
      </c>
      <c r="D46" s="13" t="s">
        <v>31</v>
      </c>
      <c r="E46" s="14">
        <f t="shared" si="5"/>
        <v>1945000</v>
      </c>
      <c r="F46" s="15">
        <f t="shared" si="5"/>
        <v>1560000</v>
      </c>
      <c r="G46" s="15">
        <f t="shared" si="5"/>
        <v>3505000</v>
      </c>
      <c r="H46" s="15"/>
      <c r="I46" s="15"/>
      <c r="J46" s="15"/>
      <c r="K46" s="15">
        <f t="shared" si="3"/>
        <v>-1965000</v>
      </c>
    </row>
    <row r="47" spans="1:11" ht="15.75" x14ac:dyDescent="0.25">
      <c r="A47" s="16">
        <f t="shared" si="0"/>
        <v>38</v>
      </c>
      <c r="B47" s="17">
        <f t="shared" si="1"/>
        <v>-1965000</v>
      </c>
      <c r="C47" s="12" t="s">
        <v>24</v>
      </c>
      <c r="D47" s="13" t="s">
        <v>31</v>
      </c>
      <c r="E47" s="14">
        <f t="shared" si="5"/>
        <v>1945000</v>
      </c>
      <c r="F47" s="15">
        <f t="shared" si="5"/>
        <v>1560000</v>
      </c>
      <c r="G47" s="15">
        <f t="shared" si="5"/>
        <v>3505000</v>
      </c>
      <c r="H47" s="15"/>
      <c r="I47" s="15"/>
      <c r="J47" s="15"/>
      <c r="K47" s="15">
        <f t="shared" si="3"/>
        <v>-3910000</v>
      </c>
    </row>
    <row r="48" spans="1:11" ht="15.75" x14ac:dyDescent="0.25">
      <c r="A48" s="16">
        <f t="shared" si="0"/>
        <v>39</v>
      </c>
      <c r="B48" s="17">
        <f t="shared" si="1"/>
        <v>-3910000</v>
      </c>
      <c r="C48" s="12" t="s">
        <v>25</v>
      </c>
      <c r="D48" s="13" t="s">
        <v>31</v>
      </c>
      <c r="E48" s="14">
        <f t="shared" si="5"/>
        <v>1945000</v>
      </c>
      <c r="F48" s="15">
        <f t="shared" si="5"/>
        <v>1560000</v>
      </c>
      <c r="G48" s="15">
        <f t="shared" si="5"/>
        <v>3505000</v>
      </c>
      <c r="H48" s="15"/>
      <c r="I48" s="15"/>
      <c r="J48" s="15"/>
      <c r="K48" s="15">
        <f t="shared" si="3"/>
        <v>-5855000</v>
      </c>
    </row>
    <row r="49" spans="1:11" ht="15.75" x14ac:dyDescent="0.25">
      <c r="A49" s="16">
        <f t="shared" si="0"/>
        <v>40</v>
      </c>
      <c r="B49" s="17">
        <f t="shared" si="1"/>
        <v>-5855000</v>
      </c>
      <c r="C49" s="12" t="s">
        <v>26</v>
      </c>
      <c r="D49" s="13" t="s">
        <v>31</v>
      </c>
      <c r="E49" s="14">
        <f t="shared" si="5"/>
        <v>1945000</v>
      </c>
      <c r="F49" s="15">
        <f t="shared" si="5"/>
        <v>1560000</v>
      </c>
      <c r="G49" s="15">
        <f t="shared" si="5"/>
        <v>3505000</v>
      </c>
      <c r="H49" s="15"/>
      <c r="I49" s="15"/>
      <c r="J49" s="15"/>
      <c r="K49" s="15">
        <f t="shared" si="3"/>
        <v>-7800000</v>
      </c>
    </row>
    <row r="50" spans="1:11" ht="15.75" x14ac:dyDescent="0.25">
      <c r="A50" s="16">
        <f t="shared" si="0"/>
        <v>41</v>
      </c>
      <c r="B50" s="17">
        <f t="shared" si="1"/>
        <v>-7800000</v>
      </c>
      <c r="C50" s="12" t="s">
        <v>16</v>
      </c>
      <c r="D50" s="13" t="s">
        <v>31</v>
      </c>
      <c r="E50" s="14">
        <f t="shared" si="5"/>
        <v>1945000</v>
      </c>
      <c r="F50" s="15">
        <f t="shared" si="5"/>
        <v>1560000</v>
      </c>
      <c r="G50" s="15">
        <f t="shared" si="5"/>
        <v>3505000</v>
      </c>
      <c r="H50" s="15"/>
      <c r="I50" s="15"/>
      <c r="J50" s="15"/>
      <c r="K50" s="15">
        <f t="shared" si="3"/>
        <v>-9745000</v>
      </c>
    </row>
    <row r="51" spans="1:11" ht="15.75" x14ac:dyDescent="0.25">
      <c r="A51" s="16">
        <f t="shared" si="0"/>
        <v>42</v>
      </c>
      <c r="B51" s="17">
        <f t="shared" si="1"/>
        <v>-9745000</v>
      </c>
      <c r="C51" s="12" t="s">
        <v>17</v>
      </c>
      <c r="D51" s="13" t="s">
        <v>36</v>
      </c>
      <c r="E51" s="14">
        <f t="shared" si="5"/>
        <v>1945000</v>
      </c>
      <c r="F51" s="15">
        <f t="shared" si="5"/>
        <v>1560000</v>
      </c>
      <c r="G51" s="15">
        <f t="shared" si="5"/>
        <v>3505000</v>
      </c>
      <c r="H51" s="15"/>
      <c r="I51" s="15"/>
      <c r="J51" s="15"/>
      <c r="K51" s="15">
        <f t="shared" si="3"/>
        <v>-11690000</v>
      </c>
    </row>
    <row r="52" spans="1:11" ht="15.75" x14ac:dyDescent="0.25">
      <c r="A52" s="16">
        <f t="shared" si="0"/>
        <v>43</v>
      </c>
      <c r="B52" s="17">
        <f t="shared" si="1"/>
        <v>-11690000</v>
      </c>
      <c r="C52" s="12" t="s">
        <v>18</v>
      </c>
      <c r="D52" s="13" t="s">
        <v>36</v>
      </c>
      <c r="E52" s="14">
        <f t="shared" si="5"/>
        <v>1945000</v>
      </c>
      <c r="F52" s="15">
        <f t="shared" si="5"/>
        <v>1560000</v>
      </c>
      <c r="G52" s="15">
        <f t="shared" si="5"/>
        <v>3505000</v>
      </c>
      <c r="H52" s="15"/>
      <c r="I52" s="15"/>
      <c r="J52" s="15"/>
      <c r="K52" s="15">
        <f t="shared" si="3"/>
        <v>-13635000</v>
      </c>
    </row>
    <row r="53" spans="1:11" ht="15.75" x14ac:dyDescent="0.25">
      <c r="A53" s="16">
        <f t="shared" si="0"/>
        <v>44</v>
      </c>
      <c r="B53" s="17">
        <f t="shared" si="1"/>
        <v>-13635000</v>
      </c>
      <c r="C53" s="12" t="s">
        <v>27</v>
      </c>
      <c r="D53" s="13" t="s">
        <v>36</v>
      </c>
      <c r="E53" s="14">
        <f t="shared" si="5"/>
        <v>1945000</v>
      </c>
      <c r="F53" s="15">
        <f t="shared" si="5"/>
        <v>1560000</v>
      </c>
      <c r="G53" s="15">
        <f t="shared" si="5"/>
        <v>3505000</v>
      </c>
      <c r="H53" s="15"/>
      <c r="I53" s="15"/>
      <c r="J53" s="15"/>
      <c r="K53" s="15">
        <f t="shared" si="3"/>
        <v>-15580000</v>
      </c>
    </row>
    <row r="54" spans="1:11" ht="15.75" x14ac:dyDescent="0.25">
      <c r="A54" s="16">
        <f t="shared" si="0"/>
        <v>45</v>
      </c>
      <c r="B54" s="17">
        <f t="shared" si="1"/>
        <v>-15580000</v>
      </c>
      <c r="C54" s="12" t="s">
        <v>19</v>
      </c>
      <c r="D54" s="13" t="s">
        <v>36</v>
      </c>
      <c r="E54" s="14">
        <f t="shared" si="5"/>
        <v>1945000</v>
      </c>
      <c r="F54" s="15">
        <f t="shared" si="5"/>
        <v>1560000</v>
      </c>
      <c r="G54" s="15">
        <f t="shared" si="5"/>
        <v>3505000</v>
      </c>
      <c r="H54" s="15">
        <v>20000000</v>
      </c>
      <c r="I54" s="15"/>
      <c r="J54" s="15"/>
      <c r="K54" s="15">
        <f t="shared" si="3"/>
        <v>-37525000</v>
      </c>
    </row>
    <row r="55" spans="1:11" ht="15.75" x14ac:dyDescent="0.25">
      <c r="A55" s="16">
        <f t="shared" si="0"/>
        <v>46</v>
      </c>
      <c r="B55" s="17">
        <f t="shared" si="1"/>
        <v>-37525000</v>
      </c>
      <c r="C55" s="12" t="s">
        <v>20</v>
      </c>
      <c r="D55" s="13" t="s">
        <v>36</v>
      </c>
      <c r="E55" s="14">
        <f t="shared" si="5"/>
        <v>1945000</v>
      </c>
      <c r="F55" s="15">
        <f t="shared" si="5"/>
        <v>1560000</v>
      </c>
      <c r="G55" s="15">
        <f t="shared" si="5"/>
        <v>3505000</v>
      </c>
      <c r="H55" s="31"/>
      <c r="I55" s="15"/>
      <c r="J55" s="15"/>
      <c r="K55" s="15">
        <f t="shared" si="3"/>
        <v>-39470000</v>
      </c>
    </row>
    <row r="56" spans="1:11" ht="15.75" x14ac:dyDescent="0.25">
      <c r="A56" s="16">
        <f t="shared" si="0"/>
        <v>47</v>
      </c>
      <c r="B56" s="17">
        <f t="shared" si="1"/>
        <v>-39470000</v>
      </c>
      <c r="C56" s="30" t="s">
        <v>21</v>
      </c>
      <c r="D56" s="13" t="s">
        <v>36</v>
      </c>
      <c r="E56" s="14">
        <f t="shared" si="5"/>
        <v>1945000</v>
      </c>
      <c r="F56" s="15">
        <f t="shared" si="5"/>
        <v>1560000</v>
      </c>
      <c r="G56" s="15">
        <f t="shared" si="5"/>
        <v>3505000</v>
      </c>
      <c r="H56" s="15"/>
      <c r="I56" s="15"/>
      <c r="J56" s="15"/>
      <c r="K56" s="15">
        <f t="shared" si="3"/>
        <v>-41415000</v>
      </c>
    </row>
    <row r="57" spans="1:11" ht="15.75" x14ac:dyDescent="0.25">
      <c r="A57" s="16">
        <f t="shared" si="0"/>
        <v>48</v>
      </c>
      <c r="B57" s="17">
        <f t="shared" si="1"/>
        <v>-41415000</v>
      </c>
      <c r="C57" s="12" t="s">
        <v>22</v>
      </c>
      <c r="D57" s="13" t="s">
        <v>36</v>
      </c>
      <c r="E57" s="14">
        <f t="shared" si="5"/>
        <v>1945000</v>
      </c>
      <c r="F57" s="15">
        <f t="shared" si="5"/>
        <v>1560000</v>
      </c>
      <c r="G57" s="15">
        <f t="shared" si="5"/>
        <v>3505000</v>
      </c>
      <c r="H57" s="15"/>
      <c r="I57" s="15"/>
      <c r="J57" s="15"/>
      <c r="K57" s="15">
        <f t="shared" si="3"/>
        <v>-43360000</v>
      </c>
    </row>
    <row r="58" spans="1:11" ht="15.75" x14ac:dyDescent="0.25">
      <c r="A58" s="16">
        <f t="shared" si="0"/>
        <v>49</v>
      </c>
      <c r="B58" s="17">
        <f t="shared" si="1"/>
        <v>-43360000</v>
      </c>
      <c r="C58" s="12" t="s">
        <v>23</v>
      </c>
      <c r="D58" s="13" t="s">
        <v>36</v>
      </c>
      <c r="E58" s="14">
        <f t="shared" si="5"/>
        <v>1945000</v>
      </c>
      <c r="F58" s="15">
        <f t="shared" si="5"/>
        <v>1560000</v>
      </c>
      <c r="G58" s="15">
        <f t="shared" si="5"/>
        <v>3505000</v>
      </c>
      <c r="H58" s="15"/>
      <c r="I58" s="15"/>
      <c r="J58" s="15"/>
      <c r="K58" s="15">
        <f t="shared" si="3"/>
        <v>-45305000</v>
      </c>
    </row>
    <row r="59" spans="1:11" ht="15.75" x14ac:dyDescent="0.25">
      <c r="A59" s="16">
        <f t="shared" si="0"/>
        <v>50</v>
      </c>
      <c r="B59" s="17">
        <f t="shared" si="1"/>
        <v>-45305000</v>
      </c>
      <c r="C59" s="12" t="s">
        <v>24</v>
      </c>
      <c r="D59" s="13" t="s">
        <v>36</v>
      </c>
      <c r="E59" s="14">
        <f t="shared" ref="E59:G74" si="6">+E58</f>
        <v>1945000</v>
      </c>
      <c r="F59" s="15">
        <f t="shared" si="6"/>
        <v>1560000</v>
      </c>
      <c r="G59" s="15">
        <f t="shared" si="6"/>
        <v>3505000</v>
      </c>
      <c r="H59" s="15"/>
      <c r="I59" s="15"/>
      <c r="J59" s="15"/>
      <c r="K59" s="15">
        <f t="shared" si="3"/>
        <v>-47250000</v>
      </c>
    </row>
    <row r="60" spans="1:11" ht="15.75" x14ac:dyDescent="0.25">
      <c r="A60" s="16">
        <f t="shared" si="0"/>
        <v>51</v>
      </c>
      <c r="B60" s="17">
        <f t="shared" si="1"/>
        <v>-47250000</v>
      </c>
      <c r="C60" s="12" t="s">
        <v>25</v>
      </c>
      <c r="D60" s="13" t="s">
        <v>36</v>
      </c>
      <c r="E60" s="14">
        <f t="shared" si="6"/>
        <v>1945000</v>
      </c>
      <c r="F60" s="15">
        <f t="shared" si="6"/>
        <v>1560000</v>
      </c>
      <c r="G60" s="15">
        <f t="shared" si="6"/>
        <v>3505000</v>
      </c>
      <c r="H60" s="15"/>
      <c r="I60" s="15"/>
      <c r="J60" s="15"/>
      <c r="K60" s="15">
        <f t="shared" si="3"/>
        <v>-49195000</v>
      </c>
    </row>
    <row r="61" spans="1:11" ht="15.75" x14ac:dyDescent="0.25">
      <c r="A61" s="16">
        <f t="shared" si="0"/>
        <v>52</v>
      </c>
      <c r="B61" s="17">
        <f t="shared" si="1"/>
        <v>-49195000</v>
      </c>
      <c r="C61" s="12" t="s">
        <v>26</v>
      </c>
      <c r="D61" s="13" t="s">
        <v>36</v>
      </c>
      <c r="E61" s="14">
        <f t="shared" si="6"/>
        <v>1945000</v>
      </c>
      <c r="F61" s="15">
        <f t="shared" si="6"/>
        <v>1560000</v>
      </c>
      <c r="G61" s="15">
        <f t="shared" si="6"/>
        <v>3505000</v>
      </c>
      <c r="H61" s="15"/>
      <c r="I61" s="15"/>
      <c r="J61" s="15"/>
      <c r="K61" s="15">
        <f t="shared" si="3"/>
        <v>-51140000</v>
      </c>
    </row>
    <row r="62" spans="1:11" ht="15.75" x14ac:dyDescent="0.25">
      <c r="A62" s="16">
        <f t="shared" si="0"/>
        <v>53</v>
      </c>
      <c r="B62" s="17">
        <f t="shared" si="1"/>
        <v>-51140000</v>
      </c>
      <c r="C62" s="12" t="s">
        <v>16</v>
      </c>
      <c r="D62" s="13" t="s">
        <v>36</v>
      </c>
      <c r="E62" s="14">
        <f t="shared" si="6"/>
        <v>1945000</v>
      </c>
      <c r="F62" s="15">
        <f t="shared" si="6"/>
        <v>1560000</v>
      </c>
      <c r="G62" s="15">
        <f t="shared" si="6"/>
        <v>3505000</v>
      </c>
      <c r="H62" s="15"/>
      <c r="I62" s="15"/>
      <c r="J62" s="15"/>
      <c r="K62" s="15">
        <f t="shared" si="3"/>
        <v>-53085000</v>
      </c>
    </row>
    <row r="63" spans="1:11" ht="15.75" x14ac:dyDescent="0.25">
      <c r="A63" s="16">
        <f t="shared" si="0"/>
        <v>54</v>
      </c>
      <c r="B63" s="17">
        <f t="shared" si="1"/>
        <v>-53085000</v>
      </c>
      <c r="C63" s="12" t="s">
        <v>17</v>
      </c>
      <c r="D63" s="13" t="s">
        <v>61</v>
      </c>
      <c r="E63" s="14">
        <f t="shared" si="6"/>
        <v>1945000</v>
      </c>
      <c r="F63" s="15">
        <f t="shared" si="6"/>
        <v>1560000</v>
      </c>
      <c r="G63" s="15">
        <f t="shared" si="6"/>
        <v>3505000</v>
      </c>
      <c r="H63" s="15"/>
      <c r="I63" s="15"/>
      <c r="J63" s="15"/>
      <c r="K63" s="15">
        <f t="shared" si="3"/>
        <v>-55030000</v>
      </c>
    </row>
    <row r="64" spans="1:11" ht="15.75" x14ac:dyDescent="0.25">
      <c r="A64" s="16">
        <f t="shared" si="0"/>
        <v>55</v>
      </c>
      <c r="B64" s="17">
        <f t="shared" si="1"/>
        <v>-55030000</v>
      </c>
      <c r="C64" s="12" t="s">
        <v>18</v>
      </c>
      <c r="D64" s="13" t="s">
        <v>61</v>
      </c>
      <c r="E64" s="14">
        <f t="shared" si="6"/>
        <v>1945000</v>
      </c>
      <c r="F64" s="15">
        <f t="shared" si="6"/>
        <v>1560000</v>
      </c>
      <c r="G64" s="15">
        <f t="shared" si="6"/>
        <v>3505000</v>
      </c>
      <c r="H64" s="15"/>
      <c r="I64" s="15"/>
      <c r="J64" s="15"/>
      <c r="K64" s="15">
        <f t="shared" si="3"/>
        <v>-56975000</v>
      </c>
    </row>
    <row r="65" spans="1:11" ht="15.75" x14ac:dyDescent="0.25">
      <c r="A65" s="16">
        <f t="shared" si="0"/>
        <v>56</v>
      </c>
      <c r="B65" s="17">
        <f t="shared" si="1"/>
        <v>-56975000</v>
      </c>
      <c r="C65" s="12" t="s">
        <v>27</v>
      </c>
      <c r="D65" s="13" t="s">
        <v>61</v>
      </c>
      <c r="E65" s="14">
        <f t="shared" si="6"/>
        <v>1945000</v>
      </c>
      <c r="F65" s="15">
        <f t="shared" si="6"/>
        <v>1560000</v>
      </c>
      <c r="G65" s="15">
        <f t="shared" si="6"/>
        <v>3505000</v>
      </c>
      <c r="H65" s="15"/>
      <c r="I65" s="15"/>
      <c r="J65" s="15"/>
      <c r="K65" s="15">
        <f t="shared" si="3"/>
        <v>-58920000</v>
      </c>
    </row>
    <row r="66" spans="1:11" ht="15.75" x14ac:dyDescent="0.25">
      <c r="A66" s="16">
        <f t="shared" si="0"/>
        <v>57</v>
      </c>
      <c r="B66" s="17">
        <f t="shared" si="1"/>
        <v>-58920000</v>
      </c>
      <c r="C66" s="12" t="s">
        <v>19</v>
      </c>
      <c r="D66" s="13" t="s">
        <v>61</v>
      </c>
      <c r="E66" s="14">
        <f t="shared" si="6"/>
        <v>1945000</v>
      </c>
      <c r="F66" s="15">
        <f t="shared" si="6"/>
        <v>1560000</v>
      </c>
      <c r="G66" s="15">
        <f t="shared" si="6"/>
        <v>3505000</v>
      </c>
      <c r="H66" s="15"/>
      <c r="I66" s="15"/>
      <c r="J66" s="15"/>
      <c r="K66" s="15">
        <f t="shared" si="3"/>
        <v>-60865000</v>
      </c>
    </row>
    <row r="67" spans="1:11" ht="15.75" x14ac:dyDescent="0.25">
      <c r="A67" s="16">
        <f t="shared" si="0"/>
        <v>58</v>
      </c>
      <c r="B67" s="17">
        <f t="shared" si="1"/>
        <v>-60865000</v>
      </c>
      <c r="C67" s="12" t="s">
        <v>20</v>
      </c>
      <c r="D67" s="13" t="s">
        <v>61</v>
      </c>
      <c r="E67" s="14">
        <f t="shared" si="6"/>
        <v>1945000</v>
      </c>
      <c r="F67" s="15">
        <f t="shared" si="6"/>
        <v>1560000</v>
      </c>
      <c r="G67" s="15">
        <f t="shared" si="6"/>
        <v>3505000</v>
      </c>
      <c r="H67" s="31"/>
      <c r="I67" s="15"/>
      <c r="J67" s="15"/>
      <c r="K67" s="15">
        <f t="shared" si="3"/>
        <v>-62810000</v>
      </c>
    </row>
    <row r="68" spans="1:11" ht="15.75" x14ac:dyDescent="0.25">
      <c r="A68" s="16">
        <f t="shared" si="0"/>
        <v>59</v>
      </c>
      <c r="B68" s="17">
        <f t="shared" si="1"/>
        <v>-62810000</v>
      </c>
      <c r="C68" s="30" t="s">
        <v>21</v>
      </c>
      <c r="D68" s="13" t="s">
        <v>61</v>
      </c>
      <c r="E68" s="14">
        <f t="shared" si="6"/>
        <v>1945000</v>
      </c>
      <c r="F68" s="15">
        <f t="shared" si="6"/>
        <v>1560000</v>
      </c>
      <c r="G68" s="15">
        <f t="shared" si="6"/>
        <v>3505000</v>
      </c>
      <c r="H68" s="15"/>
      <c r="I68" s="15"/>
      <c r="J68" s="15"/>
      <c r="K68" s="15">
        <f t="shared" si="3"/>
        <v>-64755000</v>
      </c>
    </row>
    <row r="69" spans="1:11" ht="15.75" x14ac:dyDescent="0.25">
      <c r="A69" s="16">
        <f t="shared" si="0"/>
        <v>60</v>
      </c>
      <c r="B69" s="17">
        <f t="shared" si="1"/>
        <v>-64755000</v>
      </c>
      <c r="C69" s="12" t="s">
        <v>22</v>
      </c>
      <c r="D69" s="13" t="s">
        <v>61</v>
      </c>
      <c r="E69" s="14">
        <f t="shared" si="6"/>
        <v>1945000</v>
      </c>
      <c r="F69" s="15">
        <f t="shared" si="6"/>
        <v>1560000</v>
      </c>
      <c r="G69" s="15">
        <f t="shared" si="6"/>
        <v>3505000</v>
      </c>
      <c r="H69" s="15"/>
      <c r="I69" s="15"/>
      <c r="J69" s="15"/>
      <c r="K69" s="15">
        <f t="shared" si="3"/>
        <v>-66700000</v>
      </c>
    </row>
    <row r="70" spans="1:11" ht="15.75" x14ac:dyDescent="0.25">
      <c r="A70" s="16">
        <f t="shared" si="0"/>
        <v>61</v>
      </c>
      <c r="B70" s="17">
        <f t="shared" si="1"/>
        <v>-66700000</v>
      </c>
      <c r="C70" s="12" t="s">
        <v>23</v>
      </c>
      <c r="D70" s="13" t="s">
        <v>61</v>
      </c>
      <c r="E70" s="14">
        <f t="shared" si="6"/>
        <v>1945000</v>
      </c>
      <c r="F70" s="15">
        <f t="shared" si="6"/>
        <v>1560000</v>
      </c>
      <c r="G70" s="15">
        <f t="shared" si="6"/>
        <v>3505000</v>
      </c>
      <c r="H70" s="15"/>
      <c r="I70" s="15"/>
      <c r="J70" s="15"/>
      <c r="K70" s="15">
        <f t="shared" si="3"/>
        <v>-68645000</v>
      </c>
    </row>
    <row r="71" spans="1:11" ht="15.75" x14ac:dyDescent="0.25">
      <c r="A71" s="16">
        <f t="shared" si="0"/>
        <v>62</v>
      </c>
      <c r="B71" s="17">
        <f t="shared" si="1"/>
        <v>-68645000</v>
      </c>
      <c r="C71" s="12" t="s">
        <v>24</v>
      </c>
      <c r="D71" s="13" t="s">
        <v>61</v>
      </c>
      <c r="E71" s="14">
        <f t="shared" si="6"/>
        <v>1945000</v>
      </c>
      <c r="F71" s="15">
        <f t="shared" si="6"/>
        <v>1560000</v>
      </c>
      <c r="G71" s="15">
        <f t="shared" si="6"/>
        <v>3505000</v>
      </c>
      <c r="H71" s="15"/>
      <c r="I71" s="15"/>
      <c r="J71" s="15"/>
      <c r="K71" s="15">
        <f t="shared" si="3"/>
        <v>-70590000</v>
      </c>
    </row>
    <row r="72" spans="1:11" ht="15.75" x14ac:dyDescent="0.25">
      <c r="A72" s="16">
        <f t="shared" si="0"/>
        <v>63</v>
      </c>
      <c r="B72" s="17">
        <f t="shared" si="1"/>
        <v>-70590000</v>
      </c>
      <c r="C72" s="12" t="s">
        <v>25</v>
      </c>
      <c r="D72" s="13" t="s">
        <v>61</v>
      </c>
      <c r="E72" s="14">
        <f t="shared" si="6"/>
        <v>1945000</v>
      </c>
      <c r="F72" s="15">
        <f t="shared" si="6"/>
        <v>1560000</v>
      </c>
      <c r="G72" s="15">
        <f t="shared" si="6"/>
        <v>3505000</v>
      </c>
      <c r="H72" s="15"/>
      <c r="I72" s="15"/>
      <c r="J72" s="15"/>
      <c r="K72" s="15">
        <f t="shared" si="3"/>
        <v>-72535000</v>
      </c>
    </row>
    <row r="73" spans="1:11" ht="15.75" x14ac:dyDescent="0.25">
      <c r="A73" s="16">
        <f t="shared" si="0"/>
        <v>64</v>
      </c>
      <c r="B73" s="17">
        <f t="shared" si="1"/>
        <v>-72535000</v>
      </c>
      <c r="C73" s="12" t="s">
        <v>26</v>
      </c>
      <c r="D73" s="13" t="s">
        <v>61</v>
      </c>
      <c r="E73" s="14">
        <f t="shared" si="6"/>
        <v>1945000</v>
      </c>
      <c r="F73" s="15">
        <f t="shared" si="6"/>
        <v>1560000</v>
      </c>
      <c r="G73" s="15">
        <f t="shared" si="6"/>
        <v>3505000</v>
      </c>
      <c r="H73" s="15"/>
      <c r="I73" s="15"/>
      <c r="J73" s="15"/>
      <c r="K73" s="15">
        <f t="shared" si="3"/>
        <v>-74480000</v>
      </c>
    </row>
    <row r="74" spans="1:11" ht="15.75" x14ac:dyDescent="0.25">
      <c r="A74" s="16">
        <f t="shared" si="0"/>
        <v>65</v>
      </c>
      <c r="B74" s="17">
        <f t="shared" si="1"/>
        <v>-74480000</v>
      </c>
      <c r="C74" s="12" t="s">
        <v>16</v>
      </c>
      <c r="D74" s="13" t="s">
        <v>61</v>
      </c>
      <c r="E74" s="14">
        <f t="shared" si="6"/>
        <v>1945000</v>
      </c>
      <c r="F74" s="15">
        <f t="shared" si="6"/>
        <v>1560000</v>
      </c>
      <c r="G74" s="15">
        <f t="shared" si="6"/>
        <v>3505000</v>
      </c>
      <c r="H74" s="15"/>
      <c r="I74" s="15"/>
      <c r="J74" s="15"/>
      <c r="K74" s="15">
        <f t="shared" si="3"/>
        <v>-76425000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-76425000</v>
      </c>
      <c r="C75" s="12" t="s">
        <v>17</v>
      </c>
      <c r="D75" s="13" t="s">
        <v>60</v>
      </c>
      <c r="E75" s="14">
        <f t="shared" ref="E75:G80" si="9">+E74</f>
        <v>1945000</v>
      </c>
      <c r="F75" s="15">
        <f t="shared" si="9"/>
        <v>1560000</v>
      </c>
      <c r="G75" s="15">
        <f t="shared" si="9"/>
        <v>3505000</v>
      </c>
      <c r="H75" s="15"/>
      <c r="I75" s="15"/>
      <c r="J75" s="15"/>
      <c r="K75" s="15">
        <f t="shared" ref="K75:K80" si="10">B75-E75-H75-I75-J75</f>
        <v>-78370000</v>
      </c>
    </row>
    <row r="76" spans="1:11" ht="15.75" x14ac:dyDescent="0.25">
      <c r="A76" s="16">
        <f t="shared" si="7"/>
        <v>67</v>
      </c>
      <c r="B76" s="17">
        <f t="shared" si="8"/>
        <v>-78370000</v>
      </c>
      <c r="C76" s="12" t="s">
        <v>18</v>
      </c>
      <c r="D76" s="13" t="s">
        <v>60</v>
      </c>
      <c r="E76" s="14">
        <f t="shared" si="9"/>
        <v>1945000</v>
      </c>
      <c r="F76" s="15">
        <f t="shared" si="9"/>
        <v>1560000</v>
      </c>
      <c r="G76" s="15">
        <f t="shared" si="9"/>
        <v>3505000</v>
      </c>
      <c r="H76" s="15"/>
      <c r="I76" s="15"/>
      <c r="J76" s="15"/>
      <c r="K76" s="15">
        <f t="shared" si="10"/>
        <v>-80315000</v>
      </c>
    </row>
    <row r="77" spans="1:11" ht="15.75" x14ac:dyDescent="0.25">
      <c r="A77" s="16">
        <f t="shared" si="7"/>
        <v>68</v>
      </c>
      <c r="B77" s="17">
        <f t="shared" si="8"/>
        <v>-80315000</v>
      </c>
      <c r="C77" s="12" t="s">
        <v>27</v>
      </c>
      <c r="D77" s="13" t="s">
        <v>60</v>
      </c>
      <c r="E77" s="14">
        <f t="shared" si="9"/>
        <v>1945000</v>
      </c>
      <c r="F77" s="15">
        <f t="shared" si="9"/>
        <v>1560000</v>
      </c>
      <c r="G77" s="15">
        <f t="shared" si="9"/>
        <v>3505000</v>
      </c>
      <c r="H77" s="15"/>
      <c r="I77" s="15"/>
      <c r="J77" s="15"/>
      <c r="K77" s="15">
        <f t="shared" si="10"/>
        <v>-82260000</v>
      </c>
    </row>
    <row r="78" spans="1:11" ht="15.75" x14ac:dyDescent="0.25">
      <c r="A78" s="16">
        <f t="shared" si="7"/>
        <v>69</v>
      </c>
      <c r="B78" s="17">
        <f t="shared" si="8"/>
        <v>-82260000</v>
      </c>
      <c r="C78" s="12" t="s">
        <v>19</v>
      </c>
      <c r="D78" s="13" t="s">
        <v>60</v>
      </c>
      <c r="E78" s="14">
        <f t="shared" si="9"/>
        <v>1945000</v>
      </c>
      <c r="F78" s="15">
        <f t="shared" si="9"/>
        <v>1560000</v>
      </c>
      <c r="G78" s="15">
        <f t="shared" si="9"/>
        <v>3505000</v>
      </c>
      <c r="H78" s="15"/>
      <c r="I78" s="15"/>
      <c r="J78" s="15"/>
      <c r="K78" s="15">
        <f t="shared" si="10"/>
        <v>-84205000</v>
      </c>
    </row>
    <row r="79" spans="1:11" ht="15.75" x14ac:dyDescent="0.25">
      <c r="A79" s="16">
        <f t="shared" si="7"/>
        <v>70</v>
      </c>
      <c r="B79" s="17">
        <f t="shared" si="8"/>
        <v>-84205000</v>
      </c>
      <c r="C79" s="12" t="s">
        <v>20</v>
      </c>
      <c r="D79" s="13" t="s">
        <v>60</v>
      </c>
      <c r="E79" s="14">
        <f t="shared" si="9"/>
        <v>1945000</v>
      </c>
      <c r="F79" s="15">
        <f t="shared" si="9"/>
        <v>1560000</v>
      </c>
      <c r="G79" s="15">
        <f t="shared" si="9"/>
        <v>3505000</v>
      </c>
      <c r="H79" s="15"/>
      <c r="I79" s="15"/>
      <c r="J79" s="15"/>
      <c r="K79" s="15">
        <f t="shared" si="10"/>
        <v>-86150000</v>
      </c>
    </row>
    <row r="80" spans="1:11" ht="15.75" x14ac:dyDescent="0.25">
      <c r="A80" s="16">
        <f t="shared" si="7"/>
        <v>71</v>
      </c>
      <c r="B80" s="17">
        <f t="shared" si="8"/>
        <v>-86150000</v>
      </c>
      <c r="E80" s="14">
        <f t="shared" si="9"/>
        <v>1945000</v>
      </c>
      <c r="F80" s="15">
        <f t="shared" si="9"/>
        <v>1560000</v>
      </c>
      <c r="G80" s="15">
        <f t="shared" si="9"/>
        <v>3505000</v>
      </c>
      <c r="H80" s="15"/>
      <c r="I80" s="15"/>
      <c r="J80" s="15"/>
      <c r="K80" s="15">
        <f t="shared" si="10"/>
        <v>-88095000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s="2" customFormat="1" x14ac:dyDescent="0.25">
      <c r="A3" s="19" t="s">
        <v>112</v>
      </c>
      <c r="B3" s="19"/>
      <c r="C3" s="19"/>
    </row>
    <row r="4" spans="1:11" s="2" customFormat="1" x14ac:dyDescent="0.25">
      <c r="A4" s="19" t="s">
        <v>113</v>
      </c>
      <c r="B4" s="19"/>
      <c r="C4" s="19" t="s">
        <v>34</v>
      </c>
    </row>
    <row r="5" spans="1:11" s="2" customFormat="1" x14ac:dyDescent="0.25">
      <c r="A5" s="19" t="s">
        <v>2</v>
      </c>
      <c r="B5" s="19"/>
      <c r="C5" s="21">
        <f>30000000</f>
        <v>30000000</v>
      </c>
      <c r="D5" s="6"/>
    </row>
    <row r="6" spans="1:11" s="2" customFormat="1" x14ac:dyDescent="0.25">
      <c r="A6" s="19" t="s">
        <v>3</v>
      </c>
      <c r="B6" s="19"/>
      <c r="C6" s="20">
        <v>1.2E-2</v>
      </c>
    </row>
    <row r="7" spans="1:11" s="2" customFormat="1" x14ac:dyDescent="0.25">
      <c r="A7" s="19" t="s">
        <v>33</v>
      </c>
      <c r="B7" s="19"/>
      <c r="C7" s="19"/>
    </row>
    <row r="8" spans="1:11" s="2" customFormat="1" x14ac:dyDescent="0.25">
      <c r="A8" s="1" t="s">
        <v>35</v>
      </c>
      <c r="B8" s="1"/>
      <c r="C8" s="1"/>
      <c r="D8" s="2">
        <v>36</v>
      </c>
      <c r="E8" s="7"/>
      <c r="F8" s="8">
        <f>+C5*C6</f>
        <v>360000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30000000</v>
      </c>
      <c r="C10" s="12" t="s">
        <v>23</v>
      </c>
      <c r="D10" s="13" t="s">
        <v>28</v>
      </c>
      <c r="E10" s="14">
        <f>610000-F10</f>
        <v>250000</v>
      </c>
      <c r="F10" s="18">
        <v>360000</v>
      </c>
      <c r="G10" s="15">
        <f>+E10+F10</f>
        <v>610000</v>
      </c>
      <c r="H10" s="15"/>
      <c r="I10" s="15"/>
      <c r="J10" s="15"/>
      <c r="K10" s="15">
        <f>B10-E10-H10-I10-J10</f>
        <v>29750000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29750000</v>
      </c>
      <c r="C11" s="12" t="s">
        <v>24</v>
      </c>
      <c r="D11" s="13" t="s">
        <v>28</v>
      </c>
      <c r="E11" s="14">
        <f t="shared" ref="E11:G26" si="2">+E10</f>
        <v>250000</v>
      </c>
      <c r="F11" s="15">
        <f t="shared" si="2"/>
        <v>360000</v>
      </c>
      <c r="G11" s="15">
        <f t="shared" si="2"/>
        <v>610000</v>
      </c>
      <c r="H11" s="15"/>
      <c r="I11" s="15"/>
      <c r="J11" s="15"/>
      <c r="K11" s="15">
        <f t="shared" ref="K11:K74" si="3">B11-E11-H11-I11-J11</f>
        <v>29500000</v>
      </c>
    </row>
    <row r="12" spans="1:11" ht="15.75" customHeight="1" x14ac:dyDescent="0.25">
      <c r="A12" s="16">
        <f t="shared" si="0"/>
        <v>3</v>
      </c>
      <c r="B12" s="17">
        <f t="shared" si="1"/>
        <v>29500000</v>
      </c>
      <c r="C12" s="12" t="s">
        <v>25</v>
      </c>
      <c r="D12" s="13" t="s">
        <v>28</v>
      </c>
      <c r="E12" s="14">
        <f t="shared" si="2"/>
        <v>250000</v>
      </c>
      <c r="F12" s="15">
        <f t="shared" si="2"/>
        <v>360000</v>
      </c>
      <c r="G12" s="15">
        <f t="shared" si="2"/>
        <v>610000</v>
      </c>
      <c r="H12" s="15"/>
      <c r="I12" s="15"/>
      <c r="J12" s="15"/>
      <c r="K12" s="15">
        <f t="shared" si="3"/>
        <v>29250000</v>
      </c>
    </row>
    <row r="13" spans="1:11" ht="15.75" customHeight="1" x14ac:dyDescent="0.25">
      <c r="A13" s="16">
        <f t="shared" si="0"/>
        <v>4</v>
      </c>
      <c r="B13" s="17">
        <f t="shared" si="1"/>
        <v>29250000</v>
      </c>
      <c r="C13" s="12" t="s">
        <v>26</v>
      </c>
      <c r="D13" s="13" t="s">
        <v>28</v>
      </c>
      <c r="E13" s="14">
        <f t="shared" si="2"/>
        <v>250000</v>
      </c>
      <c r="F13" s="15">
        <f t="shared" si="2"/>
        <v>360000</v>
      </c>
      <c r="G13" s="15">
        <f t="shared" si="2"/>
        <v>610000</v>
      </c>
      <c r="H13" s="15"/>
      <c r="I13" s="15"/>
      <c r="J13" s="15"/>
      <c r="K13" s="15">
        <f t="shared" si="3"/>
        <v>29000000</v>
      </c>
    </row>
    <row r="14" spans="1:11" ht="15.75" customHeight="1" x14ac:dyDescent="0.25">
      <c r="A14" s="16">
        <f t="shared" si="0"/>
        <v>5</v>
      </c>
      <c r="B14" s="17">
        <f t="shared" si="1"/>
        <v>29000000</v>
      </c>
      <c r="C14" s="12" t="s">
        <v>16</v>
      </c>
      <c r="D14" s="13" t="s">
        <v>28</v>
      </c>
      <c r="E14" s="14">
        <f t="shared" si="2"/>
        <v>250000</v>
      </c>
      <c r="F14" s="15">
        <f t="shared" si="2"/>
        <v>360000</v>
      </c>
      <c r="G14" s="15">
        <f t="shared" si="2"/>
        <v>610000</v>
      </c>
      <c r="H14" s="15"/>
      <c r="I14" s="15"/>
      <c r="J14" s="15"/>
      <c r="K14" s="15">
        <f t="shared" si="3"/>
        <v>28750000</v>
      </c>
    </row>
    <row r="15" spans="1:11" ht="15.75" customHeight="1" x14ac:dyDescent="0.25">
      <c r="A15" s="16">
        <f t="shared" si="0"/>
        <v>6</v>
      </c>
      <c r="B15" s="17">
        <f t="shared" si="1"/>
        <v>28750000</v>
      </c>
      <c r="C15" s="12" t="s">
        <v>17</v>
      </c>
      <c r="D15" s="13" t="s">
        <v>29</v>
      </c>
      <c r="E15" s="14">
        <f t="shared" si="2"/>
        <v>250000</v>
      </c>
      <c r="F15" s="15">
        <f t="shared" si="2"/>
        <v>360000</v>
      </c>
      <c r="G15" s="15">
        <f t="shared" si="2"/>
        <v>610000</v>
      </c>
      <c r="H15" s="15"/>
      <c r="I15" s="15"/>
      <c r="J15" s="15"/>
      <c r="K15" s="15">
        <f t="shared" si="3"/>
        <v>28500000</v>
      </c>
    </row>
    <row r="16" spans="1:11" ht="15.75" customHeight="1" x14ac:dyDescent="0.25">
      <c r="A16" s="16">
        <f t="shared" si="0"/>
        <v>7</v>
      </c>
      <c r="B16" s="17">
        <f t="shared" si="1"/>
        <v>28500000</v>
      </c>
      <c r="C16" s="12" t="s">
        <v>18</v>
      </c>
      <c r="D16" s="13" t="s">
        <v>29</v>
      </c>
      <c r="E16" s="14">
        <f t="shared" si="2"/>
        <v>250000</v>
      </c>
      <c r="F16" s="15">
        <f t="shared" si="2"/>
        <v>360000</v>
      </c>
      <c r="G16" s="15">
        <f t="shared" si="2"/>
        <v>610000</v>
      </c>
      <c r="H16" s="15"/>
      <c r="I16" s="15"/>
      <c r="J16" s="15"/>
      <c r="K16" s="15">
        <f t="shared" si="3"/>
        <v>28250000</v>
      </c>
    </row>
    <row r="17" spans="1:11" ht="15.75" customHeight="1" x14ac:dyDescent="0.25">
      <c r="A17" s="16">
        <f t="shared" si="0"/>
        <v>8</v>
      </c>
      <c r="B17" s="17">
        <f t="shared" si="1"/>
        <v>28250000</v>
      </c>
      <c r="C17" s="12" t="s">
        <v>27</v>
      </c>
      <c r="D17" s="13" t="s">
        <v>29</v>
      </c>
      <c r="E17" s="14">
        <f t="shared" si="2"/>
        <v>250000</v>
      </c>
      <c r="F17" s="15">
        <f t="shared" si="2"/>
        <v>360000</v>
      </c>
      <c r="G17" s="15">
        <f t="shared" si="2"/>
        <v>610000</v>
      </c>
      <c r="H17" s="15"/>
      <c r="I17" s="15"/>
      <c r="J17" s="15"/>
      <c r="K17" s="15">
        <f t="shared" si="3"/>
        <v>28000000</v>
      </c>
    </row>
    <row r="18" spans="1:11" ht="15.75" customHeight="1" x14ac:dyDescent="0.25">
      <c r="A18" s="16">
        <f t="shared" si="0"/>
        <v>9</v>
      </c>
      <c r="B18" s="17">
        <f t="shared" si="1"/>
        <v>28000000</v>
      </c>
      <c r="C18" s="12" t="s">
        <v>19</v>
      </c>
      <c r="D18" s="13" t="s">
        <v>29</v>
      </c>
      <c r="E18" s="14">
        <f t="shared" si="2"/>
        <v>250000</v>
      </c>
      <c r="F18" s="15">
        <f t="shared" si="2"/>
        <v>360000</v>
      </c>
      <c r="G18" s="15">
        <f t="shared" si="2"/>
        <v>610000</v>
      </c>
      <c r="H18" s="15">
        <v>4000000</v>
      </c>
      <c r="I18" s="15"/>
      <c r="J18" s="15"/>
      <c r="K18" s="15">
        <f t="shared" si="3"/>
        <v>23750000</v>
      </c>
    </row>
    <row r="19" spans="1:11" ht="15.75" customHeight="1" x14ac:dyDescent="0.25">
      <c r="A19" s="16">
        <f t="shared" si="0"/>
        <v>10</v>
      </c>
      <c r="B19" s="17">
        <f t="shared" si="1"/>
        <v>23750000</v>
      </c>
      <c r="C19" s="12" t="s">
        <v>20</v>
      </c>
      <c r="D19" s="13" t="s">
        <v>29</v>
      </c>
      <c r="E19" s="14">
        <f t="shared" si="2"/>
        <v>250000</v>
      </c>
      <c r="F19" s="15">
        <f t="shared" si="2"/>
        <v>360000</v>
      </c>
      <c r="G19" s="15">
        <f t="shared" si="2"/>
        <v>610000</v>
      </c>
      <c r="H19" s="31"/>
      <c r="I19" s="15">
        <v>3000000</v>
      </c>
      <c r="J19" s="15"/>
      <c r="K19" s="15">
        <f t="shared" si="3"/>
        <v>20500000</v>
      </c>
    </row>
    <row r="20" spans="1:11" ht="15.75" customHeight="1" x14ac:dyDescent="0.25">
      <c r="A20" s="16">
        <f t="shared" si="0"/>
        <v>11</v>
      </c>
      <c r="B20" s="17">
        <f t="shared" si="1"/>
        <v>20500000</v>
      </c>
      <c r="C20" s="12" t="s">
        <v>21</v>
      </c>
      <c r="D20" s="13" t="s">
        <v>29</v>
      </c>
      <c r="E20" s="14">
        <f t="shared" si="2"/>
        <v>250000</v>
      </c>
      <c r="F20" s="15">
        <f t="shared" si="2"/>
        <v>360000</v>
      </c>
      <c r="G20" s="15">
        <f t="shared" si="2"/>
        <v>610000</v>
      </c>
      <c r="H20" s="15"/>
      <c r="I20" s="15"/>
      <c r="J20" s="15"/>
      <c r="K20" s="15">
        <f t="shared" si="3"/>
        <v>20250000</v>
      </c>
    </row>
    <row r="21" spans="1:11" ht="15.75" customHeight="1" x14ac:dyDescent="0.25">
      <c r="A21" s="16">
        <f t="shared" si="0"/>
        <v>12</v>
      </c>
      <c r="B21" s="17">
        <f t="shared" si="1"/>
        <v>20250000</v>
      </c>
      <c r="C21" s="12" t="s">
        <v>22</v>
      </c>
      <c r="D21" s="13" t="s">
        <v>29</v>
      </c>
      <c r="E21" s="14">
        <f t="shared" si="2"/>
        <v>250000</v>
      </c>
      <c r="F21" s="15">
        <f t="shared" si="2"/>
        <v>360000</v>
      </c>
      <c r="G21" s="15">
        <f t="shared" si="2"/>
        <v>610000</v>
      </c>
      <c r="H21" s="15"/>
      <c r="I21" s="15"/>
      <c r="J21" s="15"/>
      <c r="K21" s="15">
        <f t="shared" si="3"/>
        <v>20000000</v>
      </c>
    </row>
    <row r="22" spans="1:11" ht="15.75" customHeight="1" x14ac:dyDescent="0.25">
      <c r="A22" s="16">
        <f t="shared" si="0"/>
        <v>13</v>
      </c>
      <c r="B22" s="17">
        <f t="shared" si="1"/>
        <v>20000000</v>
      </c>
      <c r="C22" s="12" t="s">
        <v>23</v>
      </c>
      <c r="D22" s="13" t="s">
        <v>29</v>
      </c>
      <c r="E22" s="14">
        <f t="shared" si="2"/>
        <v>250000</v>
      </c>
      <c r="F22" s="15">
        <f t="shared" si="2"/>
        <v>360000</v>
      </c>
      <c r="G22" s="15">
        <f t="shared" si="2"/>
        <v>610000</v>
      </c>
      <c r="H22" s="15"/>
      <c r="I22" s="15"/>
      <c r="J22" s="15"/>
      <c r="K22" s="15">
        <f t="shared" si="3"/>
        <v>19750000</v>
      </c>
    </row>
    <row r="23" spans="1:11" ht="15.75" customHeight="1" x14ac:dyDescent="0.25">
      <c r="A23" s="16">
        <f t="shared" si="0"/>
        <v>14</v>
      </c>
      <c r="B23" s="17">
        <f t="shared" si="1"/>
        <v>19750000</v>
      </c>
      <c r="C23" s="12" t="s">
        <v>24</v>
      </c>
      <c r="D23" s="13" t="s">
        <v>29</v>
      </c>
      <c r="E23" s="14">
        <f t="shared" si="2"/>
        <v>250000</v>
      </c>
      <c r="F23" s="15">
        <f t="shared" si="2"/>
        <v>360000</v>
      </c>
      <c r="G23" s="15">
        <f t="shared" si="2"/>
        <v>610000</v>
      </c>
      <c r="H23" s="15"/>
      <c r="I23" s="15"/>
      <c r="J23" s="15"/>
      <c r="K23" s="15">
        <f t="shared" si="3"/>
        <v>19500000</v>
      </c>
    </row>
    <row r="24" spans="1:11" ht="15.75" customHeight="1" x14ac:dyDescent="0.25">
      <c r="A24" s="16">
        <f t="shared" si="0"/>
        <v>15</v>
      </c>
      <c r="B24" s="17">
        <f t="shared" si="1"/>
        <v>19500000</v>
      </c>
      <c r="C24" s="12" t="s">
        <v>25</v>
      </c>
      <c r="D24" s="13" t="s">
        <v>29</v>
      </c>
      <c r="E24" s="14">
        <f t="shared" si="2"/>
        <v>250000</v>
      </c>
      <c r="F24" s="15">
        <f t="shared" si="2"/>
        <v>360000</v>
      </c>
      <c r="G24" s="15">
        <f t="shared" si="2"/>
        <v>610000</v>
      </c>
      <c r="H24" s="15"/>
      <c r="I24" s="15"/>
      <c r="J24" s="15"/>
      <c r="K24" s="15">
        <f t="shared" si="3"/>
        <v>19250000</v>
      </c>
    </row>
    <row r="25" spans="1:11" ht="15.75" customHeight="1" x14ac:dyDescent="0.25">
      <c r="A25" s="16">
        <f t="shared" si="0"/>
        <v>16</v>
      </c>
      <c r="B25" s="17">
        <f t="shared" si="1"/>
        <v>19250000</v>
      </c>
      <c r="C25" s="12" t="s">
        <v>26</v>
      </c>
      <c r="D25" s="13" t="s">
        <v>29</v>
      </c>
      <c r="E25" s="14">
        <f t="shared" si="2"/>
        <v>250000</v>
      </c>
      <c r="F25" s="15">
        <f t="shared" si="2"/>
        <v>360000</v>
      </c>
      <c r="G25" s="15">
        <f t="shared" si="2"/>
        <v>610000</v>
      </c>
      <c r="H25" s="15"/>
      <c r="I25" s="15"/>
      <c r="J25" s="15"/>
      <c r="K25" s="15">
        <f t="shared" si="3"/>
        <v>19000000</v>
      </c>
    </row>
    <row r="26" spans="1:11" ht="15.75" customHeight="1" x14ac:dyDescent="0.25">
      <c r="A26" s="16">
        <f t="shared" si="0"/>
        <v>17</v>
      </c>
      <c r="B26" s="17">
        <f t="shared" si="1"/>
        <v>19000000</v>
      </c>
      <c r="C26" s="12" t="s">
        <v>16</v>
      </c>
      <c r="D26" s="13" t="s">
        <v>29</v>
      </c>
      <c r="E26" s="14">
        <f t="shared" si="2"/>
        <v>250000</v>
      </c>
      <c r="F26" s="15">
        <f t="shared" si="2"/>
        <v>360000</v>
      </c>
      <c r="G26" s="15">
        <f t="shared" si="2"/>
        <v>610000</v>
      </c>
      <c r="H26" s="15"/>
      <c r="I26" s="15"/>
      <c r="J26" s="15"/>
      <c r="K26" s="15">
        <f t="shared" si="3"/>
        <v>18750000</v>
      </c>
    </row>
    <row r="27" spans="1:11" ht="15.75" customHeight="1" x14ac:dyDescent="0.25">
      <c r="A27" s="16">
        <f t="shared" si="0"/>
        <v>18</v>
      </c>
      <c r="B27" s="17">
        <f t="shared" si="1"/>
        <v>18750000</v>
      </c>
      <c r="C27" s="12" t="s">
        <v>17</v>
      </c>
      <c r="D27" s="13" t="s">
        <v>30</v>
      </c>
      <c r="E27" s="14">
        <f t="shared" ref="E27:G42" si="4">+E26</f>
        <v>250000</v>
      </c>
      <c r="F27" s="15">
        <f t="shared" si="4"/>
        <v>360000</v>
      </c>
      <c r="G27" s="15">
        <f t="shared" si="4"/>
        <v>610000</v>
      </c>
      <c r="H27" s="15"/>
      <c r="I27" s="15"/>
      <c r="J27" s="15"/>
      <c r="K27" s="15">
        <f t="shared" si="3"/>
        <v>18500000</v>
      </c>
    </row>
    <row r="28" spans="1:11" ht="15.75" customHeight="1" x14ac:dyDescent="0.25">
      <c r="A28" s="16">
        <f t="shared" si="0"/>
        <v>19</v>
      </c>
      <c r="B28" s="17">
        <f t="shared" si="1"/>
        <v>18500000</v>
      </c>
      <c r="C28" s="12" t="s">
        <v>18</v>
      </c>
      <c r="D28" s="13" t="s">
        <v>30</v>
      </c>
      <c r="E28" s="14">
        <f t="shared" si="4"/>
        <v>250000</v>
      </c>
      <c r="F28" s="15">
        <f t="shared" si="4"/>
        <v>360000</v>
      </c>
      <c r="G28" s="15">
        <f t="shared" si="4"/>
        <v>610000</v>
      </c>
      <c r="H28" s="15"/>
      <c r="I28" s="15"/>
      <c r="J28" s="15"/>
      <c r="K28" s="15">
        <f t="shared" si="3"/>
        <v>18250000</v>
      </c>
    </row>
    <row r="29" spans="1:11" ht="15.75" customHeight="1" x14ac:dyDescent="0.25">
      <c r="A29" s="16">
        <f t="shared" si="0"/>
        <v>20</v>
      </c>
      <c r="B29" s="17">
        <f t="shared" si="1"/>
        <v>18250000</v>
      </c>
      <c r="C29" s="12" t="s">
        <v>27</v>
      </c>
      <c r="D29" s="13" t="s">
        <v>30</v>
      </c>
      <c r="E29" s="14">
        <f t="shared" si="4"/>
        <v>250000</v>
      </c>
      <c r="F29" s="15">
        <f t="shared" si="4"/>
        <v>360000</v>
      </c>
      <c r="G29" s="15">
        <f t="shared" si="4"/>
        <v>610000</v>
      </c>
      <c r="H29" s="15"/>
      <c r="I29" s="15"/>
      <c r="J29" s="15"/>
      <c r="K29" s="15">
        <f t="shared" si="3"/>
        <v>18000000</v>
      </c>
    </row>
    <row r="30" spans="1:11" ht="15.75" customHeight="1" x14ac:dyDescent="0.25">
      <c r="A30" s="16">
        <f t="shared" si="0"/>
        <v>21</v>
      </c>
      <c r="B30" s="17">
        <f t="shared" si="1"/>
        <v>18000000</v>
      </c>
      <c r="C30" s="12" t="s">
        <v>19</v>
      </c>
      <c r="D30" s="13" t="s">
        <v>30</v>
      </c>
      <c r="E30" s="14">
        <f t="shared" si="4"/>
        <v>250000</v>
      </c>
      <c r="F30" s="15">
        <f t="shared" si="4"/>
        <v>360000</v>
      </c>
      <c r="G30" s="15">
        <f t="shared" si="4"/>
        <v>610000</v>
      </c>
      <c r="H30" s="15">
        <v>4000000</v>
      </c>
      <c r="I30" s="15"/>
      <c r="J30" s="15"/>
      <c r="K30" s="15">
        <f t="shared" si="3"/>
        <v>13750000</v>
      </c>
    </row>
    <row r="31" spans="1:11" ht="15.75" customHeight="1" x14ac:dyDescent="0.25">
      <c r="A31" s="16">
        <f t="shared" si="0"/>
        <v>22</v>
      </c>
      <c r="B31" s="17">
        <f t="shared" si="1"/>
        <v>13750000</v>
      </c>
      <c r="C31" s="12" t="s">
        <v>20</v>
      </c>
      <c r="D31" s="13" t="s">
        <v>30</v>
      </c>
      <c r="E31" s="14">
        <f t="shared" si="4"/>
        <v>250000</v>
      </c>
      <c r="F31" s="15">
        <f t="shared" si="4"/>
        <v>360000</v>
      </c>
      <c r="G31" s="15">
        <f t="shared" si="4"/>
        <v>610000</v>
      </c>
      <c r="H31" s="31"/>
      <c r="I31" s="15">
        <v>3000000</v>
      </c>
      <c r="J31" s="15"/>
      <c r="K31" s="15">
        <f t="shared" si="3"/>
        <v>10500000</v>
      </c>
    </row>
    <row r="32" spans="1:11" ht="15.75" customHeight="1" x14ac:dyDescent="0.25">
      <c r="A32" s="16">
        <f t="shared" si="0"/>
        <v>23</v>
      </c>
      <c r="B32" s="17">
        <f t="shared" si="1"/>
        <v>10500000</v>
      </c>
      <c r="C32" s="12" t="s">
        <v>21</v>
      </c>
      <c r="D32" s="13" t="s">
        <v>30</v>
      </c>
      <c r="E32" s="14">
        <f t="shared" si="4"/>
        <v>250000</v>
      </c>
      <c r="F32" s="15">
        <f t="shared" si="4"/>
        <v>360000</v>
      </c>
      <c r="G32" s="15">
        <f t="shared" si="4"/>
        <v>610000</v>
      </c>
      <c r="H32" s="15"/>
      <c r="I32" s="15"/>
      <c r="J32" s="15"/>
      <c r="K32" s="15">
        <f t="shared" si="3"/>
        <v>10250000</v>
      </c>
    </row>
    <row r="33" spans="1:11" ht="15.75" customHeight="1" x14ac:dyDescent="0.25">
      <c r="A33" s="16">
        <f t="shared" si="0"/>
        <v>24</v>
      </c>
      <c r="B33" s="17">
        <f t="shared" si="1"/>
        <v>10250000</v>
      </c>
      <c r="C33" s="12" t="s">
        <v>22</v>
      </c>
      <c r="D33" s="13" t="s">
        <v>30</v>
      </c>
      <c r="E33" s="14">
        <f t="shared" si="4"/>
        <v>250000</v>
      </c>
      <c r="F33" s="15">
        <f t="shared" si="4"/>
        <v>360000</v>
      </c>
      <c r="G33" s="15">
        <f t="shared" si="4"/>
        <v>610000</v>
      </c>
      <c r="H33" s="15"/>
      <c r="I33" s="15"/>
      <c r="J33" s="15"/>
      <c r="K33" s="15">
        <f t="shared" si="3"/>
        <v>10000000</v>
      </c>
    </row>
    <row r="34" spans="1:11" ht="15.75" customHeight="1" x14ac:dyDescent="0.25">
      <c r="A34" s="16">
        <f t="shared" si="0"/>
        <v>25</v>
      </c>
      <c r="B34" s="17">
        <f t="shared" si="1"/>
        <v>10000000</v>
      </c>
      <c r="C34" s="12" t="s">
        <v>23</v>
      </c>
      <c r="D34" s="13" t="s">
        <v>30</v>
      </c>
      <c r="E34" s="14">
        <f t="shared" si="4"/>
        <v>250000</v>
      </c>
      <c r="F34" s="15">
        <f t="shared" si="4"/>
        <v>360000</v>
      </c>
      <c r="G34" s="15">
        <f t="shared" si="4"/>
        <v>610000</v>
      </c>
      <c r="H34" s="15"/>
      <c r="I34" s="15"/>
      <c r="J34" s="15"/>
      <c r="K34" s="15">
        <f t="shared" si="3"/>
        <v>9750000</v>
      </c>
    </row>
    <row r="35" spans="1:11" ht="15.75" customHeight="1" x14ac:dyDescent="0.25">
      <c r="A35" s="16">
        <f t="shared" si="0"/>
        <v>26</v>
      </c>
      <c r="B35" s="17">
        <f t="shared" si="1"/>
        <v>9750000</v>
      </c>
      <c r="C35" s="12" t="s">
        <v>24</v>
      </c>
      <c r="D35" s="13" t="s">
        <v>30</v>
      </c>
      <c r="E35" s="14">
        <f t="shared" si="4"/>
        <v>250000</v>
      </c>
      <c r="F35" s="15">
        <f t="shared" si="4"/>
        <v>360000</v>
      </c>
      <c r="G35" s="15">
        <f t="shared" si="4"/>
        <v>610000</v>
      </c>
      <c r="H35" s="15"/>
      <c r="I35" s="15"/>
      <c r="J35" s="15"/>
      <c r="K35" s="15">
        <f t="shared" si="3"/>
        <v>9500000</v>
      </c>
    </row>
    <row r="36" spans="1:11" ht="15.75" customHeight="1" x14ac:dyDescent="0.25">
      <c r="A36" s="16">
        <f t="shared" si="0"/>
        <v>27</v>
      </c>
      <c r="B36" s="17">
        <f t="shared" si="1"/>
        <v>9500000</v>
      </c>
      <c r="C36" s="12" t="s">
        <v>25</v>
      </c>
      <c r="D36" s="13" t="s">
        <v>30</v>
      </c>
      <c r="E36" s="14">
        <f t="shared" si="4"/>
        <v>250000</v>
      </c>
      <c r="F36" s="15">
        <f t="shared" si="4"/>
        <v>360000</v>
      </c>
      <c r="G36" s="15">
        <f t="shared" si="4"/>
        <v>610000</v>
      </c>
      <c r="H36" s="15"/>
      <c r="I36" s="15"/>
      <c r="J36" s="15"/>
      <c r="K36" s="15">
        <f t="shared" si="3"/>
        <v>9250000</v>
      </c>
    </row>
    <row r="37" spans="1:11" ht="15.75" customHeight="1" x14ac:dyDescent="0.25">
      <c r="A37" s="16">
        <f t="shared" si="0"/>
        <v>28</v>
      </c>
      <c r="B37" s="17">
        <f t="shared" si="1"/>
        <v>9250000</v>
      </c>
      <c r="C37" s="12" t="s">
        <v>26</v>
      </c>
      <c r="D37" s="13" t="s">
        <v>30</v>
      </c>
      <c r="E37" s="14">
        <f t="shared" si="4"/>
        <v>250000</v>
      </c>
      <c r="F37" s="15">
        <f t="shared" si="4"/>
        <v>360000</v>
      </c>
      <c r="G37" s="15">
        <f t="shared" si="4"/>
        <v>610000</v>
      </c>
      <c r="H37" s="15"/>
      <c r="I37" s="15"/>
      <c r="J37" s="15"/>
      <c r="K37" s="15">
        <f t="shared" si="3"/>
        <v>9000000</v>
      </c>
    </row>
    <row r="38" spans="1:11" ht="15.75" customHeight="1" x14ac:dyDescent="0.25">
      <c r="A38" s="16">
        <f t="shared" si="0"/>
        <v>29</v>
      </c>
      <c r="B38" s="17">
        <f t="shared" si="1"/>
        <v>9000000</v>
      </c>
      <c r="C38" s="12" t="s">
        <v>16</v>
      </c>
      <c r="D38" s="13" t="s">
        <v>30</v>
      </c>
      <c r="E38" s="14">
        <f t="shared" si="4"/>
        <v>250000</v>
      </c>
      <c r="F38" s="15">
        <f t="shared" si="4"/>
        <v>360000</v>
      </c>
      <c r="G38" s="15">
        <f t="shared" si="4"/>
        <v>610000</v>
      </c>
      <c r="H38" s="15"/>
      <c r="I38" s="15"/>
      <c r="J38" s="15"/>
      <c r="K38" s="15">
        <f t="shared" si="3"/>
        <v>8750000</v>
      </c>
    </row>
    <row r="39" spans="1:11" ht="15.75" customHeight="1" x14ac:dyDescent="0.25">
      <c r="A39" s="16">
        <f t="shared" si="0"/>
        <v>30</v>
      </c>
      <c r="B39" s="17">
        <f t="shared" si="1"/>
        <v>8750000</v>
      </c>
      <c r="C39" s="12" t="s">
        <v>17</v>
      </c>
      <c r="D39" s="13" t="s">
        <v>31</v>
      </c>
      <c r="E39" s="14">
        <f t="shared" si="4"/>
        <v>250000</v>
      </c>
      <c r="F39" s="15">
        <f t="shared" si="4"/>
        <v>360000</v>
      </c>
      <c r="G39" s="15">
        <f t="shared" si="4"/>
        <v>610000</v>
      </c>
      <c r="H39" s="15"/>
      <c r="I39" s="15"/>
      <c r="J39" s="15"/>
      <c r="K39" s="15">
        <f t="shared" si="3"/>
        <v>8500000</v>
      </c>
    </row>
    <row r="40" spans="1:11" ht="15.75" customHeight="1" x14ac:dyDescent="0.25">
      <c r="A40" s="16">
        <f t="shared" si="0"/>
        <v>31</v>
      </c>
      <c r="B40" s="17">
        <f t="shared" si="1"/>
        <v>8500000</v>
      </c>
      <c r="C40" s="12" t="s">
        <v>18</v>
      </c>
      <c r="D40" s="13" t="s">
        <v>31</v>
      </c>
      <c r="E40" s="14">
        <f t="shared" si="4"/>
        <v>250000</v>
      </c>
      <c r="F40" s="15">
        <f t="shared" si="4"/>
        <v>360000</v>
      </c>
      <c r="G40" s="15">
        <f t="shared" si="4"/>
        <v>610000</v>
      </c>
      <c r="H40" s="15"/>
      <c r="I40" s="15"/>
      <c r="J40" s="15"/>
      <c r="K40" s="15">
        <f t="shared" si="3"/>
        <v>8250000</v>
      </c>
    </row>
    <row r="41" spans="1:11" ht="15.75" customHeight="1" x14ac:dyDescent="0.25">
      <c r="A41" s="16">
        <f t="shared" si="0"/>
        <v>32</v>
      </c>
      <c r="B41" s="17">
        <f t="shared" si="1"/>
        <v>8250000</v>
      </c>
      <c r="C41" s="12" t="s">
        <v>27</v>
      </c>
      <c r="D41" s="13" t="s">
        <v>31</v>
      </c>
      <c r="E41" s="14">
        <f t="shared" si="4"/>
        <v>250000</v>
      </c>
      <c r="F41" s="15">
        <f t="shared" si="4"/>
        <v>360000</v>
      </c>
      <c r="G41" s="15">
        <f t="shared" si="4"/>
        <v>610000</v>
      </c>
      <c r="H41" s="15"/>
      <c r="I41" s="15"/>
      <c r="J41" s="15"/>
      <c r="K41" s="15">
        <f t="shared" si="3"/>
        <v>8000000</v>
      </c>
    </row>
    <row r="42" spans="1:11" ht="15.75" customHeight="1" x14ac:dyDescent="0.25">
      <c r="A42" s="16">
        <f t="shared" si="0"/>
        <v>33</v>
      </c>
      <c r="B42" s="17">
        <f t="shared" si="1"/>
        <v>8000000</v>
      </c>
      <c r="C42" s="12" t="s">
        <v>19</v>
      </c>
      <c r="D42" s="13" t="s">
        <v>31</v>
      </c>
      <c r="E42" s="14">
        <f t="shared" si="4"/>
        <v>250000</v>
      </c>
      <c r="F42" s="15">
        <f t="shared" si="4"/>
        <v>360000</v>
      </c>
      <c r="G42" s="15">
        <f t="shared" si="4"/>
        <v>610000</v>
      </c>
      <c r="H42" s="15">
        <v>4000000</v>
      </c>
      <c r="I42" s="15"/>
      <c r="J42" s="15"/>
      <c r="K42" s="15">
        <f t="shared" si="3"/>
        <v>3750000</v>
      </c>
    </row>
    <row r="43" spans="1:11" ht="15.75" customHeight="1" x14ac:dyDescent="0.25">
      <c r="A43" s="16">
        <f t="shared" si="0"/>
        <v>34</v>
      </c>
      <c r="B43" s="17">
        <f t="shared" si="1"/>
        <v>3750000</v>
      </c>
      <c r="C43" s="12" t="s">
        <v>20</v>
      </c>
      <c r="D43" s="13" t="s">
        <v>31</v>
      </c>
      <c r="E43" s="14">
        <f t="shared" ref="E43:G58" si="5">+E42</f>
        <v>250000</v>
      </c>
      <c r="F43" s="15">
        <f t="shared" si="5"/>
        <v>360000</v>
      </c>
      <c r="G43" s="15">
        <f t="shared" si="5"/>
        <v>610000</v>
      </c>
      <c r="H43" s="31"/>
      <c r="I43" s="15">
        <v>3000000</v>
      </c>
      <c r="J43" s="15"/>
      <c r="K43" s="15">
        <f t="shared" si="3"/>
        <v>500000</v>
      </c>
    </row>
    <row r="44" spans="1:11" ht="15.75" customHeight="1" x14ac:dyDescent="0.25">
      <c r="A44" s="16">
        <f t="shared" si="0"/>
        <v>35</v>
      </c>
      <c r="B44" s="17">
        <f t="shared" si="1"/>
        <v>500000</v>
      </c>
      <c r="C44" s="30" t="s">
        <v>21</v>
      </c>
      <c r="D44" s="13" t="s">
        <v>31</v>
      </c>
      <c r="E44" s="14">
        <f t="shared" si="5"/>
        <v>250000</v>
      </c>
      <c r="F44" s="15">
        <f t="shared" si="5"/>
        <v>360000</v>
      </c>
      <c r="G44" s="15">
        <f t="shared" si="5"/>
        <v>610000</v>
      </c>
      <c r="H44" s="15"/>
      <c r="I44" s="15"/>
      <c r="J44" s="15"/>
      <c r="K44" s="15">
        <f t="shared" si="3"/>
        <v>250000</v>
      </c>
    </row>
    <row r="45" spans="1:11" ht="15.75" customHeight="1" x14ac:dyDescent="0.25">
      <c r="A45" s="16">
        <f t="shared" si="0"/>
        <v>36</v>
      </c>
      <c r="B45" s="17">
        <f t="shared" si="1"/>
        <v>250000</v>
      </c>
      <c r="C45" s="12" t="s">
        <v>22</v>
      </c>
      <c r="D45" s="13" t="s">
        <v>31</v>
      </c>
      <c r="E45" s="14">
        <f t="shared" si="5"/>
        <v>250000</v>
      </c>
      <c r="F45" s="15">
        <f t="shared" si="5"/>
        <v>360000</v>
      </c>
      <c r="G45" s="15">
        <f t="shared" si="5"/>
        <v>610000</v>
      </c>
      <c r="H45" s="15"/>
      <c r="I45" s="15"/>
      <c r="J45" s="15"/>
      <c r="K45" s="15">
        <f t="shared" si="3"/>
        <v>0</v>
      </c>
    </row>
    <row r="46" spans="1:11" ht="15.75" x14ac:dyDescent="0.25">
      <c r="A46" s="16">
        <f t="shared" si="0"/>
        <v>37</v>
      </c>
      <c r="B46" s="17">
        <f t="shared" si="1"/>
        <v>0</v>
      </c>
      <c r="C46" s="12" t="s">
        <v>23</v>
      </c>
      <c r="D46" s="13" t="s">
        <v>31</v>
      </c>
      <c r="E46" s="14">
        <f t="shared" si="5"/>
        <v>250000</v>
      </c>
      <c r="F46" s="15">
        <f t="shared" si="5"/>
        <v>360000</v>
      </c>
      <c r="G46" s="15">
        <f t="shared" si="5"/>
        <v>610000</v>
      </c>
      <c r="H46" s="15"/>
      <c r="I46" s="15"/>
      <c r="J46" s="15"/>
      <c r="K46" s="15">
        <f t="shared" si="3"/>
        <v>-250000</v>
      </c>
    </row>
    <row r="47" spans="1:11" ht="15.75" x14ac:dyDescent="0.25">
      <c r="A47" s="16">
        <f t="shared" si="0"/>
        <v>38</v>
      </c>
      <c r="B47" s="17">
        <f t="shared" si="1"/>
        <v>-250000</v>
      </c>
      <c r="C47" s="12" t="s">
        <v>24</v>
      </c>
      <c r="D47" s="13" t="s">
        <v>31</v>
      </c>
      <c r="E47" s="14">
        <f t="shared" si="5"/>
        <v>250000</v>
      </c>
      <c r="F47" s="15">
        <f t="shared" si="5"/>
        <v>360000</v>
      </c>
      <c r="G47" s="15">
        <f t="shared" si="5"/>
        <v>610000</v>
      </c>
      <c r="H47" s="15"/>
      <c r="I47" s="15"/>
      <c r="J47" s="15"/>
      <c r="K47" s="15">
        <f t="shared" si="3"/>
        <v>-500000</v>
      </c>
    </row>
    <row r="48" spans="1:11" ht="15.75" x14ac:dyDescent="0.25">
      <c r="A48" s="16">
        <f t="shared" si="0"/>
        <v>39</v>
      </c>
      <c r="B48" s="17">
        <f t="shared" si="1"/>
        <v>-500000</v>
      </c>
      <c r="C48" s="12" t="s">
        <v>25</v>
      </c>
      <c r="D48" s="13" t="s">
        <v>31</v>
      </c>
      <c r="E48" s="14">
        <f t="shared" si="5"/>
        <v>250000</v>
      </c>
      <c r="F48" s="15">
        <f t="shared" si="5"/>
        <v>360000</v>
      </c>
      <c r="G48" s="15">
        <f t="shared" si="5"/>
        <v>610000</v>
      </c>
      <c r="H48" s="15"/>
      <c r="I48" s="15"/>
      <c r="J48" s="15"/>
      <c r="K48" s="15">
        <f t="shared" si="3"/>
        <v>-750000</v>
      </c>
    </row>
    <row r="49" spans="1:11" ht="15.75" x14ac:dyDescent="0.25">
      <c r="A49" s="16">
        <f t="shared" si="0"/>
        <v>40</v>
      </c>
      <c r="B49" s="17">
        <f t="shared" si="1"/>
        <v>-750000</v>
      </c>
      <c r="C49" s="12" t="s">
        <v>26</v>
      </c>
      <c r="D49" s="13" t="s">
        <v>31</v>
      </c>
      <c r="E49" s="14">
        <f t="shared" si="5"/>
        <v>250000</v>
      </c>
      <c r="F49" s="15">
        <f t="shared" si="5"/>
        <v>360000</v>
      </c>
      <c r="G49" s="15">
        <f t="shared" si="5"/>
        <v>610000</v>
      </c>
      <c r="H49" s="15"/>
      <c r="I49" s="15"/>
      <c r="J49" s="15"/>
      <c r="K49" s="15">
        <f t="shared" si="3"/>
        <v>-1000000</v>
      </c>
    </row>
    <row r="50" spans="1:11" ht="15.75" x14ac:dyDescent="0.25">
      <c r="A50" s="16">
        <f t="shared" si="0"/>
        <v>41</v>
      </c>
      <c r="B50" s="17">
        <f t="shared" si="1"/>
        <v>-1000000</v>
      </c>
      <c r="C50" s="12" t="s">
        <v>16</v>
      </c>
      <c r="D50" s="13" t="s">
        <v>31</v>
      </c>
      <c r="E50" s="14">
        <f t="shared" si="5"/>
        <v>250000</v>
      </c>
      <c r="F50" s="15">
        <f t="shared" si="5"/>
        <v>360000</v>
      </c>
      <c r="G50" s="15">
        <f t="shared" si="5"/>
        <v>610000</v>
      </c>
      <c r="H50" s="15"/>
      <c r="I50" s="15"/>
      <c r="J50" s="15"/>
      <c r="K50" s="15">
        <f t="shared" si="3"/>
        <v>-1250000</v>
      </c>
    </row>
    <row r="51" spans="1:11" ht="15.75" x14ac:dyDescent="0.25">
      <c r="A51" s="16">
        <f t="shared" si="0"/>
        <v>42</v>
      </c>
      <c r="B51" s="17">
        <f t="shared" si="1"/>
        <v>-1250000</v>
      </c>
      <c r="C51" s="12" t="s">
        <v>17</v>
      </c>
      <c r="D51" s="13" t="s">
        <v>36</v>
      </c>
      <c r="E51" s="14">
        <f t="shared" si="5"/>
        <v>250000</v>
      </c>
      <c r="F51" s="15">
        <f t="shared" si="5"/>
        <v>360000</v>
      </c>
      <c r="G51" s="15">
        <f t="shared" si="5"/>
        <v>610000</v>
      </c>
      <c r="H51" s="15"/>
      <c r="I51" s="15"/>
      <c r="J51" s="15"/>
      <c r="K51" s="15">
        <f t="shared" si="3"/>
        <v>-1500000</v>
      </c>
    </row>
    <row r="52" spans="1:11" ht="15.75" x14ac:dyDescent="0.25">
      <c r="A52" s="16">
        <f t="shared" si="0"/>
        <v>43</v>
      </c>
      <c r="B52" s="17">
        <f t="shared" si="1"/>
        <v>-1500000</v>
      </c>
      <c r="C52" s="12" t="s">
        <v>18</v>
      </c>
      <c r="D52" s="13" t="s">
        <v>36</v>
      </c>
      <c r="E52" s="14">
        <f t="shared" si="5"/>
        <v>250000</v>
      </c>
      <c r="F52" s="15">
        <f t="shared" si="5"/>
        <v>360000</v>
      </c>
      <c r="G52" s="15">
        <f t="shared" si="5"/>
        <v>610000</v>
      </c>
      <c r="H52" s="15"/>
      <c r="I52" s="15"/>
      <c r="J52" s="15"/>
      <c r="K52" s="15">
        <f t="shared" si="3"/>
        <v>-1750000</v>
      </c>
    </row>
    <row r="53" spans="1:11" ht="15.75" x14ac:dyDescent="0.25">
      <c r="A53" s="16">
        <f t="shared" si="0"/>
        <v>44</v>
      </c>
      <c r="B53" s="17">
        <f t="shared" si="1"/>
        <v>-1750000</v>
      </c>
      <c r="C53" s="12" t="s">
        <v>27</v>
      </c>
      <c r="D53" s="13" t="s">
        <v>36</v>
      </c>
      <c r="E53" s="14">
        <f t="shared" si="5"/>
        <v>250000</v>
      </c>
      <c r="F53" s="15">
        <f t="shared" si="5"/>
        <v>360000</v>
      </c>
      <c r="G53" s="15">
        <f t="shared" si="5"/>
        <v>610000</v>
      </c>
      <c r="H53" s="15"/>
      <c r="I53" s="15"/>
      <c r="J53" s="15"/>
      <c r="K53" s="15">
        <f t="shared" si="3"/>
        <v>-2000000</v>
      </c>
    </row>
    <row r="54" spans="1:11" ht="15.75" x14ac:dyDescent="0.25">
      <c r="A54" s="16">
        <f t="shared" si="0"/>
        <v>45</v>
      </c>
      <c r="B54" s="17">
        <f t="shared" si="1"/>
        <v>-2000000</v>
      </c>
      <c r="C54" s="12" t="s">
        <v>19</v>
      </c>
      <c r="D54" s="13" t="s">
        <v>36</v>
      </c>
      <c r="E54" s="14">
        <f t="shared" si="5"/>
        <v>250000</v>
      </c>
      <c r="F54" s="15">
        <f t="shared" si="5"/>
        <v>360000</v>
      </c>
      <c r="G54" s="15">
        <f t="shared" si="5"/>
        <v>610000</v>
      </c>
      <c r="H54" s="15">
        <v>20000000</v>
      </c>
      <c r="I54" s="15"/>
      <c r="J54" s="15"/>
      <c r="K54" s="15">
        <f t="shared" si="3"/>
        <v>-22250000</v>
      </c>
    </row>
    <row r="55" spans="1:11" ht="15.75" x14ac:dyDescent="0.25">
      <c r="A55" s="16">
        <f t="shared" si="0"/>
        <v>46</v>
      </c>
      <c r="B55" s="17">
        <f t="shared" si="1"/>
        <v>-22250000</v>
      </c>
      <c r="C55" s="12" t="s">
        <v>20</v>
      </c>
      <c r="D55" s="13" t="s">
        <v>36</v>
      </c>
      <c r="E55" s="14">
        <f t="shared" si="5"/>
        <v>250000</v>
      </c>
      <c r="F55" s="15">
        <f t="shared" si="5"/>
        <v>360000</v>
      </c>
      <c r="G55" s="15">
        <f t="shared" si="5"/>
        <v>610000</v>
      </c>
      <c r="H55" s="31"/>
      <c r="I55" s="15"/>
      <c r="J55" s="15"/>
      <c r="K55" s="15">
        <f t="shared" si="3"/>
        <v>-22500000</v>
      </c>
    </row>
    <row r="56" spans="1:11" ht="15.75" x14ac:dyDescent="0.25">
      <c r="A56" s="16">
        <f t="shared" si="0"/>
        <v>47</v>
      </c>
      <c r="B56" s="17">
        <f t="shared" si="1"/>
        <v>-22500000</v>
      </c>
      <c r="C56" s="30" t="s">
        <v>21</v>
      </c>
      <c r="D56" s="13" t="s">
        <v>36</v>
      </c>
      <c r="E56" s="14">
        <f t="shared" si="5"/>
        <v>250000</v>
      </c>
      <c r="F56" s="15">
        <f t="shared" si="5"/>
        <v>360000</v>
      </c>
      <c r="G56" s="15">
        <f t="shared" si="5"/>
        <v>610000</v>
      </c>
      <c r="H56" s="15"/>
      <c r="I56" s="15"/>
      <c r="J56" s="15"/>
      <c r="K56" s="15">
        <f t="shared" si="3"/>
        <v>-22750000</v>
      </c>
    </row>
    <row r="57" spans="1:11" ht="15.75" x14ac:dyDescent="0.25">
      <c r="A57" s="16">
        <f t="shared" si="0"/>
        <v>48</v>
      </c>
      <c r="B57" s="17">
        <f t="shared" si="1"/>
        <v>-22750000</v>
      </c>
      <c r="C57" s="12" t="s">
        <v>22</v>
      </c>
      <c r="D57" s="13" t="s">
        <v>36</v>
      </c>
      <c r="E57" s="14">
        <f t="shared" si="5"/>
        <v>250000</v>
      </c>
      <c r="F57" s="15">
        <f t="shared" si="5"/>
        <v>360000</v>
      </c>
      <c r="G57" s="15">
        <f t="shared" si="5"/>
        <v>610000</v>
      </c>
      <c r="H57" s="15"/>
      <c r="I57" s="15"/>
      <c r="J57" s="15"/>
      <c r="K57" s="15">
        <f t="shared" si="3"/>
        <v>-23000000</v>
      </c>
    </row>
    <row r="58" spans="1:11" ht="15.75" x14ac:dyDescent="0.25">
      <c r="A58" s="16">
        <f t="shared" si="0"/>
        <v>49</v>
      </c>
      <c r="B58" s="17">
        <f t="shared" si="1"/>
        <v>-23000000</v>
      </c>
      <c r="C58" s="12" t="s">
        <v>23</v>
      </c>
      <c r="D58" s="13" t="s">
        <v>36</v>
      </c>
      <c r="E58" s="14">
        <f t="shared" si="5"/>
        <v>250000</v>
      </c>
      <c r="F58" s="15">
        <f t="shared" si="5"/>
        <v>360000</v>
      </c>
      <c r="G58" s="15">
        <f t="shared" si="5"/>
        <v>610000</v>
      </c>
      <c r="H58" s="15"/>
      <c r="I58" s="15"/>
      <c r="J58" s="15"/>
      <c r="K58" s="15">
        <f t="shared" si="3"/>
        <v>-23250000</v>
      </c>
    </row>
    <row r="59" spans="1:11" ht="15.75" x14ac:dyDescent="0.25">
      <c r="A59" s="16">
        <f t="shared" si="0"/>
        <v>50</v>
      </c>
      <c r="B59" s="17">
        <f t="shared" si="1"/>
        <v>-23250000</v>
      </c>
      <c r="C59" s="12" t="s">
        <v>24</v>
      </c>
      <c r="D59" s="13" t="s">
        <v>36</v>
      </c>
      <c r="E59" s="14">
        <f t="shared" ref="E59:G74" si="6">+E58</f>
        <v>250000</v>
      </c>
      <c r="F59" s="15">
        <f t="shared" si="6"/>
        <v>360000</v>
      </c>
      <c r="G59" s="15">
        <f t="shared" si="6"/>
        <v>610000</v>
      </c>
      <c r="H59" s="15"/>
      <c r="I59" s="15"/>
      <c r="J59" s="15"/>
      <c r="K59" s="15">
        <f t="shared" si="3"/>
        <v>-23500000</v>
      </c>
    </row>
    <row r="60" spans="1:11" ht="15.75" x14ac:dyDescent="0.25">
      <c r="A60" s="16">
        <f t="shared" si="0"/>
        <v>51</v>
      </c>
      <c r="B60" s="17">
        <f t="shared" si="1"/>
        <v>-23500000</v>
      </c>
      <c r="C60" s="12" t="s">
        <v>25</v>
      </c>
      <c r="D60" s="13" t="s">
        <v>36</v>
      </c>
      <c r="E60" s="14">
        <f t="shared" si="6"/>
        <v>250000</v>
      </c>
      <c r="F60" s="15">
        <f t="shared" si="6"/>
        <v>360000</v>
      </c>
      <c r="G60" s="15">
        <f t="shared" si="6"/>
        <v>610000</v>
      </c>
      <c r="H60" s="15"/>
      <c r="I60" s="15"/>
      <c r="J60" s="15"/>
      <c r="K60" s="15">
        <f t="shared" si="3"/>
        <v>-23750000</v>
      </c>
    </row>
    <row r="61" spans="1:11" ht="15.75" x14ac:dyDescent="0.25">
      <c r="A61" s="16">
        <f t="shared" si="0"/>
        <v>52</v>
      </c>
      <c r="B61" s="17">
        <f t="shared" si="1"/>
        <v>-23750000</v>
      </c>
      <c r="C61" s="12" t="s">
        <v>26</v>
      </c>
      <c r="D61" s="13" t="s">
        <v>36</v>
      </c>
      <c r="E61" s="14">
        <f t="shared" si="6"/>
        <v>250000</v>
      </c>
      <c r="F61" s="15">
        <f t="shared" si="6"/>
        <v>360000</v>
      </c>
      <c r="G61" s="15">
        <f t="shared" si="6"/>
        <v>610000</v>
      </c>
      <c r="H61" s="15"/>
      <c r="I61" s="15"/>
      <c r="J61" s="15"/>
      <c r="K61" s="15">
        <f t="shared" si="3"/>
        <v>-24000000</v>
      </c>
    </row>
    <row r="62" spans="1:11" ht="15.75" x14ac:dyDescent="0.25">
      <c r="A62" s="16">
        <f t="shared" si="0"/>
        <v>53</v>
      </c>
      <c r="B62" s="17">
        <f t="shared" si="1"/>
        <v>-24000000</v>
      </c>
      <c r="C62" s="12" t="s">
        <v>16</v>
      </c>
      <c r="D62" s="13" t="s">
        <v>36</v>
      </c>
      <c r="E62" s="14">
        <f t="shared" si="6"/>
        <v>250000</v>
      </c>
      <c r="F62" s="15">
        <f t="shared" si="6"/>
        <v>360000</v>
      </c>
      <c r="G62" s="15">
        <f t="shared" si="6"/>
        <v>610000</v>
      </c>
      <c r="H62" s="15"/>
      <c r="I62" s="15"/>
      <c r="J62" s="15"/>
      <c r="K62" s="15">
        <f t="shared" si="3"/>
        <v>-24250000</v>
      </c>
    </row>
    <row r="63" spans="1:11" ht="15.75" x14ac:dyDescent="0.25">
      <c r="A63" s="16">
        <f t="shared" si="0"/>
        <v>54</v>
      </c>
      <c r="B63" s="17">
        <f t="shared" si="1"/>
        <v>-24250000</v>
      </c>
      <c r="C63" s="12" t="s">
        <v>17</v>
      </c>
      <c r="D63" s="13" t="s">
        <v>61</v>
      </c>
      <c r="E63" s="14">
        <f t="shared" si="6"/>
        <v>250000</v>
      </c>
      <c r="F63" s="15">
        <f t="shared" si="6"/>
        <v>360000</v>
      </c>
      <c r="G63" s="15">
        <f t="shared" si="6"/>
        <v>610000</v>
      </c>
      <c r="H63" s="15"/>
      <c r="I63" s="15"/>
      <c r="J63" s="15"/>
      <c r="K63" s="15">
        <f t="shared" si="3"/>
        <v>-24500000</v>
      </c>
    </row>
    <row r="64" spans="1:11" ht="15.75" x14ac:dyDescent="0.25">
      <c r="A64" s="16">
        <f t="shared" si="0"/>
        <v>55</v>
      </c>
      <c r="B64" s="17">
        <f t="shared" si="1"/>
        <v>-24500000</v>
      </c>
      <c r="C64" s="12" t="s">
        <v>18</v>
      </c>
      <c r="D64" s="13" t="s">
        <v>61</v>
      </c>
      <c r="E64" s="14">
        <f t="shared" si="6"/>
        <v>250000</v>
      </c>
      <c r="F64" s="15">
        <f t="shared" si="6"/>
        <v>360000</v>
      </c>
      <c r="G64" s="15">
        <f t="shared" si="6"/>
        <v>610000</v>
      </c>
      <c r="H64" s="15"/>
      <c r="I64" s="15"/>
      <c r="J64" s="15"/>
      <c r="K64" s="15">
        <f t="shared" si="3"/>
        <v>-24750000</v>
      </c>
    </row>
    <row r="65" spans="1:11" ht="15.75" x14ac:dyDescent="0.25">
      <c r="A65" s="16">
        <f t="shared" si="0"/>
        <v>56</v>
      </c>
      <c r="B65" s="17">
        <f t="shared" si="1"/>
        <v>-24750000</v>
      </c>
      <c r="C65" s="12" t="s">
        <v>27</v>
      </c>
      <c r="D65" s="13" t="s">
        <v>61</v>
      </c>
      <c r="E65" s="14">
        <f t="shared" si="6"/>
        <v>250000</v>
      </c>
      <c r="F65" s="15">
        <f t="shared" si="6"/>
        <v>360000</v>
      </c>
      <c r="G65" s="15">
        <f t="shared" si="6"/>
        <v>610000</v>
      </c>
      <c r="H65" s="15"/>
      <c r="I65" s="15"/>
      <c r="J65" s="15"/>
      <c r="K65" s="15">
        <f t="shared" si="3"/>
        <v>-25000000</v>
      </c>
    </row>
    <row r="66" spans="1:11" ht="15.75" x14ac:dyDescent="0.25">
      <c r="A66" s="16">
        <f t="shared" si="0"/>
        <v>57</v>
      </c>
      <c r="B66" s="17">
        <f t="shared" si="1"/>
        <v>-25000000</v>
      </c>
      <c r="C66" s="12" t="s">
        <v>19</v>
      </c>
      <c r="D66" s="13" t="s">
        <v>61</v>
      </c>
      <c r="E66" s="14">
        <f t="shared" si="6"/>
        <v>250000</v>
      </c>
      <c r="F66" s="15">
        <f t="shared" si="6"/>
        <v>360000</v>
      </c>
      <c r="G66" s="15">
        <f t="shared" si="6"/>
        <v>610000</v>
      </c>
      <c r="H66" s="15"/>
      <c r="I66" s="15"/>
      <c r="J66" s="15"/>
      <c r="K66" s="15">
        <f t="shared" si="3"/>
        <v>-25250000</v>
      </c>
    </row>
    <row r="67" spans="1:11" ht="15.75" x14ac:dyDescent="0.25">
      <c r="A67" s="16">
        <f t="shared" si="0"/>
        <v>58</v>
      </c>
      <c r="B67" s="17">
        <f t="shared" si="1"/>
        <v>-25250000</v>
      </c>
      <c r="C67" s="12" t="s">
        <v>20</v>
      </c>
      <c r="D67" s="13" t="s">
        <v>61</v>
      </c>
      <c r="E67" s="14">
        <f t="shared" si="6"/>
        <v>250000</v>
      </c>
      <c r="F67" s="15">
        <f t="shared" si="6"/>
        <v>360000</v>
      </c>
      <c r="G67" s="15">
        <f t="shared" si="6"/>
        <v>610000</v>
      </c>
      <c r="H67" s="31"/>
      <c r="I67" s="15"/>
      <c r="J67" s="15"/>
      <c r="K67" s="15">
        <f t="shared" si="3"/>
        <v>-25500000</v>
      </c>
    </row>
    <row r="68" spans="1:11" ht="15.75" x14ac:dyDescent="0.25">
      <c r="A68" s="16">
        <f t="shared" si="0"/>
        <v>59</v>
      </c>
      <c r="B68" s="17">
        <f t="shared" si="1"/>
        <v>-25500000</v>
      </c>
      <c r="C68" s="30" t="s">
        <v>21</v>
      </c>
      <c r="D68" s="13" t="s">
        <v>61</v>
      </c>
      <c r="E68" s="14">
        <f t="shared" si="6"/>
        <v>250000</v>
      </c>
      <c r="F68" s="15">
        <f t="shared" si="6"/>
        <v>360000</v>
      </c>
      <c r="G68" s="15">
        <f t="shared" si="6"/>
        <v>610000</v>
      </c>
      <c r="H68" s="15"/>
      <c r="I68" s="15"/>
      <c r="J68" s="15"/>
      <c r="K68" s="15">
        <f t="shared" si="3"/>
        <v>-25750000</v>
      </c>
    </row>
    <row r="69" spans="1:11" ht="15.75" x14ac:dyDescent="0.25">
      <c r="A69" s="16">
        <f t="shared" si="0"/>
        <v>60</v>
      </c>
      <c r="B69" s="17">
        <f t="shared" si="1"/>
        <v>-25750000</v>
      </c>
      <c r="C69" s="12" t="s">
        <v>22</v>
      </c>
      <c r="D69" s="13" t="s">
        <v>61</v>
      </c>
      <c r="E69" s="14">
        <f t="shared" si="6"/>
        <v>250000</v>
      </c>
      <c r="F69" s="15">
        <f t="shared" si="6"/>
        <v>360000</v>
      </c>
      <c r="G69" s="15">
        <f t="shared" si="6"/>
        <v>610000</v>
      </c>
      <c r="H69" s="15"/>
      <c r="I69" s="15"/>
      <c r="J69" s="15"/>
      <c r="K69" s="15">
        <f t="shared" si="3"/>
        <v>-26000000</v>
      </c>
    </row>
    <row r="70" spans="1:11" ht="15.75" x14ac:dyDescent="0.25">
      <c r="A70" s="16">
        <f t="shared" si="0"/>
        <v>61</v>
      </c>
      <c r="B70" s="17">
        <f t="shared" si="1"/>
        <v>-26000000</v>
      </c>
      <c r="C70" s="12" t="s">
        <v>23</v>
      </c>
      <c r="D70" s="13" t="s">
        <v>61</v>
      </c>
      <c r="E70" s="14">
        <f t="shared" si="6"/>
        <v>250000</v>
      </c>
      <c r="F70" s="15">
        <f t="shared" si="6"/>
        <v>360000</v>
      </c>
      <c r="G70" s="15">
        <f t="shared" si="6"/>
        <v>610000</v>
      </c>
      <c r="H70" s="15"/>
      <c r="I70" s="15"/>
      <c r="J70" s="15"/>
      <c r="K70" s="15">
        <f t="shared" si="3"/>
        <v>-26250000</v>
      </c>
    </row>
    <row r="71" spans="1:11" ht="15.75" x14ac:dyDescent="0.25">
      <c r="A71" s="16">
        <f t="shared" si="0"/>
        <v>62</v>
      </c>
      <c r="B71" s="17">
        <f t="shared" si="1"/>
        <v>-26250000</v>
      </c>
      <c r="C71" s="12" t="s">
        <v>24</v>
      </c>
      <c r="D71" s="13" t="s">
        <v>61</v>
      </c>
      <c r="E71" s="14">
        <f t="shared" si="6"/>
        <v>250000</v>
      </c>
      <c r="F71" s="15">
        <f t="shared" si="6"/>
        <v>360000</v>
      </c>
      <c r="G71" s="15">
        <f t="shared" si="6"/>
        <v>610000</v>
      </c>
      <c r="H71" s="15"/>
      <c r="I71" s="15"/>
      <c r="J71" s="15"/>
      <c r="K71" s="15">
        <f t="shared" si="3"/>
        <v>-26500000</v>
      </c>
    </row>
    <row r="72" spans="1:11" ht="15.75" x14ac:dyDescent="0.25">
      <c r="A72" s="16">
        <f t="shared" si="0"/>
        <v>63</v>
      </c>
      <c r="B72" s="17">
        <f t="shared" si="1"/>
        <v>-26500000</v>
      </c>
      <c r="C72" s="12" t="s">
        <v>25</v>
      </c>
      <c r="D72" s="13" t="s">
        <v>61</v>
      </c>
      <c r="E72" s="14">
        <f t="shared" si="6"/>
        <v>250000</v>
      </c>
      <c r="F72" s="15">
        <f t="shared" si="6"/>
        <v>360000</v>
      </c>
      <c r="G72" s="15">
        <f t="shared" si="6"/>
        <v>610000</v>
      </c>
      <c r="H72" s="15"/>
      <c r="I72" s="15"/>
      <c r="J72" s="15"/>
      <c r="K72" s="15">
        <f t="shared" si="3"/>
        <v>-26750000</v>
      </c>
    </row>
    <row r="73" spans="1:11" ht="15.75" x14ac:dyDescent="0.25">
      <c r="A73" s="16">
        <f t="shared" si="0"/>
        <v>64</v>
      </c>
      <c r="B73" s="17">
        <f t="shared" si="1"/>
        <v>-26750000</v>
      </c>
      <c r="C73" s="12" t="s">
        <v>26</v>
      </c>
      <c r="D73" s="13" t="s">
        <v>61</v>
      </c>
      <c r="E73" s="14">
        <f t="shared" si="6"/>
        <v>250000</v>
      </c>
      <c r="F73" s="15">
        <f t="shared" si="6"/>
        <v>360000</v>
      </c>
      <c r="G73" s="15">
        <f t="shared" si="6"/>
        <v>610000</v>
      </c>
      <c r="H73" s="15"/>
      <c r="I73" s="15"/>
      <c r="J73" s="15"/>
      <c r="K73" s="15">
        <f t="shared" si="3"/>
        <v>-27000000</v>
      </c>
    </row>
    <row r="74" spans="1:11" ht="15.75" x14ac:dyDescent="0.25">
      <c r="A74" s="16">
        <f t="shared" si="0"/>
        <v>65</v>
      </c>
      <c r="B74" s="17">
        <f t="shared" si="1"/>
        <v>-27000000</v>
      </c>
      <c r="C74" s="12" t="s">
        <v>16</v>
      </c>
      <c r="D74" s="13" t="s">
        <v>61</v>
      </c>
      <c r="E74" s="14">
        <f t="shared" si="6"/>
        <v>250000</v>
      </c>
      <c r="F74" s="15">
        <f t="shared" si="6"/>
        <v>360000</v>
      </c>
      <c r="G74" s="15">
        <f t="shared" si="6"/>
        <v>610000</v>
      </c>
      <c r="H74" s="15"/>
      <c r="I74" s="15"/>
      <c r="J74" s="15"/>
      <c r="K74" s="15">
        <f t="shared" si="3"/>
        <v>-27250000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-27250000</v>
      </c>
      <c r="C75" s="12" t="s">
        <v>17</v>
      </c>
      <c r="D75" s="13" t="s">
        <v>60</v>
      </c>
      <c r="E75" s="14">
        <f t="shared" ref="E75:G80" si="9">+E74</f>
        <v>250000</v>
      </c>
      <c r="F75" s="15">
        <f t="shared" si="9"/>
        <v>360000</v>
      </c>
      <c r="G75" s="15">
        <f t="shared" si="9"/>
        <v>610000</v>
      </c>
      <c r="H75" s="15"/>
      <c r="I75" s="15"/>
      <c r="J75" s="15"/>
      <c r="K75" s="15">
        <f t="shared" ref="K75:K80" si="10">B75-E75-H75-I75-J75</f>
        <v>-27500000</v>
      </c>
    </row>
    <row r="76" spans="1:11" ht="15.75" x14ac:dyDescent="0.25">
      <c r="A76" s="16">
        <f t="shared" si="7"/>
        <v>67</v>
      </c>
      <c r="B76" s="17">
        <f t="shared" si="8"/>
        <v>-27500000</v>
      </c>
      <c r="C76" s="12" t="s">
        <v>18</v>
      </c>
      <c r="D76" s="13" t="s">
        <v>60</v>
      </c>
      <c r="E76" s="14">
        <f t="shared" si="9"/>
        <v>250000</v>
      </c>
      <c r="F76" s="15">
        <f t="shared" si="9"/>
        <v>360000</v>
      </c>
      <c r="G76" s="15">
        <f t="shared" si="9"/>
        <v>610000</v>
      </c>
      <c r="H76" s="15"/>
      <c r="I76" s="15"/>
      <c r="J76" s="15"/>
      <c r="K76" s="15">
        <f t="shared" si="10"/>
        <v>-27750000</v>
      </c>
    </row>
    <row r="77" spans="1:11" ht="15.75" x14ac:dyDescent="0.25">
      <c r="A77" s="16">
        <f t="shared" si="7"/>
        <v>68</v>
      </c>
      <c r="B77" s="17">
        <f t="shared" si="8"/>
        <v>-27750000</v>
      </c>
      <c r="C77" s="12" t="s">
        <v>27</v>
      </c>
      <c r="D77" s="13" t="s">
        <v>60</v>
      </c>
      <c r="E77" s="14">
        <f t="shared" si="9"/>
        <v>250000</v>
      </c>
      <c r="F77" s="15">
        <f t="shared" si="9"/>
        <v>360000</v>
      </c>
      <c r="G77" s="15">
        <f t="shared" si="9"/>
        <v>610000</v>
      </c>
      <c r="H77" s="15"/>
      <c r="I77" s="15"/>
      <c r="J77" s="15"/>
      <c r="K77" s="15">
        <f t="shared" si="10"/>
        <v>-28000000</v>
      </c>
    </row>
    <row r="78" spans="1:11" ht="15.75" x14ac:dyDescent="0.25">
      <c r="A78" s="16">
        <f t="shared" si="7"/>
        <v>69</v>
      </c>
      <c r="B78" s="17">
        <f t="shared" si="8"/>
        <v>-28000000</v>
      </c>
      <c r="C78" s="12" t="s">
        <v>19</v>
      </c>
      <c r="D78" s="13" t="s">
        <v>60</v>
      </c>
      <c r="E78" s="14">
        <f t="shared" si="9"/>
        <v>250000</v>
      </c>
      <c r="F78" s="15">
        <f t="shared" si="9"/>
        <v>360000</v>
      </c>
      <c r="G78" s="15">
        <f t="shared" si="9"/>
        <v>610000</v>
      </c>
      <c r="H78" s="15"/>
      <c r="I78" s="15"/>
      <c r="J78" s="15"/>
      <c r="K78" s="15">
        <f t="shared" si="10"/>
        <v>-28250000</v>
      </c>
    </row>
    <row r="79" spans="1:11" ht="15.75" x14ac:dyDescent="0.25">
      <c r="A79" s="16">
        <f t="shared" si="7"/>
        <v>70</v>
      </c>
      <c r="B79" s="17">
        <f t="shared" si="8"/>
        <v>-28250000</v>
      </c>
      <c r="C79" s="12" t="s">
        <v>20</v>
      </c>
      <c r="D79" s="13" t="s">
        <v>60</v>
      </c>
      <c r="E79" s="14">
        <f t="shared" si="9"/>
        <v>250000</v>
      </c>
      <c r="F79" s="15">
        <f t="shared" si="9"/>
        <v>360000</v>
      </c>
      <c r="G79" s="15">
        <f t="shared" si="9"/>
        <v>610000</v>
      </c>
      <c r="H79" s="15"/>
      <c r="I79" s="15"/>
      <c r="J79" s="15"/>
      <c r="K79" s="15">
        <f t="shared" si="10"/>
        <v>-28500000</v>
      </c>
    </row>
    <row r="80" spans="1:11" ht="15.75" x14ac:dyDescent="0.25">
      <c r="A80" s="16">
        <f t="shared" si="7"/>
        <v>71</v>
      </c>
      <c r="B80" s="17">
        <f t="shared" si="8"/>
        <v>-28500000</v>
      </c>
      <c r="E80" s="14">
        <f t="shared" si="9"/>
        <v>250000</v>
      </c>
      <c r="F80" s="15">
        <f t="shared" si="9"/>
        <v>360000</v>
      </c>
      <c r="G80" s="15">
        <f t="shared" si="9"/>
        <v>610000</v>
      </c>
      <c r="H80" s="15"/>
      <c r="I80" s="15"/>
      <c r="J80" s="15"/>
      <c r="K80" s="15">
        <f t="shared" si="10"/>
        <v>-28750000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activeCell="G3" sqref="G3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s="2" customFormat="1" x14ac:dyDescent="0.25">
      <c r="A3" s="19" t="s">
        <v>114</v>
      </c>
      <c r="B3" s="19"/>
      <c r="C3" s="19"/>
    </row>
    <row r="4" spans="1:11" s="2" customFormat="1" x14ac:dyDescent="0.25">
      <c r="A4" s="19" t="s">
        <v>115</v>
      </c>
      <c r="B4" s="19"/>
      <c r="C4" s="19" t="s">
        <v>34</v>
      </c>
    </row>
    <row r="5" spans="1:11" s="2" customFormat="1" x14ac:dyDescent="0.25">
      <c r="A5" s="19" t="s">
        <v>2</v>
      </c>
      <c r="B5" s="19"/>
      <c r="C5" s="21">
        <f>100000000</f>
        <v>100000000</v>
      </c>
      <c r="D5" s="6"/>
    </row>
    <row r="6" spans="1:11" s="2" customFormat="1" x14ac:dyDescent="0.25">
      <c r="A6" s="19" t="s">
        <v>3</v>
      </c>
      <c r="B6" s="19"/>
      <c r="C6" s="20">
        <v>1.2E-2</v>
      </c>
    </row>
    <row r="7" spans="1:11" s="2" customFormat="1" x14ac:dyDescent="0.25">
      <c r="A7" s="19" t="s">
        <v>33</v>
      </c>
      <c r="B7" s="19"/>
      <c r="C7" s="19"/>
    </row>
    <row r="8" spans="1:11" s="2" customFormat="1" x14ac:dyDescent="0.25">
      <c r="A8" s="1" t="s">
        <v>40</v>
      </c>
      <c r="B8" s="1"/>
      <c r="C8" s="1"/>
      <c r="D8" s="2">
        <v>36</v>
      </c>
      <c r="E8" s="7"/>
      <c r="F8" s="8">
        <f>+C5*C6</f>
        <v>1200000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100000000</v>
      </c>
      <c r="C10" s="12" t="s">
        <v>23</v>
      </c>
      <c r="D10" s="13" t="s">
        <v>28</v>
      </c>
      <c r="E10" s="14">
        <f>1500000-F10</f>
        <v>300000</v>
      </c>
      <c r="F10" s="18">
        <v>1200000</v>
      </c>
      <c r="G10" s="15">
        <f>+E10+F10</f>
        <v>1500000</v>
      </c>
      <c r="H10" s="15"/>
      <c r="I10" s="15"/>
      <c r="J10" s="15"/>
      <c r="K10" s="15">
        <f>B10-E10-H10-I10-J10</f>
        <v>99700000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99700000</v>
      </c>
      <c r="C11" s="12" t="s">
        <v>24</v>
      </c>
      <c r="D11" s="13" t="s">
        <v>28</v>
      </c>
      <c r="E11" s="14">
        <f t="shared" ref="E11:G26" si="2">+E10</f>
        <v>300000</v>
      </c>
      <c r="F11" s="15">
        <f t="shared" si="2"/>
        <v>1200000</v>
      </c>
      <c r="G11" s="15">
        <f t="shared" si="2"/>
        <v>1500000</v>
      </c>
      <c r="H11" s="15"/>
      <c r="I11" s="15"/>
      <c r="J11" s="15"/>
      <c r="K11" s="15">
        <f t="shared" ref="K11:K74" si="3">B11-E11-H11-I11-J11</f>
        <v>99400000</v>
      </c>
    </row>
    <row r="12" spans="1:11" ht="15.75" customHeight="1" x14ac:dyDescent="0.25">
      <c r="A12" s="16">
        <f t="shared" si="0"/>
        <v>3</v>
      </c>
      <c r="B12" s="17">
        <f t="shared" si="1"/>
        <v>99400000</v>
      </c>
      <c r="C12" s="12" t="s">
        <v>25</v>
      </c>
      <c r="D12" s="13" t="s">
        <v>28</v>
      </c>
      <c r="E12" s="14">
        <f t="shared" si="2"/>
        <v>300000</v>
      </c>
      <c r="F12" s="15">
        <f t="shared" si="2"/>
        <v>1200000</v>
      </c>
      <c r="G12" s="15">
        <f t="shared" si="2"/>
        <v>1500000</v>
      </c>
      <c r="H12" s="15"/>
      <c r="I12" s="15"/>
      <c r="J12" s="15"/>
      <c r="K12" s="15">
        <f t="shared" si="3"/>
        <v>99100000</v>
      </c>
    </row>
    <row r="13" spans="1:11" ht="15.75" customHeight="1" x14ac:dyDescent="0.25">
      <c r="A13" s="16">
        <f t="shared" si="0"/>
        <v>4</v>
      </c>
      <c r="B13" s="17">
        <f t="shared" si="1"/>
        <v>99100000</v>
      </c>
      <c r="C13" s="12" t="s">
        <v>26</v>
      </c>
      <c r="D13" s="13" t="s">
        <v>28</v>
      </c>
      <c r="E13" s="14">
        <f t="shared" si="2"/>
        <v>300000</v>
      </c>
      <c r="F13" s="15">
        <f t="shared" si="2"/>
        <v>1200000</v>
      </c>
      <c r="G13" s="15">
        <f t="shared" si="2"/>
        <v>1500000</v>
      </c>
      <c r="H13" s="15"/>
      <c r="I13" s="15"/>
      <c r="J13" s="15"/>
      <c r="K13" s="15">
        <f t="shared" si="3"/>
        <v>98800000</v>
      </c>
    </row>
    <row r="14" spans="1:11" ht="15.75" customHeight="1" x14ac:dyDescent="0.25">
      <c r="A14" s="16">
        <f t="shared" si="0"/>
        <v>5</v>
      </c>
      <c r="B14" s="17">
        <f t="shared" si="1"/>
        <v>98800000</v>
      </c>
      <c r="C14" s="12" t="s">
        <v>16</v>
      </c>
      <c r="D14" s="13" t="s">
        <v>28</v>
      </c>
      <c r="E14" s="14">
        <f t="shared" si="2"/>
        <v>300000</v>
      </c>
      <c r="F14" s="15">
        <f t="shared" si="2"/>
        <v>1200000</v>
      </c>
      <c r="G14" s="15">
        <f t="shared" si="2"/>
        <v>1500000</v>
      </c>
      <c r="H14" s="15"/>
      <c r="I14" s="15"/>
      <c r="J14" s="15">
        <v>2500000</v>
      </c>
      <c r="K14" s="15">
        <f t="shared" si="3"/>
        <v>96000000</v>
      </c>
    </row>
    <row r="15" spans="1:11" ht="15.75" customHeight="1" x14ac:dyDescent="0.25">
      <c r="A15" s="16">
        <f t="shared" si="0"/>
        <v>6</v>
      </c>
      <c r="B15" s="17">
        <f t="shared" si="1"/>
        <v>96000000</v>
      </c>
      <c r="C15" s="12" t="s">
        <v>17</v>
      </c>
      <c r="D15" s="13" t="s">
        <v>29</v>
      </c>
      <c r="E15" s="14">
        <f t="shared" si="2"/>
        <v>300000</v>
      </c>
      <c r="F15" s="15">
        <f t="shared" si="2"/>
        <v>1200000</v>
      </c>
      <c r="G15" s="15">
        <f t="shared" si="2"/>
        <v>1500000</v>
      </c>
      <c r="H15" s="15"/>
      <c r="I15" s="15"/>
      <c r="J15" s="15"/>
      <c r="K15" s="15">
        <f t="shared" si="3"/>
        <v>95700000</v>
      </c>
    </row>
    <row r="16" spans="1:11" ht="15.75" customHeight="1" x14ac:dyDescent="0.25">
      <c r="A16" s="16">
        <f t="shared" si="0"/>
        <v>7</v>
      </c>
      <c r="B16" s="17">
        <f t="shared" si="1"/>
        <v>95700000</v>
      </c>
      <c r="C16" s="12" t="s">
        <v>18</v>
      </c>
      <c r="D16" s="13" t="s">
        <v>29</v>
      </c>
      <c r="E16" s="14">
        <f t="shared" si="2"/>
        <v>300000</v>
      </c>
      <c r="F16" s="15">
        <f t="shared" si="2"/>
        <v>1200000</v>
      </c>
      <c r="G16" s="15">
        <f t="shared" si="2"/>
        <v>1500000</v>
      </c>
      <c r="H16" s="15"/>
      <c r="I16" s="15"/>
      <c r="J16" s="15"/>
      <c r="K16" s="15">
        <f t="shared" si="3"/>
        <v>95400000</v>
      </c>
    </row>
    <row r="17" spans="1:11" ht="15.75" customHeight="1" x14ac:dyDescent="0.25">
      <c r="A17" s="16">
        <f t="shared" si="0"/>
        <v>8</v>
      </c>
      <c r="B17" s="17">
        <f t="shared" si="1"/>
        <v>95400000</v>
      </c>
      <c r="C17" s="12" t="s">
        <v>27</v>
      </c>
      <c r="D17" s="13" t="s">
        <v>29</v>
      </c>
      <c r="E17" s="14">
        <f t="shared" si="2"/>
        <v>300000</v>
      </c>
      <c r="F17" s="15">
        <f t="shared" si="2"/>
        <v>1200000</v>
      </c>
      <c r="G17" s="15">
        <f t="shared" si="2"/>
        <v>1500000</v>
      </c>
      <c r="H17" s="15"/>
      <c r="I17" s="15"/>
      <c r="J17" s="15"/>
      <c r="K17" s="15">
        <f t="shared" si="3"/>
        <v>95100000</v>
      </c>
    </row>
    <row r="18" spans="1:11" ht="15.75" customHeight="1" x14ac:dyDescent="0.25">
      <c r="A18" s="16">
        <f t="shared" si="0"/>
        <v>9</v>
      </c>
      <c r="B18" s="17">
        <f t="shared" si="1"/>
        <v>95100000</v>
      </c>
      <c r="C18" s="12" t="s">
        <v>19</v>
      </c>
      <c r="D18" s="13" t="s">
        <v>29</v>
      </c>
      <c r="E18" s="14">
        <f t="shared" si="2"/>
        <v>300000</v>
      </c>
      <c r="F18" s="15">
        <f t="shared" si="2"/>
        <v>1200000</v>
      </c>
      <c r="G18" s="15">
        <f t="shared" si="2"/>
        <v>1500000</v>
      </c>
      <c r="H18" s="15">
        <v>25000000</v>
      </c>
      <c r="I18" s="15"/>
      <c r="J18" s="15"/>
      <c r="K18" s="15">
        <f t="shared" si="3"/>
        <v>69800000</v>
      </c>
    </row>
    <row r="19" spans="1:11" ht="15.75" customHeight="1" x14ac:dyDescent="0.25">
      <c r="A19" s="16">
        <f t="shared" si="0"/>
        <v>10</v>
      </c>
      <c r="B19" s="17">
        <f t="shared" si="1"/>
        <v>69800000</v>
      </c>
      <c r="C19" s="12" t="s">
        <v>20</v>
      </c>
      <c r="D19" s="13" t="s">
        <v>29</v>
      </c>
      <c r="E19" s="14">
        <f t="shared" si="2"/>
        <v>300000</v>
      </c>
      <c r="F19" s="15">
        <f t="shared" si="2"/>
        <v>1200000</v>
      </c>
      <c r="G19" s="15">
        <f t="shared" si="2"/>
        <v>1500000</v>
      </c>
      <c r="H19" s="31"/>
      <c r="I19" s="15">
        <v>2500000</v>
      </c>
      <c r="J19" s="15"/>
      <c r="K19" s="15">
        <f t="shared" si="3"/>
        <v>67000000</v>
      </c>
    </row>
    <row r="20" spans="1:11" ht="15.75" customHeight="1" x14ac:dyDescent="0.25">
      <c r="A20" s="16">
        <f t="shared" si="0"/>
        <v>11</v>
      </c>
      <c r="B20" s="17">
        <f t="shared" si="1"/>
        <v>67000000</v>
      </c>
      <c r="C20" s="12" t="s">
        <v>21</v>
      </c>
      <c r="D20" s="13" t="s">
        <v>29</v>
      </c>
      <c r="E20" s="14">
        <f t="shared" si="2"/>
        <v>300000</v>
      </c>
      <c r="F20" s="15">
        <f t="shared" si="2"/>
        <v>1200000</v>
      </c>
      <c r="G20" s="15">
        <f t="shared" si="2"/>
        <v>1500000</v>
      </c>
      <c r="H20" s="15"/>
      <c r="I20" s="15"/>
      <c r="J20" s="15"/>
      <c r="K20" s="15">
        <f t="shared" si="3"/>
        <v>66700000</v>
      </c>
    </row>
    <row r="21" spans="1:11" ht="15.75" customHeight="1" x14ac:dyDescent="0.25">
      <c r="A21" s="16">
        <f t="shared" si="0"/>
        <v>12</v>
      </c>
      <c r="B21" s="17">
        <f t="shared" si="1"/>
        <v>66700000</v>
      </c>
      <c r="C21" s="12" t="s">
        <v>22</v>
      </c>
      <c r="D21" s="13" t="s">
        <v>29</v>
      </c>
      <c r="E21" s="14">
        <f t="shared" si="2"/>
        <v>300000</v>
      </c>
      <c r="F21" s="15">
        <f t="shared" si="2"/>
        <v>1200000</v>
      </c>
      <c r="G21" s="15">
        <f t="shared" si="2"/>
        <v>1500000</v>
      </c>
      <c r="H21" s="15"/>
      <c r="I21" s="15"/>
      <c r="J21" s="15"/>
      <c r="K21" s="15">
        <f t="shared" si="3"/>
        <v>66400000</v>
      </c>
    </row>
    <row r="22" spans="1:11" ht="15.75" customHeight="1" x14ac:dyDescent="0.25">
      <c r="A22" s="16">
        <f t="shared" si="0"/>
        <v>13</v>
      </c>
      <c r="B22" s="17">
        <f t="shared" si="1"/>
        <v>66400000</v>
      </c>
      <c r="C22" s="12" t="s">
        <v>23</v>
      </c>
      <c r="D22" s="13" t="s">
        <v>29</v>
      </c>
      <c r="E22" s="14">
        <f t="shared" si="2"/>
        <v>300000</v>
      </c>
      <c r="F22" s="15">
        <f t="shared" si="2"/>
        <v>1200000</v>
      </c>
      <c r="G22" s="15">
        <f t="shared" si="2"/>
        <v>1500000</v>
      </c>
      <c r="H22" s="15"/>
      <c r="I22" s="15"/>
      <c r="J22" s="15"/>
      <c r="K22" s="15">
        <f t="shared" si="3"/>
        <v>66100000</v>
      </c>
    </row>
    <row r="23" spans="1:11" ht="15.75" customHeight="1" x14ac:dyDescent="0.25">
      <c r="A23" s="16">
        <f t="shared" si="0"/>
        <v>14</v>
      </c>
      <c r="B23" s="17">
        <f t="shared" si="1"/>
        <v>66100000</v>
      </c>
      <c r="C23" s="12" t="s">
        <v>24</v>
      </c>
      <c r="D23" s="13" t="s">
        <v>29</v>
      </c>
      <c r="E23" s="14">
        <f t="shared" si="2"/>
        <v>300000</v>
      </c>
      <c r="F23" s="15">
        <f t="shared" si="2"/>
        <v>1200000</v>
      </c>
      <c r="G23" s="15">
        <f t="shared" si="2"/>
        <v>1500000</v>
      </c>
      <c r="H23" s="15"/>
      <c r="I23" s="15"/>
      <c r="J23" s="15"/>
      <c r="K23" s="15">
        <f t="shared" si="3"/>
        <v>65800000</v>
      </c>
    </row>
    <row r="24" spans="1:11" ht="15.75" customHeight="1" x14ac:dyDescent="0.25">
      <c r="A24" s="16">
        <f t="shared" si="0"/>
        <v>15</v>
      </c>
      <c r="B24" s="17">
        <f t="shared" si="1"/>
        <v>65800000</v>
      </c>
      <c r="C24" s="12" t="s">
        <v>25</v>
      </c>
      <c r="D24" s="13" t="s">
        <v>29</v>
      </c>
      <c r="E24" s="14">
        <f t="shared" si="2"/>
        <v>300000</v>
      </c>
      <c r="F24" s="15">
        <f t="shared" si="2"/>
        <v>1200000</v>
      </c>
      <c r="G24" s="15">
        <f t="shared" si="2"/>
        <v>1500000</v>
      </c>
      <c r="H24" s="15"/>
      <c r="I24" s="15"/>
      <c r="J24" s="15"/>
      <c r="K24" s="15">
        <f t="shared" si="3"/>
        <v>65500000</v>
      </c>
    </row>
    <row r="25" spans="1:11" ht="15.75" customHeight="1" x14ac:dyDescent="0.25">
      <c r="A25" s="16">
        <f t="shared" si="0"/>
        <v>16</v>
      </c>
      <c r="B25" s="17">
        <f t="shared" si="1"/>
        <v>65500000</v>
      </c>
      <c r="C25" s="12" t="s">
        <v>26</v>
      </c>
      <c r="D25" s="13" t="s">
        <v>29</v>
      </c>
      <c r="E25" s="14">
        <f t="shared" si="2"/>
        <v>300000</v>
      </c>
      <c r="F25" s="15">
        <f t="shared" si="2"/>
        <v>1200000</v>
      </c>
      <c r="G25" s="15">
        <f t="shared" si="2"/>
        <v>1500000</v>
      </c>
      <c r="H25" s="15"/>
      <c r="I25" s="15"/>
      <c r="J25" s="15"/>
      <c r="K25" s="15">
        <f t="shared" si="3"/>
        <v>65200000</v>
      </c>
    </row>
    <row r="26" spans="1:11" ht="15.75" customHeight="1" x14ac:dyDescent="0.25">
      <c r="A26" s="16">
        <f t="shared" si="0"/>
        <v>17</v>
      </c>
      <c r="B26" s="17">
        <f t="shared" si="1"/>
        <v>65200000</v>
      </c>
      <c r="C26" s="12" t="s">
        <v>16</v>
      </c>
      <c r="D26" s="13" t="s">
        <v>29</v>
      </c>
      <c r="E26" s="14">
        <f t="shared" si="2"/>
        <v>300000</v>
      </c>
      <c r="F26" s="15">
        <f t="shared" si="2"/>
        <v>1200000</v>
      </c>
      <c r="G26" s="15">
        <f t="shared" si="2"/>
        <v>1500000</v>
      </c>
      <c r="H26" s="15"/>
      <c r="I26" s="15"/>
      <c r="J26" s="15">
        <v>2500000</v>
      </c>
      <c r="K26" s="15">
        <f t="shared" si="3"/>
        <v>62400000</v>
      </c>
    </row>
    <row r="27" spans="1:11" ht="15.75" customHeight="1" x14ac:dyDescent="0.25">
      <c r="A27" s="16">
        <f t="shared" si="0"/>
        <v>18</v>
      </c>
      <c r="B27" s="17">
        <f t="shared" si="1"/>
        <v>62400000</v>
      </c>
      <c r="C27" s="12" t="s">
        <v>17</v>
      </c>
      <c r="D27" s="13" t="s">
        <v>30</v>
      </c>
      <c r="E27" s="14">
        <f t="shared" ref="E27:G42" si="4">+E26</f>
        <v>300000</v>
      </c>
      <c r="F27" s="15">
        <f t="shared" si="4"/>
        <v>1200000</v>
      </c>
      <c r="G27" s="15">
        <f t="shared" si="4"/>
        <v>1500000</v>
      </c>
      <c r="H27" s="15"/>
      <c r="I27" s="15"/>
      <c r="J27" s="15"/>
      <c r="K27" s="15">
        <f t="shared" si="3"/>
        <v>62100000</v>
      </c>
    </row>
    <row r="28" spans="1:11" ht="15.75" customHeight="1" x14ac:dyDescent="0.25">
      <c r="A28" s="16">
        <f t="shared" si="0"/>
        <v>19</v>
      </c>
      <c r="B28" s="17">
        <f t="shared" si="1"/>
        <v>62100000</v>
      </c>
      <c r="C28" s="12" t="s">
        <v>18</v>
      </c>
      <c r="D28" s="13" t="s">
        <v>30</v>
      </c>
      <c r="E28" s="14">
        <f t="shared" si="4"/>
        <v>300000</v>
      </c>
      <c r="F28" s="15">
        <f t="shared" si="4"/>
        <v>1200000</v>
      </c>
      <c r="G28" s="15">
        <f t="shared" si="4"/>
        <v>1500000</v>
      </c>
      <c r="H28" s="15"/>
      <c r="I28" s="15"/>
      <c r="J28" s="15"/>
      <c r="K28" s="15">
        <f t="shared" si="3"/>
        <v>61800000</v>
      </c>
    </row>
    <row r="29" spans="1:11" ht="15.75" customHeight="1" x14ac:dyDescent="0.25">
      <c r="A29" s="16">
        <f t="shared" si="0"/>
        <v>20</v>
      </c>
      <c r="B29" s="17">
        <f t="shared" si="1"/>
        <v>61800000</v>
      </c>
      <c r="C29" s="12" t="s">
        <v>27</v>
      </c>
      <c r="D29" s="13" t="s">
        <v>30</v>
      </c>
      <c r="E29" s="14">
        <f t="shared" si="4"/>
        <v>300000</v>
      </c>
      <c r="F29" s="15">
        <f t="shared" si="4"/>
        <v>1200000</v>
      </c>
      <c r="G29" s="15">
        <f t="shared" si="4"/>
        <v>1500000</v>
      </c>
      <c r="H29" s="15"/>
      <c r="I29" s="15"/>
      <c r="J29" s="15"/>
      <c r="K29" s="15">
        <f t="shared" si="3"/>
        <v>61500000</v>
      </c>
    </row>
    <row r="30" spans="1:11" ht="15.75" customHeight="1" x14ac:dyDescent="0.25">
      <c r="A30" s="16">
        <f t="shared" si="0"/>
        <v>21</v>
      </c>
      <c r="B30" s="17">
        <f t="shared" si="1"/>
        <v>61500000</v>
      </c>
      <c r="C30" s="12" t="s">
        <v>19</v>
      </c>
      <c r="D30" s="13" t="s">
        <v>30</v>
      </c>
      <c r="E30" s="14">
        <f t="shared" si="4"/>
        <v>300000</v>
      </c>
      <c r="F30" s="15">
        <f t="shared" si="4"/>
        <v>1200000</v>
      </c>
      <c r="G30" s="15">
        <f t="shared" si="4"/>
        <v>1500000</v>
      </c>
      <c r="H30" s="15">
        <v>25000000</v>
      </c>
      <c r="I30" s="15"/>
      <c r="J30" s="15"/>
      <c r="K30" s="15">
        <f t="shared" si="3"/>
        <v>36200000</v>
      </c>
    </row>
    <row r="31" spans="1:11" ht="15.75" customHeight="1" x14ac:dyDescent="0.25">
      <c r="A31" s="16">
        <f t="shared" si="0"/>
        <v>22</v>
      </c>
      <c r="B31" s="17">
        <f t="shared" si="1"/>
        <v>36200000</v>
      </c>
      <c r="C31" s="12" t="s">
        <v>20</v>
      </c>
      <c r="D31" s="13" t="s">
        <v>30</v>
      </c>
      <c r="E31" s="14">
        <f t="shared" si="4"/>
        <v>300000</v>
      </c>
      <c r="F31" s="15">
        <f t="shared" si="4"/>
        <v>1200000</v>
      </c>
      <c r="G31" s="15">
        <f t="shared" si="4"/>
        <v>1500000</v>
      </c>
      <c r="H31" s="31"/>
      <c r="I31" s="15">
        <v>2500000</v>
      </c>
      <c r="J31" s="15"/>
      <c r="K31" s="15">
        <f t="shared" si="3"/>
        <v>33400000</v>
      </c>
    </row>
    <row r="32" spans="1:11" ht="15.75" customHeight="1" x14ac:dyDescent="0.25">
      <c r="A32" s="16">
        <f t="shared" si="0"/>
        <v>23</v>
      </c>
      <c r="B32" s="17">
        <f t="shared" si="1"/>
        <v>33400000</v>
      </c>
      <c r="C32" s="12" t="s">
        <v>21</v>
      </c>
      <c r="D32" s="13" t="s">
        <v>30</v>
      </c>
      <c r="E32" s="14">
        <f t="shared" si="4"/>
        <v>300000</v>
      </c>
      <c r="F32" s="15">
        <f t="shared" si="4"/>
        <v>1200000</v>
      </c>
      <c r="G32" s="15">
        <f t="shared" si="4"/>
        <v>1500000</v>
      </c>
      <c r="H32" s="15"/>
      <c r="I32" s="15"/>
      <c r="J32" s="15"/>
      <c r="K32" s="15">
        <f t="shared" si="3"/>
        <v>33100000</v>
      </c>
    </row>
    <row r="33" spans="1:11" ht="15.75" customHeight="1" x14ac:dyDescent="0.25">
      <c r="A33" s="16">
        <f t="shared" si="0"/>
        <v>24</v>
      </c>
      <c r="B33" s="17">
        <f t="shared" si="1"/>
        <v>33100000</v>
      </c>
      <c r="C33" s="12" t="s">
        <v>22</v>
      </c>
      <c r="D33" s="13" t="s">
        <v>30</v>
      </c>
      <c r="E33" s="14">
        <f t="shared" si="4"/>
        <v>300000</v>
      </c>
      <c r="F33" s="15">
        <f t="shared" si="4"/>
        <v>1200000</v>
      </c>
      <c r="G33" s="15">
        <f t="shared" si="4"/>
        <v>1500000</v>
      </c>
      <c r="H33" s="15"/>
      <c r="I33" s="15"/>
      <c r="J33" s="15"/>
      <c r="K33" s="15">
        <f t="shared" si="3"/>
        <v>32800000</v>
      </c>
    </row>
    <row r="34" spans="1:11" ht="15.75" customHeight="1" x14ac:dyDescent="0.25">
      <c r="A34" s="16">
        <f t="shared" si="0"/>
        <v>25</v>
      </c>
      <c r="B34" s="17">
        <f t="shared" si="1"/>
        <v>32800000</v>
      </c>
      <c r="C34" s="12" t="s">
        <v>23</v>
      </c>
      <c r="D34" s="13" t="s">
        <v>30</v>
      </c>
      <c r="E34" s="14">
        <f t="shared" si="4"/>
        <v>300000</v>
      </c>
      <c r="F34" s="15">
        <f t="shared" si="4"/>
        <v>1200000</v>
      </c>
      <c r="G34" s="15">
        <f t="shared" si="4"/>
        <v>1500000</v>
      </c>
      <c r="H34" s="15"/>
      <c r="I34" s="15"/>
      <c r="J34" s="15"/>
      <c r="K34" s="15">
        <f t="shared" si="3"/>
        <v>32500000</v>
      </c>
    </row>
    <row r="35" spans="1:11" ht="15.75" customHeight="1" x14ac:dyDescent="0.25">
      <c r="A35" s="16">
        <f t="shared" si="0"/>
        <v>26</v>
      </c>
      <c r="B35" s="17">
        <f t="shared" si="1"/>
        <v>32500000</v>
      </c>
      <c r="C35" s="12" t="s">
        <v>24</v>
      </c>
      <c r="D35" s="13" t="s">
        <v>30</v>
      </c>
      <c r="E35" s="14">
        <f t="shared" si="4"/>
        <v>300000</v>
      </c>
      <c r="F35" s="15">
        <f t="shared" si="4"/>
        <v>1200000</v>
      </c>
      <c r="G35" s="15">
        <f t="shared" si="4"/>
        <v>1500000</v>
      </c>
      <c r="H35" s="15"/>
      <c r="I35" s="15"/>
      <c r="J35" s="15"/>
      <c r="K35" s="15">
        <f t="shared" si="3"/>
        <v>32200000</v>
      </c>
    </row>
    <row r="36" spans="1:11" ht="15.75" customHeight="1" x14ac:dyDescent="0.25">
      <c r="A36" s="16">
        <f t="shared" si="0"/>
        <v>27</v>
      </c>
      <c r="B36" s="17">
        <f t="shared" si="1"/>
        <v>32200000</v>
      </c>
      <c r="C36" s="12" t="s">
        <v>25</v>
      </c>
      <c r="D36" s="13" t="s">
        <v>30</v>
      </c>
      <c r="E36" s="14">
        <f t="shared" si="4"/>
        <v>300000</v>
      </c>
      <c r="F36" s="15">
        <f t="shared" si="4"/>
        <v>1200000</v>
      </c>
      <c r="G36" s="15">
        <f t="shared" si="4"/>
        <v>1500000</v>
      </c>
      <c r="H36" s="15"/>
      <c r="I36" s="15"/>
      <c r="J36" s="15"/>
      <c r="K36" s="15">
        <f t="shared" si="3"/>
        <v>31900000</v>
      </c>
    </row>
    <row r="37" spans="1:11" ht="15.75" customHeight="1" x14ac:dyDescent="0.25">
      <c r="A37" s="16">
        <f t="shared" si="0"/>
        <v>28</v>
      </c>
      <c r="B37" s="17">
        <f t="shared" si="1"/>
        <v>31900000</v>
      </c>
      <c r="C37" s="12" t="s">
        <v>26</v>
      </c>
      <c r="D37" s="13" t="s">
        <v>30</v>
      </c>
      <c r="E37" s="14">
        <f t="shared" si="4"/>
        <v>300000</v>
      </c>
      <c r="F37" s="15">
        <f t="shared" si="4"/>
        <v>1200000</v>
      </c>
      <c r="G37" s="15">
        <f t="shared" si="4"/>
        <v>1500000</v>
      </c>
      <c r="H37" s="15"/>
      <c r="I37" s="15"/>
      <c r="J37" s="15"/>
      <c r="K37" s="15">
        <f t="shared" si="3"/>
        <v>31600000</v>
      </c>
    </row>
    <row r="38" spans="1:11" ht="15.75" customHeight="1" x14ac:dyDescent="0.25">
      <c r="A38" s="16">
        <f t="shared" si="0"/>
        <v>29</v>
      </c>
      <c r="B38" s="17">
        <f t="shared" si="1"/>
        <v>31600000</v>
      </c>
      <c r="C38" s="12" t="s">
        <v>16</v>
      </c>
      <c r="D38" s="13" t="s">
        <v>30</v>
      </c>
      <c r="E38" s="14">
        <f t="shared" si="4"/>
        <v>300000</v>
      </c>
      <c r="F38" s="15">
        <f t="shared" si="4"/>
        <v>1200000</v>
      </c>
      <c r="G38" s="15">
        <f t="shared" si="4"/>
        <v>1500000</v>
      </c>
      <c r="H38" s="15"/>
      <c r="I38" s="15"/>
      <c r="J38" s="15">
        <v>2500000</v>
      </c>
      <c r="K38" s="15">
        <f t="shared" si="3"/>
        <v>28800000</v>
      </c>
    </row>
    <row r="39" spans="1:11" ht="15.75" customHeight="1" x14ac:dyDescent="0.25">
      <c r="A39" s="16">
        <f t="shared" si="0"/>
        <v>30</v>
      </c>
      <c r="B39" s="17">
        <f t="shared" si="1"/>
        <v>28800000</v>
      </c>
      <c r="C39" s="12" t="s">
        <v>17</v>
      </c>
      <c r="D39" s="13" t="s">
        <v>31</v>
      </c>
      <c r="E39" s="14">
        <f t="shared" si="4"/>
        <v>300000</v>
      </c>
      <c r="F39" s="15">
        <f t="shared" si="4"/>
        <v>1200000</v>
      </c>
      <c r="G39" s="15">
        <f t="shared" si="4"/>
        <v>1500000</v>
      </c>
      <c r="H39" s="15"/>
      <c r="I39" s="15"/>
      <c r="J39" s="15"/>
      <c r="K39" s="15">
        <f t="shared" si="3"/>
        <v>28500000</v>
      </c>
    </row>
    <row r="40" spans="1:11" ht="15.75" customHeight="1" x14ac:dyDescent="0.25">
      <c r="A40" s="16">
        <f t="shared" si="0"/>
        <v>31</v>
      </c>
      <c r="B40" s="17">
        <f t="shared" si="1"/>
        <v>28500000</v>
      </c>
      <c r="C40" s="12" t="s">
        <v>18</v>
      </c>
      <c r="D40" s="13" t="s">
        <v>31</v>
      </c>
      <c r="E40" s="14">
        <f t="shared" si="4"/>
        <v>300000</v>
      </c>
      <c r="F40" s="15">
        <f t="shared" si="4"/>
        <v>1200000</v>
      </c>
      <c r="G40" s="15">
        <f t="shared" si="4"/>
        <v>1500000</v>
      </c>
      <c r="H40" s="15"/>
      <c r="I40" s="15"/>
      <c r="J40" s="15"/>
      <c r="K40" s="15">
        <f t="shared" si="3"/>
        <v>28200000</v>
      </c>
    </row>
    <row r="41" spans="1:11" ht="15.75" customHeight="1" x14ac:dyDescent="0.25">
      <c r="A41" s="16">
        <f t="shared" si="0"/>
        <v>32</v>
      </c>
      <c r="B41" s="17">
        <f t="shared" si="1"/>
        <v>28200000</v>
      </c>
      <c r="C41" s="12" t="s">
        <v>27</v>
      </c>
      <c r="D41" s="13" t="s">
        <v>31</v>
      </c>
      <c r="E41" s="14">
        <f t="shared" si="4"/>
        <v>300000</v>
      </c>
      <c r="F41" s="15">
        <f t="shared" si="4"/>
        <v>1200000</v>
      </c>
      <c r="G41" s="15">
        <f t="shared" si="4"/>
        <v>1500000</v>
      </c>
      <c r="H41" s="15"/>
      <c r="I41" s="15"/>
      <c r="J41" s="15"/>
      <c r="K41" s="15">
        <f t="shared" si="3"/>
        <v>27900000</v>
      </c>
    </row>
    <row r="42" spans="1:11" ht="15.75" customHeight="1" x14ac:dyDescent="0.25">
      <c r="A42" s="16">
        <f t="shared" si="0"/>
        <v>33</v>
      </c>
      <c r="B42" s="17">
        <f t="shared" si="1"/>
        <v>27900000</v>
      </c>
      <c r="C42" s="12" t="s">
        <v>19</v>
      </c>
      <c r="D42" s="13" t="s">
        <v>31</v>
      </c>
      <c r="E42" s="14">
        <f t="shared" si="4"/>
        <v>300000</v>
      </c>
      <c r="F42" s="15">
        <f t="shared" si="4"/>
        <v>1200000</v>
      </c>
      <c r="G42" s="15">
        <f t="shared" si="4"/>
        <v>1500000</v>
      </c>
      <c r="H42" s="15">
        <v>25000000</v>
      </c>
      <c r="I42" s="15"/>
      <c r="J42" s="15"/>
      <c r="K42" s="15">
        <f t="shared" si="3"/>
        <v>2600000</v>
      </c>
    </row>
    <row r="43" spans="1:11" ht="15.75" customHeight="1" x14ac:dyDescent="0.25">
      <c r="A43" s="16">
        <f t="shared" si="0"/>
        <v>34</v>
      </c>
      <c r="B43" s="17">
        <f t="shared" si="1"/>
        <v>2600000</v>
      </c>
      <c r="C43" s="12" t="s">
        <v>20</v>
      </c>
      <c r="D43" s="13" t="s">
        <v>31</v>
      </c>
      <c r="E43" s="14">
        <f t="shared" ref="E43:G58" si="5">+E42</f>
        <v>300000</v>
      </c>
      <c r="F43" s="15">
        <f t="shared" si="5"/>
        <v>1200000</v>
      </c>
      <c r="G43" s="15">
        <f t="shared" si="5"/>
        <v>1500000</v>
      </c>
      <c r="H43" s="31"/>
      <c r="I43" s="15">
        <f>2500000-200000</f>
        <v>2300000</v>
      </c>
      <c r="J43" s="15"/>
      <c r="K43" s="15">
        <f t="shared" si="3"/>
        <v>0</v>
      </c>
    </row>
    <row r="44" spans="1:11" ht="15.75" customHeight="1" x14ac:dyDescent="0.25">
      <c r="A44" s="16">
        <f t="shared" si="0"/>
        <v>35</v>
      </c>
      <c r="B44" s="17">
        <f t="shared" si="1"/>
        <v>0</v>
      </c>
      <c r="C44" s="30" t="s">
        <v>21</v>
      </c>
      <c r="D44" s="13" t="s">
        <v>31</v>
      </c>
      <c r="E44" s="14">
        <f t="shared" si="5"/>
        <v>300000</v>
      </c>
      <c r="F44" s="15">
        <f t="shared" si="5"/>
        <v>1200000</v>
      </c>
      <c r="G44" s="15">
        <f t="shared" si="5"/>
        <v>1500000</v>
      </c>
      <c r="H44" s="15"/>
      <c r="I44" s="15"/>
      <c r="J44" s="15"/>
      <c r="K44" s="15">
        <f t="shared" si="3"/>
        <v>-300000</v>
      </c>
    </row>
    <row r="45" spans="1:11" ht="15.75" customHeight="1" x14ac:dyDescent="0.25">
      <c r="A45" s="16">
        <f t="shared" si="0"/>
        <v>36</v>
      </c>
      <c r="B45" s="17">
        <f t="shared" si="1"/>
        <v>-300000</v>
      </c>
      <c r="C45" s="12" t="s">
        <v>22</v>
      </c>
      <c r="D45" s="13" t="s">
        <v>31</v>
      </c>
      <c r="E45" s="14">
        <f t="shared" si="5"/>
        <v>300000</v>
      </c>
      <c r="F45" s="15">
        <f t="shared" si="5"/>
        <v>1200000</v>
      </c>
      <c r="G45" s="15">
        <f t="shared" si="5"/>
        <v>1500000</v>
      </c>
      <c r="H45" s="15"/>
      <c r="I45" s="15"/>
      <c r="J45" s="15"/>
      <c r="K45" s="15">
        <f t="shared" si="3"/>
        <v>-600000</v>
      </c>
    </row>
    <row r="46" spans="1:11" ht="15.75" x14ac:dyDescent="0.25">
      <c r="A46" s="16">
        <f t="shared" si="0"/>
        <v>37</v>
      </c>
      <c r="B46" s="17">
        <f t="shared" si="1"/>
        <v>-600000</v>
      </c>
      <c r="C46" s="12" t="s">
        <v>23</v>
      </c>
      <c r="D46" s="13" t="s">
        <v>31</v>
      </c>
      <c r="E46" s="14">
        <f t="shared" si="5"/>
        <v>300000</v>
      </c>
      <c r="F46" s="15">
        <f t="shared" si="5"/>
        <v>1200000</v>
      </c>
      <c r="G46" s="15">
        <f t="shared" si="5"/>
        <v>1500000</v>
      </c>
      <c r="H46" s="15"/>
      <c r="I46" s="15"/>
      <c r="J46" s="15"/>
      <c r="K46" s="15">
        <f t="shared" si="3"/>
        <v>-900000</v>
      </c>
    </row>
    <row r="47" spans="1:11" ht="15.75" x14ac:dyDescent="0.25">
      <c r="A47" s="16">
        <f t="shared" si="0"/>
        <v>38</v>
      </c>
      <c r="B47" s="17">
        <f t="shared" si="1"/>
        <v>-900000</v>
      </c>
      <c r="C47" s="12" t="s">
        <v>24</v>
      </c>
      <c r="D47" s="13" t="s">
        <v>31</v>
      </c>
      <c r="E47" s="14">
        <f t="shared" si="5"/>
        <v>300000</v>
      </c>
      <c r="F47" s="15">
        <f t="shared" si="5"/>
        <v>1200000</v>
      </c>
      <c r="G47" s="15">
        <f t="shared" si="5"/>
        <v>1500000</v>
      </c>
      <c r="H47" s="15"/>
      <c r="I47" s="15"/>
      <c r="J47" s="15"/>
      <c r="K47" s="15">
        <f t="shared" si="3"/>
        <v>-1200000</v>
      </c>
    </row>
    <row r="48" spans="1:11" ht="15.75" x14ac:dyDescent="0.25">
      <c r="A48" s="16">
        <f t="shared" si="0"/>
        <v>39</v>
      </c>
      <c r="B48" s="17">
        <f t="shared" si="1"/>
        <v>-1200000</v>
      </c>
      <c r="C48" s="12" t="s">
        <v>25</v>
      </c>
      <c r="D48" s="13" t="s">
        <v>31</v>
      </c>
      <c r="E48" s="14">
        <f t="shared" si="5"/>
        <v>300000</v>
      </c>
      <c r="F48" s="15">
        <f t="shared" si="5"/>
        <v>1200000</v>
      </c>
      <c r="G48" s="15">
        <f t="shared" si="5"/>
        <v>1500000</v>
      </c>
      <c r="H48" s="15"/>
      <c r="I48" s="15"/>
      <c r="J48" s="15"/>
      <c r="K48" s="15">
        <f t="shared" si="3"/>
        <v>-1500000</v>
      </c>
    </row>
    <row r="49" spans="1:11" ht="15.75" x14ac:dyDescent="0.25">
      <c r="A49" s="16">
        <f t="shared" si="0"/>
        <v>40</v>
      </c>
      <c r="B49" s="17">
        <f t="shared" si="1"/>
        <v>-1500000</v>
      </c>
      <c r="C49" s="12" t="s">
        <v>26</v>
      </c>
      <c r="D49" s="13" t="s">
        <v>31</v>
      </c>
      <c r="E49" s="14">
        <f t="shared" si="5"/>
        <v>300000</v>
      </c>
      <c r="F49" s="15">
        <f t="shared" si="5"/>
        <v>1200000</v>
      </c>
      <c r="G49" s="15">
        <f t="shared" si="5"/>
        <v>1500000</v>
      </c>
      <c r="H49" s="15"/>
      <c r="I49" s="15"/>
      <c r="J49" s="15"/>
      <c r="K49" s="15">
        <f t="shared" si="3"/>
        <v>-1800000</v>
      </c>
    </row>
    <row r="50" spans="1:11" ht="15.75" x14ac:dyDescent="0.25">
      <c r="A50" s="16">
        <f t="shared" si="0"/>
        <v>41</v>
      </c>
      <c r="B50" s="17">
        <f t="shared" si="1"/>
        <v>-1800000</v>
      </c>
      <c r="C50" s="12" t="s">
        <v>16</v>
      </c>
      <c r="D50" s="13" t="s">
        <v>31</v>
      </c>
      <c r="E50" s="14">
        <f t="shared" si="5"/>
        <v>300000</v>
      </c>
      <c r="F50" s="15">
        <f t="shared" si="5"/>
        <v>1200000</v>
      </c>
      <c r="G50" s="15">
        <f t="shared" si="5"/>
        <v>1500000</v>
      </c>
      <c r="H50" s="15"/>
      <c r="I50" s="15"/>
      <c r="J50" s="15">
        <v>2500000</v>
      </c>
      <c r="K50" s="15">
        <f t="shared" si="3"/>
        <v>-4600000</v>
      </c>
    </row>
    <row r="51" spans="1:11" ht="15.75" x14ac:dyDescent="0.25">
      <c r="A51" s="16">
        <f t="shared" si="0"/>
        <v>42</v>
      </c>
      <c r="B51" s="17">
        <f t="shared" si="1"/>
        <v>-4600000</v>
      </c>
      <c r="C51" s="12" t="s">
        <v>17</v>
      </c>
      <c r="D51" s="13" t="s">
        <v>36</v>
      </c>
      <c r="E51" s="14">
        <f t="shared" si="5"/>
        <v>300000</v>
      </c>
      <c r="F51" s="15">
        <f t="shared" si="5"/>
        <v>1200000</v>
      </c>
      <c r="G51" s="15">
        <f t="shared" si="5"/>
        <v>1500000</v>
      </c>
      <c r="H51" s="15"/>
      <c r="I51" s="15"/>
      <c r="J51" s="15"/>
      <c r="K51" s="15">
        <f t="shared" si="3"/>
        <v>-4900000</v>
      </c>
    </row>
    <row r="52" spans="1:11" ht="15.75" x14ac:dyDescent="0.25">
      <c r="A52" s="16">
        <f t="shared" si="0"/>
        <v>43</v>
      </c>
      <c r="B52" s="17">
        <f t="shared" si="1"/>
        <v>-4900000</v>
      </c>
      <c r="C52" s="12" t="s">
        <v>18</v>
      </c>
      <c r="D52" s="13" t="s">
        <v>36</v>
      </c>
      <c r="E52" s="14">
        <f t="shared" si="5"/>
        <v>300000</v>
      </c>
      <c r="F52" s="15">
        <f t="shared" si="5"/>
        <v>1200000</v>
      </c>
      <c r="G52" s="15">
        <f t="shared" si="5"/>
        <v>1500000</v>
      </c>
      <c r="H52" s="15"/>
      <c r="I52" s="15"/>
      <c r="J52" s="15"/>
      <c r="K52" s="15">
        <f t="shared" si="3"/>
        <v>-5200000</v>
      </c>
    </row>
    <row r="53" spans="1:11" ht="15.75" x14ac:dyDescent="0.25">
      <c r="A53" s="16">
        <f t="shared" si="0"/>
        <v>44</v>
      </c>
      <c r="B53" s="17">
        <f t="shared" si="1"/>
        <v>-5200000</v>
      </c>
      <c r="C53" s="12" t="s">
        <v>27</v>
      </c>
      <c r="D53" s="13" t="s">
        <v>36</v>
      </c>
      <c r="E53" s="14">
        <f t="shared" si="5"/>
        <v>300000</v>
      </c>
      <c r="F53" s="15">
        <f t="shared" si="5"/>
        <v>1200000</v>
      </c>
      <c r="G53" s="15">
        <f t="shared" si="5"/>
        <v>1500000</v>
      </c>
      <c r="H53" s="15"/>
      <c r="I53" s="15"/>
      <c r="J53" s="15"/>
      <c r="K53" s="15">
        <f t="shared" si="3"/>
        <v>-5500000</v>
      </c>
    </row>
    <row r="54" spans="1:11" ht="15.75" x14ac:dyDescent="0.25">
      <c r="A54" s="16">
        <f t="shared" si="0"/>
        <v>45</v>
      </c>
      <c r="B54" s="17">
        <f t="shared" si="1"/>
        <v>-5500000</v>
      </c>
      <c r="C54" s="12" t="s">
        <v>19</v>
      </c>
      <c r="D54" s="13" t="s">
        <v>36</v>
      </c>
      <c r="E54" s="14">
        <f t="shared" si="5"/>
        <v>300000</v>
      </c>
      <c r="F54" s="15">
        <f t="shared" si="5"/>
        <v>1200000</v>
      </c>
      <c r="G54" s="15">
        <f t="shared" si="5"/>
        <v>1500000</v>
      </c>
      <c r="H54" s="15">
        <v>25000000</v>
      </c>
      <c r="I54" s="15"/>
      <c r="J54" s="15"/>
      <c r="K54" s="15">
        <f t="shared" si="3"/>
        <v>-30800000</v>
      </c>
    </row>
    <row r="55" spans="1:11" ht="15.75" x14ac:dyDescent="0.25">
      <c r="A55" s="16">
        <f t="shared" si="0"/>
        <v>46</v>
      </c>
      <c r="B55" s="17">
        <f t="shared" si="1"/>
        <v>-30800000</v>
      </c>
      <c r="C55" s="12" t="s">
        <v>20</v>
      </c>
      <c r="D55" s="13" t="s">
        <v>36</v>
      </c>
      <c r="E55" s="14">
        <f t="shared" si="5"/>
        <v>300000</v>
      </c>
      <c r="F55" s="15">
        <f t="shared" si="5"/>
        <v>1200000</v>
      </c>
      <c r="G55" s="15">
        <f t="shared" si="5"/>
        <v>1500000</v>
      </c>
      <c r="H55" s="31"/>
      <c r="I55" s="15">
        <v>2500000</v>
      </c>
      <c r="J55" s="15"/>
      <c r="K55" s="15">
        <f t="shared" si="3"/>
        <v>-33600000</v>
      </c>
    </row>
    <row r="56" spans="1:11" ht="15.75" x14ac:dyDescent="0.25">
      <c r="A56" s="16">
        <f t="shared" si="0"/>
        <v>47</v>
      </c>
      <c r="B56" s="17">
        <f t="shared" si="1"/>
        <v>-33600000</v>
      </c>
      <c r="C56" s="30" t="s">
        <v>21</v>
      </c>
      <c r="D56" s="13" t="s">
        <v>36</v>
      </c>
      <c r="E56" s="14">
        <f t="shared" si="5"/>
        <v>300000</v>
      </c>
      <c r="F56" s="15">
        <f t="shared" si="5"/>
        <v>1200000</v>
      </c>
      <c r="G56" s="15">
        <f t="shared" si="5"/>
        <v>1500000</v>
      </c>
      <c r="H56" s="15"/>
      <c r="I56" s="15"/>
      <c r="J56" s="15"/>
      <c r="K56" s="15">
        <f t="shared" si="3"/>
        <v>-33900000</v>
      </c>
    </row>
    <row r="57" spans="1:11" ht="15.75" x14ac:dyDescent="0.25">
      <c r="A57" s="16">
        <f t="shared" si="0"/>
        <v>48</v>
      </c>
      <c r="B57" s="17">
        <f t="shared" si="1"/>
        <v>-33900000</v>
      </c>
      <c r="C57" s="12" t="s">
        <v>22</v>
      </c>
      <c r="D57" s="13" t="s">
        <v>36</v>
      </c>
      <c r="E57" s="14">
        <f t="shared" si="5"/>
        <v>300000</v>
      </c>
      <c r="F57" s="15">
        <f t="shared" si="5"/>
        <v>1200000</v>
      </c>
      <c r="G57" s="15">
        <f t="shared" si="5"/>
        <v>1500000</v>
      </c>
      <c r="H57" s="15"/>
      <c r="I57" s="15"/>
      <c r="J57" s="15"/>
      <c r="K57" s="15">
        <f t="shared" si="3"/>
        <v>-34200000</v>
      </c>
    </row>
    <row r="58" spans="1:11" ht="15.75" x14ac:dyDescent="0.25">
      <c r="A58" s="16">
        <f t="shared" si="0"/>
        <v>49</v>
      </c>
      <c r="B58" s="17">
        <f t="shared" si="1"/>
        <v>-34200000</v>
      </c>
      <c r="C58" s="12" t="s">
        <v>23</v>
      </c>
      <c r="D58" s="13" t="s">
        <v>36</v>
      </c>
      <c r="E58" s="14">
        <f t="shared" si="5"/>
        <v>300000</v>
      </c>
      <c r="F58" s="15">
        <f t="shared" si="5"/>
        <v>1200000</v>
      </c>
      <c r="G58" s="15">
        <f t="shared" si="5"/>
        <v>1500000</v>
      </c>
      <c r="H58" s="15"/>
      <c r="I58" s="15"/>
      <c r="J58" s="15"/>
      <c r="K58" s="15">
        <f t="shared" si="3"/>
        <v>-34500000</v>
      </c>
    </row>
    <row r="59" spans="1:11" ht="15.75" x14ac:dyDescent="0.25">
      <c r="A59" s="16">
        <f t="shared" si="0"/>
        <v>50</v>
      </c>
      <c r="B59" s="17">
        <f t="shared" si="1"/>
        <v>-34500000</v>
      </c>
      <c r="C59" s="12" t="s">
        <v>24</v>
      </c>
      <c r="D59" s="13" t="s">
        <v>36</v>
      </c>
      <c r="E59" s="14">
        <f t="shared" ref="E59:G74" si="6">+E58</f>
        <v>300000</v>
      </c>
      <c r="F59" s="15">
        <f t="shared" si="6"/>
        <v>1200000</v>
      </c>
      <c r="G59" s="15">
        <f t="shared" si="6"/>
        <v>1500000</v>
      </c>
      <c r="H59" s="15"/>
      <c r="I59" s="15"/>
      <c r="J59" s="15"/>
      <c r="K59" s="15">
        <f t="shared" si="3"/>
        <v>-34800000</v>
      </c>
    </row>
    <row r="60" spans="1:11" ht="15.75" x14ac:dyDescent="0.25">
      <c r="A60" s="16">
        <f t="shared" si="0"/>
        <v>51</v>
      </c>
      <c r="B60" s="17">
        <f t="shared" si="1"/>
        <v>-34800000</v>
      </c>
      <c r="C60" s="12" t="s">
        <v>25</v>
      </c>
      <c r="D60" s="13" t="s">
        <v>36</v>
      </c>
      <c r="E60" s="14">
        <f t="shared" si="6"/>
        <v>300000</v>
      </c>
      <c r="F60" s="15">
        <f t="shared" si="6"/>
        <v>1200000</v>
      </c>
      <c r="G60" s="15">
        <f t="shared" si="6"/>
        <v>1500000</v>
      </c>
      <c r="H60" s="15"/>
      <c r="I60" s="15"/>
      <c r="J60" s="15"/>
      <c r="K60" s="15">
        <f t="shared" si="3"/>
        <v>-35100000</v>
      </c>
    </row>
    <row r="61" spans="1:11" ht="15.75" x14ac:dyDescent="0.25">
      <c r="A61" s="16">
        <f t="shared" si="0"/>
        <v>52</v>
      </c>
      <c r="B61" s="17">
        <f t="shared" si="1"/>
        <v>-35100000</v>
      </c>
      <c r="C61" s="12" t="s">
        <v>26</v>
      </c>
      <c r="D61" s="13" t="s">
        <v>36</v>
      </c>
      <c r="E61" s="14">
        <f t="shared" si="6"/>
        <v>300000</v>
      </c>
      <c r="F61" s="15">
        <f t="shared" si="6"/>
        <v>1200000</v>
      </c>
      <c r="G61" s="15">
        <f t="shared" si="6"/>
        <v>1500000</v>
      </c>
      <c r="H61" s="15"/>
      <c r="I61" s="15"/>
      <c r="J61" s="15"/>
      <c r="K61" s="15">
        <f t="shared" si="3"/>
        <v>-35400000</v>
      </c>
    </row>
    <row r="62" spans="1:11" ht="15.75" x14ac:dyDescent="0.25">
      <c r="A62" s="16">
        <f t="shared" si="0"/>
        <v>53</v>
      </c>
      <c r="B62" s="17">
        <f t="shared" si="1"/>
        <v>-35400000</v>
      </c>
      <c r="C62" s="12" t="s">
        <v>16</v>
      </c>
      <c r="D62" s="13" t="s">
        <v>36</v>
      </c>
      <c r="E62" s="14">
        <f t="shared" si="6"/>
        <v>300000</v>
      </c>
      <c r="F62" s="15">
        <f t="shared" si="6"/>
        <v>1200000</v>
      </c>
      <c r="G62" s="15">
        <f t="shared" si="6"/>
        <v>1500000</v>
      </c>
      <c r="H62" s="15"/>
      <c r="I62" s="15"/>
      <c r="J62" s="15">
        <v>2500000</v>
      </c>
      <c r="K62" s="15">
        <f t="shared" si="3"/>
        <v>-38200000</v>
      </c>
    </row>
    <row r="63" spans="1:11" ht="15.75" x14ac:dyDescent="0.25">
      <c r="A63" s="16">
        <f t="shared" si="0"/>
        <v>54</v>
      </c>
      <c r="B63" s="17">
        <f t="shared" si="1"/>
        <v>-38200000</v>
      </c>
      <c r="C63" s="12" t="s">
        <v>17</v>
      </c>
      <c r="D63" s="13" t="s">
        <v>61</v>
      </c>
      <c r="E63" s="14">
        <f t="shared" si="6"/>
        <v>300000</v>
      </c>
      <c r="F63" s="15">
        <f t="shared" si="6"/>
        <v>1200000</v>
      </c>
      <c r="G63" s="15">
        <f t="shared" si="6"/>
        <v>1500000</v>
      </c>
      <c r="H63" s="15"/>
      <c r="I63" s="15"/>
      <c r="J63" s="15"/>
      <c r="K63" s="15">
        <f t="shared" si="3"/>
        <v>-38500000</v>
      </c>
    </row>
    <row r="64" spans="1:11" ht="15.75" x14ac:dyDescent="0.25">
      <c r="A64" s="16">
        <f t="shared" si="0"/>
        <v>55</v>
      </c>
      <c r="B64" s="17">
        <f t="shared" si="1"/>
        <v>-38500000</v>
      </c>
      <c r="C64" s="12" t="s">
        <v>18</v>
      </c>
      <c r="D64" s="13" t="s">
        <v>61</v>
      </c>
      <c r="E64" s="14">
        <f t="shared" si="6"/>
        <v>300000</v>
      </c>
      <c r="F64" s="15">
        <f t="shared" si="6"/>
        <v>1200000</v>
      </c>
      <c r="G64" s="15">
        <f t="shared" si="6"/>
        <v>1500000</v>
      </c>
      <c r="H64" s="15"/>
      <c r="I64" s="15"/>
      <c r="J64" s="15"/>
      <c r="K64" s="15">
        <f t="shared" si="3"/>
        <v>-38800000</v>
      </c>
    </row>
    <row r="65" spans="1:11" ht="15.75" x14ac:dyDescent="0.25">
      <c r="A65" s="16">
        <f t="shared" si="0"/>
        <v>56</v>
      </c>
      <c r="B65" s="17">
        <f t="shared" si="1"/>
        <v>-38800000</v>
      </c>
      <c r="C65" s="12" t="s">
        <v>27</v>
      </c>
      <c r="D65" s="13" t="s">
        <v>61</v>
      </c>
      <c r="E65" s="14">
        <f t="shared" si="6"/>
        <v>300000</v>
      </c>
      <c r="F65" s="15">
        <f t="shared" si="6"/>
        <v>1200000</v>
      </c>
      <c r="G65" s="15">
        <f t="shared" si="6"/>
        <v>1500000</v>
      </c>
      <c r="H65" s="15"/>
      <c r="I65" s="15"/>
      <c r="J65" s="15"/>
      <c r="K65" s="15">
        <f t="shared" si="3"/>
        <v>-39100000</v>
      </c>
    </row>
    <row r="66" spans="1:11" ht="15.75" x14ac:dyDescent="0.25">
      <c r="A66" s="16">
        <f t="shared" si="0"/>
        <v>57</v>
      </c>
      <c r="B66" s="17">
        <f t="shared" si="1"/>
        <v>-39100000</v>
      </c>
      <c r="C66" s="12" t="s">
        <v>19</v>
      </c>
      <c r="D66" s="13" t="s">
        <v>61</v>
      </c>
      <c r="E66" s="14">
        <f t="shared" si="6"/>
        <v>300000</v>
      </c>
      <c r="F66" s="15">
        <f t="shared" si="6"/>
        <v>1200000</v>
      </c>
      <c r="G66" s="15">
        <f t="shared" si="6"/>
        <v>1500000</v>
      </c>
      <c r="H66" s="15">
        <v>25000000</v>
      </c>
      <c r="I66" s="15"/>
      <c r="J66" s="15"/>
      <c r="K66" s="15">
        <f t="shared" si="3"/>
        <v>-64400000</v>
      </c>
    </row>
    <row r="67" spans="1:11" ht="15.75" x14ac:dyDescent="0.25">
      <c r="A67" s="16">
        <f t="shared" si="0"/>
        <v>58</v>
      </c>
      <c r="B67" s="17">
        <f t="shared" si="1"/>
        <v>-64400000</v>
      </c>
      <c r="C67" s="12" t="s">
        <v>20</v>
      </c>
      <c r="D67" s="13" t="s">
        <v>61</v>
      </c>
      <c r="E67" s="14">
        <f t="shared" si="6"/>
        <v>300000</v>
      </c>
      <c r="F67" s="15">
        <f t="shared" si="6"/>
        <v>1200000</v>
      </c>
      <c r="G67" s="15">
        <f t="shared" si="6"/>
        <v>1500000</v>
      </c>
      <c r="H67" s="31"/>
      <c r="I67" s="15">
        <v>2500000</v>
      </c>
      <c r="J67" s="15"/>
      <c r="K67" s="15">
        <f t="shared" si="3"/>
        <v>-67200000</v>
      </c>
    </row>
    <row r="68" spans="1:11" ht="15.75" x14ac:dyDescent="0.25">
      <c r="A68" s="16">
        <f t="shared" si="0"/>
        <v>59</v>
      </c>
      <c r="B68" s="17">
        <f t="shared" si="1"/>
        <v>-67200000</v>
      </c>
      <c r="C68" s="30" t="s">
        <v>21</v>
      </c>
      <c r="D68" s="13" t="s">
        <v>61</v>
      </c>
      <c r="E68" s="14">
        <f t="shared" si="6"/>
        <v>300000</v>
      </c>
      <c r="F68" s="15">
        <f t="shared" si="6"/>
        <v>1200000</v>
      </c>
      <c r="G68" s="15">
        <f t="shared" si="6"/>
        <v>1500000</v>
      </c>
      <c r="H68" s="15"/>
      <c r="I68" s="15"/>
      <c r="J68" s="15"/>
      <c r="K68" s="15">
        <f t="shared" si="3"/>
        <v>-67500000</v>
      </c>
    </row>
    <row r="69" spans="1:11" ht="15.75" x14ac:dyDescent="0.25">
      <c r="A69" s="16">
        <f t="shared" si="0"/>
        <v>60</v>
      </c>
      <c r="B69" s="17">
        <f t="shared" si="1"/>
        <v>-67500000</v>
      </c>
      <c r="C69" s="12" t="s">
        <v>22</v>
      </c>
      <c r="D69" s="13" t="s">
        <v>61</v>
      </c>
      <c r="E69" s="14">
        <f t="shared" si="6"/>
        <v>300000</v>
      </c>
      <c r="F69" s="15">
        <f t="shared" si="6"/>
        <v>1200000</v>
      </c>
      <c r="G69" s="15">
        <f t="shared" si="6"/>
        <v>1500000</v>
      </c>
      <c r="H69" s="15"/>
      <c r="I69" s="15"/>
      <c r="J69" s="15"/>
      <c r="K69" s="15">
        <f t="shared" si="3"/>
        <v>-67800000</v>
      </c>
    </row>
    <row r="70" spans="1:11" ht="15.75" x14ac:dyDescent="0.25">
      <c r="A70" s="16">
        <f t="shared" si="0"/>
        <v>61</v>
      </c>
      <c r="B70" s="17">
        <f t="shared" si="1"/>
        <v>-67800000</v>
      </c>
      <c r="C70" s="12" t="s">
        <v>23</v>
      </c>
      <c r="D70" s="13" t="s">
        <v>61</v>
      </c>
      <c r="E70" s="14">
        <f t="shared" si="6"/>
        <v>300000</v>
      </c>
      <c r="F70" s="15">
        <f t="shared" si="6"/>
        <v>1200000</v>
      </c>
      <c r="G70" s="15">
        <f t="shared" si="6"/>
        <v>1500000</v>
      </c>
      <c r="H70" s="15"/>
      <c r="I70" s="15"/>
      <c r="J70" s="15"/>
      <c r="K70" s="15">
        <f t="shared" si="3"/>
        <v>-68100000</v>
      </c>
    </row>
    <row r="71" spans="1:11" ht="15.75" x14ac:dyDescent="0.25">
      <c r="A71" s="16">
        <f t="shared" si="0"/>
        <v>62</v>
      </c>
      <c r="B71" s="17">
        <f t="shared" si="1"/>
        <v>-68100000</v>
      </c>
      <c r="C71" s="12" t="s">
        <v>24</v>
      </c>
      <c r="D71" s="13" t="s">
        <v>61</v>
      </c>
      <c r="E71" s="14">
        <f t="shared" si="6"/>
        <v>300000</v>
      </c>
      <c r="F71" s="15">
        <f t="shared" si="6"/>
        <v>1200000</v>
      </c>
      <c r="G71" s="15">
        <f t="shared" si="6"/>
        <v>1500000</v>
      </c>
      <c r="H71" s="15"/>
      <c r="I71" s="15"/>
      <c r="J71" s="15"/>
      <c r="K71" s="15">
        <f t="shared" si="3"/>
        <v>-68400000</v>
      </c>
    </row>
    <row r="72" spans="1:11" ht="15.75" x14ac:dyDescent="0.25">
      <c r="A72" s="16">
        <f t="shared" si="0"/>
        <v>63</v>
      </c>
      <c r="B72" s="17">
        <f t="shared" si="1"/>
        <v>-68400000</v>
      </c>
      <c r="C72" s="12" t="s">
        <v>25</v>
      </c>
      <c r="D72" s="13" t="s">
        <v>61</v>
      </c>
      <c r="E72" s="14">
        <f t="shared" si="6"/>
        <v>300000</v>
      </c>
      <c r="F72" s="15">
        <f t="shared" si="6"/>
        <v>1200000</v>
      </c>
      <c r="G72" s="15">
        <f t="shared" si="6"/>
        <v>1500000</v>
      </c>
      <c r="H72" s="15"/>
      <c r="I72" s="15"/>
      <c r="J72" s="15"/>
      <c r="K72" s="15">
        <f t="shared" si="3"/>
        <v>-68700000</v>
      </c>
    </row>
    <row r="73" spans="1:11" ht="15.75" x14ac:dyDescent="0.25">
      <c r="A73" s="16">
        <f t="shared" si="0"/>
        <v>64</v>
      </c>
      <c r="B73" s="17">
        <f t="shared" si="1"/>
        <v>-68700000</v>
      </c>
      <c r="C73" s="12" t="s">
        <v>26</v>
      </c>
      <c r="D73" s="13" t="s">
        <v>61</v>
      </c>
      <c r="E73" s="14">
        <f t="shared" si="6"/>
        <v>300000</v>
      </c>
      <c r="F73" s="15">
        <f t="shared" si="6"/>
        <v>1200000</v>
      </c>
      <c r="G73" s="15">
        <f t="shared" si="6"/>
        <v>1500000</v>
      </c>
      <c r="H73" s="15"/>
      <c r="I73" s="15"/>
      <c r="J73" s="15"/>
      <c r="K73" s="15">
        <f t="shared" si="3"/>
        <v>-69000000</v>
      </c>
    </row>
    <row r="74" spans="1:11" ht="15.75" x14ac:dyDescent="0.25">
      <c r="A74" s="16">
        <f t="shared" si="0"/>
        <v>65</v>
      </c>
      <c r="B74" s="17">
        <f t="shared" si="1"/>
        <v>-69000000</v>
      </c>
      <c r="C74" s="12" t="s">
        <v>16</v>
      </c>
      <c r="D74" s="13" t="s">
        <v>61</v>
      </c>
      <c r="E74" s="14">
        <f t="shared" si="6"/>
        <v>300000</v>
      </c>
      <c r="F74" s="15">
        <f t="shared" si="6"/>
        <v>1200000</v>
      </c>
      <c r="G74" s="15">
        <f t="shared" si="6"/>
        <v>1500000</v>
      </c>
      <c r="H74" s="15"/>
      <c r="I74" s="15"/>
      <c r="J74" s="15"/>
      <c r="K74" s="15">
        <f t="shared" si="3"/>
        <v>-69300000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-69300000</v>
      </c>
      <c r="C75" s="12" t="s">
        <v>17</v>
      </c>
      <c r="D75" s="13" t="s">
        <v>60</v>
      </c>
      <c r="E75" s="14">
        <f t="shared" ref="E75:G80" si="9">+E74</f>
        <v>300000</v>
      </c>
      <c r="F75" s="15">
        <f t="shared" si="9"/>
        <v>1200000</v>
      </c>
      <c r="G75" s="15">
        <f t="shared" si="9"/>
        <v>1500000</v>
      </c>
      <c r="H75" s="15"/>
      <c r="I75" s="15"/>
      <c r="J75" s="15"/>
      <c r="K75" s="15">
        <f t="shared" ref="K75:K80" si="10">B75-E75-H75-I75-J75</f>
        <v>-69600000</v>
      </c>
    </row>
    <row r="76" spans="1:11" ht="15.75" x14ac:dyDescent="0.25">
      <c r="A76" s="16">
        <f t="shared" si="7"/>
        <v>67</v>
      </c>
      <c r="B76" s="17">
        <f t="shared" si="8"/>
        <v>-69600000</v>
      </c>
      <c r="C76" s="12" t="s">
        <v>18</v>
      </c>
      <c r="D76" s="13" t="s">
        <v>60</v>
      </c>
      <c r="E76" s="14">
        <f t="shared" si="9"/>
        <v>300000</v>
      </c>
      <c r="F76" s="15">
        <f t="shared" si="9"/>
        <v>1200000</v>
      </c>
      <c r="G76" s="15">
        <f t="shared" si="9"/>
        <v>1500000</v>
      </c>
      <c r="H76" s="15"/>
      <c r="I76" s="15"/>
      <c r="J76" s="15"/>
      <c r="K76" s="15">
        <f t="shared" si="10"/>
        <v>-69900000</v>
      </c>
    </row>
    <row r="77" spans="1:11" ht="15.75" x14ac:dyDescent="0.25">
      <c r="A77" s="16">
        <f t="shared" si="7"/>
        <v>68</v>
      </c>
      <c r="B77" s="17">
        <f t="shared" si="8"/>
        <v>-69900000</v>
      </c>
      <c r="C77" s="12" t="s">
        <v>27</v>
      </c>
      <c r="D77" s="13" t="s">
        <v>60</v>
      </c>
      <c r="E77" s="14">
        <f t="shared" si="9"/>
        <v>300000</v>
      </c>
      <c r="F77" s="15">
        <f t="shared" si="9"/>
        <v>1200000</v>
      </c>
      <c r="G77" s="15">
        <f t="shared" si="9"/>
        <v>1500000</v>
      </c>
      <c r="H77" s="15"/>
      <c r="I77" s="15"/>
      <c r="J77" s="15"/>
      <c r="K77" s="15">
        <f t="shared" si="10"/>
        <v>-70200000</v>
      </c>
    </row>
    <row r="78" spans="1:11" ht="15.75" x14ac:dyDescent="0.25">
      <c r="A78" s="16">
        <f t="shared" si="7"/>
        <v>69</v>
      </c>
      <c r="B78" s="17">
        <f t="shared" si="8"/>
        <v>-70200000</v>
      </c>
      <c r="C78" s="12" t="s">
        <v>19</v>
      </c>
      <c r="D78" s="13" t="s">
        <v>60</v>
      </c>
      <c r="E78" s="14">
        <f t="shared" si="9"/>
        <v>300000</v>
      </c>
      <c r="F78" s="15">
        <f t="shared" si="9"/>
        <v>1200000</v>
      </c>
      <c r="G78" s="15">
        <f t="shared" si="9"/>
        <v>1500000</v>
      </c>
      <c r="H78" s="15"/>
      <c r="I78" s="15"/>
      <c r="J78" s="15"/>
      <c r="K78" s="15">
        <f t="shared" si="10"/>
        <v>-70500000</v>
      </c>
    </row>
    <row r="79" spans="1:11" ht="15.75" x14ac:dyDescent="0.25">
      <c r="A79" s="16">
        <f t="shared" si="7"/>
        <v>70</v>
      </c>
      <c r="B79" s="17">
        <f t="shared" si="8"/>
        <v>-70500000</v>
      </c>
      <c r="C79" s="12" t="s">
        <v>20</v>
      </c>
      <c r="D79" s="13" t="s">
        <v>60</v>
      </c>
      <c r="E79" s="14">
        <f t="shared" si="9"/>
        <v>300000</v>
      </c>
      <c r="F79" s="15">
        <f t="shared" si="9"/>
        <v>1200000</v>
      </c>
      <c r="G79" s="15">
        <f t="shared" si="9"/>
        <v>1500000</v>
      </c>
      <c r="H79" s="15"/>
      <c r="I79" s="15"/>
      <c r="J79" s="15"/>
      <c r="K79" s="15">
        <f t="shared" si="10"/>
        <v>-70800000</v>
      </c>
    </row>
    <row r="80" spans="1:11" ht="15.75" x14ac:dyDescent="0.25">
      <c r="A80" s="16">
        <f t="shared" si="7"/>
        <v>71</v>
      </c>
      <c r="B80" s="17">
        <f t="shared" si="8"/>
        <v>-70800000</v>
      </c>
      <c r="E80" s="14">
        <f t="shared" si="9"/>
        <v>300000</v>
      </c>
      <c r="F80" s="15">
        <f t="shared" si="9"/>
        <v>1200000</v>
      </c>
      <c r="G80" s="15">
        <f t="shared" si="9"/>
        <v>1500000</v>
      </c>
      <c r="H80" s="15"/>
      <c r="I80" s="15"/>
      <c r="J80" s="15"/>
      <c r="K80" s="15">
        <f t="shared" si="10"/>
        <v>-71100000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34" workbookViewId="0">
      <selection activeCell="K45" sqref="A1:K45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s="2" customFormat="1" x14ac:dyDescent="0.25">
      <c r="A3" s="19" t="s">
        <v>119</v>
      </c>
      <c r="B3" s="19"/>
      <c r="C3" s="19"/>
    </row>
    <row r="4" spans="1:11" s="2" customFormat="1" x14ac:dyDescent="0.25">
      <c r="A4" s="19" t="s">
        <v>120</v>
      </c>
      <c r="B4" s="19"/>
      <c r="C4" s="19" t="s">
        <v>34</v>
      </c>
    </row>
    <row r="5" spans="1:11" s="2" customFormat="1" x14ac:dyDescent="0.25">
      <c r="A5" s="19" t="s">
        <v>2</v>
      </c>
      <c r="B5" s="19"/>
      <c r="C5" s="21">
        <v>75000000</v>
      </c>
      <c r="D5" s="6"/>
    </row>
    <row r="6" spans="1:11" s="2" customFormat="1" x14ac:dyDescent="0.25">
      <c r="A6" s="19" t="s">
        <v>3</v>
      </c>
      <c r="B6" s="19"/>
      <c r="C6" s="20">
        <v>1.2E-2</v>
      </c>
    </row>
    <row r="7" spans="1:11" s="2" customFormat="1" x14ac:dyDescent="0.25">
      <c r="A7" s="19" t="s">
        <v>33</v>
      </c>
      <c r="B7" s="19"/>
      <c r="C7" s="19"/>
    </row>
    <row r="8" spans="1:11" s="2" customFormat="1" x14ac:dyDescent="0.25">
      <c r="A8" s="1" t="s">
        <v>35</v>
      </c>
      <c r="B8" s="1"/>
      <c r="C8" s="1"/>
      <c r="D8" s="2">
        <v>36</v>
      </c>
      <c r="E8" s="7"/>
      <c r="F8" s="8">
        <f>+C5*C6</f>
        <v>900000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75000000</v>
      </c>
      <c r="C10" s="12" t="s">
        <v>23</v>
      </c>
      <c r="D10" s="13" t="s">
        <v>28</v>
      </c>
      <c r="E10" s="14">
        <f>1317500-F10</f>
        <v>417500</v>
      </c>
      <c r="F10" s="18">
        <v>900000</v>
      </c>
      <c r="G10" s="15">
        <f>+E10+F10</f>
        <v>1317500</v>
      </c>
      <c r="H10" s="15"/>
      <c r="I10" s="15"/>
      <c r="J10" s="15"/>
      <c r="K10" s="15">
        <f>B10-E10-H10-I10-J10</f>
        <v>74582500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74582500</v>
      </c>
      <c r="C11" s="12" t="s">
        <v>24</v>
      </c>
      <c r="D11" s="13" t="s">
        <v>28</v>
      </c>
      <c r="E11" s="14">
        <f t="shared" ref="E11:G26" si="2">+E10</f>
        <v>417500</v>
      </c>
      <c r="F11" s="15">
        <f t="shared" si="2"/>
        <v>900000</v>
      </c>
      <c r="G11" s="15">
        <f t="shared" si="2"/>
        <v>1317500</v>
      </c>
      <c r="H11" s="15"/>
      <c r="I11" s="15"/>
      <c r="J11" s="15"/>
      <c r="K11" s="15">
        <f t="shared" ref="K11:K74" si="3">B11-E11-H11-I11-J11</f>
        <v>74165000</v>
      </c>
    </row>
    <row r="12" spans="1:11" ht="15.75" customHeight="1" x14ac:dyDescent="0.25">
      <c r="A12" s="16">
        <f t="shared" si="0"/>
        <v>3</v>
      </c>
      <c r="B12" s="17">
        <f t="shared" si="1"/>
        <v>74165000</v>
      </c>
      <c r="C12" s="12" t="s">
        <v>25</v>
      </c>
      <c r="D12" s="13" t="s">
        <v>28</v>
      </c>
      <c r="E12" s="14">
        <f t="shared" si="2"/>
        <v>417500</v>
      </c>
      <c r="F12" s="15">
        <f t="shared" si="2"/>
        <v>900000</v>
      </c>
      <c r="G12" s="15">
        <f t="shared" si="2"/>
        <v>1317500</v>
      </c>
      <c r="H12" s="15"/>
      <c r="I12" s="15"/>
      <c r="J12" s="15"/>
      <c r="K12" s="15">
        <f t="shared" si="3"/>
        <v>73747500</v>
      </c>
    </row>
    <row r="13" spans="1:11" ht="15.75" customHeight="1" x14ac:dyDescent="0.25">
      <c r="A13" s="16">
        <f t="shared" si="0"/>
        <v>4</v>
      </c>
      <c r="B13" s="17">
        <f t="shared" si="1"/>
        <v>73747500</v>
      </c>
      <c r="C13" s="12" t="s">
        <v>26</v>
      </c>
      <c r="D13" s="13" t="s">
        <v>28</v>
      </c>
      <c r="E13" s="14">
        <f t="shared" si="2"/>
        <v>417500</v>
      </c>
      <c r="F13" s="15">
        <f t="shared" si="2"/>
        <v>900000</v>
      </c>
      <c r="G13" s="15">
        <f t="shared" si="2"/>
        <v>1317500</v>
      </c>
      <c r="H13" s="15"/>
      <c r="I13" s="15"/>
      <c r="J13" s="15"/>
      <c r="K13" s="15">
        <f t="shared" si="3"/>
        <v>73330000</v>
      </c>
    </row>
    <row r="14" spans="1:11" ht="15.75" customHeight="1" x14ac:dyDescent="0.25">
      <c r="A14" s="16">
        <f t="shared" si="0"/>
        <v>5</v>
      </c>
      <c r="B14" s="17">
        <f t="shared" si="1"/>
        <v>73330000</v>
      </c>
      <c r="C14" s="12" t="s">
        <v>16</v>
      </c>
      <c r="D14" s="13" t="s">
        <v>28</v>
      </c>
      <c r="E14" s="14">
        <f t="shared" si="2"/>
        <v>417500</v>
      </c>
      <c r="F14" s="15">
        <f t="shared" si="2"/>
        <v>900000</v>
      </c>
      <c r="G14" s="15">
        <f t="shared" si="2"/>
        <v>1317500</v>
      </c>
      <c r="H14" s="15"/>
      <c r="I14" s="15"/>
      <c r="J14" s="15"/>
      <c r="K14" s="15">
        <f t="shared" si="3"/>
        <v>72912500</v>
      </c>
    </row>
    <row r="15" spans="1:11" ht="15.75" customHeight="1" x14ac:dyDescent="0.25">
      <c r="A15" s="16">
        <f t="shared" si="0"/>
        <v>6</v>
      </c>
      <c r="B15" s="17">
        <f t="shared" si="1"/>
        <v>72912500</v>
      </c>
      <c r="C15" s="12" t="s">
        <v>17</v>
      </c>
      <c r="D15" s="13" t="s">
        <v>29</v>
      </c>
      <c r="E15" s="14">
        <f t="shared" si="2"/>
        <v>417500</v>
      </c>
      <c r="F15" s="15">
        <f t="shared" si="2"/>
        <v>900000</v>
      </c>
      <c r="G15" s="15">
        <f t="shared" si="2"/>
        <v>1317500</v>
      </c>
      <c r="H15" s="15"/>
      <c r="I15" s="15"/>
      <c r="J15" s="15"/>
      <c r="K15" s="15">
        <f t="shared" si="3"/>
        <v>72495000</v>
      </c>
    </row>
    <row r="16" spans="1:11" ht="15.75" customHeight="1" x14ac:dyDescent="0.25">
      <c r="A16" s="16">
        <f t="shared" si="0"/>
        <v>7</v>
      </c>
      <c r="B16" s="17">
        <f t="shared" si="1"/>
        <v>72495000</v>
      </c>
      <c r="C16" s="12" t="s">
        <v>18</v>
      </c>
      <c r="D16" s="13" t="s">
        <v>29</v>
      </c>
      <c r="E16" s="14">
        <f t="shared" si="2"/>
        <v>417500</v>
      </c>
      <c r="F16" s="15">
        <f t="shared" si="2"/>
        <v>900000</v>
      </c>
      <c r="G16" s="15">
        <f t="shared" si="2"/>
        <v>1317500</v>
      </c>
      <c r="H16" s="15"/>
      <c r="I16" s="15"/>
      <c r="J16" s="15"/>
      <c r="K16" s="15">
        <f t="shared" si="3"/>
        <v>72077500</v>
      </c>
    </row>
    <row r="17" spans="1:11" ht="15.75" customHeight="1" x14ac:dyDescent="0.25">
      <c r="A17" s="16">
        <f t="shared" si="0"/>
        <v>8</v>
      </c>
      <c r="B17" s="17">
        <f t="shared" si="1"/>
        <v>72077500</v>
      </c>
      <c r="C17" s="12" t="s">
        <v>27</v>
      </c>
      <c r="D17" s="13" t="s">
        <v>29</v>
      </c>
      <c r="E17" s="14">
        <f t="shared" si="2"/>
        <v>417500</v>
      </c>
      <c r="F17" s="15">
        <f t="shared" si="2"/>
        <v>900000</v>
      </c>
      <c r="G17" s="15">
        <f t="shared" si="2"/>
        <v>1317500</v>
      </c>
      <c r="H17" s="15"/>
      <c r="I17" s="15"/>
      <c r="J17" s="15"/>
      <c r="K17" s="15">
        <f t="shared" si="3"/>
        <v>71660000</v>
      </c>
    </row>
    <row r="18" spans="1:11" ht="15.75" customHeight="1" x14ac:dyDescent="0.25">
      <c r="A18" s="16">
        <f t="shared" si="0"/>
        <v>9</v>
      </c>
      <c r="B18" s="17">
        <f t="shared" si="1"/>
        <v>71660000</v>
      </c>
      <c r="C18" s="12" t="s">
        <v>19</v>
      </c>
      <c r="D18" s="13" t="s">
        <v>29</v>
      </c>
      <c r="E18" s="14">
        <f t="shared" si="2"/>
        <v>417500</v>
      </c>
      <c r="F18" s="15">
        <f t="shared" si="2"/>
        <v>900000</v>
      </c>
      <c r="G18" s="15">
        <f t="shared" si="2"/>
        <v>1317500</v>
      </c>
      <c r="H18" s="15">
        <v>20000000</v>
      </c>
      <c r="I18" s="15"/>
      <c r="J18" s="15"/>
      <c r="K18" s="15">
        <f t="shared" si="3"/>
        <v>51242500</v>
      </c>
    </row>
    <row r="19" spans="1:11" ht="15.75" customHeight="1" x14ac:dyDescent="0.25">
      <c r="A19" s="16">
        <f t="shared" si="0"/>
        <v>10</v>
      </c>
      <c r="B19" s="17">
        <f t="shared" si="1"/>
        <v>51242500</v>
      </c>
      <c r="C19" s="12" t="s">
        <v>20</v>
      </c>
      <c r="D19" s="13" t="s">
        <v>29</v>
      </c>
      <c r="E19" s="14">
        <f t="shared" si="2"/>
        <v>417500</v>
      </c>
      <c r="F19" s="15">
        <f t="shared" si="2"/>
        <v>900000</v>
      </c>
      <c r="G19" s="15">
        <f t="shared" si="2"/>
        <v>1317500</v>
      </c>
      <c r="H19" s="31"/>
      <c r="I19" s="15"/>
      <c r="J19" s="15"/>
      <c r="K19" s="15">
        <f t="shared" si="3"/>
        <v>50825000</v>
      </c>
    </row>
    <row r="20" spans="1:11" ht="15.75" customHeight="1" x14ac:dyDescent="0.25">
      <c r="A20" s="16">
        <f t="shared" si="0"/>
        <v>11</v>
      </c>
      <c r="B20" s="17">
        <f t="shared" si="1"/>
        <v>50825000</v>
      </c>
      <c r="C20" s="12" t="s">
        <v>21</v>
      </c>
      <c r="D20" s="13" t="s">
        <v>29</v>
      </c>
      <c r="E20" s="14">
        <f t="shared" si="2"/>
        <v>417500</v>
      </c>
      <c r="F20" s="15">
        <f t="shared" si="2"/>
        <v>900000</v>
      </c>
      <c r="G20" s="15">
        <f t="shared" si="2"/>
        <v>1317500</v>
      </c>
      <c r="H20" s="15"/>
      <c r="I20" s="15"/>
      <c r="J20" s="15"/>
      <c r="K20" s="15">
        <f t="shared" si="3"/>
        <v>50407500</v>
      </c>
    </row>
    <row r="21" spans="1:11" ht="15.75" customHeight="1" x14ac:dyDescent="0.25">
      <c r="A21" s="16">
        <f t="shared" si="0"/>
        <v>12</v>
      </c>
      <c r="B21" s="17">
        <f t="shared" si="1"/>
        <v>50407500</v>
      </c>
      <c r="C21" s="12" t="s">
        <v>22</v>
      </c>
      <c r="D21" s="13" t="s">
        <v>29</v>
      </c>
      <c r="E21" s="14">
        <f t="shared" si="2"/>
        <v>417500</v>
      </c>
      <c r="F21" s="15">
        <f t="shared" si="2"/>
        <v>900000</v>
      </c>
      <c r="G21" s="15">
        <f t="shared" si="2"/>
        <v>1317500</v>
      </c>
      <c r="H21" s="15"/>
      <c r="I21" s="15"/>
      <c r="J21" s="15"/>
      <c r="K21" s="15">
        <f t="shared" si="3"/>
        <v>49990000</v>
      </c>
    </row>
    <row r="22" spans="1:11" ht="15.75" customHeight="1" x14ac:dyDescent="0.25">
      <c r="A22" s="16">
        <f t="shared" si="0"/>
        <v>13</v>
      </c>
      <c r="B22" s="17">
        <f t="shared" si="1"/>
        <v>49990000</v>
      </c>
      <c r="C22" s="12" t="s">
        <v>23</v>
      </c>
      <c r="D22" s="13" t="s">
        <v>29</v>
      </c>
      <c r="E22" s="14">
        <f t="shared" si="2"/>
        <v>417500</v>
      </c>
      <c r="F22" s="15">
        <f t="shared" si="2"/>
        <v>900000</v>
      </c>
      <c r="G22" s="15">
        <f t="shared" si="2"/>
        <v>1317500</v>
      </c>
      <c r="H22" s="15"/>
      <c r="I22" s="15"/>
      <c r="J22" s="15"/>
      <c r="K22" s="15">
        <f t="shared" si="3"/>
        <v>49572500</v>
      </c>
    </row>
    <row r="23" spans="1:11" ht="15.75" customHeight="1" x14ac:dyDescent="0.25">
      <c r="A23" s="16">
        <f t="shared" si="0"/>
        <v>14</v>
      </c>
      <c r="B23" s="17">
        <f t="shared" si="1"/>
        <v>49572500</v>
      </c>
      <c r="C23" s="12" t="s">
        <v>24</v>
      </c>
      <c r="D23" s="13" t="s">
        <v>29</v>
      </c>
      <c r="E23" s="14">
        <f t="shared" si="2"/>
        <v>417500</v>
      </c>
      <c r="F23" s="15">
        <f t="shared" si="2"/>
        <v>900000</v>
      </c>
      <c r="G23" s="15">
        <f t="shared" si="2"/>
        <v>1317500</v>
      </c>
      <c r="H23" s="15"/>
      <c r="I23" s="15"/>
      <c r="J23" s="15"/>
      <c r="K23" s="15">
        <f t="shared" si="3"/>
        <v>49155000</v>
      </c>
    </row>
    <row r="24" spans="1:11" ht="15.75" customHeight="1" x14ac:dyDescent="0.25">
      <c r="A24" s="16">
        <f t="shared" si="0"/>
        <v>15</v>
      </c>
      <c r="B24" s="17">
        <f t="shared" si="1"/>
        <v>49155000</v>
      </c>
      <c r="C24" s="12" t="s">
        <v>25</v>
      </c>
      <c r="D24" s="13" t="s">
        <v>29</v>
      </c>
      <c r="E24" s="14">
        <f t="shared" si="2"/>
        <v>417500</v>
      </c>
      <c r="F24" s="15">
        <f t="shared" si="2"/>
        <v>900000</v>
      </c>
      <c r="G24" s="15">
        <f t="shared" si="2"/>
        <v>1317500</v>
      </c>
      <c r="H24" s="15"/>
      <c r="I24" s="15"/>
      <c r="J24" s="15"/>
      <c r="K24" s="15">
        <f t="shared" si="3"/>
        <v>48737500</v>
      </c>
    </row>
    <row r="25" spans="1:11" ht="15.75" customHeight="1" x14ac:dyDescent="0.25">
      <c r="A25" s="16">
        <f t="shared" si="0"/>
        <v>16</v>
      </c>
      <c r="B25" s="17">
        <f t="shared" si="1"/>
        <v>48737500</v>
      </c>
      <c r="C25" s="12" t="s">
        <v>26</v>
      </c>
      <c r="D25" s="13" t="s">
        <v>29</v>
      </c>
      <c r="E25" s="14">
        <f t="shared" si="2"/>
        <v>417500</v>
      </c>
      <c r="F25" s="15">
        <f t="shared" si="2"/>
        <v>900000</v>
      </c>
      <c r="G25" s="15">
        <f t="shared" si="2"/>
        <v>1317500</v>
      </c>
      <c r="H25" s="15"/>
      <c r="I25" s="15"/>
      <c r="J25" s="15"/>
      <c r="K25" s="15">
        <f t="shared" si="3"/>
        <v>48320000</v>
      </c>
    </row>
    <row r="26" spans="1:11" ht="15.75" customHeight="1" x14ac:dyDescent="0.25">
      <c r="A26" s="16">
        <f t="shared" si="0"/>
        <v>17</v>
      </c>
      <c r="B26" s="17">
        <f t="shared" si="1"/>
        <v>48320000</v>
      </c>
      <c r="C26" s="12" t="s">
        <v>16</v>
      </c>
      <c r="D26" s="13" t="s">
        <v>29</v>
      </c>
      <c r="E26" s="14">
        <f t="shared" si="2"/>
        <v>417500</v>
      </c>
      <c r="F26" s="15">
        <f t="shared" si="2"/>
        <v>900000</v>
      </c>
      <c r="G26" s="15">
        <f t="shared" si="2"/>
        <v>1317500</v>
      </c>
      <c r="H26" s="15"/>
      <c r="I26" s="15"/>
      <c r="J26" s="15"/>
      <c r="K26" s="15">
        <f t="shared" si="3"/>
        <v>47902500</v>
      </c>
    </row>
    <row r="27" spans="1:11" ht="15.75" customHeight="1" x14ac:dyDescent="0.25">
      <c r="A27" s="16">
        <f t="shared" si="0"/>
        <v>18</v>
      </c>
      <c r="B27" s="17">
        <f t="shared" si="1"/>
        <v>47902500</v>
      </c>
      <c r="C27" s="12" t="s">
        <v>17</v>
      </c>
      <c r="D27" s="13" t="s">
        <v>30</v>
      </c>
      <c r="E27" s="14">
        <f t="shared" ref="E27:G42" si="4">+E26</f>
        <v>417500</v>
      </c>
      <c r="F27" s="15">
        <f t="shared" si="4"/>
        <v>900000</v>
      </c>
      <c r="G27" s="15">
        <f t="shared" si="4"/>
        <v>1317500</v>
      </c>
      <c r="H27" s="15"/>
      <c r="I27" s="15"/>
      <c r="J27" s="15"/>
      <c r="K27" s="15">
        <f t="shared" si="3"/>
        <v>47485000</v>
      </c>
    </row>
    <row r="28" spans="1:11" ht="15.75" customHeight="1" x14ac:dyDescent="0.25">
      <c r="A28" s="16">
        <f t="shared" si="0"/>
        <v>19</v>
      </c>
      <c r="B28" s="17">
        <f t="shared" si="1"/>
        <v>47485000</v>
      </c>
      <c r="C28" s="12" t="s">
        <v>18</v>
      </c>
      <c r="D28" s="13" t="s">
        <v>30</v>
      </c>
      <c r="E28" s="14">
        <f t="shared" si="4"/>
        <v>417500</v>
      </c>
      <c r="F28" s="15">
        <f t="shared" si="4"/>
        <v>900000</v>
      </c>
      <c r="G28" s="15">
        <f t="shared" si="4"/>
        <v>1317500</v>
      </c>
      <c r="H28" s="15"/>
      <c r="I28" s="15"/>
      <c r="J28" s="15"/>
      <c r="K28" s="15">
        <f t="shared" si="3"/>
        <v>47067500</v>
      </c>
    </row>
    <row r="29" spans="1:11" ht="15.75" customHeight="1" x14ac:dyDescent="0.25">
      <c r="A29" s="16">
        <f t="shared" si="0"/>
        <v>20</v>
      </c>
      <c r="B29" s="17">
        <f t="shared" si="1"/>
        <v>47067500</v>
      </c>
      <c r="C29" s="12" t="s">
        <v>27</v>
      </c>
      <c r="D29" s="13" t="s">
        <v>30</v>
      </c>
      <c r="E29" s="14">
        <f t="shared" si="4"/>
        <v>417500</v>
      </c>
      <c r="F29" s="15">
        <f t="shared" si="4"/>
        <v>900000</v>
      </c>
      <c r="G29" s="15">
        <f t="shared" si="4"/>
        <v>1317500</v>
      </c>
      <c r="H29" s="15"/>
      <c r="I29" s="15"/>
      <c r="J29" s="15"/>
      <c r="K29" s="15">
        <f t="shared" si="3"/>
        <v>46650000</v>
      </c>
    </row>
    <row r="30" spans="1:11" ht="15.75" customHeight="1" x14ac:dyDescent="0.25">
      <c r="A30" s="16">
        <f t="shared" si="0"/>
        <v>21</v>
      </c>
      <c r="B30" s="17">
        <f t="shared" si="1"/>
        <v>46650000</v>
      </c>
      <c r="C30" s="12" t="s">
        <v>19</v>
      </c>
      <c r="D30" s="13" t="s">
        <v>30</v>
      </c>
      <c r="E30" s="14">
        <f t="shared" si="4"/>
        <v>417500</v>
      </c>
      <c r="F30" s="15">
        <f t="shared" si="4"/>
        <v>900000</v>
      </c>
      <c r="G30" s="15">
        <f t="shared" si="4"/>
        <v>1317500</v>
      </c>
      <c r="H30" s="15">
        <v>20000000</v>
      </c>
      <c r="I30" s="15"/>
      <c r="J30" s="15"/>
      <c r="K30" s="15">
        <f t="shared" si="3"/>
        <v>26232500</v>
      </c>
    </row>
    <row r="31" spans="1:11" ht="15.75" customHeight="1" x14ac:dyDescent="0.25">
      <c r="A31" s="16">
        <f t="shared" si="0"/>
        <v>22</v>
      </c>
      <c r="B31" s="17">
        <f t="shared" si="1"/>
        <v>26232500</v>
      </c>
      <c r="C31" s="12" t="s">
        <v>20</v>
      </c>
      <c r="D31" s="13" t="s">
        <v>30</v>
      </c>
      <c r="E31" s="14">
        <f t="shared" si="4"/>
        <v>417500</v>
      </c>
      <c r="F31" s="15">
        <f t="shared" si="4"/>
        <v>900000</v>
      </c>
      <c r="G31" s="15">
        <f t="shared" si="4"/>
        <v>1317500</v>
      </c>
      <c r="H31" s="31"/>
      <c r="I31" s="15"/>
      <c r="J31" s="15"/>
      <c r="K31" s="15">
        <f t="shared" si="3"/>
        <v>25815000</v>
      </c>
    </row>
    <row r="32" spans="1:11" ht="15.75" customHeight="1" x14ac:dyDescent="0.25">
      <c r="A32" s="16">
        <f t="shared" si="0"/>
        <v>23</v>
      </c>
      <c r="B32" s="17">
        <f t="shared" si="1"/>
        <v>25815000</v>
      </c>
      <c r="C32" s="12" t="s">
        <v>21</v>
      </c>
      <c r="D32" s="13" t="s">
        <v>30</v>
      </c>
      <c r="E32" s="14">
        <f t="shared" si="4"/>
        <v>417500</v>
      </c>
      <c r="F32" s="15">
        <f t="shared" si="4"/>
        <v>900000</v>
      </c>
      <c r="G32" s="15">
        <f t="shared" si="4"/>
        <v>1317500</v>
      </c>
      <c r="H32" s="15"/>
      <c r="I32" s="15"/>
      <c r="J32" s="15"/>
      <c r="K32" s="15">
        <f t="shared" si="3"/>
        <v>25397500</v>
      </c>
    </row>
    <row r="33" spans="1:11" ht="15.75" customHeight="1" x14ac:dyDescent="0.25">
      <c r="A33" s="16">
        <f t="shared" si="0"/>
        <v>24</v>
      </c>
      <c r="B33" s="17">
        <f t="shared" si="1"/>
        <v>25397500</v>
      </c>
      <c r="C33" s="12" t="s">
        <v>22</v>
      </c>
      <c r="D33" s="13" t="s">
        <v>30</v>
      </c>
      <c r="E33" s="14">
        <f t="shared" si="4"/>
        <v>417500</v>
      </c>
      <c r="F33" s="15">
        <f t="shared" si="4"/>
        <v>900000</v>
      </c>
      <c r="G33" s="15">
        <f t="shared" si="4"/>
        <v>1317500</v>
      </c>
      <c r="H33" s="15"/>
      <c r="I33" s="15"/>
      <c r="J33" s="15"/>
      <c r="K33" s="15">
        <f t="shared" si="3"/>
        <v>24980000</v>
      </c>
    </row>
    <row r="34" spans="1:11" ht="15.75" customHeight="1" x14ac:dyDescent="0.25">
      <c r="A34" s="16">
        <f t="shared" si="0"/>
        <v>25</v>
      </c>
      <c r="B34" s="17">
        <f t="shared" si="1"/>
        <v>24980000</v>
      </c>
      <c r="C34" s="12" t="s">
        <v>23</v>
      </c>
      <c r="D34" s="13" t="s">
        <v>30</v>
      </c>
      <c r="E34" s="14">
        <f t="shared" si="4"/>
        <v>417500</v>
      </c>
      <c r="F34" s="15">
        <f t="shared" si="4"/>
        <v>900000</v>
      </c>
      <c r="G34" s="15">
        <f t="shared" si="4"/>
        <v>1317500</v>
      </c>
      <c r="H34" s="15"/>
      <c r="I34" s="15"/>
      <c r="J34" s="15"/>
      <c r="K34" s="15">
        <f t="shared" si="3"/>
        <v>24562500</v>
      </c>
    </row>
    <row r="35" spans="1:11" ht="15.75" customHeight="1" x14ac:dyDescent="0.25">
      <c r="A35" s="16">
        <f t="shared" si="0"/>
        <v>26</v>
      </c>
      <c r="B35" s="17">
        <f t="shared" si="1"/>
        <v>24562500</v>
      </c>
      <c r="C35" s="12" t="s">
        <v>24</v>
      </c>
      <c r="D35" s="13" t="s">
        <v>30</v>
      </c>
      <c r="E35" s="14">
        <f t="shared" si="4"/>
        <v>417500</v>
      </c>
      <c r="F35" s="15">
        <f t="shared" si="4"/>
        <v>900000</v>
      </c>
      <c r="G35" s="15">
        <f t="shared" si="4"/>
        <v>1317500</v>
      </c>
      <c r="H35" s="15"/>
      <c r="I35" s="15"/>
      <c r="J35" s="15"/>
      <c r="K35" s="15">
        <f t="shared" si="3"/>
        <v>24145000</v>
      </c>
    </row>
    <row r="36" spans="1:11" ht="15.75" customHeight="1" x14ac:dyDescent="0.25">
      <c r="A36" s="16">
        <f t="shared" si="0"/>
        <v>27</v>
      </c>
      <c r="B36" s="17">
        <f t="shared" si="1"/>
        <v>24145000</v>
      </c>
      <c r="C36" s="12" t="s">
        <v>25</v>
      </c>
      <c r="D36" s="13" t="s">
        <v>30</v>
      </c>
      <c r="E36" s="14">
        <f t="shared" si="4"/>
        <v>417500</v>
      </c>
      <c r="F36" s="15">
        <f t="shared" si="4"/>
        <v>900000</v>
      </c>
      <c r="G36" s="15">
        <f t="shared" si="4"/>
        <v>1317500</v>
      </c>
      <c r="H36" s="15"/>
      <c r="I36" s="15"/>
      <c r="J36" s="15"/>
      <c r="K36" s="15">
        <f t="shared" si="3"/>
        <v>23727500</v>
      </c>
    </row>
    <row r="37" spans="1:11" ht="15.75" customHeight="1" x14ac:dyDescent="0.25">
      <c r="A37" s="16">
        <f t="shared" si="0"/>
        <v>28</v>
      </c>
      <c r="B37" s="17">
        <f t="shared" si="1"/>
        <v>23727500</v>
      </c>
      <c r="C37" s="12" t="s">
        <v>26</v>
      </c>
      <c r="D37" s="13" t="s">
        <v>30</v>
      </c>
      <c r="E37" s="14">
        <f t="shared" si="4"/>
        <v>417500</v>
      </c>
      <c r="F37" s="15">
        <f t="shared" si="4"/>
        <v>900000</v>
      </c>
      <c r="G37" s="15">
        <f t="shared" si="4"/>
        <v>1317500</v>
      </c>
      <c r="H37" s="15"/>
      <c r="I37" s="15"/>
      <c r="J37" s="15"/>
      <c r="K37" s="15">
        <f t="shared" si="3"/>
        <v>23310000</v>
      </c>
    </row>
    <row r="38" spans="1:11" ht="15.75" customHeight="1" x14ac:dyDescent="0.25">
      <c r="A38" s="16">
        <f t="shared" si="0"/>
        <v>29</v>
      </c>
      <c r="B38" s="17">
        <f t="shared" si="1"/>
        <v>23310000</v>
      </c>
      <c r="C38" s="12" t="s">
        <v>16</v>
      </c>
      <c r="D38" s="13" t="s">
        <v>30</v>
      </c>
      <c r="E38" s="14">
        <f t="shared" si="4"/>
        <v>417500</v>
      </c>
      <c r="F38" s="15">
        <f t="shared" si="4"/>
        <v>900000</v>
      </c>
      <c r="G38" s="15">
        <f t="shared" si="4"/>
        <v>1317500</v>
      </c>
      <c r="H38" s="15"/>
      <c r="I38" s="15"/>
      <c r="J38" s="15"/>
      <c r="K38" s="15">
        <f t="shared" si="3"/>
        <v>22892500</v>
      </c>
    </row>
    <row r="39" spans="1:11" ht="15.75" customHeight="1" x14ac:dyDescent="0.25">
      <c r="A39" s="16">
        <f t="shared" si="0"/>
        <v>30</v>
      </c>
      <c r="B39" s="17">
        <f t="shared" si="1"/>
        <v>22892500</v>
      </c>
      <c r="C39" s="12" t="s">
        <v>17</v>
      </c>
      <c r="D39" s="13" t="s">
        <v>31</v>
      </c>
      <c r="E39" s="14">
        <f t="shared" si="4"/>
        <v>417500</v>
      </c>
      <c r="F39" s="15">
        <f t="shared" si="4"/>
        <v>900000</v>
      </c>
      <c r="G39" s="15">
        <f t="shared" si="4"/>
        <v>1317500</v>
      </c>
      <c r="H39" s="15"/>
      <c r="I39" s="15"/>
      <c r="J39" s="15"/>
      <c r="K39" s="15">
        <f t="shared" si="3"/>
        <v>22475000</v>
      </c>
    </row>
    <row r="40" spans="1:11" ht="15.75" customHeight="1" x14ac:dyDescent="0.25">
      <c r="A40" s="16">
        <f t="shared" si="0"/>
        <v>31</v>
      </c>
      <c r="B40" s="17">
        <f t="shared" si="1"/>
        <v>22475000</v>
      </c>
      <c r="C40" s="12" t="s">
        <v>18</v>
      </c>
      <c r="D40" s="13" t="s">
        <v>31</v>
      </c>
      <c r="E40" s="14">
        <f t="shared" si="4"/>
        <v>417500</v>
      </c>
      <c r="F40" s="15">
        <f t="shared" si="4"/>
        <v>900000</v>
      </c>
      <c r="G40" s="15">
        <f t="shared" si="4"/>
        <v>1317500</v>
      </c>
      <c r="H40" s="15"/>
      <c r="I40" s="15"/>
      <c r="J40" s="15"/>
      <c r="K40" s="15">
        <f t="shared" si="3"/>
        <v>22057500</v>
      </c>
    </row>
    <row r="41" spans="1:11" ht="15.75" customHeight="1" x14ac:dyDescent="0.25">
      <c r="A41" s="16">
        <f t="shared" si="0"/>
        <v>32</v>
      </c>
      <c r="B41" s="17">
        <f t="shared" si="1"/>
        <v>22057500</v>
      </c>
      <c r="C41" s="12" t="s">
        <v>27</v>
      </c>
      <c r="D41" s="13" t="s">
        <v>31</v>
      </c>
      <c r="E41" s="14">
        <f t="shared" si="4"/>
        <v>417500</v>
      </c>
      <c r="F41" s="15">
        <f t="shared" si="4"/>
        <v>900000</v>
      </c>
      <c r="G41" s="15">
        <f t="shared" si="4"/>
        <v>1317500</v>
      </c>
      <c r="H41" s="15"/>
      <c r="I41" s="15"/>
      <c r="J41" s="15"/>
      <c r="K41" s="15">
        <f t="shared" si="3"/>
        <v>21640000</v>
      </c>
    </row>
    <row r="42" spans="1:11" ht="15.75" customHeight="1" x14ac:dyDescent="0.25">
      <c r="A42" s="16">
        <f t="shared" si="0"/>
        <v>33</v>
      </c>
      <c r="B42" s="17">
        <f t="shared" si="1"/>
        <v>21640000</v>
      </c>
      <c r="C42" s="12" t="s">
        <v>19</v>
      </c>
      <c r="D42" s="13" t="s">
        <v>31</v>
      </c>
      <c r="E42" s="14">
        <f t="shared" si="4"/>
        <v>417500</v>
      </c>
      <c r="F42" s="15">
        <f t="shared" si="4"/>
        <v>900000</v>
      </c>
      <c r="G42" s="15">
        <f t="shared" si="4"/>
        <v>1317500</v>
      </c>
      <c r="H42" s="15">
        <v>20000000</v>
      </c>
      <c r="I42" s="15"/>
      <c r="J42" s="15"/>
      <c r="K42" s="15">
        <f t="shared" si="3"/>
        <v>1222500</v>
      </c>
    </row>
    <row r="43" spans="1:11" ht="15.75" customHeight="1" x14ac:dyDescent="0.25">
      <c r="A43" s="16">
        <f t="shared" si="0"/>
        <v>34</v>
      </c>
      <c r="B43" s="17">
        <f t="shared" si="1"/>
        <v>1222500</v>
      </c>
      <c r="C43" s="12" t="s">
        <v>20</v>
      </c>
      <c r="D43" s="13" t="s">
        <v>31</v>
      </c>
      <c r="E43" s="14">
        <f t="shared" ref="E43:G58" si="5">+E42</f>
        <v>417500</v>
      </c>
      <c r="F43" s="15">
        <f t="shared" si="5"/>
        <v>900000</v>
      </c>
      <c r="G43" s="15">
        <f t="shared" si="5"/>
        <v>1317500</v>
      </c>
      <c r="H43" s="31"/>
      <c r="I43" s="15"/>
      <c r="J43" s="15"/>
      <c r="K43" s="15">
        <f t="shared" si="3"/>
        <v>805000</v>
      </c>
    </row>
    <row r="44" spans="1:11" ht="15.75" customHeight="1" x14ac:dyDescent="0.25">
      <c r="A44" s="16">
        <f t="shared" si="0"/>
        <v>35</v>
      </c>
      <c r="B44" s="17">
        <f t="shared" si="1"/>
        <v>805000</v>
      </c>
      <c r="C44" s="30" t="s">
        <v>21</v>
      </c>
      <c r="D44" s="13" t="s">
        <v>31</v>
      </c>
      <c r="E44" s="14">
        <f t="shared" si="5"/>
        <v>417500</v>
      </c>
      <c r="F44" s="15">
        <f t="shared" si="5"/>
        <v>900000</v>
      </c>
      <c r="G44" s="15">
        <f t="shared" si="5"/>
        <v>1317500</v>
      </c>
      <c r="H44" s="15"/>
      <c r="I44" s="15"/>
      <c r="J44" s="15"/>
      <c r="K44" s="15">
        <f t="shared" si="3"/>
        <v>387500</v>
      </c>
    </row>
    <row r="45" spans="1:11" ht="15.75" customHeight="1" x14ac:dyDescent="0.25">
      <c r="A45" s="16">
        <f t="shared" si="0"/>
        <v>36</v>
      </c>
      <c r="B45" s="17">
        <f t="shared" si="1"/>
        <v>387500</v>
      </c>
      <c r="C45" s="12" t="s">
        <v>22</v>
      </c>
      <c r="D45" s="13" t="s">
        <v>31</v>
      </c>
      <c r="E45" s="14">
        <f t="shared" si="5"/>
        <v>417500</v>
      </c>
      <c r="F45" s="15">
        <f t="shared" si="5"/>
        <v>900000</v>
      </c>
      <c r="G45" s="15">
        <f t="shared" si="5"/>
        <v>1317500</v>
      </c>
      <c r="H45" s="15"/>
      <c r="I45" s="15"/>
      <c r="J45" s="15"/>
      <c r="K45" s="15">
        <f t="shared" si="3"/>
        <v>-30000</v>
      </c>
    </row>
    <row r="46" spans="1:11" ht="15.75" x14ac:dyDescent="0.25">
      <c r="A46" s="16">
        <f t="shared" si="0"/>
        <v>37</v>
      </c>
      <c r="B46" s="17">
        <f t="shared" si="1"/>
        <v>-30000</v>
      </c>
      <c r="C46" s="12" t="s">
        <v>23</v>
      </c>
      <c r="D46" s="13" t="s">
        <v>31</v>
      </c>
      <c r="E46" s="14">
        <f t="shared" si="5"/>
        <v>417500</v>
      </c>
      <c r="F46" s="15">
        <f t="shared" si="5"/>
        <v>900000</v>
      </c>
      <c r="G46" s="15">
        <f t="shared" si="5"/>
        <v>1317500</v>
      </c>
      <c r="H46" s="15"/>
      <c r="I46" s="15"/>
      <c r="J46" s="15"/>
      <c r="K46" s="15">
        <f t="shared" si="3"/>
        <v>-447500</v>
      </c>
    </row>
    <row r="47" spans="1:11" ht="15.75" x14ac:dyDescent="0.25">
      <c r="A47" s="16">
        <f t="shared" si="0"/>
        <v>38</v>
      </c>
      <c r="B47" s="17">
        <f t="shared" si="1"/>
        <v>-447500</v>
      </c>
      <c r="C47" s="12" t="s">
        <v>24</v>
      </c>
      <c r="D47" s="13" t="s">
        <v>31</v>
      </c>
      <c r="E47" s="14">
        <f t="shared" si="5"/>
        <v>417500</v>
      </c>
      <c r="F47" s="15">
        <f t="shared" si="5"/>
        <v>900000</v>
      </c>
      <c r="G47" s="15">
        <f t="shared" si="5"/>
        <v>1317500</v>
      </c>
      <c r="H47" s="15"/>
      <c r="I47" s="15"/>
      <c r="J47" s="15"/>
      <c r="K47" s="15">
        <f t="shared" si="3"/>
        <v>-865000</v>
      </c>
    </row>
    <row r="48" spans="1:11" ht="15.75" x14ac:dyDescent="0.25">
      <c r="A48" s="16">
        <f t="shared" si="0"/>
        <v>39</v>
      </c>
      <c r="B48" s="17">
        <f t="shared" si="1"/>
        <v>-865000</v>
      </c>
      <c r="C48" s="12" t="s">
        <v>25</v>
      </c>
      <c r="D48" s="13" t="s">
        <v>31</v>
      </c>
      <c r="E48" s="14">
        <f t="shared" si="5"/>
        <v>417500</v>
      </c>
      <c r="F48" s="15">
        <f t="shared" si="5"/>
        <v>900000</v>
      </c>
      <c r="G48" s="15">
        <f t="shared" si="5"/>
        <v>1317500</v>
      </c>
      <c r="H48" s="15"/>
      <c r="I48" s="15"/>
      <c r="J48" s="15"/>
      <c r="K48" s="15">
        <f t="shared" si="3"/>
        <v>-1282500</v>
      </c>
    </row>
    <row r="49" spans="1:11" ht="15.75" x14ac:dyDescent="0.25">
      <c r="A49" s="16">
        <f t="shared" si="0"/>
        <v>40</v>
      </c>
      <c r="B49" s="17">
        <f t="shared" si="1"/>
        <v>-1282500</v>
      </c>
      <c r="C49" s="12" t="s">
        <v>26</v>
      </c>
      <c r="D49" s="13" t="s">
        <v>31</v>
      </c>
      <c r="E49" s="14">
        <f t="shared" si="5"/>
        <v>417500</v>
      </c>
      <c r="F49" s="15">
        <f t="shared" si="5"/>
        <v>900000</v>
      </c>
      <c r="G49" s="15">
        <f t="shared" si="5"/>
        <v>1317500</v>
      </c>
      <c r="H49" s="15"/>
      <c r="I49" s="15"/>
      <c r="J49" s="15"/>
      <c r="K49" s="15">
        <f t="shared" si="3"/>
        <v>-1700000</v>
      </c>
    </row>
    <row r="50" spans="1:11" ht="15.75" x14ac:dyDescent="0.25">
      <c r="A50" s="16">
        <f t="shared" si="0"/>
        <v>41</v>
      </c>
      <c r="B50" s="17">
        <f t="shared" si="1"/>
        <v>-1700000</v>
      </c>
      <c r="C50" s="12" t="s">
        <v>16</v>
      </c>
      <c r="D50" s="13" t="s">
        <v>31</v>
      </c>
      <c r="E50" s="14">
        <f t="shared" si="5"/>
        <v>417500</v>
      </c>
      <c r="F50" s="15">
        <f t="shared" si="5"/>
        <v>900000</v>
      </c>
      <c r="G50" s="15">
        <f t="shared" si="5"/>
        <v>1317500</v>
      </c>
      <c r="H50" s="15"/>
      <c r="I50" s="15"/>
      <c r="J50" s="15"/>
      <c r="K50" s="15">
        <f t="shared" si="3"/>
        <v>-2117500</v>
      </c>
    </row>
    <row r="51" spans="1:11" ht="15.75" x14ac:dyDescent="0.25">
      <c r="A51" s="16">
        <f t="shared" si="0"/>
        <v>42</v>
      </c>
      <c r="B51" s="17">
        <f t="shared" si="1"/>
        <v>-2117500</v>
      </c>
      <c r="C51" s="12" t="s">
        <v>17</v>
      </c>
      <c r="D51" s="13" t="s">
        <v>36</v>
      </c>
      <c r="E51" s="14">
        <f t="shared" si="5"/>
        <v>417500</v>
      </c>
      <c r="F51" s="15">
        <f t="shared" si="5"/>
        <v>900000</v>
      </c>
      <c r="G51" s="15">
        <f t="shared" si="5"/>
        <v>1317500</v>
      </c>
      <c r="H51" s="15"/>
      <c r="I51" s="15"/>
      <c r="J51" s="15"/>
      <c r="K51" s="15">
        <f t="shared" si="3"/>
        <v>-2535000</v>
      </c>
    </row>
    <row r="52" spans="1:11" ht="15.75" x14ac:dyDescent="0.25">
      <c r="A52" s="16">
        <f t="shared" si="0"/>
        <v>43</v>
      </c>
      <c r="B52" s="17">
        <f t="shared" si="1"/>
        <v>-2535000</v>
      </c>
      <c r="C52" s="12" t="s">
        <v>18</v>
      </c>
      <c r="D52" s="13" t="s">
        <v>36</v>
      </c>
      <c r="E52" s="14">
        <f t="shared" si="5"/>
        <v>417500</v>
      </c>
      <c r="F52" s="15">
        <f t="shared" si="5"/>
        <v>900000</v>
      </c>
      <c r="G52" s="15">
        <f t="shared" si="5"/>
        <v>1317500</v>
      </c>
      <c r="H52" s="15"/>
      <c r="I52" s="15"/>
      <c r="J52" s="15"/>
      <c r="K52" s="15">
        <f t="shared" si="3"/>
        <v>-2952500</v>
      </c>
    </row>
    <row r="53" spans="1:11" ht="15.75" x14ac:dyDescent="0.25">
      <c r="A53" s="16">
        <f t="shared" si="0"/>
        <v>44</v>
      </c>
      <c r="B53" s="17">
        <f t="shared" si="1"/>
        <v>-2952500</v>
      </c>
      <c r="C53" s="12" t="s">
        <v>27</v>
      </c>
      <c r="D53" s="13" t="s">
        <v>36</v>
      </c>
      <c r="E53" s="14">
        <f t="shared" si="5"/>
        <v>417500</v>
      </c>
      <c r="F53" s="15">
        <f t="shared" si="5"/>
        <v>900000</v>
      </c>
      <c r="G53" s="15">
        <f t="shared" si="5"/>
        <v>1317500</v>
      </c>
      <c r="H53" s="15"/>
      <c r="I53" s="15"/>
      <c r="J53" s="15"/>
      <c r="K53" s="15">
        <f t="shared" si="3"/>
        <v>-3370000</v>
      </c>
    </row>
    <row r="54" spans="1:11" ht="15.75" x14ac:dyDescent="0.25">
      <c r="A54" s="16">
        <f t="shared" si="0"/>
        <v>45</v>
      </c>
      <c r="B54" s="17">
        <f t="shared" si="1"/>
        <v>-3370000</v>
      </c>
      <c r="C54" s="12" t="s">
        <v>19</v>
      </c>
      <c r="D54" s="13" t="s">
        <v>36</v>
      </c>
      <c r="E54" s="14">
        <f t="shared" si="5"/>
        <v>417500</v>
      </c>
      <c r="F54" s="15">
        <f t="shared" si="5"/>
        <v>900000</v>
      </c>
      <c r="G54" s="15">
        <f t="shared" si="5"/>
        <v>1317500</v>
      </c>
      <c r="H54" s="15">
        <v>20000000</v>
      </c>
      <c r="I54" s="15"/>
      <c r="J54" s="15"/>
      <c r="K54" s="15">
        <f t="shared" si="3"/>
        <v>-23787500</v>
      </c>
    </row>
    <row r="55" spans="1:11" ht="15.75" x14ac:dyDescent="0.25">
      <c r="A55" s="16">
        <f t="shared" si="0"/>
        <v>46</v>
      </c>
      <c r="B55" s="17">
        <f t="shared" si="1"/>
        <v>-23787500</v>
      </c>
      <c r="C55" s="12" t="s">
        <v>20</v>
      </c>
      <c r="D55" s="13" t="s">
        <v>36</v>
      </c>
      <c r="E55" s="14">
        <f t="shared" si="5"/>
        <v>417500</v>
      </c>
      <c r="F55" s="15">
        <f t="shared" si="5"/>
        <v>900000</v>
      </c>
      <c r="G55" s="15">
        <f t="shared" si="5"/>
        <v>1317500</v>
      </c>
      <c r="H55" s="31"/>
      <c r="I55" s="15"/>
      <c r="J55" s="15"/>
      <c r="K55" s="15">
        <f t="shared" si="3"/>
        <v>-24205000</v>
      </c>
    </row>
    <row r="56" spans="1:11" ht="15.75" x14ac:dyDescent="0.25">
      <c r="A56" s="16">
        <f t="shared" si="0"/>
        <v>47</v>
      </c>
      <c r="B56" s="17">
        <f t="shared" si="1"/>
        <v>-24205000</v>
      </c>
      <c r="C56" s="30" t="s">
        <v>21</v>
      </c>
      <c r="D56" s="13" t="s">
        <v>36</v>
      </c>
      <c r="E56" s="14">
        <f t="shared" si="5"/>
        <v>417500</v>
      </c>
      <c r="F56" s="15">
        <f t="shared" si="5"/>
        <v>900000</v>
      </c>
      <c r="G56" s="15">
        <f t="shared" si="5"/>
        <v>1317500</v>
      </c>
      <c r="H56" s="15"/>
      <c r="I56" s="15"/>
      <c r="J56" s="15"/>
      <c r="K56" s="15">
        <f t="shared" si="3"/>
        <v>-24622500</v>
      </c>
    </row>
    <row r="57" spans="1:11" ht="15.75" x14ac:dyDescent="0.25">
      <c r="A57" s="16">
        <f t="shared" si="0"/>
        <v>48</v>
      </c>
      <c r="B57" s="17">
        <f t="shared" si="1"/>
        <v>-24622500</v>
      </c>
      <c r="C57" s="12" t="s">
        <v>22</v>
      </c>
      <c r="D57" s="13" t="s">
        <v>36</v>
      </c>
      <c r="E57" s="14">
        <f t="shared" si="5"/>
        <v>417500</v>
      </c>
      <c r="F57" s="15">
        <f t="shared" si="5"/>
        <v>900000</v>
      </c>
      <c r="G57" s="15">
        <f t="shared" si="5"/>
        <v>1317500</v>
      </c>
      <c r="H57" s="15"/>
      <c r="I57" s="15"/>
      <c r="J57" s="15"/>
      <c r="K57" s="15">
        <f t="shared" si="3"/>
        <v>-25040000</v>
      </c>
    </row>
    <row r="58" spans="1:11" ht="15.75" x14ac:dyDescent="0.25">
      <c r="A58" s="16">
        <f t="shared" si="0"/>
        <v>49</v>
      </c>
      <c r="B58" s="17">
        <f t="shared" si="1"/>
        <v>-25040000</v>
      </c>
      <c r="C58" s="12" t="s">
        <v>23</v>
      </c>
      <c r="D58" s="13" t="s">
        <v>36</v>
      </c>
      <c r="E58" s="14">
        <f t="shared" si="5"/>
        <v>417500</v>
      </c>
      <c r="F58" s="15">
        <f t="shared" si="5"/>
        <v>900000</v>
      </c>
      <c r="G58" s="15">
        <f t="shared" si="5"/>
        <v>1317500</v>
      </c>
      <c r="H58" s="15"/>
      <c r="I58" s="15"/>
      <c r="J58" s="15"/>
      <c r="K58" s="15">
        <f t="shared" si="3"/>
        <v>-25457500</v>
      </c>
    </row>
    <row r="59" spans="1:11" ht="15.75" x14ac:dyDescent="0.25">
      <c r="A59" s="16">
        <f t="shared" si="0"/>
        <v>50</v>
      </c>
      <c r="B59" s="17">
        <f t="shared" si="1"/>
        <v>-25457500</v>
      </c>
      <c r="C59" s="12" t="s">
        <v>24</v>
      </c>
      <c r="D59" s="13" t="s">
        <v>36</v>
      </c>
      <c r="E59" s="14">
        <f t="shared" ref="E59:G74" si="6">+E58</f>
        <v>417500</v>
      </c>
      <c r="F59" s="15">
        <f t="shared" si="6"/>
        <v>900000</v>
      </c>
      <c r="G59" s="15">
        <f t="shared" si="6"/>
        <v>1317500</v>
      </c>
      <c r="H59" s="15"/>
      <c r="I59" s="15"/>
      <c r="J59" s="15"/>
      <c r="K59" s="15">
        <f t="shared" si="3"/>
        <v>-25875000</v>
      </c>
    </row>
    <row r="60" spans="1:11" ht="15.75" x14ac:dyDescent="0.25">
      <c r="A60" s="16">
        <f t="shared" si="0"/>
        <v>51</v>
      </c>
      <c r="B60" s="17">
        <f t="shared" si="1"/>
        <v>-25875000</v>
      </c>
      <c r="C60" s="12" t="s">
        <v>25</v>
      </c>
      <c r="D60" s="13" t="s">
        <v>36</v>
      </c>
      <c r="E60" s="14">
        <f t="shared" si="6"/>
        <v>417500</v>
      </c>
      <c r="F60" s="15">
        <f t="shared" si="6"/>
        <v>900000</v>
      </c>
      <c r="G60" s="15">
        <f t="shared" si="6"/>
        <v>1317500</v>
      </c>
      <c r="H60" s="15"/>
      <c r="I60" s="15"/>
      <c r="J60" s="15"/>
      <c r="K60" s="15">
        <f t="shared" si="3"/>
        <v>-26292500</v>
      </c>
    </row>
    <row r="61" spans="1:11" ht="15.75" x14ac:dyDescent="0.25">
      <c r="A61" s="16">
        <f t="shared" si="0"/>
        <v>52</v>
      </c>
      <c r="B61" s="17">
        <f t="shared" si="1"/>
        <v>-26292500</v>
      </c>
      <c r="C61" s="12" t="s">
        <v>26</v>
      </c>
      <c r="D61" s="13" t="s">
        <v>36</v>
      </c>
      <c r="E61" s="14">
        <f t="shared" si="6"/>
        <v>417500</v>
      </c>
      <c r="F61" s="15">
        <f t="shared" si="6"/>
        <v>900000</v>
      </c>
      <c r="G61" s="15">
        <f t="shared" si="6"/>
        <v>1317500</v>
      </c>
      <c r="H61" s="15"/>
      <c r="I61" s="15"/>
      <c r="J61" s="15"/>
      <c r="K61" s="15">
        <f t="shared" si="3"/>
        <v>-26710000</v>
      </c>
    </row>
    <row r="62" spans="1:11" ht="15.75" x14ac:dyDescent="0.25">
      <c r="A62" s="16">
        <f t="shared" si="0"/>
        <v>53</v>
      </c>
      <c r="B62" s="17">
        <f t="shared" si="1"/>
        <v>-26710000</v>
      </c>
      <c r="C62" s="12" t="s">
        <v>16</v>
      </c>
      <c r="D62" s="13" t="s">
        <v>36</v>
      </c>
      <c r="E62" s="14">
        <f t="shared" si="6"/>
        <v>417500</v>
      </c>
      <c r="F62" s="15">
        <f t="shared" si="6"/>
        <v>900000</v>
      </c>
      <c r="G62" s="15">
        <f t="shared" si="6"/>
        <v>1317500</v>
      </c>
      <c r="H62" s="15"/>
      <c r="I62" s="15"/>
      <c r="J62" s="15"/>
      <c r="K62" s="15">
        <f t="shared" si="3"/>
        <v>-27127500</v>
      </c>
    </row>
    <row r="63" spans="1:11" ht="15.75" x14ac:dyDescent="0.25">
      <c r="A63" s="16">
        <f t="shared" si="0"/>
        <v>54</v>
      </c>
      <c r="B63" s="17">
        <f t="shared" si="1"/>
        <v>-27127500</v>
      </c>
      <c r="C63" s="12" t="s">
        <v>17</v>
      </c>
      <c r="D63" s="13" t="s">
        <v>61</v>
      </c>
      <c r="E63" s="14">
        <f t="shared" si="6"/>
        <v>417500</v>
      </c>
      <c r="F63" s="15">
        <f t="shared" si="6"/>
        <v>900000</v>
      </c>
      <c r="G63" s="15">
        <f t="shared" si="6"/>
        <v>1317500</v>
      </c>
      <c r="H63" s="15"/>
      <c r="I63" s="15"/>
      <c r="J63" s="15"/>
      <c r="K63" s="15">
        <f t="shared" si="3"/>
        <v>-27545000</v>
      </c>
    </row>
    <row r="64" spans="1:11" ht="15.75" x14ac:dyDescent="0.25">
      <c r="A64" s="16">
        <f t="shared" si="0"/>
        <v>55</v>
      </c>
      <c r="B64" s="17">
        <f t="shared" si="1"/>
        <v>-27545000</v>
      </c>
      <c r="C64" s="12" t="s">
        <v>18</v>
      </c>
      <c r="D64" s="13" t="s">
        <v>61</v>
      </c>
      <c r="E64" s="14">
        <f t="shared" si="6"/>
        <v>417500</v>
      </c>
      <c r="F64" s="15">
        <f t="shared" si="6"/>
        <v>900000</v>
      </c>
      <c r="G64" s="15">
        <f t="shared" si="6"/>
        <v>1317500</v>
      </c>
      <c r="H64" s="15"/>
      <c r="I64" s="15"/>
      <c r="J64" s="15"/>
      <c r="K64" s="15">
        <f t="shared" si="3"/>
        <v>-27962500</v>
      </c>
    </row>
    <row r="65" spans="1:11" ht="15.75" x14ac:dyDescent="0.25">
      <c r="A65" s="16">
        <f t="shared" si="0"/>
        <v>56</v>
      </c>
      <c r="B65" s="17">
        <f t="shared" si="1"/>
        <v>-27962500</v>
      </c>
      <c r="C65" s="12" t="s">
        <v>27</v>
      </c>
      <c r="D65" s="13" t="s">
        <v>61</v>
      </c>
      <c r="E65" s="14">
        <f t="shared" si="6"/>
        <v>417500</v>
      </c>
      <c r="F65" s="15">
        <f t="shared" si="6"/>
        <v>900000</v>
      </c>
      <c r="G65" s="15">
        <f t="shared" si="6"/>
        <v>1317500</v>
      </c>
      <c r="H65" s="15"/>
      <c r="I65" s="15"/>
      <c r="J65" s="15"/>
      <c r="K65" s="15">
        <f t="shared" si="3"/>
        <v>-28380000</v>
      </c>
    </row>
    <row r="66" spans="1:11" ht="15.75" x14ac:dyDescent="0.25">
      <c r="A66" s="16">
        <f t="shared" si="0"/>
        <v>57</v>
      </c>
      <c r="B66" s="17">
        <f t="shared" si="1"/>
        <v>-28380000</v>
      </c>
      <c r="C66" s="12" t="s">
        <v>19</v>
      </c>
      <c r="D66" s="13" t="s">
        <v>61</v>
      </c>
      <c r="E66" s="14">
        <f t="shared" si="6"/>
        <v>417500</v>
      </c>
      <c r="F66" s="15">
        <f t="shared" si="6"/>
        <v>900000</v>
      </c>
      <c r="G66" s="15">
        <f t="shared" si="6"/>
        <v>1317500</v>
      </c>
      <c r="H66" s="15">
        <v>20000000</v>
      </c>
      <c r="I66" s="15"/>
      <c r="J66" s="15"/>
      <c r="K66" s="15">
        <f t="shared" si="3"/>
        <v>-48797500</v>
      </c>
    </row>
    <row r="67" spans="1:11" ht="15.75" x14ac:dyDescent="0.25">
      <c r="A67" s="16">
        <f t="shared" si="0"/>
        <v>58</v>
      </c>
      <c r="B67" s="17">
        <f t="shared" si="1"/>
        <v>-48797500</v>
      </c>
      <c r="C67" s="12" t="s">
        <v>20</v>
      </c>
      <c r="D67" s="13" t="s">
        <v>61</v>
      </c>
      <c r="E67" s="14">
        <f t="shared" si="6"/>
        <v>417500</v>
      </c>
      <c r="F67" s="15">
        <f t="shared" si="6"/>
        <v>900000</v>
      </c>
      <c r="G67" s="15">
        <f t="shared" si="6"/>
        <v>1317500</v>
      </c>
      <c r="H67" s="31"/>
      <c r="I67" s="15"/>
      <c r="J67" s="15"/>
      <c r="K67" s="15">
        <f t="shared" si="3"/>
        <v>-49215000</v>
      </c>
    </row>
    <row r="68" spans="1:11" ht="15.75" x14ac:dyDescent="0.25">
      <c r="A68" s="16">
        <f t="shared" si="0"/>
        <v>59</v>
      </c>
      <c r="B68" s="17">
        <f t="shared" si="1"/>
        <v>-49215000</v>
      </c>
      <c r="C68" s="30" t="s">
        <v>21</v>
      </c>
      <c r="D68" s="13" t="s">
        <v>61</v>
      </c>
      <c r="E68" s="14">
        <f t="shared" si="6"/>
        <v>417500</v>
      </c>
      <c r="F68" s="15">
        <f t="shared" si="6"/>
        <v>900000</v>
      </c>
      <c r="G68" s="15">
        <f t="shared" si="6"/>
        <v>1317500</v>
      </c>
      <c r="H68" s="15"/>
      <c r="I68" s="15"/>
      <c r="J68" s="15"/>
      <c r="K68" s="15">
        <f t="shared" si="3"/>
        <v>-49632500</v>
      </c>
    </row>
    <row r="69" spans="1:11" ht="15.75" x14ac:dyDescent="0.25">
      <c r="A69" s="16">
        <f t="shared" si="0"/>
        <v>60</v>
      </c>
      <c r="B69" s="17">
        <f t="shared" si="1"/>
        <v>-49632500</v>
      </c>
      <c r="C69" s="12" t="s">
        <v>22</v>
      </c>
      <c r="D69" s="13" t="s">
        <v>61</v>
      </c>
      <c r="E69" s="14">
        <f t="shared" si="6"/>
        <v>417500</v>
      </c>
      <c r="F69" s="15">
        <f t="shared" si="6"/>
        <v>900000</v>
      </c>
      <c r="G69" s="15">
        <f t="shared" si="6"/>
        <v>1317500</v>
      </c>
      <c r="H69" s="15"/>
      <c r="I69" s="15"/>
      <c r="J69" s="15"/>
      <c r="K69" s="15">
        <f t="shared" si="3"/>
        <v>-50050000</v>
      </c>
    </row>
    <row r="70" spans="1:11" ht="15.75" x14ac:dyDescent="0.25">
      <c r="A70" s="16">
        <f t="shared" si="0"/>
        <v>61</v>
      </c>
      <c r="B70" s="17">
        <f t="shared" si="1"/>
        <v>-50050000</v>
      </c>
      <c r="C70" s="12" t="s">
        <v>23</v>
      </c>
      <c r="D70" s="13" t="s">
        <v>61</v>
      </c>
      <c r="E70" s="14">
        <f t="shared" si="6"/>
        <v>417500</v>
      </c>
      <c r="F70" s="15">
        <f t="shared" si="6"/>
        <v>900000</v>
      </c>
      <c r="G70" s="15">
        <f t="shared" si="6"/>
        <v>1317500</v>
      </c>
      <c r="H70" s="15"/>
      <c r="I70" s="15"/>
      <c r="J70" s="15"/>
      <c r="K70" s="15">
        <f t="shared" si="3"/>
        <v>-50467500</v>
      </c>
    </row>
    <row r="71" spans="1:11" ht="15.75" x14ac:dyDescent="0.25">
      <c r="A71" s="16">
        <f t="shared" si="0"/>
        <v>62</v>
      </c>
      <c r="B71" s="17">
        <f t="shared" si="1"/>
        <v>-50467500</v>
      </c>
      <c r="C71" s="12" t="s">
        <v>24</v>
      </c>
      <c r="D71" s="13" t="s">
        <v>61</v>
      </c>
      <c r="E71" s="14">
        <f t="shared" si="6"/>
        <v>417500</v>
      </c>
      <c r="F71" s="15">
        <f t="shared" si="6"/>
        <v>900000</v>
      </c>
      <c r="G71" s="15">
        <f t="shared" si="6"/>
        <v>1317500</v>
      </c>
      <c r="H71" s="15"/>
      <c r="I71" s="15"/>
      <c r="J71" s="15"/>
      <c r="K71" s="15">
        <f t="shared" si="3"/>
        <v>-50885000</v>
      </c>
    </row>
    <row r="72" spans="1:11" ht="15.75" x14ac:dyDescent="0.25">
      <c r="A72" s="16">
        <f t="shared" si="0"/>
        <v>63</v>
      </c>
      <c r="B72" s="17">
        <f t="shared" si="1"/>
        <v>-50885000</v>
      </c>
      <c r="C72" s="12" t="s">
        <v>25</v>
      </c>
      <c r="D72" s="13" t="s">
        <v>61</v>
      </c>
      <c r="E72" s="14">
        <f t="shared" si="6"/>
        <v>417500</v>
      </c>
      <c r="F72" s="15">
        <f t="shared" si="6"/>
        <v>900000</v>
      </c>
      <c r="G72" s="15">
        <f t="shared" si="6"/>
        <v>1317500</v>
      </c>
      <c r="H72" s="15"/>
      <c r="I72" s="15"/>
      <c r="J72" s="15"/>
      <c r="K72" s="15">
        <f t="shared" si="3"/>
        <v>-51302500</v>
      </c>
    </row>
    <row r="73" spans="1:11" ht="15.75" x14ac:dyDescent="0.25">
      <c r="A73" s="16">
        <f t="shared" si="0"/>
        <v>64</v>
      </c>
      <c r="B73" s="17">
        <f t="shared" si="1"/>
        <v>-51302500</v>
      </c>
      <c r="C73" s="12" t="s">
        <v>26</v>
      </c>
      <c r="D73" s="13" t="s">
        <v>61</v>
      </c>
      <c r="E73" s="14">
        <f t="shared" si="6"/>
        <v>417500</v>
      </c>
      <c r="F73" s="15">
        <f t="shared" si="6"/>
        <v>900000</v>
      </c>
      <c r="G73" s="15">
        <f t="shared" si="6"/>
        <v>1317500</v>
      </c>
      <c r="H73" s="15"/>
      <c r="I73" s="15"/>
      <c r="J73" s="15"/>
      <c r="K73" s="15">
        <f t="shared" si="3"/>
        <v>-51720000</v>
      </c>
    </row>
    <row r="74" spans="1:11" ht="15.75" x14ac:dyDescent="0.25">
      <c r="A74" s="16">
        <f t="shared" si="0"/>
        <v>65</v>
      </c>
      <c r="B74" s="17">
        <f t="shared" si="1"/>
        <v>-51720000</v>
      </c>
      <c r="C74" s="12" t="s">
        <v>16</v>
      </c>
      <c r="D74" s="13" t="s">
        <v>61</v>
      </c>
      <c r="E74" s="14">
        <f t="shared" si="6"/>
        <v>417500</v>
      </c>
      <c r="F74" s="15">
        <f t="shared" si="6"/>
        <v>900000</v>
      </c>
      <c r="G74" s="15">
        <f t="shared" si="6"/>
        <v>1317500</v>
      </c>
      <c r="H74" s="15"/>
      <c r="I74" s="15"/>
      <c r="J74" s="15"/>
      <c r="K74" s="15">
        <f t="shared" si="3"/>
        <v>-52137500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-52137500</v>
      </c>
      <c r="C75" s="12" t="s">
        <v>17</v>
      </c>
      <c r="D75" s="13" t="s">
        <v>60</v>
      </c>
      <c r="E75" s="14">
        <f t="shared" ref="E75:G80" si="9">+E74</f>
        <v>417500</v>
      </c>
      <c r="F75" s="15">
        <f t="shared" si="9"/>
        <v>900000</v>
      </c>
      <c r="G75" s="15">
        <f t="shared" si="9"/>
        <v>1317500</v>
      </c>
      <c r="H75" s="15"/>
      <c r="I75" s="15"/>
      <c r="J75" s="15"/>
      <c r="K75" s="15">
        <f t="shared" ref="K75:K80" si="10">B75-E75-H75-I75-J75</f>
        <v>-52555000</v>
      </c>
    </row>
    <row r="76" spans="1:11" ht="15.75" x14ac:dyDescent="0.25">
      <c r="A76" s="16">
        <f t="shared" si="7"/>
        <v>67</v>
      </c>
      <c r="B76" s="17">
        <f t="shared" si="8"/>
        <v>-52555000</v>
      </c>
      <c r="C76" s="12" t="s">
        <v>18</v>
      </c>
      <c r="D76" s="13" t="s">
        <v>60</v>
      </c>
      <c r="E76" s="14">
        <f t="shared" si="9"/>
        <v>417500</v>
      </c>
      <c r="F76" s="15">
        <f t="shared" si="9"/>
        <v>900000</v>
      </c>
      <c r="G76" s="15">
        <f t="shared" si="9"/>
        <v>1317500</v>
      </c>
      <c r="H76" s="15"/>
      <c r="I76" s="15"/>
      <c r="J76" s="15"/>
      <c r="K76" s="15">
        <f t="shared" si="10"/>
        <v>-52972500</v>
      </c>
    </row>
    <row r="77" spans="1:11" ht="15.75" x14ac:dyDescent="0.25">
      <c r="A77" s="16">
        <f t="shared" si="7"/>
        <v>68</v>
      </c>
      <c r="B77" s="17">
        <f t="shared" si="8"/>
        <v>-52972500</v>
      </c>
      <c r="C77" s="12" t="s">
        <v>27</v>
      </c>
      <c r="D77" s="13" t="s">
        <v>60</v>
      </c>
      <c r="E77" s="14">
        <f t="shared" si="9"/>
        <v>417500</v>
      </c>
      <c r="F77" s="15">
        <f t="shared" si="9"/>
        <v>900000</v>
      </c>
      <c r="G77" s="15">
        <f t="shared" si="9"/>
        <v>1317500</v>
      </c>
      <c r="H77" s="15"/>
      <c r="I77" s="15"/>
      <c r="J77" s="15"/>
      <c r="K77" s="15">
        <f t="shared" si="10"/>
        <v>-53390000</v>
      </c>
    </row>
    <row r="78" spans="1:11" ht="15.75" x14ac:dyDescent="0.25">
      <c r="A78" s="16">
        <f t="shared" si="7"/>
        <v>69</v>
      </c>
      <c r="B78" s="17">
        <f t="shared" si="8"/>
        <v>-53390000</v>
      </c>
      <c r="C78" s="12" t="s">
        <v>19</v>
      </c>
      <c r="D78" s="13" t="s">
        <v>60</v>
      </c>
      <c r="E78" s="14">
        <f t="shared" si="9"/>
        <v>417500</v>
      </c>
      <c r="F78" s="15">
        <f t="shared" si="9"/>
        <v>900000</v>
      </c>
      <c r="G78" s="15">
        <f t="shared" si="9"/>
        <v>1317500</v>
      </c>
      <c r="H78" s="15"/>
      <c r="I78" s="15"/>
      <c r="J78" s="15"/>
      <c r="K78" s="15">
        <f t="shared" si="10"/>
        <v>-53807500</v>
      </c>
    </row>
    <row r="79" spans="1:11" ht="15.75" x14ac:dyDescent="0.25">
      <c r="A79" s="16">
        <f t="shared" si="7"/>
        <v>70</v>
      </c>
      <c r="B79" s="17">
        <f t="shared" si="8"/>
        <v>-53807500</v>
      </c>
      <c r="C79" s="12" t="s">
        <v>20</v>
      </c>
      <c r="D79" s="13" t="s">
        <v>60</v>
      </c>
      <c r="E79" s="14">
        <f t="shared" si="9"/>
        <v>417500</v>
      </c>
      <c r="F79" s="15">
        <f t="shared" si="9"/>
        <v>900000</v>
      </c>
      <c r="G79" s="15">
        <f t="shared" si="9"/>
        <v>1317500</v>
      </c>
      <c r="H79" s="15"/>
      <c r="I79" s="15"/>
      <c r="J79" s="15"/>
      <c r="K79" s="15">
        <f t="shared" si="10"/>
        <v>-54225000</v>
      </c>
    </row>
    <row r="80" spans="1:11" ht="15.75" x14ac:dyDescent="0.25">
      <c r="A80" s="16">
        <f t="shared" si="7"/>
        <v>71</v>
      </c>
      <c r="B80" s="17">
        <f t="shared" si="8"/>
        <v>-54225000</v>
      </c>
      <c r="E80" s="14">
        <f t="shared" si="9"/>
        <v>417500</v>
      </c>
      <c r="F80" s="15">
        <f t="shared" si="9"/>
        <v>900000</v>
      </c>
      <c r="G80" s="15">
        <f t="shared" si="9"/>
        <v>1317500</v>
      </c>
      <c r="H80" s="15"/>
      <c r="I80" s="15"/>
      <c r="J80" s="15"/>
      <c r="K80" s="15">
        <f t="shared" si="10"/>
        <v>-54642500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117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118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40000000</f>
        <v>40000000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40</v>
      </c>
      <c r="B8" s="1"/>
      <c r="C8" s="1"/>
      <c r="D8" s="2">
        <v>36</v>
      </c>
      <c r="E8" s="7"/>
      <c r="F8" s="8">
        <f>+C5*C6</f>
        <v>480000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40000000</v>
      </c>
      <c r="C10" s="12" t="s">
        <v>23</v>
      </c>
      <c r="D10" s="13" t="s">
        <v>28</v>
      </c>
      <c r="E10" s="14">
        <f>994500-F10</f>
        <v>514500</v>
      </c>
      <c r="F10" s="18">
        <v>480000</v>
      </c>
      <c r="G10" s="15">
        <f>+E10+F10</f>
        <v>994500</v>
      </c>
      <c r="H10" s="15"/>
      <c r="I10" s="15"/>
      <c r="J10" s="15"/>
      <c r="K10" s="15">
        <f>B10-E10-H10-I10-J10</f>
        <v>39485500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39485500</v>
      </c>
      <c r="C11" s="12" t="s">
        <v>24</v>
      </c>
      <c r="D11" s="13" t="s">
        <v>28</v>
      </c>
      <c r="E11" s="14">
        <f t="shared" ref="E11:G26" si="2">+E10</f>
        <v>514500</v>
      </c>
      <c r="F11" s="15">
        <f t="shared" si="2"/>
        <v>480000</v>
      </c>
      <c r="G11" s="15">
        <f t="shared" si="2"/>
        <v>994500</v>
      </c>
      <c r="H11" s="15"/>
      <c r="I11" s="15"/>
      <c r="J11" s="15"/>
      <c r="K11" s="15">
        <f t="shared" ref="K11:K74" si="3">B11-E11-H11-I11-J11</f>
        <v>38971000</v>
      </c>
    </row>
    <row r="12" spans="1:11" ht="15.75" customHeight="1" x14ac:dyDescent="0.25">
      <c r="A12" s="16">
        <f t="shared" si="0"/>
        <v>3</v>
      </c>
      <c r="B12" s="17">
        <f t="shared" si="1"/>
        <v>38971000</v>
      </c>
      <c r="C12" s="12" t="s">
        <v>25</v>
      </c>
      <c r="D12" s="13" t="s">
        <v>28</v>
      </c>
      <c r="E12" s="14">
        <f t="shared" si="2"/>
        <v>514500</v>
      </c>
      <c r="F12" s="15">
        <f t="shared" si="2"/>
        <v>480000</v>
      </c>
      <c r="G12" s="15">
        <f t="shared" si="2"/>
        <v>994500</v>
      </c>
      <c r="H12" s="15"/>
      <c r="I12" s="15"/>
      <c r="J12" s="15"/>
      <c r="K12" s="15">
        <f t="shared" si="3"/>
        <v>38456500</v>
      </c>
    </row>
    <row r="13" spans="1:11" ht="15.75" customHeight="1" x14ac:dyDescent="0.25">
      <c r="A13" s="16">
        <f t="shared" si="0"/>
        <v>4</v>
      </c>
      <c r="B13" s="17">
        <f t="shared" si="1"/>
        <v>38456500</v>
      </c>
      <c r="C13" s="12" t="s">
        <v>26</v>
      </c>
      <c r="D13" s="13" t="s">
        <v>28</v>
      </c>
      <c r="E13" s="14">
        <f t="shared" si="2"/>
        <v>514500</v>
      </c>
      <c r="F13" s="15">
        <f t="shared" si="2"/>
        <v>480000</v>
      </c>
      <c r="G13" s="15">
        <f t="shared" si="2"/>
        <v>994500</v>
      </c>
      <c r="H13" s="15"/>
      <c r="I13" s="15"/>
      <c r="J13" s="15"/>
      <c r="K13" s="15">
        <f t="shared" si="3"/>
        <v>37942000</v>
      </c>
    </row>
    <row r="14" spans="1:11" ht="15.75" customHeight="1" x14ac:dyDescent="0.25">
      <c r="A14" s="16">
        <f t="shared" si="0"/>
        <v>5</v>
      </c>
      <c r="B14" s="17">
        <f t="shared" si="1"/>
        <v>37942000</v>
      </c>
      <c r="C14" s="12" t="s">
        <v>16</v>
      </c>
      <c r="D14" s="13" t="s">
        <v>28</v>
      </c>
      <c r="E14" s="14">
        <f t="shared" si="2"/>
        <v>514500</v>
      </c>
      <c r="F14" s="15">
        <f t="shared" si="2"/>
        <v>480000</v>
      </c>
      <c r="G14" s="15">
        <f t="shared" si="2"/>
        <v>994500</v>
      </c>
      <c r="H14" s="15"/>
      <c r="I14" s="15"/>
      <c r="J14" s="15">
        <v>2000000</v>
      </c>
      <c r="K14" s="15">
        <f t="shared" si="3"/>
        <v>35427500</v>
      </c>
    </row>
    <row r="15" spans="1:11" ht="15.75" customHeight="1" x14ac:dyDescent="0.25">
      <c r="A15" s="16">
        <f t="shared" si="0"/>
        <v>6</v>
      </c>
      <c r="B15" s="17">
        <f t="shared" si="1"/>
        <v>35427500</v>
      </c>
      <c r="C15" s="12" t="s">
        <v>17</v>
      </c>
      <c r="D15" s="13" t="s">
        <v>29</v>
      </c>
      <c r="E15" s="14">
        <f t="shared" si="2"/>
        <v>514500</v>
      </c>
      <c r="F15" s="15">
        <f t="shared" si="2"/>
        <v>480000</v>
      </c>
      <c r="G15" s="15">
        <f t="shared" si="2"/>
        <v>994500</v>
      </c>
      <c r="H15" s="15"/>
      <c r="I15" s="15"/>
      <c r="J15" s="15"/>
      <c r="K15" s="15">
        <f t="shared" si="3"/>
        <v>34913000</v>
      </c>
    </row>
    <row r="16" spans="1:11" ht="15.75" customHeight="1" x14ac:dyDescent="0.25">
      <c r="A16" s="16">
        <f t="shared" si="0"/>
        <v>7</v>
      </c>
      <c r="B16" s="17">
        <f t="shared" si="1"/>
        <v>34913000</v>
      </c>
      <c r="C16" s="12" t="s">
        <v>18</v>
      </c>
      <c r="D16" s="13" t="s">
        <v>29</v>
      </c>
      <c r="E16" s="14">
        <f t="shared" si="2"/>
        <v>514500</v>
      </c>
      <c r="F16" s="15">
        <f t="shared" si="2"/>
        <v>480000</v>
      </c>
      <c r="G16" s="15">
        <f t="shared" si="2"/>
        <v>994500</v>
      </c>
      <c r="H16" s="15"/>
      <c r="I16" s="15"/>
      <c r="J16" s="15"/>
      <c r="K16" s="15">
        <f t="shared" si="3"/>
        <v>34398500</v>
      </c>
    </row>
    <row r="17" spans="1:11" ht="15.75" customHeight="1" x14ac:dyDescent="0.25">
      <c r="A17" s="16">
        <f t="shared" si="0"/>
        <v>8</v>
      </c>
      <c r="B17" s="17">
        <f t="shared" si="1"/>
        <v>34398500</v>
      </c>
      <c r="C17" s="12" t="s">
        <v>27</v>
      </c>
      <c r="D17" s="13" t="s">
        <v>29</v>
      </c>
      <c r="E17" s="14">
        <f t="shared" si="2"/>
        <v>514500</v>
      </c>
      <c r="F17" s="15">
        <f t="shared" si="2"/>
        <v>480000</v>
      </c>
      <c r="G17" s="15">
        <f t="shared" si="2"/>
        <v>994500</v>
      </c>
      <c r="H17" s="15"/>
      <c r="I17" s="15"/>
      <c r="J17" s="15"/>
      <c r="K17" s="15">
        <f t="shared" si="3"/>
        <v>33884000</v>
      </c>
    </row>
    <row r="18" spans="1:11" ht="15.75" customHeight="1" x14ac:dyDescent="0.25">
      <c r="A18" s="16">
        <f t="shared" si="0"/>
        <v>9</v>
      </c>
      <c r="B18" s="17">
        <f t="shared" si="1"/>
        <v>33884000</v>
      </c>
      <c r="C18" s="12" t="s">
        <v>19</v>
      </c>
      <c r="D18" s="13" t="s">
        <v>29</v>
      </c>
      <c r="E18" s="14">
        <f t="shared" si="2"/>
        <v>514500</v>
      </c>
      <c r="F18" s="15">
        <f t="shared" si="2"/>
        <v>480000</v>
      </c>
      <c r="G18" s="15">
        <f t="shared" si="2"/>
        <v>994500</v>
      </c>
      <c r="H18" s="15">
        <v>5000000</v>
      </c>
      <c r="I18" s="15"/>
      <c r="J18" s="15"/>
      <c r="K18" s="15">
        <f t="shared" si="3"/>
        <v>28369500</v>
      </c>
    </row>
    <row r="19" spans="1:11" ht="15.75" customHeight="1" x14ac:dyDescent="0.25">
      <c r="A19" s="16">
        <f t="shared" si="0"/>
        <v>10</v>
      </c>
      <c r="B19" s="17">
        <f t="shared" si="1"/>
        <v>28369500</v>
      </c>
      <c r="C19" s="12" t="s">
        <v>20</v>
      </c>
      <c r="D19" s="13" t="s">
        <v>29</v>
      </c>
      <c r="E19" s="14">
        <f t="shared" si="2"/>
        <v>514500</v>
      </c>
      <c r="F19" s="15">
        <f t="shared" si="2"/>
        <v>480000</v>
      </c>
      <c r="G19" s="15">
        <f t="shared" si="2"/>
        <v>994500</v>
      </c>
      <c r="H19" s="31"/>
      <c r="I19" s="15">
        <v>1000000</v>
      </c>
      <c r="J19" s="15"/>
      <c r="K19" s="15">
        <f t="shared" si="3"/>
        <v>26855000</v>
      </c>
    </row>
    <row r="20" spans="1:11" ht="15.75" customHeight="1" x14ac:dyDescent="0.25">
      <c r="A20" s="16">
        <f t="shared" si="0"/>
        <v>11</v>
      </c>
      <c r="B20" s="17">
        <f t="shared" si="1"/>
        <v>26855000</v>
      </c>
      <c r="C20" s="12" t="s">
        <v>21</v>
      </c>
      <c r="D20" s="13" t="s">
        <v>29</v>
      </c>
      <c r="E20" s="14">
        <f t="shared" si="2"/>
        <v>514500</v>
      </c>
      <c r="F20" s="15">
        <f t="shared" si="2"/>
        <v>480000</v>
      </c>
      <c r="G20" s="15">
        <f t="shared" si="2"/>
        <v>994500</v>
      </c>
      <c r="H20" s="15"/>
      <c r="I20" s="15"/>
      <c r="J20" s="15"/>
      <c r="K20" s="15">
        <f t="shared" si="3"/>
        <v>26340500</v>
      </c>
    </row>
    <row r="21" spans="1:11" ht="15.75" customHeight="1" x14ac:dyDescent="0.25">
      <c r="A21" s="16">
        <f t="shared" si="0"/>
        <v>12</v>
      </c>
      <c r="B21" s="17">
        <f t="shared" si="1"/>
        <v>26340500</v>
      </c>
      <c r="C21" s="12" t="s">
        <v>22</v>
      </c>
      <c r="D21" s="13" t="s">
        <v>29</v>
      </c>
      <c r="E21" s="14">
        <f t="shared" si="2"/>
        <v>514500</v>
      </c>
      <c r="F21" s="15">
        <f t="shared" si="2"/>
        <v>480000</v>
      </c>
      <c r="G21" s="15">
        <f t="shared" si="2"/>
        <v>994500</v>
      </c>
      <c r="H21" s="15"/>
      <c r="I21" s="15"/>
      <c r="J21" s="15"/>
      <c r="K21" s="15">
        <f t="shared" si="3"/>
        <v>25826000</v>
      </c>
    </row>
    <row r="22" spans="1:11" ht="15.75" customHeight="1" x14ac:dyDescent="0.25">
      <c r="A22" s="16">
        <f t="shared" si="0"/>
        <v>13</v>
      </c>
      <c r="B22" s="17">
        <f t="shared" si="1"/>
        <v>25826000</v>
      </c>
      <c r="C22" s="12" t="s">
        <v>23</v>
      </c>
      <c r="D22" s="13" t="s">
        <v>29</v>
      </c>
      <c r="E22" s="14">
        <f t="shared" si="2"/>
        <v>514500</v>
      </c>
      <c r="F22" s="15">
        <f t="shared" si="2"/>
        <v>480000</v>
      </c>
      <c r="G22" s="15">
        <f t="shared" si="2"/>
        <v>994500</v>
      </c>
      <c r="H22" s="15"/>
      <c r="I22" s="15"/>
      <c r="J22" s="15"/>
      <c r="K22" s="15">
        <f t="shared" si="3"/>
        <v>25311500</v>
      </c>
    </row>
    <row r="23" spans="1:11" ht="15.75" customHeight="1" x14ac:dyDescent="0.25">
      <c r="A23" s="16">
        <f t="shared" si="0"/>
        <v>14</v>
      </c>
      <c r="B23" s="17">
        <f t="shared" si="1"/>
        <v>25311500</v>
      </c>
      <c r="C23" s="12" t="s">
        <v>24</v>
      </c>
      <c r="D23" s="13" t="s">
        <v>29</v>
      </c>
      <c r="E23" s="14">
        <f t="shared" si="2"/>
        <v>514500</v>
      </c>
      <c r="F23" s="15">
        <f t="shared" si="2"/>
        <v>480000</v>
      </c>
      <c r="G23" s="15">
        <f t="shared" si="2"/>
        <v>994500</v>
      </c>
      <c r="H23" s="15"/>
      <c r="I23" s="15"/>
      <c r="J23" s="15"/>
      <c r="K23" s="15">
        <f t="shared" si="3"/>
        <v>24797000</v>
      </c>
    </row>
    <row r="24" spans="1:11" ht="15.75" customHeight="1" x14ac:dyDescent="0.25">
      <c r="A24" s="16">
        <f t="shared" si="0"/>
        <v>15</v>
      </c>
      <c r="B24" s="17">
        <f t="shared" si="1"/>
        <v>24797000</v>
      </c>
      <c r="C24" s="12" t="s">
        <v>25</v>
      </c>
      <c r="D24" s="13" t="s">
        <v>29</v>
      </c>
      <c r="E24" s="14">
        <f t="shared" si="2"/>
        <v>514500</v>
      </c>
      <c r="F24" s="15">
        <f t="shared" si="2"/>
        <v>480000</v>
      </c>
      <c r="G24" s="15">
        <f t="shared" si="2"/>
        <v>994500</v>
      </c>
      <c r="H24" s="15"/>
      <c r="I24" s="15"/>
      <c r="J24" s="15"/>
      <c r="K24" s="15">
        <f t="shared" si="3"/>
        <v>24282500</v>
      </c>
    </row>
    <row r="25" spans="1:11" ht="15.75" customHeight="1" x14ac:dyDescent="0.25">
      <c r="A25" s="16">
        <f t="shared" si="0"/>
        <v>16</v>
      </c>
      <c r="B25" s="17">
        <f t="shared" si="1"/>
        <v>24282500</v>
      </c>
      <c r="C25" s="12" t="s">
        <v>26</v>
      </c>
      <c r="D25" s="13" t="s">
        <v>29</v>
      </c>
      <c r="E25" s="14">
        <f t="shared" si="2"/>
        <v>514500</v>
      </c>
      <c r="F25" s="15">
        <f t="shared" si="2"/>
        <v>480000</v>
      </c>
      <c r="G25" s="15">
        <f t="shared" si="2"/>
        <v>994500</v>
      </c>
      <c r="H25" s="15"/>
      <c r="I25" s="15"/>
      <c r="J25" s="15"/>
      <c r="K25" s="15">
        <f t="shared" si="3"/>
        <v>23768000</v>
      </c>
    </row>
    <row r="26" spans="1:11" ht="15.75" customHeight="1" x14ac:dyDescent="0.25">
      <c r="A26" s="16">
        <f t="shared" si="0"/>
        <v>17</v>
      </c>
      <c r="B26" s="17">
        <f t="shared" si="1"/>
        <v>23768000</v>
      </c>
      <c r="C26" s="12" t="s">
        <v>16</v>
      </c>
      <c r="D26" s="13" t="s">
        <v>29</v>
      </c>
      <c r="E26" s="14">
        <f t="shared" si="2"/>
        <v>514500</v>
      </c>
      <c r="F26" s="15">
        <f t="shared" si="2"/>
        <v>480000</v>
      </c>
      <c r="G26" s="15">
        <f t="shared" si="2"/>
        <v>994500</v>
      </c>
      <c r="H26" s="15"/>
      <c r="I26" s="15"/>
      <c r="J26" s="15">
        <v>2000000</v>
      </c>
      <c r="K26" s="15">
        <f t="shared" si="3"/>
        <v>21253500</v>
      </c>
    </row>
    <row r="27" spans="1:11" ht="15.75" customHeight="1" x14ac:dyDescent="0.25">
      <c r="A27" s="16">
        <f t="shared" si="0"/>
        <v>18</v>
      </c>
      <c r="B27" s="17">
        <f t="shared" si="1"/>
        <v>21253500</v>
      </c>
      <c r="C27" s="12" t="s">
        <v>17</v>
      </c>
      <c r="D27" s="13" t="s">
        <v>30</v>
      </c>
      <c r="E27" s="14">
        <f t="shared" ref="E27:G42" si="4">+E26</f>
        <v>514500</v>
      </c>
      <c r="F27" s="15">
        <f t="shared" si="4"/>
        <v>480000</v>
      </c>
      <c r="G27" s="15">
        <f t="shared" si="4"/>
        <v>994500</v>
      </c>
      <c r="H27" s="15"/>
      <c r="I27" s="15"/>
      <c r="J27" s="15"/>
      <c r="K27" s="15">
        <f t="shared" si="3"/>
        <v>20739000</v>
      </c>
    </row>
    <row r="28" spans="1:11" ht="15.75" customHeight="1" x14ac:dyDescent="0.25">
      <c r="A28" s="16">
        <f t="shared" si="0"/>
        <v>19</v>
      </c>
      <c r="B28" s="17">
        <f t="shared" si="1"/>
        <v>20739000</v>
      </c>
      <c r="C28" s="12" t="s">
        <v>18</v>
      </c>
      <c r="D28" s="13" t="s">
        <v>30</v>
      </c>
      <c r="E28" s="14">
        <f t="shared" si="4"/>
        <v>514500</v>
      </c>
      <c r="F28" s="15">
        <f t="shared" si="4"/>
        <v>480000</v>
      </c>
      <c r="G28" s="15">
        <f t="shared" si="4"/>
        <v>994500</v>
      </c>
      <c r="H28" s="15"/>
      <c r="I28" s="15"/>
      <c r="J28" s="15"/>
      <c r="K28" s="15">
        <f t="shared" si="3"/>
        <v>20224500</v>
      </c>
    </row>
    <row r="29" spans="1:11" ht="15.75" customHeight="1" x14ac:dyDescent="0.25">
      <c r="A29" s="16">
        <f t="shared" si="0"/>
        <v>20</v>
      </c>
      <c r="B29" s="17">
        <f t="shared" si="1"/>
        <v>20224500</v>
      </c>
      <c r="C29" s="12" t="s">
        <v>27</v>
      </c>
      <c r="D29" s="13" t="s">
        <v>30</v>
      </c>
      <c r="E29" s="14">
        <f t="shared" si="4"/>
        <v>514500</v>
      </c>
      <c r="F29" s="15">
        <f t="shared" si="4"/>
        <v>480000</v>
      </c>
      <c r="G29" s="15">
        <f t="shared" si="4"/>
        <v>994500</v>
      </c>
      <c r="H29" s="15"/>
      <c r="I29" s="15"/>
      <c r="J29" s="15"/>
      <c r="K29" s="15">
        <f t="shared" si="3"/>
        <v>19710000</v>
      </c>
    </row>
    <row r="30" spans="1:11" ht="15.75" customHeight="1" x14ac:dyDescent="0.25">
      <c r="A30" s="16">
        <f t="shared" si="0"/>
        <v>21</v>
      </c>
      <c r="B30" s="17">
        <f t="shared" si="1"/>
        <v>19710000</v>
      </c>
      <c r="C30" s="12" t="s">
        <v>19</v>
      </c>
      <c r="D30" s="13" t="s">
        <v>30</v>
      </c>
      <c r="E30" s="14">
        <f t="shared" si="4"/>
        <v>514500</v>
      </c>
      <c r="F30" s="15">
        <f t="shared" si="4"/>
        <v>480000</v>
      </c>
      <c r="G30" s="15">
        <f t="shared" si="4"/>
        <v>994500</v>
      </c>
      <c r="H30" s="15">
        <v>5000000</v>
      </c>
      <c r="I30" s="15"/>
      <c r="J30" s="15"/>
      <c r="K30" s="15">
        <f t="shared" si="3"/>
        <v>14195500</v>
      </c>
    </row>
    <row r="31" spans="1:11" ht="15.75" customHeight="1" x14ac:dyDescent="0.25">
      <c r="A31" s="16">
        <f t="shared" si="0"/>
        <v>22</v>
      </c>
      <c r="B31" s="17">
        <f t="shared" si="1"/>
        <v>14195500</v>
      </c>
      <c r="C31" s="12" t="s">
        <v>20</v>
      </c>
      <c r="D31" s="13" t="s">
        <v>30</v>
      </c>
      <c r="E31" s="14">
        <f t="shared" si="4"/>
        <v>514500</v>
      </c>
      <c r="F31" s="15">
        <f t="shared" si="4"/>
        <v>480000</v>
      </c>
      <c r="G31" s="15">
        <f t="shared" si="4"/>
        <v>994500</v>
      </c>
      <c r="H31" s="31"/>
      <c r="I31" s="15">
        <v>1000000</v>
      </c>
      <c r="J31" s="15"/>
      <c r="K31" s="15">
        <f t="shared" si="3"/>
        <v>12681000</v>
      </c>
    </row>
    <row r="32" spans="1:11" ht="15.75" customHeight="1" x14ac:dyDescent="0.25">
      <c r="A32" s="16">
        <f t="shared" si="0"/>
        <v>23</v>
      </c>
      <c r="B32" s="17">
        <f t="shared" si="1"/>
        <v>12681000</v>
      </c>
      <c r="C32" s="12" t="s">
        <v>21</v>
      </c>
      <c r="D32" s="13" t="s">
        <v>30</v>
      </c>
      <c r="E32" s="14">
        <f t="shared" si="4"/>
        <v>514500</v>
      </c>
      <c r="F32" s="15">
        <f t="shared" si="4"/>
        <v>480000</v>
      </c>
      <c r="G32" s="15">
        <f t="shared" si="4"/>
        <v>994500</v>
      </c>
      <c r="H32" s="15"/>
      <c r="I32" s="15"/>
      <c r="J32" s="15"/>
      <c r="K32" s="15">
        <f t="shared" si="3"/>
        <v>12166500</v>
      </c>
    </row>
    <row r="33" spans="1:11" ht="15.75" customHeight="1" x14ac:dyDescent="0.25">
      <c r="A33" s="16">
        <f t="shared" si="0"/>
        <v>24</v>
      </c>
      <c r="B33" s="17">
        <f t="shared" si="1"/>
        <v>12166500</v>
      </c>
      <c r="C33" s="12" t="s">
        <v>22</v>
      </c>
      <c r="D33" s="13" t="s">
        <v>30</v>
      </c>
      <c r="E33" s="14">
        <f t="shared" si="4"/>
        <v>514500</v>
      </c>
      <c r="F33" s="15">
        <f t="shared" si="4"/>
        <v>480000</v>
      </c>
      <c r="G33" s="15">
        <f t="shared" si="4"/>
        <v>994500</v>
      </c>
      <c r="H33" s="15"/>
      <c r="I33" s="15"/>
      <c r="J33" s="15"/>
      <c r="K33" s="15">
        <f t="shared" si="3"/>
        <v>11652000</v>
      </c>
    </row>
    <row r="34" spans="1:11" ht="15.75" customHeight="1" x14ac:dyDescent="0.25">
      <c r="A34" s="16">
        <f t="shared" si="0"/>
        <v>25</v>
      </c>
      <c r="B34" s="17">
        <f t="shared" si="1"/>
        <v>11652000</v>
      </c>
      <c r="C34" s="12" t="s">
        <v>23</v>
      </c>
      <c r="D34" s="13" t="s">
        <v>30</v>
      </c>
      <c r="E34" s="14">
        <f t="shared" si="4"/>
        <v>514500</v>
      </c>
      <c r="F34" s="15">
        <f t="shared" si="4"/>
        <v>480000</v>
      </c>
      <c r="G34" s="15">
        <f t="shared" si="4"/>
        <v>994500</v>
      </c>
      <c r="H34" s="15"/>
      <c r="I34" s="15"/>
      <c r="J34" s="15"/>
      <c r="K34" s="15">
        <f t="shared" si="3"/>
        <v>11137500</v>
      </c>
    </row>
    <row r="35" spans="1:11" ht="15.75" customHeight="1" x14ac:dyDescent="0.25">
      <c r="A35" s="16">
        <f t="shared" si="0"/>
        <v>26</v>
      </c>
      <c r="B35" s="17">
        <f t="shared" si="1"/>
        <v>11137500</v>
      </c>
      <c r="C35" s="12" t="s">
        <v>24</v>
      </c>
      <c r="D35" s="13" t="s">
        <v>30</v>
      </c>
      <c r="E35" s="14">
        <f t="shared" si="4"/>
        <v>514500</v>
      </c>
      <c r="F35" s="15">
        <f t="shared" si="4"/>
        <v>480000</v>
      </c>
      <c r="G35" s="15">
        <f t="shared" si="4"/>
        <v>994500</v>
      </c>
      <c r="H35" s="15"/>
      <c r="I35" s="15"/>
      <c r="J35" s="15"/>
      <c r="K35" s="15">
        <f t="shared" si="3"/>
        <v>10623000</v>
      </c>
    </row>
    <row r="36" spans="1:11" ht="15.75" customHeight="1" x14ac:dyDescent="0.25">
      <c r="A36" s="16">
        <f t="shared" si="0"/>
        <v>27</v>
      </c>
      <c r="B36" s="17">
        <f t="shared" si="1"/>
        <v>10623000</v>
      </c>
      <c r="C36" s="12" t="s">
        <v>25</v>
      </c>
      <c r="D36" s="13" t="s">
        <v>30</v>
      </c>
      <c r="E36" s="14">
        <f t="shared" si="4"/>
        <v>514500</v>
      </c>
      <c r="F36" s="15">
        <f t="shared" si="4"/>
        <v>480000</v>
      </c>
      <c r="G36" s="15">
        <f t="shared" si="4"/>
        <v>994500</v>
      </c>
      <c r="H36" s="15"/>
      <c r="I36" s="15"/>
      <c r="J36" s="15"/>
      <c r="K36" s="15">
        <f t="shared" si="3"/>
        <v>10108500</v>
      </c>
    </row>
    <row r="37" spans="1:11" ht="15.75" customHeight="1" x14ac:dyDescent="0.25">
      <c r="A37" s="16">
        <f t="shared" si="0"/>
        <v>28</v>
      </c>
      <c r="B37" s="17">
        <f t="shared" si="1"/>
        <v>10108500</v>
      </c>
      <c r="C37" s="12" t="s">
        <v>26</v>
      </c>
      <c r="D37" s="13" t="s">
        <v>30</v>
      </c>
      <c r="E37" s="14">
        <f t="shared" si="4"/>
        <v>514500</v>
      </c>
      <c r="F37" s="15">
        <f t="shared" si="4"/>
        <v>480000</v>
      </c>
      <c r="G37" s="15">
        <f t="shared" si="4"/>
        <v>994500</v>
      </c>
      <c r="H37" s="15"/>
      <c r="I37" s="15"/>
      <c r="J37" s="15"/>
      <c r="K37" s="15">
        <f t="shared" si="3"/>
        <v>9594000</v>
      </c>
    </row>
    <row r="38" spans="1:11" ht="15.75" customHeight="1" x14ac:dyDescent="0.25">
      <c r="A38" s="16">
        <f t="shared" si="0"/>
        <v>29</v>
      </c>
      <c r="B38" s="17">
        <f t="shared" si="1"/>
        <v>9594000</v>
      </c>
      <c r="C38" s="12" t="s">
        <v>16</v>
      </c>
      <c r="D38" s="13" t="s">
        <v>30</v>
      </c>
      <c r="E38" s="14">
        <f t="shared" si="4"/>
        <v>514500</v>
      </c>
      <c r="F38" s="15">
        <f t="shared" si="4"/>
        <v>480000</v>
      </c>
      <c r="G38" s="15">
        <f t="shared" si="4"/>
        <v>994500</v>
      </c>
      <c r="H38" s="15"/>
      <c r="I38" s="15"/>
      <c r="J38" s="15">
        <v>2000000</v>
      </c>
      <c r="K38" s="15">
        <f t="shared" si="3"/>
        <v>7079500</v>
      </c>
    </row>
    <row r="39" spans="1:11" ht="15.75" customHeight="1" x14ac:dyDescent="0.25">
      <c r="A39" s="16">
        <f t="shared" si="0"/>
        <v>30</v>
      </c>
      <c r="B39" s="17">
        <f t="shared" si="1"/>
        <v>7079500</v>
      </c>
      <c r="C39" s="12" t="s">
        <v>17</v>
      </c>
      <c r="D39" s="13" t="s">
        <v>31</v>
      </c>
      <c r="E39" s="14">
        <f t="shared" si="4"/>
        <v>514500</v>
      </c>
      <c r="F39" s="15">
        <f t="shared" si="4"/>
        <v>480000</v>
      </c>
      <c r="G39" s="15">
        <f t="shared" si="4"/>
        <v>994500</v>
      </c>
      <c r="H39" s="15"/>
      <c r="I39" s="15"/>
      <c r="J39" s="15"/>
      <c r="K39" s="15">
        <f t="shared" si="3"/>
        <v>6565000</v>
      </c>
    </row>
    <row r="40" spans="1:11" ht="15.75" customHeight="1" x14ac:dyDescent="0.25">
      <c r="A40" s="16">
        <f t="shared" si="0"/>
        <v>31</v>
      </c>
      <c r="B40" s="17">
        <f t="shared" si="1"/>
        <v>6565000</v>
      </c>
      <c r="C40" s="12" t="s">
        <v>18</v>
      </c>
      <c r="D40" s="13" t="s">
        <v>31</v>
      </c>
      <c r="E40" s="14">
        <f t="shared" si="4"/>
        <v>514500</v>
      </c>
      <c r="F40" s="15">
        <f t="shared" si="4"/>
        <v>480000</v>
      </c>
      <c r="G40" s="15">
        <f t="shared" si="4"/>
        <v>994500</v>
      </c>
      <c r="H40" s="15"/>
      <c r="I40" s="15"/>
      <c r="J40" s="15"/>
      <c r="K40" s="15">
        <f t="shared" si="3"/>
        <v>6050500</v>
      </c>
    </row>
    <row r="41" spans="1:11" ht="15.75" customHeight="1" x14ac:dyDescent="0.25">
      <c r="A41" s="16">
        <f t="shared" si="0"/>
        <v>32</v>
      </c>
      <c r="B41" s="17">
        <f t="shared" si="1"/>
        <v>6050500</v>
      </c>
      <c r="C41" s="12" t="s">
        <v>27</v>
      </c>
      <c r="D41" s="13" t="s">
        <v>31</v>
      </c>
      <c r="E41" s="14">
        <f t="shared" si="4"/>
        <v>514500</v>
      </c>
      <c r="F41" s="15">
        <f t="shared" si="4"/>
        <v>480000</v>
      </c>
      <c r="G41" s="15">
        <f t="shared" si="4"/>
        <v>994500</v>
      </c>
      <c r="H41" s="15"/>
      <c r="I41" s="15"/>
      <c r="J41" s="15"/>
      <c r="K41" s="15">
        <f t="shared" si="3"/>
        <v>5536000</v>
      </c>
    </row>
    <row r="42" spans="1:11" ht="15.75" customHeight="1" x14ac:dyDescent="0.25">
      <c r="A42" s="16">
        <f t="shared" si="0"/>
        <v>33</v>
      </c>
      <c r="B42" s="17">
        <f t="shared" si="1"/>
        <v>5536000</v>
      </c>
      <c r="C42" s="12" t="s">
        <v>19</v>
      </c>
      <c r="D42" s="13" t="s">
        <v>31</v>
      </c>
      <c r="E42" s="14">
        <f t="shared" si="4"/>
        <v>514500</v>
      </c>
      <c r="F42" s="15">
        <f t="shared" si="4"/>
        <v>480000</v>
      </c>
      <c r="G42" s="15">
        <f t="shared" si="4"/>
        <v>994500</v>
      </c>
      <c r="H42" s="15">
        <v>5000000</v>
      </c>
      <c r="I42" s="15"/>
      <c r="J42" s="15"/>
      <c r="K42" s="15">
        <f t="shared" si="3"/>
        <v>21500</v>
      </c>
    </row>
    <row r="43" spans="1:11" ht="15.75" customHeight="1" x14ac:dyDescent="0.25">
      <c r="A43" s="16">
        <f t="shared" si="0"/>
        <v>34</v>
      </c>
      <c r="B43" s="17">
        <f t="shared" si="1"/>
        <v>21500</v>
      </c>
      <c r="C43" s="12" t="s">
        <v>20</v>
      </c>
      <c r="D43" s="13" t="s">
        <v>31</v>
      </c>
      <c r="E43" s="14">
        <f t="shared" ref="E43:G58" si="5">+E42</f>
        <v>514500</v>
      </c>
      <c r="F43" s="15">
        <f t="shared" si="5"/>
        <v>480000</v>
      </c>
      <c r="G43" s="15">
        <f t="shared" si="5"/>
        <v>994500</v>
      </c>
      <c r="H43" s="31"/>
      <c r="I43" s="15"/>
      <c r="J43" s="15"/>
      <c r="K43" s="15">
        <f t="shared" si="3"/>
        <v>-493000</v>
      </c>
    </row>
    <row r="44" spans="1:11" ht="15.75" customHeight="1" x14ac:dyDescent="0.25">
      <c r="A44" s="16">
        <f t="shared" si="0"/>
        <v>35</v>
      </c>
      <c r="B44" s="17">
        <f t="shared" si="1"/>
        <v>-493000</v>
      </c>
      <c r="C44" s="30" t="s">
        <v>21</v>
      </c>
      <c r="D44" s="13" t="s">
        <v>31</v>
      </c>
      <c r="E44" s="14">
        <f t="shared" si="5"/>
        <v>514500</v>
      </c>
      <c r="F44" s="15">
        <f t="shared" si="5"/>
        <v>480000</v>
      </c>
      <c r="G44" s="15">
        <f t="shared" si="5"/>
        <v>994500</v>
      </c>
      <c r="H44" s="15"/>
      <c r="I44" s="15"/>
      <c r="J44" s="15"/>
      <c r="K44" s="15">
        <f t="shared" si="3"/>
        <v>-1007500</v>
      </c>
    </row>
    <row r="45" spans="1:11" ht="15.75" customHeight="1" x14ac:dyDescent="0.25">
      <c r="A45" s="16">
        <f t="shared" si="0"/>
        <v>36</v>
      </c>
      <c r="B45" s="17">
        <f t="shared" si="1"/>
        <v>-1007500</v>
      </c>
      <c r="C45" s="12" t="s">
        <v>22</v>
      </c>
      <c r="D45" s="13" t="s">
        <v>31</v>
      </c>
      <c r="E45" s="14">
        <f t="shared" si="5"/>
        <v>514500</v>
      </c>
      <c r="F45" s="15">
        <f t="shared" si="5"/>
        <v>480000</v>
      </c>
      <c r="G45" s="15">
        <f t="shared" si="5"/>
        <v>994500</v>
      </c>
      <c r="H45" s="15"/>
      <c r="I45" s="15"/>
      <c r="J45" s="15"/>
      <c r="K45" s="15">
        <f t="shared" si="3"/>
        <v>-1522000</v>
      </c>
    </row>
    <row r="46" spans="1:11" ht="15.75" x14ac:dyDescent="0.25">
      <c r="A46" s="16">
        <f t="shared" si="0"/>
        <v>37</v>
      </c>
      <c r="B46" s="17">
        <f t="shared" si="1"/>
        <v>-1522000</v>
      </c>
      <c r="C46" s="12" t="s">
        <v>23</v>
      </c>
      <c r="D46" s="13" t="s">
        <v>31</v>
      </c>
      <c r="E46" s="14">
        <f t="shared" si="5"/>
        <v>514500</v>
      </c>
      <c r="F46" s="15">
        <f t="shared" si="5"/>
        <v>480000</v>
      </c>
      <c r="G46" s="15">
        <f t="shared" si="5"/>
        <v>994500</v>
      </c>
      <c r="H46" s="15"/>
      <c r="I46" s="15"/>
      <c r="J46" s="15"/>
      <c r="K46" s="15">
        <f t="shared" si="3"/>
        <v>-2036500</v>
      </c>
    </row>
    <row r="47" spans="1:11" ht="15.75" x14ac:dyDescent="0.25">
      <c r="A47" s="16">
        <f t="shared" si="0"/>
        <v>38</v>
      </c>
      <c r="B47" s="17">
        <f t="shared" si="1"/>
        <v>-2036500</v>
      </c>
      <c r="C47" s="12" t="s">
        <v>24</v>
      </c>
      <c r="D47" s="13" t="s">
        <v>31</v>
      </c>
      <c r="E47" s="14">
        <f t="shared" si="5"/>
        <v>514500</v>
      </c>
      <c r="F47" s="15">
        <f t="shared" si="5"/>
        <v>480000</v>
      </c>
      <c r="G47" s="15">
        <f t="shared" si="5"/>
        <v>994500</v>
      </c>
      <c r="H47" s="15"/>
      <c r="I47" s="15"/>
      <c r="J47" s="15"/>
      <c r="K47" s="15">
        <f t="shared" si="3"/>
        <v>-2551000</v>
      </c>
    </row>
    <row r="48" spans="1:11" ht="15.75" x14ac:dyDescent="0.25">
      <c r="A48" s="16">
        <f t="shared" si="0"/>
        <v>39</v>
      </c>
      <c r="B48" s="17">
        <f t="shared" si="1"/>
        <v>-2551000</v>
      </c>
      <c r="C48" s="12" t="s">
        <v>25</v>
      </c>
      <c r="D48" s="13" t="s">
        <v>31</v>
      </c>
      <c r="E48" s="14">
        <f t="shared" si="5"/>
        <v>514500</v>
      </c>
      <c r="F48" s="15">
        <f t="shared" si="5"/>
        <v>480000</v>
      </c>
      <c r="G48" s="15">
        <f t="shared" si="5"/>
        <v>994500</v>
      </c>
      <c r="H48" s="15"/>
      <c r="I48" s="15"/>
      <c r="J48" s="15"/>
      <c r="K48" s="15">
        <f t="shared" si="3"/>
        <v>-3065500</v>
      </c>
    </row>
    <row r="49" spans="1:11" ht="15.75" x14ac:dyDescent="0.25">
      <c r="A49" s="16">
        <f t="shared" si="0"/>
        <v>40</v>
      </c>
      <c r="B49" s="17">
        <f t="shared" si="1"/>
        <v>-3065500</v>
      </c>
      <c r="C49" s="12" t="s">
        <v>26</v>
      </c>
      <c r="D49" s="13" t="s">
        <v>31</v>
      </c>
      <c r="E49" s="14">
        <f t="shared" si="5"/>
        <v>514500</v>
      </c>
      <c r="F49" s="15">
        <f t="shared" si="5"/>
        <v>480000</v>
      </c>
      <c r="G49" s="15">
        <f t="shared" si="5"/>
        <v>994500</v>
      </c>
      <c r="H49" s="15"/>
      <c r="I49" s="15"/>
      <c r="J49" s="15"/>
      <c r="K49" s="15">
        <f t="shared" si="3"/>
        <v>-3580000</v>
      </c>
    </row>
    <row r="50" spans="1:11" ht="15.75" x14ac:dyDescent="0.25">
      <c r="A50" s="16">
        <f t="shared" si="0"/>
        <v>41</v>
      </c>
      <c r="B50" s="17">
        <f t="shared" si="1"/>
        <v>-3580000</v>
      </c>
      <c r="C50" s="12" t="s">
        <v>16</v>
      </c>
      <c r="D50" s="13" t="s">
        <v>31</v>
      </c>
      <c r="E50" s="14">
        <f t="shared" si="5"/>
        <v>514500</v>
      </c>
      <c r="F50" s="15">
        <f t="shared" si="5"/>
        <v>480000</v>
      </c>
      <c r="G50" s="15">
        <f t="shared" si="5"/>
        <v>994500</v>
      </c>
      <c r="H50" s="15"/>
      <c r="I50" s="15"/>
      <c r="J50" s="15">
        <v>2000000</v>
      </c>
      <c r="K50" s="15">
        <f t="shared" si="3"/>
        <v>-6094500</v>
      </c>
    </row>
    <row r="51" spans="1:11" ht="15.75" x14ac:dyDescent="0.25">
      <c r="A51" s="16">
        <f t="shared" si="0"/>
        <v>42</v>
      </c>
      <c r="B51" s="17">
        <f t="shared" si="1"/>
        <v>-6094500</v>
      </c>
      <c r="C51" s="12" t="s">
        <v>17</v>
      </c>
      <c r="D51" s="13" t="s">
        <v>36</v>
      </c>
      <c r="E51" s="14">
        <f t="shared" si="5"/>
        <v>514500</v>
      </c>
      <c r="F51" s="15">
        <f t="shared" si="5"/>
        <v>480000</v>
      </c>
      <c r="G51" s="15">
        <f t="shared" si="5"/>
        <v>994500</v>
      </c>
      <c r="H51" s="15"/>
      <c r="I51" s="15"/>
      <c r="J51" s="15"/>
      <c r="K51" s="15">
        <f t="shared" si="3"/>
        <v>-6609000</v>
      </c>
    </row>
    <row r="52" spans="1:11" ht="15.75" x14ac:dyDescent="0.25">
      <c r="A52" s="16">
        <f t="shared" si="0"/>
        <v>43</v>
      </c>
      <c r="B52" s="17">
        <f t="shared" si="1"/>
        <v>-6609000</v>
      </c>
      <c r="C52" s="12" t="s">
        <v>18</v>
      </c>
      <c r="D52" s="13" t="s">
        <v>36</v>
      </c>
      <c r="E52" s="14">
        <f t="shared" si="5"/>
        <v>514500</v>
      </c>
      <c r="F52" s="15">
        <f t="shared" si="5"/>
        <v>480000</v>
      </c>
      <c r="G52" s="15">
        <f t="shared" si="5"/>
        <v>994500</v>
      </c>
      <c r="H52" s="15"/>
      <c r="I52" s="15"/>
      <c r="J52" s="15"/>
      <c r="K52" s="15">
        <f t="shared" si="3"/>
        <v>-7123500</v>
      </c>
    </row>
    <row r="53" spans="1:11" ht="15.75" x14ac:dyDescent="0.25">
      <c r="A53" s="16">
        <f t="shared" si="0"/>
        <v>44</v>
      </c>
      <c r="B53" s="17">
        <f t="shared" si="1"/>
        <v>-7123500</v>
      </c>
      <c r="C53" s="12" t="s">
        <v>27</v>
      </c>
      <c r="D53" s="13" t="s">
        <v>36</v>
      </c>
      <c r="E53" s="14">
        <f t="shared" si="5"/>
        <v>514500</v>
      </c>
      <c r="F53" s="15">
        <f t="shared" si="5"/>
        <v>480000</v>
      </c>
      <c r="G53" s="15">
        <f t="shared" si="5"/>
        <v>994500</v>
      </c>
      <c r="H53" s="15"/>
      <c r="I53" s="15"/>
      <c r="J53" s="15"/>
      <c r="K53" s="15">
        <f t="shared" si="3"/>
        <v>-7638000</v>
      </c>
    </row>
    <row r="54" spans="1:11" ht="15.75" x14ac:dyDescent="0.25">
      <c r="A54" s="16">
        <f t="shared" si="0"/>
        <v>45</v>
      </c>
      <c r="B54" s="17">
        <f t="shared" si="1"/>
        <v>-7638000</v>
      </c>
      <c r="C54" s="12" t="s">
        <v>19</v>
      </c>
      <c r="D54" s="13" t="s">
        <v>36</v>
      </c>
      <c r="E54" s="14">
        <f t="shared" si="5"/>
        <v>514500</v>
      </c>
      <c r="F54" s="15">
        <f t="shared" si="5"/>
        <v>480000</v>
      </c>
      <c r="G54" s="15">
        <f t="shared" si="5"/>
        <v>994500</v>
      </c>
      <c r="H54" s="15">
        <v>5000000</v>
      </c>
      <c r="I54" s="15"/>
      <c r="J54" s="15"/>
      <c r="K54" s="15">
        <f t="shared" si="3"/>
        <v>-13152500</v>
      </c>
    </row>
    <row r="55" spans="1:11" ht="15.75" x14ac:dyDescent="0.25">
      <c r="A55" s="16">
        <f t="shared" si="0"/>
        <v>46</v>
      </c>
      <c r="B55" s="17">
        <f t="shared" si="1"/>
        <v>-13152500</v>
      </c>
      <c r="C55" s="12" t="s">
        <v>20</v>
      </c>
      <c r="D55" s="13" t="s">
        <v>36</v>
      </c>
      <c r="E55" s="14">
        <f t="shared" si="5"/>
        <v>514500</v>
      </c>
      <c r="F55" s="15">
        <f t="shared" si="5"/>
        <v>480000</v>
      </c>
      <c r="G55" s="15">
        <f t="shared" si="5"/>
        <v>994500</v>
      </c>
      <c r="H55" s="31"/>
      <c r="I55" s="15">
        <v>1000000</v>
      </c>
      <c r="J55" s="15"/>
      <c r="K55" s="15">
        <f t="shared" si="3"/>
        <v>-14667000</v>
      </c>
    </row>
    <row r="56" spans="1:11" ht="15.75" x14ac:dyDescent="0.25">
      <c r="A56" s="16">
        <f t="shared" si="0"/>
        <v>47</v>
      </c>
      <c r="B56" s="17">
        <f t="shared" si="1"/>
        <v>-14667000</v>
      </c>
      <c r="C56" s="30" t="s">
        <v>21</v>
      </c>
      <c r="D56" s="13" t="s">
        <v>36</v>
      </c>
      <c r="E56" s="14">
        <f t="shared" si="5"/>
        <v>514500</v>
      </c>
      <c r="F56" s="15">
        <f t="shared" si="5"/>
        <v>480000</v>
      </c>
      <c r="G56" s="15">
        <f t="shared" si="5"/>
        <v>994500</v>
      </c>
      <c r="H56" s="15"/>
      <c r="I56" s="15"/>
      <c r="J56" s="15"/>
      <c r="K56" s="15">
        <f t="shared" si="3"/>
        <v>-15181500</v>
      </c>
    </row>
    <row r="57" spans="1:11" ht="15.75" x14ac:dyDescent="0.25">
      <c r="A57" s="16">
        <f t="shared" si="0"/>
        <v>48</v>
      </c>
      <c r="B57" s="17">
        <f t="shared" si="1"/>
        <v>-15181500</v>
      </c>
      <c r="C57" s="12" t="s">
        <v>22</v>
      </c>
      <c r="D57" s="13" t="s">
        <v>36</v>
      </c>
      <c r="E57" s="14">
        <f t="shared" si="5"/>
        <v>514500</v>
      </c>
      <c r="F57" s="15">
        <f t="shared" si="5"/>
        <v>480000</v>
      </c>
      <c r="G57" s="15">
        <f t="shared" si="5"/>
        <v>994500</v>
      </c>
      <c r="H57" s="15"/>
      <c r="I57" s="15"/>
      <c r="J57" s="15"/>
      <c r="K57" s="15">
        <f t="shared" si="3"/>
        <v>-15696000</v>
      </c>
    </row>
    <row r="58" spans="1:11" ht="15.75" x14ac:dyDescent="0.25">
      <c r="A58" s="16">
        <f t="shared" si="0"/>
        <v>49</v>
      </c>
      <c r="B58" s="17">
        <f t="shared" si="1"/>
        <v>-15696000</v>
      </c>
      <c r="C58" s="12" t="s">
        <v>23</v>
      </c>
      <c r="D58" s="13" t="s">
        <v>36</v>
      </c>
      <c r="E58" s="14">
        <f t="shared" si="5"/>
        <v>514500</v>
      </c>
      <c r="F58" s="15">
        <f t="shared" si="5"/>
        <v>480000</v>
      </c>
      <c r="G58" s="15">
        <f t="shared" si="5"/>
        <v>994500</v>
      </c>
      <c r="H58" s="15"/>
      <c r="I58" s="15"/>
      <c r="J58" s="15"/>
      <c r="K58" s="15">
        <f t="shared" si="3"/>
        <v>-16210500</v>
      </c>
    </row>
    <row r="59" spans="1:11" ht="15.75" x14ac:dyDescent="0.25">
      <c r="A59" s="16">
        <f t="shared" si="0"/>
        <v>50</v>
      </c>
      <c r="B59" s="17">
        <f t="shared" si="1"/>
        <v>-16210500</v>
      </c>
      <c r="C59" s="12" t="s">
        <v>24</v>
      </c>
      <c r="D59" s="13" t="s">
        <v>36</v>
      </c>
      <c r="E59" s="14">
        <f t="shared" ref="E59:G74" si="6">+E58</f>
        <v>514500</v>
      </c>
      <c r="F59" s="15">
        <f t="shared" si="6"/>
        <v>480000</v>
      </c>
      <c r="G59" s="15">
        <f t="shared" si="6"/>
        <v>994500</v>
      </c>
      <c r="H59" s="15"/>
      <c r="I59" s="15"/>
      <c r="J59" s="15"/>
      <c r="K59" s="15">
        <f t="shared" si="3"/>
        <v>-16725000</v>
      </c>
    </row>
    <row r="60" spans="1:11" ht="15.75" x14ac:dyDescent="0.25">
      <c r="A60" s="16">
        <f t="shared" si="0"/>
        <v>51</v>
      </c>
      <c r="B60" s="17">
        <f t="shared" si="1"/>
        <v>-16725000</v>
      </c>
      <c r="C60" s="12" t="s">
        <v>25</v>
      </c>
      <c r="D60" s="13" t="s">
        <v>36</v>
      </c>
      <c r="E60" s="14">
        <f t="shared" si="6"/>
        <v>514500</v>
      </c>
      <c r="F60" s="15">
        <f t="shared" si="6"/>
        <v>480000</v>
      </c>
      <c r="G60" s="15">
        <f t="shared" si="6"/>
        <v>994500</v>
      </c>
      <c r="H60" s="15"/>
      <c r="I60" s="15"/>
      <c r="J60" s="15"/>
      <c r="K60" s="15">
        <f t="shared" si="3"/>
        <v>-17239500</v>
      </c>
    </row>
    <row r="61" spans="1:11" ht="15.75" x14ac:dyDescent="0.25">
      <c r="A61" s="16">
        <f t="shared" si="0"/>
        <v>52</v>
      </c>
      <c r="B61" s="17">
        <f t="shared" si="1"/>
        <v>-17239500</v>
      </c>
      <c r="C61" s="12" t="s">
        <v>26</v>
      </c>
      <c r="D61" s="13" t="s">
        <v>36</v>
      </c>
      <c r="E61" s="14">
        <f t="shared" si="6"/>
        <v>514500</v>
      </c>
      <c r="F61" s="15">
        <f t="shared" si="6"/>
        <v>480000</v>
      </c>
      <c r="G61" s="15">
        <f t="shared" si="6"/>
        <v>994500</v>
      </c>
      <c r="H61" s="15"/>
      <c r="I61" s="15"/>
      <c r="J61" s="15"/>
      <c r="K61" s="15">
        <f t="shared" si="3"/>
        <v>-17754000</v>
      </c>
    </row>
    <row r="62" spans="1:11" ht="15.75" x14ac:dyDescent="0.25">
      <c r="A62" s="16">
        <f t="shared" si="0"/>
        <v>53</v>
      </c>
      <c r="B62" s="17">
        <f t="shared" si="1"/>
        <v>-17754000</v>
      </c>
      <c r="C62" s="12" t="s">
        <v>16</v>
      </c>
      <c r="D62" s="13" t="s">
        <v>36</v>
      </c>
      <c r="E62" s="14">
        <f t="shared" si="6"/>
        <v>514500</v>
      </c>
      <c r="F62" s="15">
        <f t="shared" si="6"/>
        <v>480000</v>
      </c>
      <c r="G62" s="15">
        <f t="shared" si="6"/>
        <v>994500</v>
      </c>
      <c r="H62" s="15"/>
      <c r="I62" s="15"/>
      <c r="J62" s="15"/>
      <c r="K62" s="15">
        <f t="shared" si="3"/>
        <v>-18268500</v>
      </c>
    </row>
    <row r="63" spans="1:11" ht="15.75" x14ac:dyDescent="0.25">
      <c r="A63" s="16">
        <f t="shared" si="0"/>
        <v>54</v>
      </c>
      <c r="B63" s="17">
        <f t="shared" si="1"/>
        <v>-18268500</v>
      </c>
      <c r="C63" s="12" t="s">
        <v>17</v>
      </c>
      <c r="D63" s="13" t="s">
        <v>61</v>
      </c>
      <c r="E63" s="14">
        <f t="shared" si="6"/>
        <v>514500</v>
      </c>
      <c r="F63" s="15">
        <f t="shared" si="6"/>
        <v>480000</v>
      </c>
      <c r="G63" s="15">
        <f t="shared" si="6"/>
        <v>994500</v>
      </c>
      <c r="H63" s="15"/>
      <c r="I63" s="15"/>
      <c r="J63" s="15"/>
      <c r="K63" s="15">
        <f t="shared" si="3"/>
        <v>-18783000</v>
      </c>
    </row>
    <row r="64" spans="1:11" ht="15.75" x14ac:dyDescent="0.25">
      <c r="A64" s="16">
        <f t="shared" si="0"/>
        <v>55</v>
      </c>
      <c r="B64" s="17">
        <f t="shared" si="1"/>
        <v>-18783000</v>
      </c>
      <c r="C64" s="12" t="s">
        <v>18</v>
      </c>
      <c r="D64" s="13" t="s">
        <v>61</v>
      </c>
      <c r="E64" s="14">
        <f t="shared" si="6"/>
        <v>514500</v>
      </c>
      <c r="F64" s="15">
        <f t="shared" si="6"/>
        <v>480000</v>
      </c>
      <c r="G64" s="15">
        <f t="shared" si="6"/>
        <v>994500</v>
      </c>
      <c r="H64" s="15"/>
      <c r="I64" s="15"/>
      <c r="J64" s="15"/>
      <c r="K64" s="15">
        <f t="shared" si="3"/>
        <v>-19297500</v>
      </c>
    </row>
    <row r="65" spans="1:11" ht="15.75" x14ac:dyDescent="0.25">
      <c r="A65" s="16">
        <f t="shared" si="0"/>
        <v>56</v>
      </c>
      <c r="B65" s="17">
        <f t="shared" si="1"/>
        <v>-19297500</v>
      </c>
      <c r="C65" s="12" t="s">
        <v>27</v>
      </c>
      <c r="D65" s="13" t="s">
        <v>61</v>
      </c>
      <c r="E65" s="14">
        <f t="shared" si="6"/>
        <v>514500</v>
      </c>
      <c r="F65" s="15">
        <f t="shared" si="6"/>
        <v>480000</v>
      </c>
      <c r="G65" s="15">
        <f t="shared" si="6"/>
        <v>994500</v>
      </c>
      <c r="H65" s="15"/>
      <c r="I65" s="15"/>
      <c r="J65" s="15"/>
      <c r="K65" s="15">
        <f t="shared" si="3"/>
        <v>-19812000</v>
      </c>
    </row>
    <row r="66" spans="1:11" ht="15.75" x14ac:dyDescent="0.25">
      <c r="A66" s="16">
        <f t="shared" si="0"/>
        <v>57</v>
      </c>
      <c r="B66" s="17">
        <f t="shared" si="1"/>
        <v>-19812000</v>
      </c>
      <c r="C66" s="12" t="s">
        <v>19</v>
      </c>
      <c r="D66" s="13" t="s">
        <v>61</v>
      </c>
      <c r="E66" s="14">
        <f t="shared" si="6"/>
        <v>514500</v>
      </c>
      <c r="F66" s="15">
        <f t="shared" si="6"/>
        <v>480000</v>
      </c>
      <c r="G66" s="15">
        <f t="shared" si="6"/>
        <v>994500</v>
      </c>
      <c r="H66" s="15"/>
      <c r="I66" s="15"/>
      <c r="J66" s="15"/>
      <c r="K66" s="15">
        <f t="shared" si="3"/>
        <v>-20326500</v>
      </c>
    </row>
    <row r="67" spans="1:11" ht="15.75" x14ac:dyDescent="0.25">
      <c r="A67" s="16">
        <f t="shared" si="0"/>
        <v>58</v>
      </c>
      <c r="B67" s="17">
        <f t="shared" si="1"/>
        <v>-20326500</v>
      </c>
      <c r="C67" s="12" t="s">
        <v>20</v>
      </c>
      <c r="D67" s="13" t="s">
        <v>61</v>
      </c>
      <c r="E67" s="14">
        <f t="shared" si="6"/>
        <v>514500</v>
      </c>
      <c r="F67" s="15">
        <f t="shared" si="6"/>
        <v>480000</v>
      </c>
      <c r="G67" s="15">
        <f t="shared" si="6"/>
        <v>994500</v>
      </c>
      <c r="H67" s="31"/>
      <c r="I67" s="15"/>
      <c r="J67" s="15"/>
      <c r="K67" s="15">
        <f t="shared" si="3"/>
        <v>-20841000</v>
      </c>
    </row>
    <row r="68" spans="1:11" ht="15.75" x14ac:dyDescent="0.25">
      <c r="A68" s="16">
        <f t="shared" si="0"/>
        <v>59</v>
      </c>
      <c r="B68" s="17">
        <f t="shared" si="1"/>
        <v>-20841000</v>
      </c>
      <c r="C68" s="30" t="s">
        <v>21</v>
      </c>
      <c r="D68" s="13" t="s">
        <v>61</v>
      </c>
      <c r="E68" s="14">
        <f t="shared" si="6"/>
        <v>514500</v>
      </c>
      <c r="F68" s="15">
        <f t="shared" si="6"/>
        <v>480000</v>
      </c>
      <c r="G68" s="15">
        <f t="shared" si="6"/>
        <v>994500</v>
      </c>
      <c r="H68" s="15"/>
      <c r="I68" s="15"/>
      <c r="J68" s="15"/>
      <c r="K68" s="15">
        <f t="shared" si="3"/>
        <v>-21355500</v>
      </c>
    </row>
    <row r="69" spans="1:11" ht="15.75" x14ac:dyDescent="0.25">
      <c r="A69" s="16">
        <f t="shared" si="0"/>
        <v>60</v>
      </c>
      <c r="B69" s="17">
        <f t="shared" si="1"/>
        <v>-21355500</v>
      </c>
      <c r="C69" s="12" t="s">
        <v>22</v>
      </c>
      <c r="D69" s="13" t="s">
        <v>61</v>
      </c>
      <c r="E69" s="14">
        <f t="shared" si="6"/>
        <v>514500</v>
      </c>
      <c r="F69" s="15">
        <f t="shared" si="6"/>
        <v>480000</v>
      </c>
      <c r="G69" s="15">
        <f t="shared" si="6"/>
        <v>994500</v>
      </c>
      <c r="H69" s="15"/>
      <c r="I69" s="15"/>
      <c r="J69" s="15"/>
      <c r="K69" s="15">
        <f t="shared" si="3"/>
        <v>-21870000</v>
      </c>
    </row>
    <row r="70" spans="1:11" ht="15.75" x14ac:dyDescent="0.25">
      <c r="A70" s="16">
        <f t="shared" si="0"/>
        <v>61</v>
      </c>
      <c r="B70" s="17">
        <f t="shared" si="1"/>
        <v>-21870000</v>
      </c>
      <c r="C70" s="12" t="s">
        <v>23</v>
      </c>
      <c r="D70" s="13" t="s">
        <v>61</v>
      </c>
      <c r="E70" s="14">
        <f t="shared" si="6"/>
        <v>514500</v>
      </c>
      <c r="F70" s="15">
        <f t="shared" si="6"/>
        <v>480000</v>
      </c>
      <c r="G70" s="15">
        <f t="shared" si="6"/>
        <v>994500</v>
      </c>
      <c r="H70" s="15"/>
      <c r="I70" s="15"/>
      <c r="J70" s="15"/>
      <c r="K70" s="15">
        <f t="shared" si="3"/>
        <v>-22384500</v>
      </c>
    </row>
    <row r="71" spans="1:11" ht="15.75" x14ac:dyDescent="0.25">
      <c r="A71" s="16">
        <f t="shared" si="0"/>
        <v>62</v>
      </c>
      <c r="B71" s="17">
        <f t="shared" si="1"/>
        <v>-22384500</v>
      </c>
      <c r="C71" s="12" t="s">
        <v>24</v>
      </c>
      <c r="D71" s="13" t="s">
        <v>61</v>
      </c>
      <c r="E71" s="14">
        <f t="shared" si="6"/>
        <v>514500</v>
      </c>
      <c r="F71" s="15">
        <f t="shared" si="6"/>
        <v>480000</v>
      </c>
      <c r="G71" s="15">
        <f t="shared" si="6"/>
        <v>994500</v>
      </c>
      <c r="H71" s="15"/>
      <c r="I71" s="15"/>
      <c r="J71" s="15"/>
      <c r="K71" s="15">
        <f t="shared" si="3"/>
        <v>-22899000</v>
      </c>
    </row>
    <row r="72" spans="1:11" ht="15.75" x14ac:dyDescent="0.25">
      <c r="A72" s="16">
        <f t="shared" si="0"/>
        <v>63</v>
      </c>
      <c r="B72" s="17">
        <f t="shared" si="1"/>
        <v>-22899000</v>
      </c>
      <c r="C72" s="12" t="s">
        <v>25</v>
      </c>
      <c r="D72" s="13" t="s">
        <v>61</v>
      </c>
      <c r="E72" s="14">
        <f t="shared" si="6"/>
        <v>514500</v>
      </c>
      <c r="F72" s="15">
        <f t="shared" si="6"/>
        <v>480000</v>
      </c>
      <c r="G72" s="15">
        <f t="shared" si="6"/>
        <v>994500</v>
      </c>
      <c r="H72" s="15"/>
      <c r="I72" s="15"/>
      <c r="J72" s="15"/>
      <c r="K72" s="15">
        <f t="shared" si="3"/>
        <v>-23413500</v>
      </c>
    </row>
    <row r="73" spans="1:11" ht="15.75" x14ac:dyDescent="0.25">
      <c r="A73" s="16">
        <f t="shared" si="0"/>
        <v>64</v>
      </c>
      <c r="B73" s="17">
        <f t="shared" si="1"/>
        <v>-23413500</v>
      </c>
      <c r="C73" s="12" t="s">
        <v>26</v>
      </c>
      <c r="D73" s="13" t="s">
        <v>61</v>
      </c>
      <c r="E73" s="14">
        <f t="shared" si="6"/>
        <v>514500</v>
      </c>
      <c r="F73" s="15">
        <f t="shared" si="6"/>
        <v>480000</v>
      </c>
      <c r="G73" s="15">
        <f t="shared" si="6"/>
        <v>994500</v>
      </c>
      <c r="H73" s="15"/>
      <c r="I73" s="15"/>
      <c r="J73" s="15"/>
      <c r="K73" s="15">
        <f t="shared" si="3"/>
        <v>-23928000</v>
      </c>
    </row>
    <row r="74" spans="1:11" ht="15.75" x14ac:dyDescent="0.25">
      <c r="A74" s="16">
        <f t="shared" si="0"/>
        <v>65</v>
      </c>
      <c r="B74" s="17">
        <f t="shared" si="1"/>
        <v>-23928000</v>
      </c>
      <c r="C74" s="12" t="s">
        <v>16</v>
      </c>
      <c r="D74" s="13" t="s">
        <v>61</v>
      </c>
      <c r="E74" s="14">
        <f t="shared" si="6"/>
        <v>514500</v>
      </c>
      <c r="F74" s="15">
        <f t="shared" si="6"/>
        <v>480000</v>
      </c>
      <c r="G74" s="15">
        <f t="shared" si="6"/>
        <v>994500</v>
      </c>
      <c r="H74" s="15"/>
      <c r="I74" s="15"/>
      <c r="J74" s="15"/>
      <c r="K74" s="15">
        <f t="shared" si="3"/>
        <v>-24442500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-24442500</v>
      </c>
      <c r="C75" s="12" t="s">
        <v>17</v>
      </c>
      <c r="D75" s="13" t="s">
        <v>60</v>
      </c>
      <c r="E75" s="14">
        <f t="shared" ref="E75:G80" si="9">+E74</f>
        <v>514500</v>
      </c>
      <c r="F75" s="15">
        <f t="shared" si="9"/>
        <v>480000</v>
      </c>
      <c r="G75" s="15">
        <f t="shared" si="9"/>
        <v>994500</v>
      </c>
      <c r="H75" s="15"/>
      <c r="I75" s="15"/>
      <c r="J75" s="15"/>
      <c r="K75" s="15">
        <f t="shared" ref="K75:K80" si="10">B75-E75-H75-I75-J75</f>
        <v>-24957000</v>
      </c>
    </row>
    <row r="76" spans="1:11" ht="15.75" x14ac:dyDescent="0.25">
      <c r="A76" s="16">
        <f t="shared" si="7"/>
        <v>67</v>
      </c>
      <c r="B76" s="17">
        <f t="shared" si="8"/>
        <v>-24957000</v>
      </c>
      <c r="C76" s="12" t="s">
        <v>18</v>
      </c>
      <c r="D76" s="13" t="s">
        <v>60</v>
      </c>
      <c r="E76" s="14">
        <f t="shared" si="9"/>
        <v>514500</v>
      </c>
      <c r="F76" s="15">
        <f t="shared" si="9"/>
        <v>480000</v>
      </c>
      <c r="G76" s="15">
        <f t="shared" si="9"/>
        <v>994500</v>
      </c>
      <c r="H76" s="15"/>
      <c r="I76" s="15"/>
      <c r="J76" s="15"/>
      <c r="K76" s="15">
        <f t="shared" si="10"/>
        <v>-25471500</v>
      </c>
    </row>
    <row r="77" spans="1:11" ht="15.75" x14ac:dyDescent="0.25">
      <c r="A77" s="16">
        <f t="shared" si="7"/>
        <v>68</v>
      </c>
      <c r="B77" s="17">
        <f t="shared" si="8"/>
        <v>-25471500</v>
      </c>
      <c r="C77" s="12" t="s">
        <v>27</v>
      </c>
      <c r="D77" s="13" t="s">
        <v>60</v>
      </c>
      <c r="E77" s="14">
        <f t="shared" si="9"/>
        <v>514500</v>
      </c>
      <c r="F77" s="15">
        <f t="shared" si="9"/>
        <v>480000</v>
      </c>
      <c r="G77" s="15">
        <f t="shared" si="9"/>
        <v>994500</v>
      </c>
      <c r="H77" s="15"/>
      <c r="I77" s="15"/>
      <c r="J77" s="15"/>
      <c r="K77" s="15">
        <f t="shared" si="10"/>
        <v>-25986000</v>
      </c>
    </row>
    <row r="78" spans="1:11" ht="15.75" x14ac:dyDescent="0.25">
      <c r="A78" s="16">
        <f t="shared" si="7"/>
        <v>69</v>
      </c>
      <c r="B78" s="17">
        <f t="shared" si="8"/>
        <v>-25986000</v>
      </c>
      <c r="C78" s="12" t="s">
        <v>19</v>
      </c>
      <c r="D78" s="13" t="s">
        <v>60</v>
      </c>
      <c r="E78" s="14">
        <f t="shared" si="9"/>
        <v>514500</v>
      </c>
      <c r="F78" s="15">
        <f t="shared" si="9"/>
        <v>480000</v>
      </c>
      <c r="G78" s="15">
        <f t="shared" si="9"/>
        <v>994500</v>
      </c>
      <c r="H78" s="15"/>
      <c r="I78" s="15"/>
      <c r="J78" s="15"/>
      <c r="K78" s="15">
        <f t="shared" si="10"/>
        <v>-26500500</v>
      </c>
    </row>
    <row r="79" spans="1:11" ht="15.75" x14ac:dyDescent="0.25">
      <c r="A79" s="16">
        <f t="shared" si="7"/>
        <v>70</v>
      </c>
      <c r="B79" s="17">
        <f t="shared" si="8"/>
        <v>-26500500</v>
      </c>
      <c r="C79" s="12" t="s">
        <v>20</v>
      </c>
      <c r="D79" s="13" t="s">
        <v>60</v>
      </c>
      <c r="E79" s="14">
        <f t="shared" si="9"/>
        <v>514500</v>
      </c>
      <c r="F79" s="15">
        <f t="shared" si="9"/>
        <v>480000</v>
      </c>
      <c r="G79" s="15">
        <f t="shared" si="9"/>
        <v>994500</v>
      </c>
      <c r="H79" s="15"/>
      <c r="I79" s="15"/>
      <c r="J79" s="15"/>
      <c r="K79" s="15">
        <f t="shared" si="10"/>
        <v>-27015000</v>
      </c>
    </row>
    <row r="80" spans="1:11" ht="15.75" x14ac:dyDescent="0.25">
      <c r="A80" s="16">
        <f t="shared" si="7"/>
        <v>71</v>
      </c>
      <c r="B80" s="17">
        <f t="shared" si="8"/>
        <v>-27015000</v>
      </c>
      <c r="E80" s="14">
        <f t="shared" si="9"/>
        <v>514500</v>
      </c>
      <c r="F80" s="15">
        <f t="shared" si="9"/>
        <v>480000</v>
      </c>
      <c r="G80" s="15">
        <f t="shared" si="9"/>
        <v>994500</v>
      </c>
      <c r="H80" s="15"/>
      <c r="I80" s="15"/>
      <c r="J80" s="15"/>
      <c r="K80" s="15">
        <f t="shared" si="10"/>
        <v>-27529500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s="2" customFormat="1" x14ac:dyDescent="0.25">
      <c r="A3" s="19" t="s">
        <v>84</v>
      </c>
      <c r="B3" s="19"/>
      <c r="C3" s="19"/>
    </row>
    <row r="4" spans="1:11" s="2" customFormat="1" x14ac:dyDescent="0.25">
      <c r="A4" s="19" t="s">
        <v>85</v>
      </c>
      <c r="B4" s="19"/>
      <c r="C4" s="19" t="s">
        <v>34</v>
      </c>
    </row>
    <row r="5" spans="1:11" s="2" customFormat="1" x14ac:dyDescent="0.25">
      <c r="A5" s="19" t="s">
        <v>2</v>
      </c>
      <c r="B5" s="19"/>
      <c r="C5" s="21">
        <v>87869370</v>
      </c>
      <c r="D5" s="6"/>
    </row>
    <row r="6" spans="1:11" s="2" customFormat="1" x14ac:dyDescent="0.25">
      <c r="A6" s="19" t="s">
        <v>3</v>
      </c>
      <c r="B6" s="19"/>
      <c r="C6" s="20">
        <v>1.2E-2</v>
      </c>
    </row>
    <row r="7" spans="1:11" s="2" customFormat="1" x14ac:dyDescent="0.25">
      <c r="A7" s="19" t="s">
        <v>33</v>
      </c>
      <c r="B7" s="19"/>
      <c r="C7" s="19"/>
    </row>
    <row r="8" spans="1:11" s="2" customFormat="1" x14ac:dyDescent="0.25">
      <c r="A8" s="1" t="s">
        <v>35</v>
      </c>
      <c r="B8" s="1"/>
      <c r="C8" s="1"/>
      <c r="D8" s="2">
        <v>36</v>
      </c>
      <c r="E8" s="7"/>
      <c r="F8" s="8">
        <f>+C5*C6</f>
        <v>1054432.44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87869370</v>
      </c>
      <c r="C10" s="12" t="s">
        <v>23</v>
      </c>
      <c r="D10" s="13" t="s">
        <v>28</v>
      </c>
      <c r="E10" s="14">
        <f>2245500-F10</f>
        <v>1191068</v>
      </c>
      <c r="F10" s="18">
        <v>1054432</v>
      </c>
      <c r="G10" s="15">
        <f>+E10+F10</f>
        <v>2245500</v>
      </c>
      <c r="H10" s="15"/>
      <c r="I10" s="15"/>
      <c r="J10" s="15"/>
      <c r="K10" s="15">
        <f>B10-E10-H10-I10-J10</f>
        <v>86678302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86678302</v>
      </c>
      <c r="C11" s="12" t="s">
        <v>24</v>
      </c>
      <c r="D11" s="13" t="s">
        <v>28</v>
      </c>
      <c r="E11" s="14">
        <f t="shared" ref="E11:G26" si="2">+E10</f>
        <v>1191068</v>
      </c>
      <c r="F11" s="15">
        <f t="shared" si="2"/>
        <v>1054432</v>
      </c>
      <c r="G11" s="15">
        <f t="shared" si="2"/>
        <v>2245500</v>
      </c>
      <c r="H11" s="15"/>
      <c r="I11" s="15"/>
      <c r="J11" s="15"/>
      <c r="K11" s="15">
        <f t="shared" ref="K11:K74" si="3">B11-E11-H11-I11-J11</f>
        <v>85487234</v>
      </c>
    </row>
    <row r="12" spans="1:11" ht="15.75" customHeight="1" x14ac:dyDescent="0.25">
      <c r="A12" s="16">
        <f t="shared" si="0"/>
        <v>3</v>
      </c>
      <c r="B12" s="17">
        <f t="shared" si="1"/>
        <v>85487234</v>
      </c>
      <c r="C12" s="12" t="s">
        <v>25</v>
      </c>
      <c r="D12" s="13" t="s">
        <v>28</v>
      </c>
      <c r="E12" s="14">
        <f t="shared" si="2"/>
        <v>1191068</v>
      </c>
      <c r="F12" s="15">
        <f t="shared" si="2"/>
        <v>1054432</v>
      </c>
      <c r="G12" s="15">
        <f t="shared" si="2"/>
        <v>2245500</v>
      </c>
      <c r="H12" s="15"/>
      <c r="I12" s="15"/>
      <c r="J12" s="15"/>
      <c r="K12" s="15">
        <f t="shared" si="3"/>
        <v>84296166</v>
      </c>
    </row>
    <row r="13" spans="1:11" ht="15.75" customHeight="1" x14ac:dyDescent="0.25">
      <c r="A13" s="16">
        <f t="shared" si="0"/>
        <v>4</v>
      </c>
      <c r="B13" s="17">
        <f t="shared" si="1"/>
        <v>84296166</v>
      </c>
      <c r="C13" s="12" t="s">
        <v>26</v>
      </c>
      <c r="D13" s="13" t="s">
        <v>28</v>
      </c>
      <c r="E13" s="14">
        <f t="shared" si="2"/>
        <v>1191068</v>
      </c>
      <c r="F13" s="15">
        <f t="shared" si="2"/>
        <v>1054432</v>
      </c>
      <c r="G13" s="15">
        <f t="shared" si="2"/>
        <v>2245500</v>
      </c>
      <c r="H13" s="15"/>
      <c r="I13" s="15"/>
      <c r="J13" s="15"/>
      <c r="K13" s="15">
        <f t="shared" si="3"/>
        <v>83105098</v>
      </c>
    </row>
    <row r="14" spans="1:11" ht="15.75" customHeight="1" x14ac:dyDescent="0.25">
      <c r="A14" s="16">
        <f t="shared" si="0"/>
        <v>5</v>
      </c>
      <c r="B14" s="17">
        <f t="shared" si="1"/>
        <v>83105098</v>
      </c>
      <c r="C14" s="12" t="s">
        <v>16</v>
      </c>
      <c r="D14" s="13" t="s">
        <v>28</v>
      </c>
      <c r="E14" s="14">
        <f t="shared" si="2"/>
        <v>1191068</v>
      </c>
      <c r="F14" s="15">
        <f t="shared" si="2"/>
        <v>1054432</v>
      </c>
      <c r="G14" s="15">
        <f t="shared" si="2"/>
        <v>2245500</v>
      </c>
      <c r="H14" s="15"/>
      <c r="I14" s="15"/>
      <c r="J14" s="15"/>
      <c r="K14" s="15">
        <f t="shared" si="3"/>
        <v>81914030</v>
      </c>
    </row>
    <row r="15" spans="1:11" ht="15.75" customHeight="1" x14ac:dyDescent="0.25">
      <c r="A15" s="16">
        <f t="shared" si="0"/>
        <v>6</v>
      </c>
      <c r="B15" s="17">
        <f t="shared" si="1"/>
        <v>81914030</v>
      </c>
      <c r="C15" s="12" t="s">
        <v>17</v>
      </c>
      <c r="D15" s="13" t="s">
        <v>29</v>
      </c>
      <c r="E15" s="14">
        <f t="shared" si="2"/>
        <v>1191068</v>
      </c>
      <c r="F15" s="15">
        <f t="shared" si="2"/>
        <v>1054432</v>
      </c>
      <c r="G15" s="15">
        <f t="shared" si="2"/>
        <v>2245500</v>
      </c>
      <c r="H15" s="15"/>
      <c r="I15" s="15"/>
      <c r="J15" s="15"/>
      <c r="K15" s="15">
        <f t="shared" si="3"/>
        <v>80722962</v>
      </c>
    </row>
    <row r="16" spans="1:11" ht="15.75" customHeight="1" x14ac:dyDescent="0.25">
      <c r="A16" s="16">
        <f t="shared" si="0"/>
        <v>7</v>
      </c>
      <c r="B16" s="17">
        <f t="shared" si="1"/>
        <v>80722962</v>
      </c>
      <c r="C16" s="12" t="s">
        <v>18</v>
      </c>
      <c r="D16" s="13" t="s">
        <v>29</v>
      </c>
      <c r="E16" s="14">
        <f t="shared" si="2"/>
        <v>1191068</v>
      </c>
      <c r="F16" s="15">
        <f t="shared" si="2"/>
        <v>1054432</v>
      </c>
      <c r="G16" s="15">
        <f t="shared" si="2"/>
        <v>2245500</v>
      </c>
      <c r="H16" s="15"/>
      <c r="I16" s="15"/>
      <c r="J16" s="15"/>
      <c r="K16" s="15">
        <f t="shared" si="3"/>
        <v>79531894</v>
      </c>
    </row>
    <row r="17" spans="1:11" ht="15.75" customHeight="1" x14ac:dyDescent="0.25">
      <c r="A17" s="16">
        <f t="shared" si="0"/>
        <v>8</v>
      </c>
      <c r="B17" s="17">
        <f t="shared" si="1"/>
        <v>79531894</v>
      </c>
      <c r="C17" s="12" t="s">
        <v>27</v>
      </c>
      <c r="D17" s="13" t="s">
        <v>29</v>
      </c>
      <c r="E17" s="14">
        <f t="shared" si="2"/>
        <v>1191068</v>
      </c>
      <c r="F17" s="15">
        <f t="shared" si="2"/>
        <v>1054432</v>
      </c>
      <c r="G17" s="15">
        <f t="shared" si="2"/>
        <v>2245500</v>
      </c>
      <c r="H17" s="15"/>
      <c r="I17" s="15"/>
      <c r="J17" s="15"/>
      <c r="K17" s="15">
        <f t="shared" si="3"/>
        <v>78340826</v>
      </c>
    </row>
    <row r="18" spans="1:11" ht="15.75" customHeight="1" x14ac:dyDescent="0.25">
      <c r="A18" s="16">
        <f t="shared" si="0"/>
        <v>9</v>
      </c>
      <c r="B18" s="17">
        <f t="shared" si="1"/>
        <v>78340826</v>
      </c>
      <c r="C18" s="12" t="s">
        <v>19</v>
      </c>
      <c r="D18" s="13" t="s">
        <v>29</v>
      </c>
      <c r="E18" s="14">
        <f t="shared" si="2"/>
        <v>1191068</v>
      </c>
      <c r="F18" s="15">
        <f t="shared" si="2"/>
        <v>1054432</v>
      </c>
      <c r="G18" s="15">
        <f t="shared" si="2"/>
        <v>2245500</v>
      </c>
      <c r="H18" s="15">
        <v>15000000</v>
      </c>
      <c r="I18" s="15"/>
      <c r="J18" s="15"/>
      <c r="K18" s="15">
        <f t="shared" si="3"/>
        <v>62149758</v>
      </c>
    </row>
    <row r="19" spans="1:11" ht="15.75" customHeight="1" x14ac:dyDescent="0.25">
      <c r="A19" s="16">
        <f t="shared" si="0"/>
        <v>10</v>
      </c>
      <c r="B19" s="17">
        <f t="shared" si="1"/>
        <v>62149758</v>
      </c>
      <c r="C19" s="12" t="s">
        <v>20</v>
      </c>
      <c r="D19" s="13" t="s">
        <v>29</v>
      </c>
      <c r="E19" s="14">
        <f t="shared" si="2"/>
        <v>1191068</v>
      </c>
      <c r="F19" s="15">
        <f t="shared" si="2"/>
        <v>1054432</v>
      </c>
      <c r="G19" s="15">
        <f t="shared" si="2"/>
        <v>2245500</v>
      </c>
      <c r="H19" s="31"/>
      <c r="I19" s="15"/>
      <c r="J19" s="15"/>
      <c r="K19" s="15">
        <f t="shared" si="3"/>
        <v>60958690</v>
      </c>
    </row>
    <row r="20" spans="1:11" ht="15.75" customHeight="1" x14ac:dyDescent="0.25">
      <c r="A20" s="16">
        <f t="shared" si="0"/>
        <v>11</v>
      </c>
      <c r="B20" s="17">
        <f t="shared" si="1"/>
        <v>60958690</v>
      </c>
      <c r="C20" s="12" t="s">
        <v>21</v>
      </c>
      <c r="D20" s="13" t="s">
        <v>29</v>
      </c>
      <c r="E20" s="14">
        <f t="shared" si="2"/>
        <v>1191068</v>
      </c>
      <c r="F20" s="15">
        <f t="shared" si="2"/>
        <v>1054432</v>
      </c>
      <c r="G20" s="15">
        <f t="shared" si="2"/>
        <v>2245500</v>
      </c>
      <c r="H20" s="15"/>
      <c r="I20" s="15"/>
      <c r="J20" s="15"/>
      <c r="K20" s="15">
        <f t="shared" si="3"/>
        <v>59767622</v>
      </c>
    </row>
    <row r="21" spans="1:11" ht="15.75" customHeight="1" x14ac:dyDescent="0.25">
      <c r="A21" s="16">
        <f t="shared" si="0"/>
        <v>12</v>
      </c>
      <c r="B21" s="17">
        <f t="shared" si="1"/>
        <v>59767622</v>
      </c>
      <c r="C21" s="12" t="s">
        <v>22</v>
      </c>
      <c r="D21" s="13" t="s">
        <v>29</v>
      </c>
      <c r="E21" s="14">
        <f t="shared" si="2"/>
        <v>1191068</v>
      </c>
      <c r="F21" s="15">
        <f t="shared" si="2"/>
        <v>1054432</v>
      </c>
      <c r="G21" s="15">
        <f t="shared" si="2"/>
        <v>2245500</v>
      </c>
      <c r="H21" s="15"/>
      <c r="I21" s="15"/>
      <c r="J21" s="15"/>
      <c r="K21" s="15">
        <f t="shared" si="3"/>
        <v>58576554</v>
      </c>
    </row>
    <row r="22" spans="1:11" ht="15.75" customHeight="1" x14ac:dyDescent="0.25">
      <c r="A22" s="16">
        <f t="shared" si="0"/>
        <v>13</v>
      </c>
      <c r="B22" s="17">
        <f t="shared" si="1"/>
        <v>58576554</v>
      </c>
      <c r="C22" s="12" t="s">
        <v>23</v>
      </c>
      <c r="D22" s="13" t="s">
        <v>29</v>
      </c>
      <c r="E22" s="14">
        <f t="shared" si="2"/>
        <v>1191068</v>
      </c>
      <c r="F22" s="15">
        <f t="shared" si="2"/>
        <v>1054432</v>
      </c>
      <c r="G22" s="15">
        <f t="shared" si="2"/>
        <v>2245500</v>
      </c>
      <c r="H22" s="15"/>
      <c r="I22" s="15"/>
      <c r="J22" s="15"/>
      <c r="K22" s="15">
        <f t="shared" si="3"/>
        <v>57385486</v>
      </c>
    </row>
    <row r="23" spans="1:11" ht="15.75" customHeight="1" x14ac:dyDescent="0.25">
      <c r="A23" s="16">
        <f t="shared" si="0"/>
        <v>14</v>
      </c>
      <c r="B23" s="17">
        <f t="shared" si="1"/>
        <v>57385486</v>
      </c>
      <c r="C23" s="12" t="s">
        <v>24</v>
      </c>
      <c r="D23" s="13" t="s">
        <v>29</v>
      </c>
      <c r="E23" s="14">
        <f t="shared" si="2"/>
        <v>1191068</v>
      </c>
      <c r="F23" s="15">
        <f t="shared" si="2"/>
        <v>1054432</v>
      </c>
      <c r="G23" s="15">
        <f t="shared" si="2"/>
        <v>2245500</v>
      </c>
      <c r="H23" s="15"/>
      <c r="I23" s="15"/>
      <c r="J23" s="15"/>
      <c r="K23" s="15">
        <f t="shared" si="3"/>
        <v>56194418</v>
      </c>
    </row>
    <row r="24" spans="1:11" ht="15.75" customHeight="1" x14ac:dyDescent="0.25">
      <c r="A24" s="16">
        <f t="shared" si="0"/>
        <v>15</v>
      </c>
      <c r="B24" s="17">
        <f t="shared" si="1"/>
        <v>56194418</v>
      </c>
      <c r="C24" s="12" t="s">
        <v>25</v>
      </c>
      <c r="D24" s="13" t="s">
        <v>29</v>
      </c>
      <c r="E24" s="14">
        <f t="shared" si="2"/>
        <v>1191068</v>
      </c>
      <c r="F24" s="15">
        <f t="shared" si="2"/>
        <v>1054432</v>
      </c>
      <c r="G24" s="15">
        <f t="shared" si="2"/>
        <v>2245500</v>
      </c>
      <c r="H24" s="15"/>
      <c r="I24" s="15"/>
      <c r="J24" s="15"/>
      <c r="K24" s="15">
        <f t="shared" si="3"/>
        <v>55003350</v>
      </c>
    </row>
    <row r="25" spans="1:11" ht="15.75" customHeight="1" x14ac:dyDescent="0.25">
      <c r="A25" s="16">
        <f t="shared" si="0"/>
        <v>16</v>
      </c>
      <c r="B25" s="17">
        <f t="shared" si="1"/>
        <v>55003350</v>
      </c>
      <c r="C25" s="12" t="s">
        <v>26</v>
      </c>
      <c r="D25" s="13" t="s">
        <v>29</v>
      </c>
      <c r="E25" s="14">
        <f t="shared" si="2"/>
        <v>1191068</v>
      </c>
      <c r="F25" s="15">
        <f t="shared" si="2"/>
        <v>1054432</v>
      </c>
      <c r="G25" s="15">
        <f t="shared" si="2"/>
        <v>2245500</v>
      </c>
      <c r="H25" s="15"/>
      <c r="I25" s="15"/>
      <c r="J25" s="15"/>
      <c r="K25" s="15">
        <f t="shared" si="3"/>
        <v>53812282</v>
      </c>
    </row>
    <row r="26" spans="1:11" ht="15.75" customHeight="1" x14ac:dyDescent="0.25">
      <c r="A26" s="16">
        <f t="shared" si="0"/>
        <v>17</v>
      </c>
      <c r="B26" s="17">
        <f t="shared" si="1"/>
        <v>53812282</v>
      </c>
      <c r="C26" s="12" t="s">
        <v>16</v>
      </c>
      <c r="D26" s="13" t="s">
        <v>29</v>
      </c>
      <c r="E26" s="14">
        <f t="shared" si="2"/>
        <v>1191068</v>
      </c>
      <c r="F26" s="15">
        <f t="shared" si="2"/>
        <v>1054432</v>
      </c>
      <c r="G26" s="15">
        <f t="shared" si="2"/>
        <v>2245500</v>
      </c>
      <c r="H26" s="15"/>
      <c r="I26" s="15"/>
      <c r="J26" s="15"/>
      <c r="K26" s="15">
        <f t="shared" si="3"/>
        <v>52621214</v>
      </c>
    </row>
    <row r="27" spans="1:11" ht="15.75" customHeight="1" x14ac:dyDescent="0.25">
      <c r="A27" s="16">
        <f t="shared" si="0"/>
        <v>18</v>
      </c>
      <c r="B27" s="17">
        <f t="shared" si="1"/>
        <v>52621214</v>
      </c>
      <c r="C27" s="12" t="s">
        <v>17</v>
      </c>
      <c r="D27" s="13" t="s">
        <v>30</v>
      </c>
      <c r="E27" s="14">
        <f t="shared" ref="E27:G42" si="4">+E26</f>
        <v>1191068</v>
      </c>
      <c r="F27" s="15">
        <f t="shared" si="4"/>
        <v>1054432</v>
      </c>
      <c r="G27" s="15">
        <f t="shared" si="4"/>
        <v>2245500</v>
      </c>
      <c r="H27" s="15"/>
      <c r="I27" s="15"/>
      <c r="J27" s="15"/>
      <c r="K27" s="15">
        <f t="shared" si="3"/>
        <v>51430146</v>
      </c>
    </row>
    <row r="28" spans="1:11" ht="15.75" customHeight="1" x14ac:dyDescent="0.25">
      <c r="A28" s="16">
        <f t="shared" si="0"/>
        <v>19</v>
      </c>
      <c r="B28" s="17">
        <f t="shared" si="1"/>
        <v>51430146</v>
      </c>
      <c r="C28" s="12" t="s">
        <v>18</v>
      </c>
      <c r="D28" s="13" t="s">
        <v>30</v>
      </c>
      <c r="E28" s="14">
        <f t="shared" si="4"/>
        <v>1191068</v>
      </c>
      <c r="F28" s="15">
        <f t="shared" si="4"/>
        <v>1054432</v>
      </c>
      <c r="G28" s="15">
        <f t="shared" si="4"/>
        <v>2245500</v>
      </c>
      <c r="H28" s="15"/>
      <c r="I28" s="15"/>
      <c r="J28" s="15"/>
      <c r="K28" s="15">
        <f t="shared" si="3"/>
        <v>50239078</v>
      </c>
    </row>
    <row r="29" spans="1:11" ht="15.75" customHeight="1" x14ac:dyDescent="0.25">
      <c r="A29" s="16">
        <f t="shared" si="0"/>
        <v>20</v>
      </c>
      <c r="B29" s="17">
        <f t="shared" si="1"/>
        <v>50239078</v>
      </c>
      <c r="C29" s="12" t="s">
        <v>27</v>
      </c>
      <c r="D29" s="13" t="s">
        <v>30</v>
      </c>
      <c r="E29" s="14">
        <f t="shared" si="4"/>
        <v>1191068</v>
      </c>
      <c r="F29" s="15">
        <f t="shared" si="4"/>
        <v>1054432</v>
      </c>
      <c r="G29" s="15">
        <f t="shared" si="4"/>
        <v>2245500</v>
      </c>
      <c r="H29" s="15"/>
      <c r="I29" s="15"/>
      <c r="J29" s="15"/>
      <c r="K29" s="15">
        <f t="shared" si="3"/>
        <v>49048010</v>
      </c>
    </row>
    <row r="30" spans="1:11" ht="15.75" customHeight="1" x14ac:dyDescent="0.25">
      <c r="A30" s="16">
        <f t="shared" si="0"/>
        <v>21</v>
      </c>
      <c r="B30" s="17">
        <f t="shared" si="1"/>
        <v>49048010</v>
      </c>
      <c r="C30" s="12" t="s">
        <v>19</v>
      </c>
      <c r="D30" s="13" t="s">
        <v>30</v>
      </c>
      <c r="E30" s="14">
        <f t="shared" si="4"/>
        <v>1191068</v>
      </c>
      <c r="F30" s="15">
        <f t="shared" si="4"/>
        <v>1054432</v>
      </c>
      <c r="G30" s="15">
        <f t="shared" si="4"/>
        <v>2245500</v>
      </c>
      <c r="H30" s="15">
        <v>15000000</v>
      </c>
      <c r="I30" s="15"/>
      <c r="J30" s="15"/>
      <c r="K30" s="15">
        <f t="shared" si="3"/>
        <v>32856942</v>
      </c>
    </row>
    <row r="31" spans="1:11" ht="15.75" customHeight="1" x14ac:dyDescent="0.25">
      <c r="A31" s="16">
        <f t="shared" si="0"/>
        <v>22</v>
      </c>
      <c r="B31" s="17">
        <f t="shared" si="1"/>
        <v>32856942</v>
      </c>
      <c r="C31" s="12" t="s">
        <v>20</v>
      </c>
      <c r="D31" s="13" t="s">
        <v>30</v>
      </c>
      <c r="E31" s="14">
        <f t="shared" si="4"/>
        <v>1191068</v>
      </c>
      <c r="F31" s="15">
        <f t="shared" si="4"/>
        <v>1054432</v>
      </c>
      <c r="G31" s="15">
        <f t="shared" si="4"/>
        <v>2245500</v>
      </c>
      <c r="H31" s="31"/>
      <c r="I31" s="15"/>
      <c r="J31" s="15"/>
      <c r="K31" s="15">
        <f t="shared" si="3"/>
        <v>31665874</v>
      </c>
    </row>
    <row r="32" spans="1:11" ht="15.75" customHeight="1" x14ac:dyDescent="0.25">
      <c r="A32" s="16">
        <f t="shared" si="0"/>
        <v>23</v>
      </c>
      <c r="B32" s="17">
        <f t="shared" si="1"/>
        <v>31665874</v>
      </c>
      <c r="C32" s="12" t="s">
        <v>21</v>
      </c>
      <c r="D32" s="13" t="s">
        <v>30</v>
      </c>
      <c r="E32" s="14">
        <f t="shared" si="4"/>
        <v>1191068</v>
      </c>
      <c r="F32" s="15">
        <f t="shared" si="4"/>
        <v>1054432</v>
      </c>
      <c r="G32" s="15">
        <f t="shared" si="4"/>
        <v>2245500</v>
      </c>
      <c r="H32" s="15"/>
      <c r="I32" s="15"/>
      <c r="J32" s="15"/>
      <c r="K32" s="15">
        <f t="shared" si="3"/>
        <v>30474806</v>
      </c>
    </row>
    <row r="33" spans="1:11" ht="15.75" customHeight="1" x14ac:dyDescent="0.25">
      <c r="A33" s="16">
        <f t="shared" si="0"/>
        <v>24</v>
      </c>
      <c r="B33" s="17">
        <f t="shared" si="1"/>
        <v>30474806</v>
      </c>
      <c r="C33" s="12" t="s">
        <v>22</v>
      </c>
      <c r="D33" s="13" t="s">
        <v>30</v>
      </c>
      <c r="E33" s="14">
        <f t="shared" si="4"/>
        <v>1191068</v>
      </c>
      <c r="F33" s="15">
        <f t="shared" si="4"/>
        <v>1054432</v>
      </c>
      <c r="G33" s="15">
        <f t="shared" si="4"/>
        <v>2245500</v>
      </c>
      <c r="H33" s="15"/>
      <c r="I33" s="15"/>
      <c r="J33" s="15"/>
      <c r="K33" s="15">
        <f t="shared" si="3"/>
        <v>29283738</v>
      </c>
    </row>
    <row r="34" spans="1:11" ht="15.75" customHeight="1" x14ac:dyDescent="0.25">
      <c r="A34" s="16">
        <f t="shared" si="0"/>
        <v>25</v>
      </c>
      <c r="B34" s="17">
        <f t="shared" si="1"/>
        <v>29283738</v>
      </c>
      <c r="C34" s="12" t="s">
        <v>23</v>
      </c>
      <c r="D34" s="13" t="s">
        <v>30</v>
      </c>
      <c r="E34" s="14">
        <f t="shared" si="4"/>
        <v>1191068</v>
      </c>
      <c r="F34" s="15">
        <f t="shared" si="4"/>
        <v>1054432</v>
      </c>
      <c r="G34" s="15">
        <f t="shared" si="4"/>
        <v>2245500</v>
      </c>
      <c r="H34" s="15"/>
      <c r="I34" s="15"/>
      <c r="J34" s="15"/>
      <c r="K34" s="15">
        <f t="shared" si="3"/>
        <v>28092670</v>
      </c>
    </row>
    <row r="35" spans="1:11" ht="15.75" customHeight="1" x14ac:dyDescent="0.25">
      <c r="A35" s="16">
        <f t="shared" si="0"/>
        <v>26</v>
      </c>
      <c r="B35" s="17">
        <f t="shared" si="1"/>
        <v>28092670</v>
      </c>
      <c r="C35" s="12" t="s">
        <v>24</v>
      </c>
      <c r="D35" s="13" t="s">
        <v>30</v>
      </c>
      <c r="E35" s="14">
        <f t="shared" si="4"/>
        <v>1191068</v>
      </c>
      <c r="F35" s="15">
        <f t="shared" si="4"/>
        <v>1054432</v>
      </c>
      <c r="G35" s="15">
        <f t="shared" si="4"/>
        <v>2245500</v>
      </c>
      <c r="H35" s="15"/>
      <c r="I35" s="15"/>
      <c r="J35" s="15"/>
      <c r="K35" s="15">
        <f t="shared" si="3"/>
        <v>26901602</v>
      </c>
    </row>
    <row r="36" spans="1:11" ht="15.75" customHeight="1" x14ac:dyDescent="0.25">
      <c r="A36" s="16">
        <f t="shared" si="0"/>
        <v>27</v>
      </c>
      <c r="B36" s="17">
        <f t="shared" si="1"/>
        <v>26901602</v>
      </c>
      <c r="C36" s="12" t="s">
        <v>25</v>
      </c>
      <c r="D36" s="13" t="s">
        <v>30</v>
      </c>
      <c r="E36" s="14">
        <f t="shared" si="4"/>
        <v>1191068</v>
      </c>
      <c r="F36" s="15">
        <f t="shared" si="4"/>
        <v>1054432</v>
      </c>
      <c r="G36" s="15">
        <f t="shared" si="4"/>
        <v>2245500</v>
      </c>
      <c r="H36" s="15"/>
      <c r="I36" s="15"/>
      <c r="J36" s="15"/>
      <c r="K36" s="15">
        <f t="shared" si="3"/>
        <v>25710534</v>
      </c>
    </row>
    <row r="37" spans="1:11" ht="15.75" customHeight="1" x14ac:dyDescent="0.25">
      <c r="A37" s="16">
        <f t="shared" si="0"/>
        <v>28</v>
      </c>
      <c r="B37" s="17">
        <f t="shared" si="1"/>
        <v>25710534</v>
      </c>
      <c r="C37" s="12" t="s">
        <v>26</v>
      </c>
      <c r="D37" s="13" t="s">
        <v>30</v>
      </c>
      <c r="E37" s="14">
        <f t="shared" si="4"/>
        <v>1191068</v>
      </c>
      <c r="F37" s="15">
        <f t="shared" si="4"/>
        <v>1054432</v>
      </c>
      <c r="G37" s="15">
        <f t="shared" si="4"/>
        <v>2245500</v>
      </c>
      <c r="H37" s="15"/>
      <c r="I37" s="15"/>
      <c r="J37" s="15"/>
      <c r="K37" s="15">
        <f t="shared" si="3"/>
        <v>24519466</v>
      </c>
    </row>
    <row r="38" spans="1:11" ht="15.75" customHeight="1" x14ac:dyDescent="0.25">
      <c r="A38" s="16">
        <f t="shared" si="0"/>
        <v>29</v>
      </c>
      <c r="B38" s="17">
        <f t="shared" si="1"/>
        <v>24519466</v>
      </c>
      <c r="C38" s="12" t="s">
        <v>16</v>
      </c>
      <c r="D38" s="13" t="s">
        <v>30</v>
      </c>
      <c r="E38" s="14">
        <f t="shared" si="4"/>
        <v>1191068</v>
      </c>
      <c r="F38" s="15">
        <f t="shared" si="4"/>
        <v>1054432</v>
      </c>
      <c r="G38" s="15">
        <f t="shared" si="4"/>
        <v>2245500</v>
      </c>
      <c r="H38" s="15"/>
      <c r="I38" s="15"/>
      <c r="J38" s="15"/>
      <c r="K38" s="15">
        <f t="shared" si="3"/>
        <v>23328398</v>
      </c>
    </row>
    <row r="39" spans="1:11" ht="15.75" customHeight="1" x14ac:dyDescent="0.25">
      <c r="A39" s="16">
        <f t="shared" si="0"/>
        <v>30</v>
      </c>
      <c r="B39" s="17">
        <f t="shared" si="1"/>
        <v>23328398</v>
      </c>
      <c r="C39" s="12" t="s">
        <v>17</v>
      </c>
      <c r="D39" s="13" t="s">
        <v>31</v>
      </c>
      <c r="E39" s="14">
        <f t="shared" si="4"/>
        <v>1191068</v>
      </c>
      <c r="F39" s="15">
        <f t="shared" si="4"/>
        <v>1054432</v>
      </c>
      <c r="G39" s="15">
        <f t="shared" si="4"/>
        <v>2245500</v>
      </c>
      <c r="H39" s="15"/>
      <c r="I39" s="15"/>
      <c r="J39" s="15"/>
      <c r="K39" s="15">
        <f t="shared" si="3"/>
        <v>22137330</v>
      </c>
    </row>
    <row r="40" spans="1:11" ht="15.75" customHeight="1" x14ac:dyDescent="0.25">
      <c r="A40" s="16">
        <f t="shared" si="0"/>
        <v>31</v>
      </c>
      <c r="B40" s="17">
        <f t="shared" si="1"/>
        <v>22137330</v>
      </c>
      <c r="C40" s="12" t="s">
        <v>18</v>
      </c>
      <c r="D40" s="13" t="s">
        <v>31</v>
      </c>
      <c r="E40" s="14">
        <f t="shared" si="4"/>
        <v>1191068</v>
      </c>
      <c r="F40" s="15">
        <f t="shared" si="4"/>
        <v>1054432</v>
      </c>
      <c r="G40" s="15">
        <f t="shared" si="4"/>
        <v>2245500</v>
      </c>
      <c r="H40" s="15"/>
      <c r="I40" s="15"/>
      <c r="J40" s="15"/>
      <c r="K40" s="15">
        <f t="shared" si="3"/>
        <v>20946262</v>
      </c>
    </row>
    <row r="41" spans="1:11" ht="15.75" customHeight="1" x14ac:dyDescent="0.25">
      <c r="A41" s="16">
        <f t="shared" si="0"/>
        <v>32</v>
      </c>
      <c r="B41" s="17">
        <f t="shared" si="1"/>
        <v>20946262</v>
      </c>
      <c r="C41" s="12" t="s">
        <v>27</v>
      </c>
      <c r="D41" s="13" t="s">
        <v>31</v>
      </c>
      <c r="E41" s="14">
        <f t="shared" si="4"/>
        <v>1191068</v>
      </c>
      <c r="F41" s="15">
        <f t="shared" si="4"/>
        <v>1054432</v>
      </c>
      <c r="G41" s="15">
        <f t="shared" si="4"/>
        <v>2245500</v>
      </c>
      <c r="H41" s="15"/>
      <c r="I41" s="15"/>
      <c r="J41" s="15"/>
      <c r="K41" s="15">
        <f t="shared" si="3"/>
        <v>19755194</v>
      </c>
    </row>
    <row r="42" spans="1:11" ht="15.75" customHeight="1" x14ac:dyDescent="0.25">
      <c r="A42" s="16">
        <f t="shared" si="0"/>
        <v>33</v>
      </c>
      <c r="B42" s="17">
        <f t="shared" si="1"/>
        <v>19755194</v>
      </c>
      <c r="C42" s="12" t="s">
        <v>19</v>
      </c>
      <c r="D42" s="13" t="s">
        <v>31</v>
      </c>
      <c r="E42" s="14">
        <f t="shared" si="4"/>
        <v>1191068</v>
      </c>
      <c r="F42" s="15">
        <f t="shared" si="4"/>
        <v>1054432</v>
      </c>
      <c r="G42" s="15">
        <f t="shared" si="4"/>
        <v>2245500</v>
      </c>
      <c r="H42" s="15">
        <v>15000000</v>
      </c>
      <c r="I42" s="15"/>
      <c r="J42" s="15"/>
      <c r="K42" s="15">
        <f t="shared" si="3"/>
        <v>3564126</v>
      </c>
    </row>
    <row r="43" spans="1:11" ht="15.75" customHeight="1" x14ac:dyDescent="0.25">
      <c r="A43" s="16">
        <f t="shared" si="0"/>
        <v>34</v>
      </c>
      <c r="B43" s="17">
        <f t="shared" si="1"/>
        <v>3564126</v>
      </c>
      <c r="C43" s="12" t="s">
        <v>20</v>
      </c>
      <c r="D43" s="13" t="s">
        <v>31</v>
      </c>
      <c r="E43" s="14">
        <f t="shared" ref="E43:G58" si="5">+E42</f>
        <v>1191068</v>
      </c>
      <c r="F43" s="15">
        <f t="shared" si="5"/>
        <v>1054432</v>
      </c>
      <c r="G43" s="15">
        <f t="shared" si="5"/>
        <v>2245500</v>
      </c>
      <c r="H43" s="31"/>
      <c r="I43" s="15"/>
      <c r="J43" s="15"/>
      <c r="K43" s="15">
        <f t="shared" si="3"/>
        <v>2373058</v>
      </c>
    </row>
    <row r="44" spans="1:11" ht="15.75" customHeight="1" x14ac:dyDescent="0.25">
      <c r="A44" s="16">
        <f t="shared" si="0"/>
        <v>35</v>
      </c>
      <c r="B44" s="17">
        <f t="shared" si="1"/>
        <v>2373058</v>
      </c>
      <c r="C44" s="30" t="s">
        <v>21</v>
      </c>
      <c r="D44" s="13" t="s">
        <v>31</v>
      </c>
      <c r="E44" s="14">
        <f t="shared" si="5"/>
        <v>1191068</v>
      </c>
      <c r="F44" s="15">
        <f t="shared" si="5"/>
        <v>1054432</v>
      </c>
      <c r="G44" s="15">
        <f t="shared" si="5"/>
        <v>2245500</v>
      </c>
      <c r="H44" s="15"/>
      <c r="I44" s="15"/>
      <c r="J44" s="15"/>
      <c r="K44" s="15">
        <f t="shared" si="3"/>
        <v>1181990</v>
      </c>
    </row>
    <row r="45" spans="1:11" ht="15.75" customHeight="1" x14ac:dyDescent="0.25">
      <c r="A45" s="16">
        <f t="shared" si="0"/>
        <v>36</v>
      </c>
      <c r="B45" s="17">
        <f t="shared" si="1"/>
        <v>1181990</v>
      </c>
      <c r="C45" s="12" t="s">
        <v>22</v>
      </c>
      <c r="D45" s="13" t="s">
        <v>31</v>
      </c>
      <c r="E45" s="14">
        <f t="shared" si="5"/>
        <v>1191068</v>
      </c>
      <c r="F45" s="15">
        <f t="shared" si="5"/>
        <v>1054432</v>
      </c>
      <c r="G45" s="15">
        <f t="shared" si="5"/>
        <v>2245500</v>
      </c>
      <c r="H45" s="15"/>
      <c r="I45" s="15"/>
      <c r="J45" s="15"/>
      <c r="K45" s="15">
        <f t="shared" si="3"/>
        <v>-9078</v>
      </c>
    </row>
    <row r="46" spans="1:11" ht="15.75" x14ac:dyDescent="0.25">
      <c r="A46" s="16">
        <f t="shared" si="0"/>
        <v>37</v>
      </c>
      <c r="B46" s="17">
        <f t="shared" si="1"/>
        <v>-9078</v>
      </c>
      <c r="C46" s="12" t="s">
        <v>23</v>
      </c>
      <c r="D46" s="13" t="s">
        <v>31</v>
      </c>
      <c r="E46" s="14">
        <f t="shared" si="5"/>
        <v>1191068</v>
      </c>
      <c r="F46" s="15">
        <f t="shared" si="5"/>
        <v>1054432</v>
      </c>
      <c r="G46" s="15">
        <f t="shared" si="5"/>
        <v>2245500</v>
      </c>
      <c r="H46" s="15"/>
      <c r="I46" s="15"/>
      <c r="J46" s="15"/>
      <c r="K46" s="15">
        <f t="shared" si="3"/>
        <v>-1200146</v>
      </c>
    </row>
    <row r="47" spans="1:11" ht="15.75" x14ac:dyDescent="0.25">
      <c r="A47" s="16">
        <f t="shared" si="0"/>
        <v>38</v>
      </c>
      <c r="B47" s="17">
        <f t="shared" si="1"/>
        <v>-1200146</v>
      </c>
      <c r="C47" s="12" t="s">
        <v>24</v>
      </c>
      <c r="D47" s="13" t="s">
        <v>31</v>
      </c>
      <c r="E47" s="14">
        <f t="shared" si="5"/>
        <v>1191068</v>
      </c>
      <c r="F47" s="15">
        <f t="shared" si="5"/>
        <v>1054432</v>
      </c>
      <c r="G47" s="15">
        <f t="shared" si="5"/>
        <v>2245500</v>
      </c>
      <c r="H47" s="15"/>
      <c r="I47" s="15"/>
      <c r="J47" s="15"/>
      <c r="K47" s="15">
        <f t="shared" si="3"/>
        <v>-2391214</v>
      </c>
    </row>
    <row r="48" spans="1:11" ht="15.75" x14ac:dyDescent="0.25">
      <c r="A48" s="16">
        <f t="shared" si="0"/>
        <v>39</v>
      </c>
      <c r="B48" s="17">
        <f t="shared" si="1"/>
        <v>-2391214</v>
      </c>
      <c r="C48" s="12" t="s">
        <v>25</v>
      </c>
      <c r="D48" s="13" t="s">
        <v>31</v>
      </c>
      <c r="E48" s="14">
        <f t="shared" si="5"/>
        <v>1191068</v>
      </c>
      <c r="F48" s="15">
        <f t="shared" si="5"/>
        <v>1054432</v>
      </c>
      <c r="G48" s="15">
        <f t="shared" si="5"/>
        <v>2245500</v>
      </c>
      <c r="H48" s="15"/>
      <c r="I48" s="15"/>
      <c r="J48" s="15"/>
      <c r="K48" s="15">
        <f t="shared" si="3"/>
        <v>-3582282</v>
      </c>
    </row>
    <row r="49" spans="1:11" ht="15.75" x14ac:dyDescent="0.25">
      <c r="A49" s="16">
        <f t="shared" si="0"/>
        <v>40</v>
      </c>
      <c r="B49" s="17">
        <f t="shared" si="1"/>
        <v>-3582282</v>
      </c>
      <c r="C49" s="12" t="s">
        <v>26</v>
      </c>
      <c r="D49" s="13" t="s">
        <v>31</v>
      </c>
      <c r="E49" s="14">
        <f t="shared" si="5"/>
        <v>1191068</v>
      </c>
      <c r="F49" s="15">
        <f t="shared" si="5"/>
        <v>1054432</v>
      </c>
      <c r="G49" s="15">
        <f t="shared" si="5"/>
        <v>2245500</v>
      </c>
      <c r="H49" s="15"/>
      <c r="I49" s="15"/>
      <c r="J49" s="15"/>
      <c r="K49" s="15">
        <f t="shared" si="3"/>
        <v>-4773350</v>
      </c>
    </row>
    <row r="50" spans="1:11" ht="15.75" x14ac:dyDescent="0.25">
      <c r="A50" s="16">
        <f t="shared" si="0"/>
        <v>41</v>
      </c>
      <c r="B50" s="17">
        <f t="shared" si="1"/>
        <v>-4773350</v>
      </c>
      <c r="C50" s="12" t="s">
        <v>16</v>
      </c>
      <c r="D50" s="13" t="s">
        <v>31</v>
      </c>
      <c r="E50" s="14">
        <f t="shared" si="5"/>
        <v>1191068</v>
      </c>
      <c r="F50" s="15">
        <f t="shared" si="5"/>
        <v>1054432</v>
      </c>
      <c r="G50" s="15">
        <f t="shared" si="5"/>
        <v>2245500</v>
      </c>
      <c r="H50" s="15"/>
      <c r="I50" s="15"/>
      <c r="J50" s="15"/>
      <c r="K50" s="15">
        <f t="shared" si="3"/>
        <v>-5964418</v>
      </c>
    </row>
    <row r="51" spans="1:11" ht="15.75" x14ac:dyDescent="0.25">
      <c r="A51" s="16">
        <f t="shared" si="0"/>
        <v>42</v>
      </c>
      <c r="B51" s="17">
        <f t="shared" si="1"/>
        <v>-5964418</v>
      </c>
      <c r="C51" s="12" t="s">
        <v>17</v>
      </c>
      <c r="D51" s="13" t="s">
        <v>36</v>
      </c>
      <c r="E51" s="14">
        <f t="shared" si="5"/>
        <v>1191068</v>
      </c>
      <c r="F51" s="15">
        <f t="shared" si="5"/>
        <v>1054432</v>
      </c>
      <c r="G51" s="15">
        <f t="shared" si="5"/>
        <v>2245500</v>
      </c>
      <c r="H51" s="15"/>
      <c r="I51" s="15"/>
      <c r="J51" s="15"/>
      <c r="K51" s="15">
        <f t="shared" si="3"/>
        <v>-7155486</v>
      </c>
    </row>
    <row r="52" spans="1:11" ht="15.75" x14ac:dyDescent="0.25">
      <c r="A52" s="16">
        <f t="shared" si="0"/>
        <v>43</v>
      </c>
      <c r="B52" s="17">
        <f t="shared" si="1"/>
        <v>-7155486</v>
      </c>
      <c r="C52" s="12" t="s">
        <v>18</v>
      </c>
      <c r="D52" s="13" t="s">
        <v>36</v>
      </c>
      <c r="E52" s="14">
        <f t="shared" si="5"/>
        <v>1191068</v>
      </c>
      <c r="F52" s="15">
        <f t="shared" si="5"/>
        <v>1054432</v>
      </c>
      <c r="G52" s="15">
        <f t="shared" si="5"/>
        <v>2245500</v>
      </c>
      <c r="H52" s="15"/>
      <c r="I52" s="15"/>
      <c r="J52" s="15"/>
      <c r="K52" s="15">
        <f t="shared" si="3"/>
        <v>-8346554</v>
      </c>
    </row>
    <row r="53" spans="1:11" ht="15.75" x14ac:dyDescent="0.25">
      <c r="A53" s="16">
        <f t="shared" si="0"/>
        <v>44</v>
      </c>
      <c r="B53" s="17">
        <f t="shared" si="1"/>
        <v>-8346554</v>
      </c>
      <c r="C53" s="12" t="s">
        <v>27</v>
      </c>
      <c r="D53" s="13" t="s">
        <v>36</v>
      </c>
      <c r="E53" s="14">
        <f t="shared" si="5"/>
        <v>1191068</v>
      </c>
      <c r="F53" s="15">
        <f t="shared" si="5"/>
        <v>1054432</v>
      </c>
      <c r="G53" s="15">
        <f t="shared" si="5"/>
        <v>2245500</v>
      </c>
      <c r="H53" s="15"/>
      <c r="I53" s="15"/>
      <c r="J53" s="15"/>
      <c r="K53" s="15">
        <f t="shared" si="3"/>
        <v>-9537622</v>
      </c>
    </row>
    <row r="54" spans="1:11" ht="15.75" x14ac:dyDescent="0.25">
      <c r="A54" s="16">
        <f t="shared" si="0"/>
        <v>45</v>
      </c>
      <c r="B54" s="17">
        <f t="shared" si="1"/>
        <v>-9537622</v>
      </c>
      <c r="C54" s="12" t="s">
        <v>19</v>
      </c>
      <c r="D54" s="13" t="s">
        <v>36</v>
      </c>
      <c r="E54" s="14">
        <f t="shared" si="5"/>
        <v>1191068</v>
      </c>
      <c r="F54" s="15">
        <f t="shared" si="5"/>
        <v>1054432</v>
      </c>
      <c r="G54" s="15">
        <f t="shared" si="5"/>
        <v>2245500</v>
      </c>
      <c r="H54" s="15"/>
      <c r="I54" s="15"/>
      <c r="J54" s="15"/>
      <c r="K54" s="15">
        <f t="shared" si="3"/>
        <v>-10728690</v>
      </c>
    </row>
    <row r="55" spans="1:11" ht="15.75" x14ac:dyDescent="0.25">
      <c r="A55" s="16">
        <f t="shared" si="0"/>
        <v>46</v>
      </c>
      <c r="B55" s="17">
        <f t="shared" si="1"/>
        <v>-10728690</v>
      </c>
      <c r="C55" s="12" t="s">
        <v>20</v>
      </c>
      <c r="D55" s="13" t="s">
        <v>36</v>
      </c>
      <c r="E55" s="14">
        <f t="shared" si="5"/>
        <v>1191068</v>
      </c>
      <c r="F55" s="15">
        <f t="shared" si="5"/>
        <v>1054432</v>
      </c>
      <c r="G55" s="15">
        <f t="shared" si="5"/>
        <v>2245500</v>
      </c>
      <c r="H55" s="31"/>
      <c r="I55" s="15"/>
      <c r="J55" s="15"/>
      <c r="K55" s="15">
        <f t="shared" si="3"/>
        <v>-11919758</v>
      </c>
    </row>
    <row r="56" spans="1:11" ht="15.75" x14ac:dyDescent="0.25">
      <c r="A56" s="16">
        <f t="shared" si="0"/>
        <v>47</v>
      </c>
      <c r="B56" s="17">
        <f t="shared" si="1"/>
        <v>-11919758</v>
      </c>
      <c r="C56" s="30" t="s">
        <v>21</v>
      </c>
      <c r="D56" s="13" t="s">
        <v>36</v>
      </c>
      <c r="E56" s="14">
        <f t="shared" si="5"/>
        <v>1191068</v>
      </c>
      <c r="F56" s="15">
        <f t="shared" si="5"/>
        <v>1054432</v>
      </c>
      <c r="G56" s="15">
        <f t="shared" si="5"/>
        <v>2245500</v>
      </c>
      <c r="H56" s="15"/>
      <c r="I56" s="15"/>
      <c r="J56" s="15"/>
      <c r="K56" s="15">
        <f t="shared" si="3"/>
        <v>-13110826</v>
      </c>
    </row>
    <row r="57" spans="1:11" ht="15.75" x14ac:dyDescent="0.25">
      <c r="A57" s="16">
        <f t="shared" si="0"/>
        <v>48</v>
      </c>
      <c r="B57" s="17">
        <f t="shared" si="1"/>
        <v>-13110826</v>
      </c>
      <c r="C57" s="12" t="s">
        <v>22</v>
      </c>
      <c r="D57" s="13" t="s">
        <v>36</v>
      </c>
      <c r="E57" s="14">
        <f t="shared" si="5"/>
        <v>1191068</v>
      </c>
      <c r="F57" s="15">
        <f t="shared" si="5"/>
        <v>1054432</v>
      </c>
      <c r="G57" s="15">
        <f t="shared" si="5"/>
        <v>2245500</v>
      </c>
      <c r="H57" s="15"/>
      <c r="I57" s="15"/>
      <c r="J57" s="15"/>
      <c r="K57" s="15">
        <f t="shared" si="3"/>
        <v>-14301894</v>
      </c>
    </row>
    <row r="58" spans="1:11" ht="15.75" x14ac:dyDescent="0.25">
      <c r="A58" s="16">
        <f t="shared" si="0"/>
        <v>49</v>
      </c>
      <c r="B58" s="17">
        <f t="shared" si="1"/>
        <v>-14301894</v>
      </c>
      <c r="C58" s="12" t="s">
        <v>23</v>
      </c>
      <c r="D58" s="13" t="s">
        <v>36</v>
      </c>
      <c r="E58" s="14">
        <f t="shared" si="5"/>
        <v>1191068</v>
      </c>
      <c r="F58" s="15">
        <f t="shared" si="5"/>
        <v>1054432</v>
      </c>
      <c r="G58" s="15">
        <f t="shared" si="5"/>
        <v>2245500</v>
      </c>
      <c r="H58" s="15"/>
      <c r="I58" s="15"/>
      <c r="J58" s="15"/>
      <c r="K58" s="15">
        <f t="shared" si="3"/>
        <v>-15492962</v>
      </c>
    </row>
    <row r="59" spans="1:11" ht="15.75" x14ac:dyDescent="0.25">
      <c r="A59" s="16">
        <f t="shared" si="0"/>
        <v>50</v>
      </c>
      <c r="B59" s="17">
        <f t="shared" si="1"/>
        <v>-15492962</v>
      </c>
      <c r="C59" s="12" t="s">
        <v>24</v>
      </c>
      <c r="D59" s="13" t="s">
        <v>36</v>
      </c>
      <c r="E59" s="14">
        <f t="shared" ref="E59:G74" si="6">+E58</f>
        <v>1191068</v>
      </c>
      <c r="F59" s="15">
        <f t="shared" si="6"/>
        <v>1054432</v>
      </c>
      <c r="G59" s="15">
        <f t="shared" si="6"/>
        <v>2245500</v>
      </c>
      <c r="H59" s="15"/>
      <c r="I59" s="15"/>
      <c r="J59" s="15"/>
      <c r="K59" s="15">
        <f t="shared" si="3"/>
        <v>-16684030</v>
      </c>
    </row>
    <row r="60" spans="1:11" ht="15.75" x14ac:dyDescent="0.25">
      <c r="A60" s="16">
        <f t="shared" si="0"/>
        <v>51</v>
      </c>
      <c r="B60" s="17">
        <f t="shared" si="1"/>
        <v>-16684030</v>
      </c>
      <c r="C60" s="12" t="s">
        <v>25</v>
      </c>
      <c r="D60" s="13" t="s">
        <v>36</v>
      </c>
      <c r="E60" s="14">
        <f t="shared" si="6"/>
        <v>1191068</v>
      </c>
      <c r="F60" s="15">
        <f t="shared" si="6"/>
        <v>1054432</v>
      </c>
      <c r="G60" s="15">
        <f t="shared" si="6"/>
        <v>2245500</v>
      </c>
      <c r="H60" s="15"/>
      <c r="I60" s="15"/>
      <c r="J60" s="15"/>
      <c r="K60" s="15">
        <f t="shared" si="3"/>
        <v>-17875098</v>
      </c>
    </row>
    <row r="61" spans="1:11" ht="15.75" x14ac:dyDescent="0.25">
      <c r="A61" s="16">
        <f t="shared" si="0"/>
        <v>52</v>
      </c>
      <c r="B61" s="17">
        <f t="shared" si="1"/>
        <v>-17875098</v>
      </c>
      <c r="C61" s="12" t="s">
        <v>26</v>
      </c>
      <c r="D61" s="13" t="s">
        <v>36</v>
      </c>
      <c r="E61" s="14">
        <f t="shared" si="6"/>
        <v>1191068</v>
      </c>
      <c r="F61" s="15">
        <f t="shared" si="6"/>
        <v>1054432</v>
      </c>
      <c r="G61" s="15">
        <f t="shared" si="6"/>
        <v>2245500</v>
      </c>
      <c r="H61" s="15"/>
      <c r="I61" s="15"/>
      <c r="J61" s="15"/>
      <c r="K61" s="15">
        <f t="shared" si="3"/>
        <v>-19066166</v>
      </c>
    </row>
    <row r="62" spans="1:11" ht="15.75" x14ac:dyDescent="0.25">
      <c r="A62" s="16">
        <f t="shared" si="0"/>
        <v>53</v>
      </c>
      <c r="B62" s="17">
        <f t="shared" si="1"/>
        <v>-19066166</v>
      </c>
      <c r="C62" s="12" t="s">
        <v>16</v>
      </c>
      <c r="D62" s="13" t="s">
        <v>36</v>
      </c>
      <c r="E62" s="14">
        <f t="shared" si="6"/>
        <v>1191068</v>
      </c>
      <c r="F62" s="15">
        <f t="shared" si="6"/>
        <v>1054432</v>
      </c>
      <c r="G62" s="15">
        <f t="shared" si="6"/>
        <v>2245500</v>
      </c>
      <c r="H62" s="15"/>
      <c r="I62" s="15"/>
      <c r="J62" s="15"/>
      <c r="K62" s="15">
        <f t="shared" si="3"/>
        <v>-20257234</v>
      </c>
    </row>
    <row r="63" spans="1:11" ht="15.75" x14ac:dyDescent="0.25">
      <c r="A63" s="16">
        <f t="shared" si="0"/>
        <v>54</v>
      </c>
      <c r="B63" s="17">
        <f t="shared" si="1"/>
        <v>-20257234</v>
      </c>
      <c r="C63" s="12" t="s">
        <v>17</v>
      </c>
      <c r="D63" s="13" t="s">
        <v>61</v>
      </c>
      <c r="E63" s="14">
        <f t="shared" si="6"/>
        <v>1191068</v>
      </c>
      <c r="F63" s="15">
        <f t="shared" si="6"/>
        <v>1054432</v>
      </c>
      <c r="G63" s="15">
        <f t="shared" si="6"/>
        <v>2245500</v>
      </c>
      <c r="H63" s="15"/>
      <c r="I63" s="15"/>
      <c r="J63" s="15"/>
      <c r="K63" s="15">
        <f t="shared" si="3"/>
        <v>-21448302</v>
      </c>
    </row>
    <row r="64" spans="1:11" ht="15.75" x14ac:dyDescent="0.25">
      <c r="A64" s="16">
        <f t="shared" si="0"/>
        <v>55</v>
      </c>
      <c r="B64" s="17">
        <f t="shared" si="1"/>
        <v>-21448302</v>
      </c>
      <c r="C64" s="12" t="s">
        <v>18</v>
      </c>
      <c r="D64" s="13" t="s">
        <v>61</v>
      </c>
      <c r="E64" s="14">
        <f t="shared" si="6"/>
        <v>1191068</v>
      </c>
      <c r="F64" s="15">
        <f t="shared" si="6"/>
        <v>1054432</v>
      </c>
      <c r="G64" s="15">
        <f t="shared" si="6"/>
        <v>2245500</v>
      </c>
      <c r="H64" s="15"/>
      <c r="I64" s="15"/>
      <c r="J64" s="15"/>
      <c r="K64" s="15">
        <f t="shared" si="3"/>
        <v>-22639370</v>
      </c>
    </row>
    <row r="65" spans="1:11" ht="15.75" x14ac:dyDescent="0.25">
      <c r="A65" s="16">
        <f t="shared" si="0"/>
        <v>56</v>
      </c>
      <c r="B65" s="17">
        <f t="shared" si="1"/>
        <v>-22639370</v>
      </c>
      <c r="C65" s="12" t="s">
        <v>27</v>
      </c>
      <c r="D65" s="13" t="s">
        <v>61</v>
      </c>
      <c r="E65" s="14">
        <f t="shared" si="6"/>
        <v>1191068</v>
      </c>
      <c r="F65" s="15">
        <f t="shared" si="6"/>
        <v>1054432</v>
      </c>
      <c r="G65" s="15">
        <f t="shared" si="6"/>
        <v>2245500</v>
      </c>
      <c r="H65" s="15"/>
      <c r="I65" s="15"/>
      <c r="J65" s="15"/>
      <c r="K65" s="15">
        <f t="shared" si="3"/>
        <v>-23830438</v>
      </c>
    </row>
    <row r="66" spans="1:11" ht="15.75" x14ac:dyDescent="0.25">
      <c r="A66" s="16">
        <f t="shared" si="0"/>
        <v>57</v>
      </c>
      <c r="B66" s="17">
        <f t="shared" si="1"/>
        <v>-23830438</v>
      </c>
      <c r="C66" s="12" t="s">
        <v>19</v>
      </c>
      <c r="D66" s="13" t="s">
        <v>61</v>
      </c>
      <c r="E66" s="14">
        <f t="shared" si="6"/>
        <v>1191068</v>
      </c>
      <c r="F66" s="15">
        <f t="shared" si="6"/>
        <v>1054432</v>
      </c>
      <c r="G66" s="15">
        <f t="shared" si="6"/>
        <v>2245500</v>
      </c>
      <c r="H66" s="15"/>
      <c r="I66" s="15"/>
      <c r="J66" s="15"/>
      <c r="K66" s="15">
        <f t="shared" si="3"/>
        <v>-25021506</v>
      </c>
    </row>
    <row r="67" spans="1:11" ht="15.75" x14ac:dyDescent="0.25">
      <c r="A67" s="16">
        <f t="shared" si="0"/>
        <v>58</v>
      </c>
      <c r="B67" s="17">
        <f t="shared" si="1"/>
        <v>-25021506</v>
      </c>
      <c r="C67" s="12" t="s">
        <v>20</v>
      </c>
      <c r="D67" s="13" t="s">
        <v>61</v>
      </c>
      <c r="E67" s="14">
        <f t="shared" si="6"/>
        <v>1191068</v>
      </c>
      <c r="F67" s="15">
        <f t="shared" si="6"/>
        <v>1054432</v>
      </c>
      <c r="G67" s="15">
        <f t="shared" si="6"/>
        <v>2245500</v>
      </c>
      <c r="H67" s="31"/>
      <c r="I67" s="15"/>
      <c r="J67" s="15"/>
      <c r="K67" s="15">
        <f t="shared" si="3"/>
        <v>-26212574</v>
      </c>
    </row>
    <row r="68" spans="1:11" ht="15.75" x14ac:dyDescent="0.25">
      <c r="A68" s="16">
        <f t="shared" si="0"/>
        <v>59</v>
      </c>
      <c r="B68" s="17">
        <f t="shared" si="1"/>
        <v>-26212574</v>
      </c>
      <c r="C68" s="30" t="s">
        <v>21</v>
      </c>
      <c r="D68" s="13" t="s">
        <v>61</v>
      </c>
      <c r="E68" s="14">
        <f t="shared" si="6"/>
        <v>1191068</v>
      </c>
      <c r="F68" s="15">
        <f t="shared" si="6"/>
        <v>1054432</v>
      </c>
      <c r="G68" s="15">
        <f t="shared" si="6"/>
        <v>2245500</v>
      </c>
      <c r="H68" s="15"/>
      <c r="I68" s="15"/>
      <c r="J68" s="15"/>
      <c r="K68" s="15">
        <f t="shared" si="3"/>
        <v>-27403642</v>
      </c>
    </row>
    <row r="69" spans="1:11" ht="15.75" x14ac:dyDescent="0.25">
      <c r="A69" s="16">
        <f t="shared" si="0"/>
        <v>60</v>
      </c>
      <c r="B69" s="17">
        <f t="shared" si="1"/>
        <v>-27403642</v>
      </c>
      <c r="C69" s="12" t="s">
        <v>22</v>
      </c>
      <c r="D69" s="13" t="s">
        <v>61</v>
      </c>
      <c r="E69" s="14">
        <f t="shared" si="6"/>
        <v>1191068</v>
      </c>
      <c r="F69" s="15">
        <f t="shared" si="6"/>
        <v>1054432</v>
      </c>
      <c r="G69" s="15">
        <f t="shared" si="6"/>
        <v>2245500</v>
      </c>
      <c r="H69" s="15"/>
      <c r="I69" s="15"/>
      <c r="J69" s="15"/>
      <c r="K69" s="15">
        <f t="shared" si="3"/>
        <v>-28594710</v>
      </c>
    </row>
    <row r="70" spans="1:11" ht="15.75" x14ac:dyDescent="0.25">
      <c r="A70" s="16">
        <f t="shared" si="0"/>
        <v>61</v>
      </c>
      <c r="B70" s="17">
        <f t="shared" si="1"/>
        <v>-28594710</v>
      </c>
      <c r="C70" s="12" t="s">
        <v>23</v>
      </c>
      <c r="D70" s="13" t="s">
        <v>61</v>
      </c>
      <c r="E70" s="14">
        <f t="shared" si="6"/>
        <v>1191068</v>
      </c>
      <c r="F70" s="15">
        <f t="shared" si="6"/>
        <v>1054432</v>
      </c>
      <c r="G70" s="15">
        <f t="shared" si="6"/>
        <v>2245500</v>
      </c>
      <c r="H70" s="15"/>
      <c r="I70" s="15"/>
      <c r="J70" s="15"/>
      <c r="K70" s="15">
        <f t="shared" si="3"/>
        <v>-29785778</v>
      </c>
    </row>
    <row r="71" spans="1:11" ht="15.75" x14ac:dyDescent="0.25">
      <c r="A71" s="16">
        <f t="shared" si="0"/>
        <v>62</v>
      </c>
      <c r="B71" s="17">
        <f t="shared" si="1"/>
        <v>-29785778</v>
      </c>
      <c r="C71" s="12" t="s">
        <v>24</v>
      </c>
      <c r="D71" s="13" t="s">
        <v>61</v>
      </c>
      <c r="E71" s="14">
        <f t="shared" si="6"/>
        <v>1191068</v>
      </c>
      <c r="F71" s="15">
        <f t="shared" si="6"/>
        <v>1054432</v>
      </c>
      <c r="G71" s="15">
        <f t="shared" si="6"/>
        <v>2245500</v>
      </c>
      <c r="H71" s="15"/>
      <c r="I71" s="15"/>
      <c r="J71" s="15"/>
      <c r="K71" s="15">
        <f t="shared" si="3"/>
        <v>-30976846</v>
      </c>
    </row>
    <row r="72" spans="1:11" ht="15.75" x14ac:dyDescent="0.25">
      <c r="A72" s="16">
        <f t="shared" si="0"/>
        <v>63</v>
      </c>
      <c r="B72" s="17">
        <f t="shared" si="1"/>
        <v>-30976846</v>
      </c>
      <c r="C72" s="12" t="s">
        <v>25</v>
      </c>
      <c r="D72" s="13" t="s">
        <v>61</v>
      </c>
      <c r="E72" s="14">
        <f t="shared" si="6"/>
        <v>1191068</v>
      </c>
      <c r="F72" s="15">
        <f t="shared" si="6"/>
        <v>1054432</v>
      </c>
      <c r="G72" s="15">
        <f t="shared" si="6"/>
        <v>2245500</v>
      </c>
      <c r="H72" s="15"/>
      <c r="I72" s="15"/>
      <c r="J72" s="15"/>
      <c r="K72" s="15">
        <f t="shared" si="3"/>
        <v>-32167914</v>
      </c>
    </row>
    <row r="73" spans="1:11" ht="15.75" x14ac:dyDescent="0.25">
      <c r="A73" s="16">
        <f t="shared" si="0"/>
        <v>64</v>
      </c>
      <c r="B73" s="17">
        <f t="shared" si="1"/>
        <v>-32167914</v>
      </c>
      <c r="C73" s="12" t="s">
        <v>26</v>
      </c>
      <c r="D73" s="13" t="s">
        <v>61</v>
      </c>
      <c r="E73" s="14">
        <f t="shared" si="6"/>
        <v>1191068</v>
      </c>
      <c r="F73" s="15">
        <f t="shared" si="6"/>
        <v>1054432</v>
      </c>
      <c r="G73" s="15">
        <f t="shared" si="6"/>
        <v>2245500</v>
      </c>
      <c r="H73" s="15"/>
      <c r="I73" s="15"/>
      <c r="J73" s="15"/>
      <c r="K73" s="15">
        <f t="shared" si="3"/>
        <v>-33358982</v>
      </c>
    </row>
    <row r="74" spans="1:11" ht="15.75" x14ac:dyDescent="0.25">
      <c r="A74" s="16">
        <f t="shared" si="0"/>
        <v>65</v>
      </c>
      <c r="B74" s="17">
        <f t="shared" si="1"/>
        <v>-33358982</v>
      </c>
      <c r="C74" s="12" t="s">
        <v>16</v>
      </c>
      <c r="D74" s="13" t="s">
        <v>61</v>
      </c>
      <c r="E74" s="14">
        <f t="shared" si="6"/>
        <v>1191068</v>
      </c>
      <c r="F74" s="15">
        <f t="shared" si="6"/>
        <v>1054432</v>
      </c>
      <c r="G74" s="15">
        <f t="shared" si="6"/>
        <v>2245500</v>
      </c>
      <c r="H74" s="15"/>
      <c r="I74" s="15"/>
      <c r="J74" s="15"/>
      <c r="K74" s="15">
        <f t="shared" si="3"/>
        <v>-34550050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-34550050</v>
      </c>
      <c r="C75" s="12" t="s">
        <v>17</v>
      </c>
      <c r="D75" s="13" t="s">
        <v>60</v>
      </c>
      <c r="E75" s="14">
        <f t="shared" ref="E75:G80" si="9">+E74</f>
        <v>1191068</v>
      </c>
      <c r="F75" s="15">
        <f t="shared" si="9"/>
        <v>1054432</v>
      </c>
      <c r="G75" s="15">
        <f t="shared" si="9"/>
        <v>2245500</v>
      </c>
      <c r="H75" s="15"/>
      <c r="I75" s="15"/>
      <c r="J75" s="15"/>
      <c r="K75" s="15">
        <f t="shared" ref="K75:K80" si="10">B75-E75-H75-I75-J75</f>
        <v>-35741118</v>
      </c>
    </row>
    <row r="76" spans="1:11" ht="15.75" x14ac:dyDescent="0.25">
      <c r="A76" s="16">
        <f t="shared" si="7"/>
        <v>67</v>
      </c>
      <c r="B76" s="17">
        <f t="shared" si="8"/>
        <v>-35741118</v>
      </c>
      <c r="C76" s="12" t="s">
        <v>18</v>
      </c>
      <c r="D76" s="13" t="s">
        <v>60</v>
      </c>
      <c r="E76" s="14">
        <f t="shared" si="9"/>
        <v>1191068</v>
      </c>
      <c r="F76" s="15">
        <f t="shared" si="9"/>
        <v>1054432</v>
      </c>
      <c r="G76" s="15">
        <f t="shared" si="9"/>
        <v>2245500</v>
      </c>
      <c r="H76" s="15"/>
      <c r="I76" s="15"/>
      <c r="J76" s="15"/>
      <c r="K76" s="15">
        <f t="shared" si="10"/>
        <v>-36932186</v>
      </c>
    </row>
    <row r="77" spans="1:11" ht="15.75" x14ac:dyDescent="0.25">
      <c r="A77" s="16">
        <f t="shared" si="7"/>
        <v>68</v>
      </c>
      <c r="B77" s="17">
        <f t="shared" si="8"/>
        <v>-36932186</v>
      </c>
      <c r="C77" s="12" t="s">
        <v>27</v>
      </c>
      <c r="D77" s="13" t="s">
        <v>60</v>
      </c>
      <c r="E77" s="14">
        <f t="shared" si="9"/>
        <v>1191068</v>
      </c>
      <c r="F77" s="15">
        <f t="shared" si="9"/>
        <v>1054432</v>
      </c>
      <c r="G77" s="15">
        <f t="shared" si="9"/>
        <v>2245500</v>
      </c>
      <c r="H77" s="15"/>
      <c r="I77" s="15"/>
      <c r="J77" s="15"/>
      <c r="K77" s="15">
        <f t="shared" si="10"/>
        <v>-38123254</v>
      </c>
    </row>
    <row r="78" spans="1:11" ht="15.75" x14ac:dyDescent="0.25">
      <c r="A78" s="16">
        <f t="shared" si="7"/>
        <v>69</v>
      </c>
      <c r="B78" s="17">
        <f t="shared" si="8"/>
        <v>-38123254</v>
      </c>
      <c r="C78" s="12" t="s">
        <v>19</v>
      </c>
      <c r="D78" s="13" t="s">
        <v>60</v>
      </c>
      <c r="E78" s="14">
        <f t="shared" si="9"/>
        <v>1191068</v>
      </c>
      <c r="F78" s="15">
        <f t="shared" si="9"/>
        <v>1054432</v>
      </c>
      <c r="G78" s="15">
        <f t="shared" si="9"/>
        <v>2245500</v>
      </c>
      <c r="H78" s="15"/>
      <c r="I78" s="15"/>
      <c r="J78" s="15"/>
      <c r="K78" s="15">
        <f t="shared" si="10"/>
        <v>-39314322</v>
      </c>
    </row>
    <row r="79" spans="1:11" ht="15.75" x14ac:dyDescent="0.25">
      <c r="A79" s="16">
        <f t="shared" si="7"/>
        <v>70</v>
      </c>
      <c r="B79" s="17">
        <f t="shared" si="8"/>
        <v>-39314322</v>
      </c>
      <c r="C79" s="12" t="s">
        <v>20</v>
      </c>
      <c r="D79" s="13" t="s">
        <v>60</v>
      </c>
      <c r="E79" s="14">
        <f t="shared" si="9"/>
        <v>1191068</v>
      </c>
      <c r="F79" s="15">
        <f t="shared" si="9"/>
        <v>1054432</v>
      </c>
      <c r="G79" s="15">
        <f t="shared" si="9"/>
        <v>2245500</v>
      </c>
      <c r="H79" s="15"/>
      <c r="I79" s="15"/>
      <c r="J79" s="15"/>
      <c r="K79" s="15">
        <f t="shared" si="10"/>
        <v>-40505390</v>
      </c>
    </row>
    <row r="80" spans="1:11" ht="15.75" x14ac:dyDescent="0.25">
      <c r="A80" s="16">
        <f t="shared" si="7"/>
        <v>71</v>
      </c>
      <c r="B80" s="17">
        <f t="shared" si="8"/>
        <v>-40505390</v>
      </c>
      <c r="E80" s="14">
        <f t="shared" si="9"/>
        <v>1191068</v>
      </c>
      <c r="F80" s="15">
        <f t="shared" si="9"/>
        <v>1054432</v>
      </c>
      <c r="G80" s="15">
        <f t="shared" si="9"/>
        <v>2245500</v>
      </c>
      <c r="H80" s="15"/>
      <c r="I80" s="15"/>
      <c r="J80" s="15"/>
      <c r="K80" s="15">
        <f t="shared" si="10"/>
        <v>-41696458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G4" sqref="G4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s="2" customFormat="1" x14ac:dyDescent="0.25">
      <c r="A3" s="19" t="s">
        <v>84</v>
      </c>
      <c r="B3" s="19"/>
      <c r="C3" s="19"/>
    </row>
    <row r="4" spans="1:11" s="2" customFormat="1" x14ac:dyDescent="0.25">
      <c r="A4" s="19" t="s">
        <v>85</v>
      </c>
      <c r="B4" s="19"/>
      <c r="C4" s="19" t="s">
        <v>34</v>
      </c>
    </row>
    <row r="5" spans="1:11" s="2" customFormat="1" x14ac:dyDescent="0.25">
      <c r="A5" s="19" t="s">
        <v>2</v>
      </c>
      <c r="B5" s="19"/>
      <c r="C5" s="21">
        <v>79858533</v>
      </c>
      <c r="D5" s="6"/>
    </row>
    <row r="6" spans="1:11" s="2" customFormat="1" x14ac:dyDescent="0.25">
      <c r="A6" s="19" t="s">
        <v>3</v>
      </c>
      <c r="B6" s="19"/>
      <c r="C6" s="20">
        <v>1.2E-2</v>
      </c>
    </row>
    <row r="7" spans="1:11" s="2" customFormat="1" x14ac:dyDescent="0.25">
      <c r="A7" s="19" t="s">
        <v>116</v>
      </c>
      <c r="B7" s="19"/>
      <c r="C7" s="19"/>
    </row>
    <row r="8" spans="1:11" s="2" customFormat="1" x14ac:dyDescent="0.25">
      <c r="A8" s="1" t="s">
        <v>40</v>
      </c>
      <c r="B8" s="1"/>
      <c r="C8" s="1"/>
      <c r="D8" s="2">
        <v>36</v>
      </c>
      <c r="E8" s="7"/>
      <c r="F8" s="8">
        <f>+C5*C6</f>
        <v>958302.39600000007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79858533</v>
      </c>
      <c r="C10" s="12" t="s">
        <v>22</v>
      </c>
      <c r="D10" s="13" t="s">
        <v>93</v>
      </c>
      <c r="E10" s="14">
        <f>2400000-F10</f>
        <v>1441698</v>
      </c>
      <c r="F10" s="18">
        <v>958302</v>
      </c>
      <c r="G10" s="15">
        <f>+E10+F10</f>
        <v>2400000</v>
      </c>
      <c r="H10" s="15"/>
      <c r="I10" s="15"/>
      <c r="J10" s="15"/>
      <c r="K10" s="15">
        <f>B10-E10-H10-I10-J10</f>
        <v>78416835</v>
      </c>
    </row>
    <row r="11" spans="1:11" ht="15.75" customHeight="1" x14ac:dyDescent="0.25">
      <c r="A11" s="16">
        <f t="shared" ref="A11:A63" si="0">+A10+1</f>
        <v>2</v>
      </c>
      <c r="B11" s="17">
        <f t="shared" ref="B11:B63" si="1">+K10</f>
        <v>78416835</v>
      </c>
      <c r="C11" s="12" t="s">
        <v>23</v>
      </c>
      <c r="D11" s="13" t="s">
        <v>93</v>
      </c>
      <c r="E11" s="14">
        <f t="shared" ref="E11:G26" si="2">+E10</f>
        <v>1441698</v>
      </c>
      <c r="F11" s="15">
        <f t="shared" si="2"/>
        <v>958302</v>
      </c>
      <c r="G11" s="15">
        <f t="shared" si="2"/>
        <v>2400000</v>
      </c>
      <c r="H11" s="15"/>
      <c r="I11" s="15"/>
      <c r="J11" s="15"/>
      <c r="K11" s="15">
        <f t="shared" ref="K11:K63" si="3">B11-E11-H11-I11-J11</f>
        <v>76975137</v>
      </c>
    </row>
    <row r="12" spans="1:11" ht="15.75" customHeight="1" x14ac:dyDescent="0.25">
      <c r="A12" s="16">
        <f t="shared" si="0"/>
        <v>3</v>
      </c>
      <c r="B12" s="17">
        <f t="shared" si="1"/>
        <v>76975137</v>
      </c>
      <c r="C12" s="12" t="s">
        <v>24</v>
      </c>
      <c r="D12" s="13" t="s">
        <v>93</v>
      </c>
      <c r="E12" s="14">
        <f t="shared" si="2"/>
        <v>1441698</v>
      </c>
      <c r="F12" s="15">
        <f t="shared" si="2"/>
        <v>958302</v>
      </c>
      <c r="G12" s="15">
        <f t="shared" si="2"/>
        <v>2400000</v>
      </c>
      <c r="H12" s="15"/>
      <c r="I12" s="15"/>
      <c r="J12" s="15"/>
      <c r="K12" s="15">
        <f t="shared" si="3"/>
        <v>75533439</v>
      </c>
    </row>
    <row r="13" spans="1:11" ht="15.75" customHeight="1" x14ac:dyDescent="0.25">
      <c r="A13" s="16">
        <f t="shared" si="0"/>
        <v>4</v>
      </c>
      <c r="B13" s="17">
        <f t="shared" si="1"/>
        <v>75533439</v>
      </c>
      <c r="C13" s="12" t="s">
        <v>25</v>
      </c>
      <c r="D13" s="13" t="s">
        <v>93</v>
      </c>
      <c r="E13" s="14">
        <f t="shared" si="2"/>
        <v>1441698</v>
      </c>
      <c r="F13" s="15">
        <f t="shared" si="2"/>
        <v>958302</v>
      </c>
      <c r="G13" s="15">
        <f t="shared" si="2"/>
        <v>2400000</v>
      </c>
      <c r="H13" s="15"/>
      <c r="I13" s="15"/>
      <c r="J13" s="15"/>
      <c r="K13" s="15">
        <f t="shared" si="3"/>
        <v>74091741</v>
      </c>
    </row>
    <row r="14" spans="1:11" ht="15.75" customHeight="1" x14ac:dyDescent="0.25">
      <c r="A14" s="16">
        <f t="shared" si="0"/>
        <v>5</v>
      </c>
      <c r="B14" s="17">
        <f t="shared" si="1"/>
        <v>74091741</v>
      </c>
      <c r="C14" s="12" t="s">
        <v>26</v>
      </c>
      <c r="D14" s="13" t="s">
        <v>93</v>
      </c>
      <c r="E14" s="14">
        <f t="shared" si="2"/>
        <v>1441698</v>
      </c>
      <c r="F14" s="15">
        <f t="shared" si="2"/>
        <v>958302</v>
      </c>
      <c r="G14" s="15">
        <f t="shared" si="2"/>
        <v>2400000</v>
      </c>
      <c r="H14" s="15"/>
      <c r="I14" s="15"/>
      <c r="J14" s="15"/>
      <c r="K14" s="15">
        <f t="shared" si="3"/>
        <v>72650043</v>
      </c>
    </row>
    <row r="15" spans="1:11" ht="15.75" customHeight="1" x14ac:dyDescent="0.25">
      <c r="A15" s="16">
        <f t="shared" si="0"/>
        <v>6</v>
      </c>
      <c r="B15" s="17">
        <f t="shared" si="1"/>
        <v>72650043</v>
      </c>
      <c r="C15" s="12" t="s">
        <v>16</v>
      </c>
      <c r="D15" s="13" t="s">
        <v>93</v>
      </c>
      <c r="E15" s="14">
        <f t="shared" si="2"/>
        <v>1441698</v>
      </c>
      <c r="F15" s="15">
        <f t="shared" si="2"/>
        <v>958302</v>
      </c>
      <c r="G15" s="15">
        <f t="shared" si="2"/>
        <v>2400000</v>
      </c>
      <c r="H15" s="15"/>
      <c r="I15" s="15"/>
      <c r="J15" s="15"/>
      <c r="K15" s="15">
        <f t="shared" si="3"/>
        <v>71208345</v>
      </c>
    </row>
    <row r="16" spans="1:11" ht="15.75" customHeight="1" x14ac:dyDescent="0.25">
      <c r="A16" s="16">
        <f t="shared" si="0"/>
        <v>7</v>
      </c>
      <c r="B16" s="17">
        <f t="shared" si="1"/>
        <v>71208345</v>
      </c>
      <c r="C16" s="12" t="s">
        <v>17</v>
      </c>
      <c r="D16" s="13" t="s">
        <v>28</v>
      </c>
      <c r="E16" s="14">
        <f t="shared" si="2"/>
        <v>1441698</v>
      </c>
      <c r="F16" s="15">
        <f t="shared" si="2"/>
        <v>958302</v>
      </c>
      <c r="G16" s="15">
        <f t="shared" si="2"/>
        <v>2400000</v>
      </c>
      <c r="H16" s="15"/>
      <c r="I16" s="15"/>
      <c r="J16" s="15"/>
      <c r="K16" s="15">
        <f t="shared" si="3"/>
        <v>69766647</v>
      </c>
    </row>
    <row r="17" spans="1:11" ht="15.75" customHeight="1" x14ac:dyDescent="0.25">
      <c r="A17" s="16">
        <f t="shared" si="0"/>
        <v>8</v>
      </c>
      <c r="B17" s="17">
        <f t="shared" si="1"/>
        <v>69766647</v>
      </c>
      <c r="C17" s="12" t="s">
        <v>18</v>
      </c>
      <c r="D17" s="13" t="s">
        <v>28</v>
      </c>
      <c r="E17" s="14">
        <f t="shared" si="2"/>
        <v>1441698</v>
      </c>
      <c r="F17" s="15">
        <f t="shared" si="2"/>
        <v>958302</v>
      </c>
      <c r="G17" s="15">
        <f t="shared" si="2"/>
        <v>2400000</v>
      </c>
      <c r="H17" s="15"/>
      <c r="I17" s="15"/>
      <c r="J17" s="15"/>
      <c r="K17" s="15">
        <f t="shared" si="3"/>
        <v>68324949</v>
      </c>
    </row>
    <row r="18" spans="1:11" ht="15.75" customHeight="1" x14ac:dyDescent="0.25">
      <c r="A18" s="16">
        <f t="shared" si="0"/>
        <v>9</v>
      </c>
      <c r="B18" s="17">
        <f t="shared" si="1"/>
        <v>68324949</v>
      </c>
      <c r="C18" s="12" t="s">
        <v>27</v>
      </c>
      <c r="D18" s="13" t="s">
        <v>28</v>
      </c>
      <c r="E18" s="14">
        <f t="shared" si="2"/>
        <v>1441698</v>
      </c>
      <c r="F18" s="15">
        <f t="shared" si="2"/>
        <v>958302</v>
      </c>
      <c r="G18" s="15">
        <f t="shared" si="2"/>
        <v>2400000</v>
      </c>
      <c r="H18" s="15"/>
      <c r="I18" s="15"/>
      <c r="J18" s="15"/>
      <c r="K18" s="15">
        <f t="shared" si="3"/>
        <v>66883251</v>
      </c>
    </row>
    <row r="19" spans="1:11" ht="15.75" customHeight="1" x14ac:dyDescent="0.25">
      <c r="A19" s="16">
        <f t="shared" si="0"/>
        <v>10</v>
      </c>
      <c r="B19" s="17">
        <f t="shared" si="1"/>
        <v>66883251</v>
      </c>
      <c r="C19" s="12" t="s">
        <v>19</v>
      </c>
      <c r="D19" s="13" t="s">
        <v>28</v>
      </c>
      <c r="E19" s="14">
        <f t="shared" si="2"/>
        <v>1441698</v>
      </c>
      <c r="F19" s="15">
        <f t="shared" si="2"/>
        <v>958302</v>
      </c>
      <c r="G19" s="15">
        <f t="shared" si="2"/>
        <v>2400000</v>
      </c>
      <c r="H19" s="31">
        <v>15000000</v>
      </c>
      <c r="I19" s="15"/>
      <c r="J19" s="15"/>
      <c r="K19" s="15">
        <f t="shared" si="3"/>
        <v>50441553</v>
      </c>
    </row>
    <row r="20" spans="1:11" ht="15.75" customHeight="1" x14ac:dyDescent="0.25">
      <c r="A20" s="16">
        <f t="shared" si="0"/>
        <v>11</v>
      </c>
      <c r="B20" s="17">
        <f t="shared" si="1"/>
        <v>50441553</v>
      </c>
      <c r="C20" s="12" t="s">
        <v>20</v>
      </c>
      <c r="D20" s="13" t="s">
        <v>28</v>
      </c>
      <c r="E20" s="14">
        <f t="shared" si="2"/>
        <v>1441698</v>
      </c>
      <c r="F20" s="15">
        <f t="shared" si="2"/>
        <v>958302</v>
      </c>
      <c r="G20" s="15">
        <f t="shared" si="2"/>
        <v>2400000</v>
      </c>
      <c r="H20" s="15"/>
      <c r="I20" s="15"/>
      <c r="J20" s="15"/>
      <c r="K20" s="15">
        <f t="shared" si="3"/>
        <v>48999855</v>
      </c>
    </row>
    <row r="21" spans="1:11" ht="15.75" customHeight="1" x14ac:dyDescent="0.25">
      <c r="A21" s="16">
        <f t="shared" si="0"/>
        <v>12</v>
      </c>
      <c r="B21" s="17">
        <f t="shared" si="1"/>
        <v>48999855</v>
      </c>
      <c r="C21" s="12" t="s">
        <v>21</v>
      </c>
      <c r="D21" s="13" t="s">
        <v>28</v>
      </c>
      <c r="E21" s="14">
        <f t="shared" si="2"/>
        <v>1441698</v>
      </c>
      <c r="F21" s="15">
        <f t="shared" si="2"/>
        <v>958302</v>
      </c>
      <c r="G21" s="15">
        <f t="shared" si="2"/>
        <v>2400000</v>
      </c>
      <c r="H21" s="15"/>
      <c r="I21" s="15"/>
      <c r="J21" s="15"/>
      <c r="K21" s="15">
        <f t="shared" si="3"/>
        <v>47558157</v>
      </c>
    </row>
    <row r="22" spans="1:11" ht="15.75" customHeight="1" x14ac:dyDescent="0.25">
      <c r="A22" s="16">
        <f t="shared" si="0"/>
        <v>13</v>
      </c>
      <c r="B22" s="17">
        <f t="shared" si="1"/>
        <v>47558157</v>
      </c>
      <c r="C22" s="12" t="s">
        <v>22</v>
      </c>
      <c r="D22" s="13" t="s">
        <v>28</v>
      </c>
      <c r="E22" s="14">
        <f t="shared" si="2"/>
        <v>1441698</v>
      </c>
      <c r="F22" s="15">
        <f t="shared" si="2"/>
        <v>958302</v>
      </c>
      <c r="G22" s="15">
        <f t="shared" si="2"/>
        <v>2400000</v>
      </c>
      <c r="H22" s="15"/>
      <c r="I22" s="15"/>
      <c r="J22" s="15"/>
      <c r="K22" s="15">
        <f t="shared" si="3"/>
        <v>46116459</v>
      </c>
    </row>
    <row r="23" spans="1:11" ht="15.75" customHeight="1" x14ac:dyDescent="0.25">
      <c r="A23" s="16">
        <f t="shared" si="0"/>
        <v>14</v>
      </c>
      <c r="B23" s="17">
        <f t="shared" si="1"/>
        <v>46116459</v>
      </c>
      <c r="C23" s="12" t="s">
        <v>23</v>
      </c>
      <c r="D23" s="13" t="s">
        <v>28</v>
      </c>
      <c r="E23" s="14">
        <f t="shared" si="2"/>
        <v>1441698</v>
      </c>
      <c r="F23" s="15">
        <f t="shared" si="2"/>
        <v>958302</v>
      </c>
      <c r="G23" s="15">
        <f t="shared" si="2"/>
        <v>2400000</v>
      </c>
      <c r="H23" s="15"/>
      <c r="I23" s="15"/>
      <c r="J23" s="15"/>
      <c r="K23" s="15">
        <f t="shared" si="3"/>
        <v>44674761</v>
      </c>
    </row>
    <row r="24" spans="1:11" ht="15.75" customHeight="1" x14ac:dyDescent="0.25">
      <c r="A24" s="16">
        <f t="shared" si="0"/>
        <v>15</v>
      </c>
      <c r="B24" s="17">
        <f t="shared" si="1"/>
        <v>44674761</v>
      </c>
      <c r="C24" s="12" t="s">
        <v>24</v>
      </c>
      <c r="D24" s="13" t="s">
        <v>28</v>
      </c>
      <c r="E24" s="14">
        <f t="shared" si="2"/>
        <v>1441698</v>
      </c>
      <c r="F24" s="15">
        <f t="shared" si="2"/>
        <v>958302</v>
      </c>
      <c r="G24" s="15">
        <f t="shared" si="2"/>
        <v>2400000</v>
      </c>
      <c r="H24" s="15"/>
      <c r="I24" s="15"/>
      <c r="J24" s="15"/>
      <c r="K24" s="15">
        <f t="shared" si="3"/>
        <v>43233063</v>
      </c>
    </row>
    <row r="25" spans="1:11" ht="15.75" customHeight="1" x14ac:dyDescent="0.25">
      <c r="A25" s="16">
        <f t="shared" si="0"/>
        <v>16</v>
      </c>
      <c r="B25" s="17">
        <f t="shared" si="1"/>
        <v>43233063</v>
      </c>
      <c r="C25" s="12" t="s">
        <v>25</v>
      </c>
      <c r="D25" s="13" t="s">
        <v>28</v>
      </c>
      <c r="E25" s="14">
        <f t="shared" si="2"/>
        <v>1441698</v>
      </c>
      <c r="F25" s="15">
        <f t="shared" si="2"/>
        <v>958302</v>
      </c>
      <c r="G25" s="15">
        <f t="shared" si="2"/>
        <v>2400000</v>
      </c>
      <c r="H25" s="15"/>
      <c r="I25" s="15"/>
      <c r="J25" s="15"/>
      <c r="K25" s="15">
        <f t="shared" si="3"/>
        <v>41791365</v>
      </c>
    </row>
    <row r="26" spans="1:11" ht="15.75" customHeight="1" x14ac:dyDescent="0.25">
      <c r="A26" s="16">
        <f t="shared" si="0"/>
        <v>17</v>
      </c>
      <c r="B26" s="17">
        <f t="shared" si="1"/>
        <v>41791365</v>
      </c>
      <c r="C26" s="12" t="s">
        <v>26</v>
      </c>
      <c r="D26" s="13" t="s">
        <v>28</v>
      </c>
      <c r="E26" s="14">
        <f t="shared" si="2"/>
        <v>1441698</v>
      </c>
      <c r="F26" s="15">
        <f t="shared" si="2"/>
        <v>958302</v>
      </c>
      <c r="G26" s="15">
        <f t="shared" si="2"/>
        <v>2400000</v>
      </c>
      <c r="H26" s="15"/>
      <c r="I26" s="15"/>
      <c r="J26" s="15"/>
      <c r="K26" s="15">
        <f t="shared" si="3"/>
        <v>40349667</v>
      </c>
    </row>
    <row r="27" spans="1:11" ht="15.75" customHeight="1" x14ac:dyDescent="0.25">
      <c r="A27" s="16">
        <f t="shared" si="0"/>
        <v>18</v>
      </c>
      <c r="B27" s="17">
        <f t="shared" si="1"/>
        <v>40349667</v>
      </c>
      <c r="C27" s="12" t="s">
        <v>16</v>
      </c>
      <c r="D27" s="13" t="s">
        <v>28</v>
      </c>
      <c r="E27" s="14">
        <f t="shared" ref="E27:G42" si="4">+E26</f>
        <v>1441698</v>
      </c>
      <c r="F27" s="15">
        <f t="shared" si="4"/>
        <v>958302</v>
      </c>
      <c r="G27" s="15">
        <f t="shared" si="4"/>
        <v>2400000</v>
      </c>
      <c r="H27" s="15"/>
      <c r="I27" s="15"/>
      <c r="J27" s="15"/>
      <c r="K27" s="15">
        <f t="shared" si="3"/>
        <v>38907969</v>
      </c>
    </row>
    <row r="28" spans="1:11" ht="15.75" customHeight="1" x14ac:dyDescent="0.25">
      <c r="A28" s="16">
        <f t="shared" si="0"/>
        <v>19</v>
      </c>
      <c r="B28" s="17">
        <f t="shared" si="1"/>
        <v>38907969</v>
      </c>
      <c r="C28" s="12" t="s">
        <v>17</v>
      </c>
      <c r="D28" s="13" t="s">
        <v>29</v>
      </c>
      <c r="E28" s="14">
        <f t="shared" si="4"/>
        <v>1441698</v>
      </c>
      <c r="F28" s="15">
        <f t="shared" si="4"/>
        <v>958302</v>
      </c>
      <c r="G28" s="15">
        <f t="shared" si="4"/>
        <v>2400000</v>
      </c>
      <c r="H28" s="15"/>
      <c r="I28" s="15"/>
      <c r="J28" s="15"/>
      <c r="K28" s="15">
        <f t="shared" si="3"/>
        <v>37466271</v>
      </c>
    </row>
    <row r="29" spans="1:11" ht="15.75" customHeight="1" x14ac:dyDescent="0.25">
      <c r="A29" s="16">
        <f t="shared" si="0"/>
        <v>20</v>
      </c>
      <c r="B29" s="17">
        <f t="shared" si="1"/>
        <v>37466271</v>
      </c>
      <c r="C29" s="12" t="s">
        <v>18</v>
      </c>
      <c r="D29" s="13" t="s">
        <v>29</v>
      </c>
      <c r="E29" s="14">
        <f t="shared" si="4"/>
        <v>1441698</v>
      </c>
      <c r="F29" s="15">
        <f t="shared" si="4"/>
        <v>958302</v>
      </c>
      <c r="G29" s="15">
        <f t="shared" si="4"/>
        <v>2400000</v>
      </c>
      <c r="H29" s="15"/>
      <c r="I29" s="15"/>
      <c r="J29" s="15"/>
      <c r="K29" s="15">
        <f t="shared" si="3"/>
        <v>36024573</v>
      </c>
    </row>
    <row r="30" spans="1:11" ht="15.75" customHeight="1" x14ac:dyDescent="0.25">
      <c r="A30" s="16">
        <f t="shared" si="0"/>
        <v>21</v>
      </c>
      <c r="B30" s="17">
        <f t="shared" si="1"/>
        <v>36024573</v>
      </c>
      <c r="C30" s="12" t="s">
        <v>27</v>
      </c>
      <c r="D30" s="13" t="s">
        <v>29</v>
      </c>
      <c r="E30" s="14">
        <f t="shared" si="4"/>
        <v>1441698</v>
      </c>
      <c r="F30" s="15">
        <f t="shared" si="4"/>
        <v>958302</v>
      </c>
      <c r="G30" s="15">
        <f t="shared" si="4"/>
        <v>2400000</v>
      </c>
      <c r="H30" s="15"/>
      <c r="I30" s="15"/>
      <c r="J30" s="15"/>
      <c r="K30" s="15">
        <f t="shared" si="3"/>
        <v>34582875</v>
      </c>
    </row>
    <row r="31" spans="1:11" ht="15.75" customHeight="1" x14ac:dyDescent="0.25">
      <c r="A31" s="16">
        <f t="shared" si="0"/>
        <v>22</v>
      </c>
      <c r="B31" s="17">
        <f t="shared" si="1"/>
        <v>34582875</v>
      </c>
      <c r="C31" s="12" t="s">
        <v>19</v>
      </c>
      <c r="D31" s="13" t="s">
        <v>29</v>
      </c>
      <c r="E31" s="14">
        <f t="shared" si="4"/>
        <v>1441698</v>
      </c>
      <c r="F31" s="15">
        <f t="shared" si="4"/>
        <v>958302</v>
      </c>
      <c r="G31" s="15">
        <f t="shared" si="4"/>
        <v>2400000</v>
      </c>
      <c r="H31" s="31">
        <v>15000000</v>
      </c>
      <c r="I31" s="15"/>
      <c r="J31" s="15"/>
      <c r="K31" s="15">
        <f t="shared" si="3"/>
        <v>18141177</v>
      </c>
    </row>
    <row r="32" spans="1:11" ht="15.75" customHeight="1" x14ac:dyDescent="0.25">
      <c r="A32" s="16">
        <f t="shared" si="0"/>
        <v>23</v>
      </c>
      <c r="B32" s="17">
        <f t="shared" si="1"/>
        <v>18141177</v>
      </c>
      <c r="C32" s="12" t="s">
        <v>20</v>
      </c>
      <c r="D32" s="13" t="s">
        <v>29</v>
      </c>
      <c r="E32" s="14">
        <f t="shared" si="4"/>
        <v>1441698</v>
      </c>
      <c r="F32" s="15">
        <f t="shared" si="4"/>
        <v>958302</v>
      </c>
      <c r="G32" s="15">
        <f t="shared" si="4"/>
        <v>2400000</v>
      </c>
      <c r="H32" s="15"/>
      <c r="I32" s="15"/>
      <c r="J32" s="15"/>
      <c r="K32" s="15">
        <f t="shared" si="3"/>
        <v>16699479</v>
      </c>
    </row>
    <row r="33" spans="1:11" ht="15.75" customHeight="1" x14ac:dyDescent="0.25">
      <c r="A33" s="16">
        <f t="shared" si="0"/>
        <v>24</v>
      </c>
      <c r="B33" s="17">
        <f t="shared" si="1"/>
        <v>16699479</v>
      </c>
      <c r="C33" s="12" t="s">
        <v>21</v>
      </c>
      <c r="D33" s="13" t="s">
        <v>29</v>
      </c>
      <c r="E33" s="14">
        <f t="shared" si="4"/>
        <v>1441698</v>
      </c>
      <c r="F33" s="15">
        <f t="shared" si="4"/>
        <v>958302</v>
      </c>
      <c r="G33" s="15">
        <f t="shared" si="4"/>
        <v>2400000</v>
      </c>
      <c r="H33" s="15"/>
      <c r="I33" s="15"/>
      <c r="J33" s="15"/>
      <c r="K33" s="15">
        <f t="shared" si="3"/>
        <v>15257781</v>
      </c>
    </row>
    <row r="34" spans="1:11" ht="15.75" customHeight="1" x14ac:dyDescent="0.25">
      <c r="A34" s="16">
        <f t="shared" si="0"/>
        <v>25</v>
      </c>
      <c r="B34" s="17">
        <f t="shared" si="1"/>
        <v>15257781</v>
      </c>
      <c r="C34" s="12" t="s">
        <v>22</v>
      </c>
      <c r="D34" s="13" t="s">
        <v>29</v>
      </c>
      <c r="E34" s="14">
        <f t="shared" si="4"/>
        <v>1441698</v>
      </c>
      <c r="F34" s="15">
        <f t="shared" si="4"/>
        <v>958302</v>
      </c>
      <c r="G34" s="15">
        <f t="shared" si="4"/>
        <v>2400000</v>
      </c>
      <c r="H34" s="15"/>
      <c r="I34" s="15"/>
      <c r="J34" s="15"/>
      <c r="K34" s="15">
        <f t="shared" si="3"/>
        <v>13816083</v>
      </c>
    </row>
    <row r="35" spans="1:11" ht="15.75" customHeight="1" x14ac:dyDescent="0.25">
      <c r="A35" s="16">
        <f t="shared" si="0"/>
        <v>26</v>
      </c>
      <c r="B35" s="17">
        <f t="shared" si="1"/>
        <v>13816083</v>
      </c>
      <c r="C35" s="12" t="s">
        <v>23</v>
      </c>
      <c r="D35" s="13" t="s">
        <v>29</v>
      </c>
      <c r="E35" s="14">
        <f t="shared" si="4"/>
        <v>1441698</v>
      </c>
      <c r="F35" s="15">
        <f t="shared" si="4"/>
        <v>958302</v>
      </c>
      <c r="G35" s="15">
        <f t="shared" si="4"/>
        <v>2400000</v>
      </c>
      <c r="H35" s="15"/>
      <c r="I35" s="15"/>
      <c r="J35" s="15"/>
      <c r="K35" s="15">
        <f t="shared" si="3"/>
        <v>12374385</v>
      </c>
    </row>
    <row r="36" spans="1:11" ht="15.75" customHeight="1" x14ac:dyDescent="0.25">
      <c r="A36" s="16">
        <f t="shared" si="0"/>
        <v>27</v>
      </c>
      <c r="B36" s="17">
        <f t="shared" si="1"/>
        <v>12374385</v>
      </c>
      <c r="C36" s="12" t="s">
        <v>24</v>
      </c>
      <c r="D36" s="13" t="s">
        <v>29</v>
      </c>
      <c r="E36" s="14">
        <f t="shared" si="4"/>
        <v>1441698</v>
      </c>
      <c r="F36" s="15">
        <f t="shared" si="4"/>
        <v>958302</v>
      </c>
      <c r="G36" s="15">
        <f t="shared" si="4"/>
        <v>2400000</v>
      </c>
      <c r="H36" s="15"/>
      <c r="I36" s="15"/>
      <c r="J36" s="15"/>
      <c r="K36" s="15">
        <f t="shared" si="3"/>
        <v>10932687</v>
      </c>
    </row>
    <row r="37" spans="1:11" ht="15.75" customHeight="1" x14ac:dyDescent="0.25">
      <c r="A37" s="16">
        <f t="shared" si="0"/>
        <v>28</v>
      </c>
      <c r="B37" s="17">
        <f t="shared" si="1"/>
        <v>10932687</v>
      </c>
      <c r="C37" s="12" t="s">
        <v>25</v>
      </c>
      <c r="D37" s="13" t="s">
        <v>29</v>
      </c>
      <c r="E37" s="14">
        <f t="shared" si="4"/>
        <v>1441698</v>
      </c>
      <c r="F37" s="15">
        <f t="shared" si="4"/>
        <v>958302</v>
      </c>
      <c r="G37" s="15">
        <f t="shared" si="4"/>
        <v>2400000</v>
      </c>
      <c r="H37" s="15"/>
      <c r="I37" s="15"/>
      <c r="J37" s="15"/>
      <c r="K37" s="15">
        <f t="shared" si="3"/>
        <v>9490989</v>
      </c>
    </row>
    <row r="38" spans="1:11" ht="15.75" customHeight="1" x14ac:dyDescent="0.25">
      <c r="A38" s="16">
        <f t="shared" si="0"/>
        <v>29</v>
      </c>
      <c r="B38" s="17">
        <f t="shared" si="1"/>
        <v>9490989</v>
      </c>
      <c r="C38" s="12" t="s">
        <v>26</v>
      </c>
      <c r="D38" s="13" t="s">
        <v>29</v>
      </c>
      <c r="E38" s="14">
        <f t="shared" si="4"/>
        <v>1441698</v>
      </c>
      <c r="F38" s="15">
        <f t="shared" si="4"/>
        <v>958302</v>
      </c>
      <c r="G38" s="15">
        <f t="shared" si="4"/>
        <v>2400000</v>
      </c>
      <c r="H38" s="15"/>
      <c r="I38" s="15"/>
      <c r="J38" s="15"/>
      <c r="K38" s="15">
        <f t="shared" si="3"/>
        <v>8049291</v>
      </c>
    </row>
    <row r="39" spans="1:11" ht="15.75" customHeight="1" x14ac:dyDescent="0.25">
      <c r="A39" s="16">
        <f t="shared" si="0"/>
        <v>30</v>
      </c>
      <c r="B39" s="17">
        <f t="shared" si="1"/>
        <v>8049291</v>
      </c>
      <c r="C39" s="12" t="s">
        <v>16</v>
      </c>
      <c r="D39" s="13" t="s">
        <v>29</v>
      </c>
      <c r="E39" s="14">
        <f t="shared" si="4"/>
        <v>1441698</v>
      </c>
      <c r="F39" s="15">
        <f t="shared" si="4"/>
        <v>958302</v>
      </c>
      <c r="G39" s="15">
        <f t="shared" si="4"/>
        <v>2400000</v>
      </c>
      <c r="H39" s="15"/>
      <c r="I39" s="15"/>
      <c r="J39" s="15"/>
      <c r="K39" s="15">
        <f t="shared" si="3"/>
        <v>6607593</v>
      </c>
    </row>
    <row r="40" spans="1:11" ht="15.75" customHeight="1" x14ac:dyDescent="0.25">
      <c r="A40" s="16">
        <f t="shared" si="0"/>
        <v>31</v>
      </c>
      <c r="B40" s="17">
        <f t="shared" si="1"/>
        <v>6607593</v>
      </c>
      <c r="C40" s="12" t="s">
        <v>17</v>
      </c>
      <c r="D40" s="13" t="s">
        <v>30</v>
      </c>
      <c r="E40" s="14">
        <f t="shared" si="4"/>
        <v>1441698</v>
      </c>
      <c r="F40" s="15">
        <f t="shared" si="4"/>
        <v>958302</v>
      </c>
      <c r="G40" s="15">
        <f t="shared" si="4"/>
        <v>2400000</v>
      </c>
      <c r="H40" s="15"/>
      <c r="I40" s="15"/>
      <c r="J40" s="15"/>
      <c r="K40" s="15">
        <f t="shared" si="3"/>
        <v>5165895</v>
      </c>
    </row>
    <row r="41" spans="1:11" ht="15.75" customHeight="1" x14ac:dyDescent="0.25">
      <c r="A41" s="16">
        <f t="shared" si="0"/>
        <v>32</v>
      </c>
      <c r="B41" s="17">
        <f t="shared" si="1"/>
        <v>5165895</v>
      </c>
      <c r="C41" s="12" t="s">
        <v>18</v>
      </c>
      <c r="D41" s="13" t="s">
        <v>30</v>
      </c>
      <c r="E41" s="14">
        <f t="shared" si="4"/>
        <v>1441698</v>
      </c>
      <c r="F41" s="15">
        <f t="shared" si="4"/>
        <v>958302</v>
      </c>
      <c r="G41" s="15">
        <f t="shared" si="4"/>
        <v>2400000</v>
      </c>
      <c r="H41" s="15"/>
      <c r="I41" s="15"/>
      <c r="J41" s="15"/>
      <c r="K41" s="15">
        <f t="shared" si="3"/>
        <v>3724197</v>
      </c>
    </row>
    <row r="42" spans="1:11" ht="15.75" customHeight="1" x14ac:dyDescent="0.25">
      <c r="A42" s="16">
        <f t="shared" si="0"/>
        <v>33</v>
      </c>
      <c r="B42" s="17">
        <f t="shared" si="1"/>
        <v>3724197</v>
      </c>
      <c r="C42" s="12" t="s">
        <v>27</v>
      </c>
      <c r="D42" s="13" t="s">
        <v>30</v>
      </c>
      <c r="E42" s="14">
        <f t="shared" si="4"/>
        <v>1441698</v>
      </c>
      <c r="F42" s="15">
        <f t="shared" si="4"/>
        <v>958302</v>
      </c>
      <c r="G42" s="15">
        <f t="shared" si="4"/>
        <v>2400000</v>
      </c>
      <c r="H42" s="15"/>
      <c r="I42" s="15"/>
      <c r="J42" s="15"/>
      <c r="K42" s="15">
        <f t="shared" si="3"/>
        <v>2282499</v>
      </c>
    </row>
    <row r="43" spans="1:11" ht="15.75" customHeight="1" x14ac:dyDescent="0.25">
      <c r="A43" s="16">
        <f t="shared" si="0"/>
        <v>34</v>
      </c>
      <c r="B43" s="17">
        <f t="shared" si="1"/>
        <v>2282499</v>
      </c>
      <c r="C43" s="12" t="s">
        <v>19</v>
      </c>
      <c r="D43" s="13" t="s">
        <v>30</v>
      </c>
      <c r="E43" s="14">
        <f t="shared" ref="E43:G58" si="5">+E42</f>
        <v>1441698</v>
      </c>
      <c r="F43" s="15">
        <f t="shared" si="5"/>
        <v>958302</v>
      </c>
      <c r="G43" s="15">
        <f t="shared" si="5"/>
        <v>2400000</v>
      </c>
      <c r="H43" s="31">
        <v>840801</v>
      </c>
      <c r="I43" s="15"/>
      <c r="J43" s="15"/>
      <c r="K43" s="15">
        <f t="shared" si="3"/>
        <v>0</v>
      </c>
    </row>
    <row r="44" spans="1:11" ht="15.75" customHeight="1" x14ac:dyDescent="0.25">
      <c r="A44" s="16">
        <f t="shared" si="0"/>
        <v>35</v>
      </c>
      <c r="B44" s="17">
        <f t="shared" si="1"/>
        <v>0</v>
      </c>
      <c r="C44" s="12" t="s">
        <v>20</v>
      </c>
      <c r="D44" s="13" t="s">
        <v>30</v>
      </c>
      <c r="E44" s="14">
        <f t="shared" si="5"/>
        <v>1441698</v>
      </c>
      <c r="F44" s="15">
        <f t="shared" si="5"/>
        <v>958302</v>
      </c>
      <c r="G44" s="15">
        <f t="shared" si="5"/>
        <v>2400000</v>
      </c>
      <c r="H44" s="15"/>
      <c r="I44" s="15"/>
      <c r="J44" s="15"/>
      <c r="K44" s="15">
        <f t="shared" si="3"/>
        <v>-1441698</v>
      </c>
    </row>
    <row r="45" spans="1:11" ht="15.75" customHeight="1" x14ac:dyDescent="0.25">
      <c r="A45" s="16">
        <f t="shared" si="0"/>
        <v>36</v>
      </c>
      <c r="B45" s="17">
        <f t="shared" si="1"/>
        <v>-1441698</v>
      </c>
      <c r="C45" s="30" t="s">
        <v>21</v>
      </c>
      <c r="D45" s="13" t="s">
        <v>30</v>
      </c>
      <c r="E45" s="14">
        <f t="shared" si="5"/>
        <v>1441698</v>
      </c>
      <c r="F45" s="15">
        <f t="shared" si="5"/>
        <v>958302</v>
      </c>
      <c r="G45" s="15">
        <f t="shared" si="5"/>
        <v>2400000</v>
      </c>
      <c r="H45" s="15"/>
      <c r="I45" s="15"/>
      <c r="J45" s="15"/>
      <c r="K45" s="15">
        <f t="shared" si="3"/>
        <v>-2883396</v>
      </c>
    </row>
    <row r="46" spans="1:11" ht="15.75" x14ac:dyDescent="0.25">
      <c r="A46" s="16">
        <f t="shared" si="0"/>
        <v>37</v>
      </c>
      <c r="B46" s="17">
        <f t="shared" si="1"/>
        <v>-2883396</v>
      </c>
      <c r="C46" s="12" t="s">
        <v>22</v>
      </c>
      <c r="D46" s="13" t="s">
        <v>30</v>
      </c>
      <c r="E46" s="14">
        <f t="shared" si="5"/>
        <v>1441698</v>
      </c>
      <c r="F46" s="15">
        <f t="shared" si="5"/>
        <v>958302</v>
      </c>
      <c r="G46" s="15">
        <f t="shared" si="5"/>
        <v>2400000</v>
      </c>
      <c r="H46" s="15"/>
      <c r="I46" s="15"/>
      <c r="J46" s="15"/>
      <c r="K46" s="15">
        <f t="shared" si="3"/>
        <v>-4325094</v>
      </c>
    </row>
    <row r="47" spans="1:11" ht="15.75" x14ac:dyDescent="0.25">
      <c r="A47" s="16">
        <f t="shared" si="0"/>
        <v>38</v>
      </c>
      <c r="B47" s="17">
        <f t="shared" si="1"/>
        <v>-4325094</v>
      </c>
      <c r="C47" s="12" t="s">
        <v>23</v>
      </c>
      <c r="D47" s="13" t="s">
        <v>30</v>
      </c>
      <c r="E47" s="14">
        <f t="shared" si="5"/>
        <v>1441698</v>
      </c>
      <c r="F47" s="15">
        <f t="shared" si="5"/>
        <v>958302</v>
      </c>
      <c r="G47" s="15">
        <f t="shared" si="5"/>
        <v>2400000</v>
      </c>
      <c r="H47" s="15"/>
      <c r="I47" s="15"/>
      <c r="J47" s="15"/>
      <c r="K47" s="15">
        <f t="shared" si="3"/>
        <v>-5766792</v>
      </c>
    </row>
    <row r="48" spans="1:11" ht="15.75" x14ac:dyDescent="0.25">
      <c r="A48" s="16">
        <f t="shared" si="0"/>
        <v>39</v>
      </c>
      <c r="B48" s="17">
        <f t="shared" si="1"/>
        <v>-5766792</v>
      </c>
      <c r="C48" s="12" t="s">
        <v>24</v>
      </c>
      <c r="D48" s="13" t="s">
        <v>30</v>
      </c>
      <c r="E48" s="14">
        <f t="shared" si="5"/>
        <v>1441698</v>
      </c>
      <c r="F48" s="15">
        <f t="shared" si="5"/>
        <v>958302</v>
      </c>
      <c r="G48" s="15">
        <f t="shared" si="5"/>
        <v>2400000</v>
      </c>
      <c r="H48" s="15"/>
      <c r="I48" s="15"/>
      <c r="J48" s="15"/>
      <c r="K48" s="15">
        <f t="shared" si="3"/>
        <v>-7208490</v>
      </c>
    </row>
    <row r="49" spans="1:11" ht="15.75" x14ac:dyDescent="0.25">
      <c r="A49" s="16">
        <f t="shared" si="0"/>
        <v>40</v>
      </c>
      <c r="B49" s="17">
        <f t="shared" si="1"/>
        <v>-7208490</v>
      </c>
      <c r="C49" s="12" t="s">
        <v>25</v>
      </c>
      <c r="D49" s="13" t="s">
        <v>30</v>
      </c>
      <c r="E49" s="14">
        <f t="shared" si="5"/>
        <v>1441698</v>
      </c>
      <c r="F49" s="15">
        <f t="shared" si="5"/>
        <v>958302</v>
      </c>
      <c r="G49" s="15">
        <f t="shared" si="5"/>
        <v>2400000</v>
      </c>
      <c r="H49" s="15"/>
      <c r="I49" s="15"/>
      <c r="J49" s="15"/>
      <c r="K49" s="15">
        <f t="shared" si="3"/>
        <v>-8650188</v>
      </c>
    </row>
    <row r="50" spans="1:11" ht="15.75" x14ac:dyDescent="0.25">
      <c r="A50" s="16">
        <f t="shared" si="0"/>
        <v>41</v>
      </c>
      <c r="B50" s="17">
        <f t="shared" si="1"/>
        <v>-8650188</v>
      </c>
      <c r="C50" s="12" t="s">
        <v>26</v>
      </c>
      <c r="D50" s="13" t="s">
        <v>30</v>
      </c>
      <c r="E50" s="14">
        <f t="shared" si="5"/>
        <v>1441698</v>
      </c>
      <c r="F50" s="15">
        <f t="shared" si="5"/>
        <v>958302</v>
      </c>
      <c r="G50" s="15">
        <f t="shared" si="5"/>
        <v>2400000</v>
      </c>
      <c r="H50" s="15"/>
      <c r="I50" s="15"/>
      <c r="J50" s="15"/>
      <c r="K50" s="15">
        <f t="shared" si="3"/>
        <v>-10091886</v>
      </c>
    </row>
    <row r="51" spans="1:11" ht="15.75" x14ac:dyDescent="0.25">
      <c r="A51" s="16">
        <f t="shared" si="0"/>
        <v>42</v>
      </c>
      <c r="B51" s="17">
        <f t="shared" si="1"/>
        <v>-10091886</v>
      </c>
      <c r="C51" s="12" t="s">
        <v>16</v>
      </c>
      <c r="D51" s="13" t="s">
        <v>30</v>
      </c>
      <c r="E51" s="14">
        <f t="shared" si="5"/>
        <v>1441698</v>
      </c>
      <c r="F51" s="15">
        <f t="shared" si="5"/>
        <v>958302</v>
      </c>
      <c r="G51" s="15">
        <f t="shared" si="5"/>
        <v>2400000</v>
      </c>
      <c r="H51" s="15"/>
      <c r="I51" s="15"/>
      <c r="J51" s="15"/>
      <c r="K51" s="15">
        <f t="shared" si="3"/>
        <v>-11533584</v>
      </c>
    </row>
    <row r="52" spans="1:11" ht="15.75" x14ac:dyDescent="0.25">
      <c r="A52" s="16">
        <f t="shared" si="0"/>
        <v>43</v>
      </c>
      <c r="B52" s="17">
        <f t="shared" si="1"/>
        <v>-11533584</v>
      </c>
      <c r="C52" s="12" t="s">
        <v>17</v>
      </c>
      <c r="D52" s="13" t="s">
        <v>31</v>
      </c>
      <c r="E52" s="14">
        <f t="shared" si="5"/>
        <v>1441698</v>
      </c>
      <c r="F52" s="15">
        <f t="shared" si="5"/>
        <v>958302</v>
      </c>
      <c r="G52" s="15">
        <f t="shared" si="5"/>
        <v>2400000</v>
      </c>
      <c r="H52" s="15"/>
      <c r="I52" s="15"/>
      <c r="J52" s="15"/>
      <c r="K52" s="15">
        <f t="shared" si="3"/>
        <v>-12975282</v>
      </c>
    </row>
    <row r="53" spans="1:11" ht="15.75" x14ac:dyDescent="0.25">
      <c r="A53" s="16">
        <f t="shared" si="0"/>
        <v>44</v>
      </c>
      <c r="B53" s="17">
        <f t="shared" si="1"/>
        <v>-12975282</v>
      </c>
      <c r="C53" s="12" t="s">
        <v>18</v>
      </c>
      <c r="D53" s="13" t="s">
        <v>31</v>
      </c>
      <c r="E53" s="14">
        <f t="shared" si="5"/>
        <v>1441698</v>
      </c>
      <c r="F53" s="15">
        <f t="shared" si="5"/>
        <v>958302</v>
      </c>
      <c r="G53" s="15">
        <f t="shared" si="5"/>
        <v>2400000</v>
      </c>
      <c r="H53" s="15"/>
      <c r="I53" s="15"/>
      <c r="J53" s="15"/>
      <c r="K53" s="15">
        <f t="shared" si="3"/>
        <v>-14416980</v>
      </c>
    </row>
    <row r="54" spans="1:11" ht="15.75" x14ac:dyDescent="0.25">
      <c r="A54" s="16">
        <f t="shared" si="0"/>
        <v>45</v>
      </c>
      <c r="B54" s="17">
        <f t="shared" si="1"/>
        <v>-14416980</v>
      </c>
      <c r="C54" s="12" t="s">
        <v>27</v>
      </c>
      <c r="D54" s="13" t="s">
        <v>31</v>
      </c>
      <c r="E54" s="14">
        <f t="shared" si="5"/>
        <v>1441698</v>
      </c>
      <c r="F54" s="15">
        <f t="shared" si="5"/>
        <v>958302</v>
      </c>
      <c r="G54" s="15">
        <f t="shared" si="5"/>
        <v>2400000</v>
      </c>
      <c r="H54" s="15"/>
      <c r="I54" s="15"/>
      <c r="J54" s="15"/>
      <c r="K54" s="15">
        <f t="shared" si="3"/>
        <v>-15858678</v>
      </c>
    </row>
    <row r="55" spans="1:11" ht="15.75" x14ac:dyDescent="0.25">
      <c r="A55" s="16">
        <f t="shared" si="0"/>
        <v>46</v>
      </c>
      <c r="B55" s="17">
        <f t="shared" si="1"/>
        <v>-15858678</v>
      </c>
      <c r="C55" s="12" t="s">
        <v>19</v>
      </c>
      <c r="D55" s="13" t="s">
        <v>31</v>
      </c>
      <c r="E55" s="14">
        <f t="shared" si="5"/>
        <v>1441698</v>
      </c>
      <c r="F55" s="15">
        <f t="shared" si="5"/>
        <v>958302</v>
      </c>
      <c r="G55" s="15">
        <f t="shared" si="5"/>
        <v>2400000</v>
      </c>
      <c r="H55" s="31"/>
      <c r="I55" s="15"/>
      <c r="J55" s="15"/>
      <c r="K55" s="15">
        <f t="shared" si="3"/>
        <v>-17300376</v>
      </c>
    </row>
    <row r="56" spans="1:11" ht="15.75" x14ac:dyDescent="0.25">
      <c r="A56" s="16">
        <f t="shared" si="0"/>
        <v>47</v>
      </c>
      <c r="B56" s="17">
        <f t="shared" si="1"/>
        <v>-17300376</v>
      </c>
      <c r="C56" s="12" t="s">
        <v>20</v>
      </c>
      <c r="D56" s="13" t="s">
        <v>31</v>
      </c>
      <c r="E56" s="14">
        <f t="shared" si="5"/>
        <v>1441698</v>
      </c>
      <c r="F56" s="15">
        <f t="shared" si="5"/>
        <v>958302</v>
      </c>
      <c r="G56" s="15">
        <f t="shared" si="5"/>
        <v>2400000</v>
      </c>
      <c r="H56" s="15"/>
      <c r="I56" s="15"/>
      <c r="J56" s="15"/>
      <c r="K56" s="15">
        <f t="shared" si="3"/>
        <v>-18742074</v>
      </c>
    </row>
    <row r="57" spans="1:11" ht="15.75" x14ac:dyDescent="0.25">
      <c r="A57" s="16">
        <f t="shared" si="0"/>
        <v>48</v>
      </c>
      <c r="B57" s="17">
        <f t="shared" si="1"/>
        <v>-18742074</v>
      </c>
      <c r="C57" s="30" t="s">
        <v>21</v>
      </c>
      <c r="D57" s="13" t="s">
        <v>31</v>
      </c>
      <c r="E57" s="14">
        <f t="shared" si="5"/>
        <v>1441698</v>
      </c>
      <c r="F57" s="15">
        <f t="shared" si="5"/>
        <v>958302</v>
      </c>
      <c r="G57" s="15">
        <f t="shared" si="5"/>
        <v>2400000</v>
      </c>
      <c r="H57" s="15"/>
      <c r="I57" s="15"/>
      <c r="J57" s="15"/>
      <c r="K57" s="15">
        <f t="shared" si="3"/>
        <v>-20183772</v>
      </c>
    </row>
    <row r="58" spans="1:11" ht="15.75" x14ac:dyDescent="0.25">
      <c r="A58" s="16">
        <f t="shared" si="0"/>
        <v>49</v>
      </c>
      <c r="B58" s="17">
        <f t="shared" si="1"/>
        <v>-20183772</v>
      </c>
      <c r="C58" s="12" t="s">
        <v>22</v>
      </c>
      <c r="D58" s="13" t="s">
        <v>31</v>
      </c>
      <c r="E58" s="14">
        <f t="shared" si="5"/>
        <v>1441698</v>
      </c>
      <c r="F58" s="15">
        <f t="shared" si="5"/>
        <v>958302</v>
      </c>
      <c r="G58" s="15">
        <f t="shared" si="5"/>
        <v>2400000</v>
      </c>
      <c r="H58" s="15"/>
      <c r="I58" s="15"/>
      <c r="J58" s="15"/>
      <c r="K58" s="15">
        <f t="shared" si="3"/>
        <v>-21625470</v>
      </c>
    </row>
    <row r="59" spans="1:11" ht="15.75" x14ac:dyDescent="0.25">
      <c r="A59" s="16">
        <f t="shared" si="0"/>
        <v>50</v>
      </c>
      <c r="B59" s="17">
        <f t="shared" si="1"/>
        <v>-21625470</v>
      </c>
      <c r="C59" s="12" t="s">
        <v>23</v>
      </c>
      <c r="D59" s="13" t="s">
        <v>31</v>
      </c>
      <c r="E59" s="14">
        <f t="shared" ref="E59:G63" si="6">+E58</f>
        <v>1441698</v>
      </c>
      <c r="F59" s="15">
        <f t="shared" si="6"/>
        <v>958302</v>
      </c>
      <c r="G59" s="15">
        <f t="shared" si="6"/>
        <v>2400000</v>
      </c>
      <c r="H59" s="15"/>
      <c r="I59" s="15"/>
      <c r="J59" s="15"/>
      <c r="K59" s="15">
        <f t="shared" si="3"/>
        <v>-23067168</v>
      </c>
    </row>
    <row r="60" spans="1:11" ht="15.75" x14ac:dyDescent="0.25">
      <c r="A60" s="16">
        <f t="shared" si="0"/>
        <v>51</v>
      </c>
      <c r="B60" s="17">
        <f t="shared" si="1"/>
        <v>-23067168</v>
      </c>
      <c r="C60" s="12" t="s">
        <v>24</v>
      </c>
      <c r="D60" s="13" t="s">
        <v>31</v>
      </c>
      <c r="E60" s="14">
        <f t="shared" si="6"/>
        <v>1441698</v>
      </c>
      <c r="F60" s="15">
        <f t="shared" si="6"/>
        <v>958302</v>
      </c>
      <c r="G60" s="15">
        <f t="shared" si="6"/>
        <v>2400000</v>
      </c>
      <c r="H60" s="15"/>
      <c r="I60" s="15"/>
      <c r="J60" s="15"/>
      <c r="K60" s="15">
        <f t="shared" si="3"/>
        <v>-24508866</v>
      </c>
    </row>
    <row r="61" spans="1:11" ht="15.75" x14ac:dyDescent="0.25">
      <c r="A61" s="16">
        <f t="shared" si="0"/>
        <v>52</v>
      </c>
      <c r="B61" s="17">
        <f t="shared" si="1"/>
        <v>-24508866</v>
      </c>
      <c r="C61" s="12" t="s">
        <v>25</v>
      </c>
      <c r="D61" s="13" t="s">
        <v>31</v>
      </c>
      <c r="E61" s="14">
        <f t="shared" si="6"/>
        <v>1441698</v>
      </c>
      <c r="F61" s="15">
        <f t="shared" si="6"/>
        <v>958302</v>
      </c>
      <c r="G61" s="15">
        <f t="shared" si="6"/>
        <v>2400000</v>
      </c>
      <c r="H61" s="15"/>
      <c r="I61" s="15"/>
      <c r="J61" s="15"/>
      <c r="K61" s="15">
        <f t="shared" si="3"/>
        <v>-25950564</v>
      </c>
    </row>
    <row r="62" spans="1:11" ht="15.75" x14ac:dyDescent="0.25">
      <c r="A62" s="16">
        <f t="shared" si="0"/>
        <v>53</v>
      </c>
      <c r="B62" s="17">
        <f t="shared" si="1"/>
        <v>-25950564</v>
      </c>
      <c r="C62" s="12" t="s">
        <v>26</v>
      </c>
      <c r="D62" s="13" t="s">
        <v>31</v>
      </c>
      <c r="E62" s="14">
        <f t="shared" si="6"/>
        <v>1441698</v>
      </c>
      <c r="F62" s="15">
        <f t="shared" si="6"/>
        <v>958302</v>
      </c>
      <c r="G62" s="15">
        <f t="shared" si="6"/>
        <v>2400000</v>
      </c>
      <c r="H62" s="15"/>
      <c r="I62" s="15"/>
      <c r="J62" s="15"/>
      <c r="K62" s="15">
        <f t="shared" si="3"/>
        <v>-27392262</v>
      </c>
    </row>
    <row r="63" spans="1:11" ht="15.75" x14ac:dyDescent="0.25">
      <c r="A63" s="16">
        <f t="shared" si="0"/>
        <v>54</v>
      </c>
      <c r="B63" s="17">
        <f t="shared" si="1"/>
        <v>-27392262</v>
      </c>
      <c r="C63" s="12" t="s">
        <v>16</v>
      </c>
      <c r="D63" s="13" t="s">
        <v>31</v>
      </c>
      <c r="E63" s="14">
        <f t="shared" si="6"/>
        <v>1441698</v>
      </c>
      <c r="F63" s="15">
        <f t="shared" si="6"/>
        <v>958302</v>
      </c>
      <c r="G63" s="15">
        <f t="shared" si="6"/>
        <v>2400000</v>
      </c>
      <c r="H63" s="15"/>
      <c r="I63" s="15"/>
      <c r="J63" s="15"/>
      <c r="K63" s="15">
        <f t="shared" si="3"/>
        <v>-28833960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32" workbookViewId="0">
      <selection activeCell="A32"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121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122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59604166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40</v>
      </c>
      <c r="B8" s="1"/>
      <c r="C8" s="1"/>
      <c r="D8" s="2">
        <v>36</v>
      </c>
      <c r="E8" s="7"/>
      <c r="F8" s="8">
        <f>+C5*C6</f>
        <v>715249.99199999997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59604166</v>
      </c>
      <c r="C10" s="12" t="s">
        <v>23</v>
      </c>
      <c r="D10" s="13" t="s">
        <v>28</v>
      </c>
      <c r="E10" s="14">
        <f>1426500-F10</f>
        <v>711250</v>
      </c>
      <c r="F10" s="18">
        <v>715250</v>
      </c>
      <c r="G10" s="15">
        <f>+E10+F10</f>
        <v>1426500</v>
      </c>
      <c r="H10" s="15"/>
      <c r="I10" s="15"/>
      <c r="J10" s="15"/>
      <c r="K10" s="15">
        <f>B10-E10-H10-I10-J10</f>
        <v>58892916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58892916</v>
      </c>
      <c r="C11" s="12" t="s">
        <v>24</v>
      </c>
      <c r="D11" s="13" t="s">
        <v>28</v>
      </c>
      <c r="E11" s="14">
        <f t="shared" ref="E11:G26" si="2">+E10</f>
        <v>711250</v>
      </c>
      <c r="F11" s="15">
        <f t="shared" si="2"/>
        <v>715250</v>
      </c>
      <c r="G11" s="15">
        <f t="shared" si="2"/>
        <v>1426500</v>
      </c>
      <c r="H11" s="15"/>
      <c r="I11" s="15"/>
      <c r="J11" s="15"/>
      <c r="K11" s="15">
        <f t="shared" ref="K11:K74" si="3">B11-E11-H11-I11-J11</f>
        <v>58181666</v>
      </c>
    </row>
    <row r="12" spans="1:11" ht="15.75" customHeight="1" x14ac:dyDescent="0.25">
      <c r="A12" s="16">
        <f t="shared" si="0"/>
        <v>3</v>
      </c>
      <c r="B12" s="17">
        <f t="shared" si="1"/>
        <v>58181666</v>
      </c>
      <c r="C12" s="12" t="s">
        <v>25</v>
      </c>
      <c r="D12" s="13" t="s">
        <v>28</v>
      </c>
      <c r="E12" s="14">
        <f t="shared" si="2"/>
        <v>711250</v>
      </c>
      <c r="F12" s="15">
        <f t="shared" si="2"/>
        <v>715250</v>
      </c>
      <c r="G12" s="15">
        <f t="shared" si="2"/>
        <v>1426500</v>
      </c>
      <c r="H12" s="15"/>
      <c r="I12" s="15"/>
      <c r="J12" s="15"/>
      <c r="K12" s="15">
        <f t="shared" si="3"/>
        <v>57470416</v>
      </c>
    </row>
    <row r="13" spans="1:11" ht="15.75" customHeight="1" x14ac:dyDescent="0.25">
      <c r="A13" s="16">
        <f t="shared" si="0"/>
        <v>4</v>
      </c>
      <c r="B13" s="17">
        <f t="shared" si="1"/>
        <v>57470416</v>
      </c>
      <c r="C13" s="12" t="s">
        <v>26</v>
      </c>
      <c r="D13" s="13" t="s">
        <v>28</v>
      </c>
      <c r="E13" s="14">
        <f t="shared" si="2"/>
        <v>711250</v>
      </c>
      <c r="F13" s="15">
        <f t="shared" si="2"/>
        <v>715250</v>
      </c>
      <c r="G13" s="15">
        <f t="shared" si="2"/>
        <v>1426500</v>
      </c>
      <c r="H13" s="15"/>
      <c r="I13" s="15"/>
      <c r="J13" s="15"/>
      <c r="K13" s="15">
        <f t="shared" si="3"/>
        <v>56759166</v>
      </c>
    </row>
    <row r="14" spans="1:11" ht="15.75" customHeight="1" x14ac:dyDescent="0.25">
      <c r="A14" s="16">
        <f t="shared" si="0"/>
        <v>5</v>
      </c>
      <c r="B14" s="17">
        <f t="shared" si="1"/>
        <v>56759166</v>
      </c>
      <c r="C14" s="12" t="s">
        <v>16</v>
      </c>
      <c r="D14" s="13" t="s">
        <v>28</v>
      </c>
      <c r="E14" s="14">
        <f t="shared" si="2"/>
        <v>711250</v>
      </c>
      <c r="F14" s="15">
        <f t="shared" si="2"/>
        <v>715250</v>
      </c>
      <c r="G14" s="15">
        <f t="shared" si="2"/>
        <v>1426500</v>
      </c>
      <c r="H14" s="15"/>
      <c r="I14" s="15"/>
      <c r="J14" s="15">
        <v>2000000</v>
      </c>
      <c r="K14" s="15">
        <f t="shared" si="3"/>
        <v>54047916</v>
      </c>
    </row>
    <row r="15" spans="1:11" ht="15.75" customHeight="1" x14ac:dyDescent="0.25">
      <c r="A15" s="16">
        <f t="shared" si="0"/>
        <v>6</v>
      </c>
      <c r="B15" s="17">
        <f t="shared" si="1"/>
        <v>54047916</v>
      </c>
      <c r="C15" s="12" t="s">
        <v>17</v>
      </c>
      <c r="D15" s="13" t="s">
        <v>29</v>
      </c>
      <c r="E15" s="14">
        <f t="shared" si="2"/>
        <v>711250</v>
      </c>
      <c r="F15" s="15">
        <f t="shared" si="2"/>
        <v>715250</v>
      </c>
      <c r="G15" s="15">
        <f t="shared" si="2"/>
        <v>1426500</v>
      </c>
      <c r="H15" s="15"/>
      <c r="I15" s="15"/>
      <c r="J15" s="15"/>
      <c r="K15" s="15">
        <f t="shared" si="3"/>
        <v>53336666</v>
      </c>
    </row>
    <row r="16" spans="1:11" ht="15.75" customHeight="1" x14ac:dyDescent="0.25">
      <c r="A16" s="16">
        <f t="shared" si="0"/>
        <v>7</v>
      </c>
      <c r="B16" s="17">
        <f t="shared" si="1"/>
        <v>53336666</v>
      </c>
      <c r="C16" s="12" t="s">
        <v>18</v>
      </c>
      <c r="D16" s="13" t="s">
        <v>29</v>
      </c>
      <c r="E16" s="14">
        <f t="shared" si="2"/>
        <v>711250</v>
      </c>
      <c r="F16" s="15">
        <f t="shared" si="2"/>
        <v>715250</v>
      </c>
      <c r="G16" s="15">
        <f t="shared" si="2"/>
        <v>1426500</v>
      </c>
      <c r="H16" s="15"/>
      <c r="I16" s="15"/>
      <c r="J16" s="15"/>
      <c r="K16" s="15">
        <f t="shared" si="3"/>
        <v>52625416</v>
      </c>
    </row>
    <row r="17" spans="1:11" ht="15.75" customHeight="1" x14ac:dyDescent="0.25">
      <c r="A17" s="16">
        <f t="shared" si="0"/>
        <v>8</v>
      </c>
      <c r="B17" s="17">
        <f t="shared" si="1"/>
        <v>52625416</v>
      </c>
      <c r="C17" s="12" t="s">
        <v>27</v>
      </c>
      <c r="D17" s="13" t="s">
        <v>29</v>
      </c>
      <c r="E17" s="14">
        <f t="shared" si="2"/>
        <v>711250</v>
      </c>
      <c r="F17" s="15">
        <f t="shared" si="2"/>
        <v>715250</v>
      </c>
      <c r="G17" s="15">
        <f t="shared" si="2"/>
        <v>1426500</v>
      </c>
      <c r="H17" s="15"/>
      <c r="I17" s="15"/>
      <c r="J17" s="15"/>
      <c r="K17" s="15">
        <f t="shared" si="3"/>
        <v>51914166</v>
      </c>
    </row>
    <row r="18" spans="1:11" ht="15.75" customHeight="1" x14ac:dyDescent="0.25">
      <c r="A18" s="16">
        <f t="shared" si="0"/>
        <v>9</v>
      </c>
      <c r="B18" s="17">
        <f t="shared" si="1"/>
        <v>51914166</v>
      </c>
      <c r="C18" s="12" t="s">
        <v>19</v>
      </c>
      <c r="D18" s="13" t="s">
        <v>29</v>
      </c>
      <c r="E18" s="14">
        <f t="shared" si="2"/>
        <v>711250</v>
      </c>
      <c r="F18" s="15">
        <f t="shared" si="2"/>
        <v>715250</v>
      </c>
      <c r="G18" s="15">
        <f t="shared" si="2"/>
        <v>1426500</v>
      </c>
      <c r="H18" s="15">
        <v>8000000</v>
      </c>
      <c r="I18" s="15"/>
      <c r="J18" s="15"/>
      <c r="K18" s="15">
        <f t="shared" si="3"/>
        <v>43202916</v>
      </c>
    </row>
    <row r="19" spans="1:11" ht="15.75" customHeight="1" x14ac:dyDescent="0.25">
      <c r="A19" s="16">
        <f t="shared" si="0"/>
        <v>10</v>
      </c>
      <c r="B19" s="17">
        <f t="shared" si="1"/>
        <v>43202916</v>
      </c>
      <c r="C19" s="12" t="s">
        <v>20</v>
      </c>
      <c r="D19" s="13" t="s">
        <v>29</v>
      </c>
      <c r="E19" s="14">
        <f t="shared" si="2"/>
        <v>711250</v>
      </c>
      <c r="F19" s="15">
        <f t="shared" si="2"/>
        <v>715250</v>
      </c>
      <c r="G19" s="15">
        <f t="shared" si="2"/>
        <v>1426500</v>
      </c>
      <c r="H19" s="31"/>
      <c r="I19" s="15">
        <v>2000000</v>
      </c>
      <c r="J19" s="15"/>
      <c r="K19" s="15">
        <f t="shared" si="3"/>
        <v>40491666</v>
      </c>
    </row>
    <row r="20" spans="1:11" ht="15.75" customHeight="1" x14ac:dyDescent="0.25">
      <c r="A20" s="16">
        <f t="shared" si="0"/>
        <v>11</v>
      </c>
      <c r="B20" s="17">
        <f t="shared" si="1"/>
        <v>40491666</v>
      </c>
      <c r="C20" s="12" t="s">
        <v>21</v>
      </c>
      <c r="D20" s="13" t="s">
        <v>29</v>
      </c>
      <c r="E20" s="14">
        <f t="shared" si="2"/>
        <v>711250</v>
      </c>
      <c r="F20" s="15">
        <f t="shared" si="2"/>
        <v>715250</v>
      </c>
      <c r="G20" s="15">
        <f t="shared" si="2"/>
        <v>1426500</v>
      </c>
      <c r="H20" s="15"/>
      <c r="I20" s="15"/>
      <c r="J20" s="15"/>
      <c r="K20" s="15">
        <f t="shared" si="3"/>
        <v>39780416</v>
      </c>
    </row>
    <row r="21" spans="1:11" ht="15.75" customHeight="1" x14ac:dyDescent="0.25">
      <c r="A21" s="16">
        <f t="shared" si="0"/>
        <v>12</v>
      </c>
      <c r="B21" s="17">
        <f t="shared" si="1"/>
        <v>39780416</v>
      </c>
      <c r="C21" s="12" t="s">
        <v>22</v>
      </c>
      <c r="D21" s="13" t="s">
        <v>29</v>
      </c>
      <c r="E21" s="14">
        <f t="shared" si="2"/>
        <v>711250</v>
      </c>
      <c r="F21" s="15">
        <f t="shared" si="2"/>
        <v>715250</v>
      </c>
      <c r="G21" s="15">
        <f t="shared" si="2"/>
        <v>1426500</v>
      </c>
      <c r="H21" s="15"/>
      <c r="I21" s="15"/>
      <c r="J21" s="15"/>
      <c r="K21" s="15">
        <f t="shared" si="3"/>
        <v>39069166</v>
      </c>
    </row>
    <row r="22" spans="1:11" ht="15.75" customHeight="1" x14ac:dyDescent="0.25">
      <c r="A22" s="16">
        <f t="shared" si="0"/>
        <v>13</v>
      </c>
      <c r="B22" s="17">
        <f t="shared" si="1"/>
        <v>39069166</v>
      </c>
      <c r="C22" s="12" t="s">
        <v>23</v>
      </c>
      <c r="D22" s="13" t="s">
        <v>29</v>
      </c>
      <c r="E22" s="14">
        <f t="shared" si="2"/>
        <v>711250</v>
      </c>
      <c r="F22" s="15">
        <f t="shared" si="2"/>
        <v>715250</v>
      </c>
      <c r="G22" s="15">
        <f t="shared" si="2"/>
        <v>1426500</v>
      </c>
      <c r="H22" s="15"/>
      <c r="I22" s="15"/>
      <c r="J22" s="15"/>
      <c r="K22" s="15">
        <f t="shared" si="3"/>
        <v>38357916</v>
      </c>
    </row>
    <row r="23" spans="1:11" ht="15.75" customHeight="1" x14ac:dyDescent="0.25">
      <c r="A23" s="16">
        <f t="shared" si="0"/>
        <v>14</v>
      </c>
      <c r="B23" s="17">
        <f t="shared" si="1"/>
        <v>38357916</v>
      </c>
      <c r="C23" s="12" t="s">
        <v>24</v>
      </c>
      <c r="D23" s="13" t="s">
        <v>29</v>
      </c>
      <c r="E23" s="14">
        <f t="shared" si="2"/>
        <v>711250</v>
      </c>
      <c r="F23" s="15">
        <f t="shared" si="2"/>
        <v>715250</v>
      </c>
      <c r="G23" s="15">
        <f t="shared" si="2"/>
        <v>1426500</v>
      </c>
      <c r="H23" s="15"/>
      <c r="I23" s="15"/>
      <c r="J23" s="15"/>
      <c r="K23" s="15">
        <f t="shared" si="3"/>
        <v>37646666</v>
      </c>
    </row>
    <row r="24" spans="1:11" ht="15.75" customHeight="1" x14ac:dyDescent="0.25">
      <c r="A24" s="16">
        <f t="shared" si="0"/>
        <v>15</v>
      </c>
      <c r="B24" s="17">
        <f t="shared" si="1"/>
        <v>37646666</v>
      </c>
      <c r="C24" s="12" t="s">
        <v>25</v>
      </c>
      <c r="D24" s="13" t="s">
        <v>29</v>
      </c>
      <c r="E24" s="14">
        <f t="shared" si="2"/>
        <v>711250</v>
      </c>
      <c r="F24" s="15">
        <f t="shared" si="2"/>
        <v>715250</v>
      </c>
      <c r="G24" s="15">
        <f t="shared" si="2"/>
        <v>1426500</v>
      </c>
      <c r="H24" s="15"/>
      <c r="I24" s="15"/>
      <c r="J24" s="15"/>
      <c r="K24" s="15">
        <f t="shared" si="3"/>
        <v>36935416</v>
      </c>
    </row>
    <row r="25" spans="1:11" ht="15.75" customHeight="1" x14ac:dyDescent="0.25">
      <c r="A25" s="16">
        <f t="shared" si="0"/>
        <v>16</v>
      </c>
      <c r="B25" s="17">
        <f t="shared" si="1"/>
        <v>36935416</v>
      </c>
      <c r="C25" s="12" t="s">
        <v>26</v>
      </c>
      <c r="D25" s="13" t="s">
        <v>29</v>
      </c>
      <c r="E25" s="14">
        <f t="shared" si="2"/>
        <v>711250</v>
      </c>
      <c r="F25" s="15">
        <f t="shared" si="2"/>
        <v>715250</v>
      </c>
      <c r="G25" s="15">
        <f t="shared" si="2"/>
        <v>1426500</v>
      </c>
      <c r="H25" s="15"/>
      <c r="I25" s="15"/>
      <c r="J25" s="15"/>
      <c r="K25" s="15">
        <f t="shared" si="3"/>
        <v>36224166</v>
      </c>
    </row>
    <row r="26" spans="1:11" ht="15.75" customHeight="1" x14ac:dyDescent="0.25">
      <c r="A26" s="16">
        <f t="shared" si="0"/>
        <v>17</v>
      </c>
      <c r="B26" s="17">
        <f t="shared" si="1"/>
        <v>36224166</v>
      </c>
      <c r="C26" s="12" t="s">
        <v>16</v>
      </c>
      <c r="D26" s="13" t="s">
        <v>29</v>
      </c>
      <c r="E26" s="14">
        <f t="shared" si="2"/>
        <v>711250</v>
      </c>
      <c r="F26" s="15">
        <f t="shared" si="2"/>
        <v>715250</v>
      </c>
      <c r="G26" s="15">
        <f t="shared" si="2"/>
        <v>1426500</v>
      </c>
      <c r="H26" s="15"/>
      <c r="I26" s="15"/>
      <c r="J26" s="15">
        <v>2000000</v>
      </c>
      <c r="K26" s="15">
        <f t="shared" si="3"/>
        <v>33512916</v>
      </c>
    </row>
    <row r="27" spans="1:11" ht="15.75" customHeight="1" x14ac:dyDescent="0.25">
      <c r="A27" s="16">
        <f t="shared" si="0"/>
        <v>18</v>
      </c>
      <c r="B27" s="17">
        <f t="shared" si="1"/>
        <v>33512916</v>
      </c>
      <c r="C27" s="12" t="s">
        <v>17</v>
      </c>
      <c r="D27" s="13" t="s">
        <v>30</v>
      </c>
      <c r="E27" s="14">
        <f t="shared" ref="E27:G42" si="4">+E26</f>
        <v>711250</v>
      </c>
      <c r="F27" s="15">
        <f t="shared" si="4"/>
        <v>715250</v>
      </c>
      <c r="G27" s="15">
        <f t="shared" si="4"/>
        <v>1426500</v>
      </c>
      <c r="H27" s="15"/>
      <c r="I27" s="15"/>
      <c r="J27" s="15"/>
      <c r="K27" s="15">
        <f t="shared" si="3"/>
        <v>32801666</v>
      </c>
    </row>
    <row r="28" spans="1:11" ht="15.75" customHeight="1" x14ac:dyDescent="0.25">
      <c r="A28" s="16">
        <f t="shared" si="0"/>
        <v>19</v>
      </c>
      <c r="B28" s="17">
        <f t="shared" si="1"/>
        <v>32801666</v>
      </c>
      <c r="C28" s="12" t="s">
        <v>18</v>
      </c>
      <c r="D28" s="13" t="s">
        <v>30</v>
      </c>
      <c r="E28" s="14">
        <f t="shared" si="4"/>
        <v>711250</v>
      </c>
      <c r="F28" s="15">
        <f t="shared" si="4"/>
        <v>715250</v>
      </c>
      <c r="G28" s="15">
        <f t="shared" si="4"/>
        <v>1426500</v>
      </c>
      <c r="H28" s="15"/>
      <c r="I28" s="15"/>
      <c r="J28" s="15"/>
      <c r="K28" s="15">
        <f t="shared" si="3"/>
        <v>32090416</v>
      </c>
    </row>
    <row r="29" spans="1:11" ht="15.75" customHeight="1" x14ac:dyDescent="0.25">
      <c r="A29" s="16">
        <f t="shared" si="0"/>
        <v>20</v>
      </c>
      <c r="B29" s="17">
        <f t="shared" si="1"/>
        <v>32090416</v>
      </c>
      <c r="C29" s="12" t="s">
        <v>27</v>
      </c>
      <c r="D29" s="13" t="s">
        <v>30</v>
      </c>
      <c r="E29" s="14">
        <f t="shared" si="4"/>
        <v>711250</v>
      </c>
      <c r="F29" s="15">
        <f t="shared" si="4"/>
        <v>715250</v>
      </c>
      <c r="G29" s="15">
        <f t="shared" si="4"/>
        <v>1426500</v>
      </c>
      <c r="H29" s="15"/>
      <c r="I29" s="15"/>
      <c r="J29" s="15"/>
      <c r="K29" s="15">
        <f t="shared" si="3"/>
        <v>31379166</v>
      </c>
    </row>
    <row r="30" spans="1:11" ht="15.75" customHeight="1" x14ac:dyDescent="0.25">
      <c r="A30" s="16">
        <f t="shared" si="0"/>
        <v>21</v>
      </c>
      <c r="B30" s="17">
        <f t="shared" si="1"/>
        <v>31379166</v>
      </c>
      <c r="C30" s="12" t="s">
        <v>19</v>
      </c>
      <c r="D30" s="13" t="s">
        <v>30</v>
      </c>
      <c r="E30" s="14">
        <f t="shared" si="4"/>
        <v>711250</v>
      </c>
      <c r="F30" s="15">
        <f t="shared" si="4"/>
        <v>715250</v>
      </c>
      <c r="G30" s="15">
        <f t="shared" si="4"/>
        <v>1426500</v>
      </c>
      <c r="H30" s="15">
        <v>8000000</v>
      </c>
      <c r="I30" s="15"/>
      <c r="J30" s="15"/>
      <c r="K30" s="15">
        <f t="shared" si="3"/>
        <v>22667916</v>
      </c>
    </row>
    <row r="31" spans="1:11" ht="15.75" customHeight="1" x14ac:dyDescent="0.25">
      <c r="A31" s="16">
        <f t="shared" si="0"/>
        <v>22</v>
      </c>
      <c r="B31" s="17">
        <f t="shared" si="1"/>
        <v>22667916</v>
      </c>
      <c r="C31" s="12" t="s">
        <v>20</v>
      </c>
      <c r="D31" s="13" t="s">
        <v>30</v>
      </c>
      <c r="E31" s="14">
        <f t="shared" si="4"/>
        <v>711250</v>
      </c>
      <c r="F31" s="15">
        <f t="shared" si="4"/>
        <v>715250</v>
      </c>
      <c r="G31" s="15">
        <f t="shared" si="4"/>
        <v>1426500</v>
      </c>
      <c r="H31" s="31"/>
      <c r="I31" s="15">
        <v>2000000</v>
      </c>
      <c r="J31" s="15"/>
      <c r="K31" s="15">
        <f t="shared" si="3"/>
        <v>19956666</v>
      </c>
    </row>
    <row r="32" spans="1:11" ht="15.75" customHeight="1" x14ac:dyDescent="0.25">
      <c r="A32" s="16">
        <f t="shared" si="0"/>
        <v>23</v>
      </c>
      <c r="B32" s="17">
        <f t="shared" si="1"/>
        <v>19956666</v>
      </c>
      <c r="C32" s="12" t="s">
        <v>21</v>
      </c>
      <c r="D32" s="13" t="s">
        <v>30</v>
      </c>
      <c r="E32" s="14">
        <f t="shared" si="4"/>
        <v>711250</v>
      </c>
      <c r="F32" s="15">
        <f t="shared" si="4"/>
        <v>715250</v>
      </c>
      <c r="G32" s="15">
        <f t="shared" si="4"/>
        <v>1426500</v>
      </c>
      <c r="H32" s="15"/>
      <c r="I32" s="15"/>
      <c r="J32" s="15"/>
      <c r="K32" s="15">
        <f t="shared" si="3"/>
        <v>19245416</v>
      </c>
    </row>
    <row r="33" spans="1:11" ht="15.75" customHeight="1" x14ac:dyDescent="0.25">
      <c r="A33" s="16">
        <f t="shared" si="0"/>
        <v>24</v>
      </c>
      <c r="B33" s="17">
        <f t="shared" si="1"/>
        <v>19245416</v>
      </c>
      <c r="C33" s="12" t="s">
        <v>22</v>
      </c>
      <c r="D33" s="13" t="s">
        <v>30</v>
      </c>
      <c r="E33" s="14">
        <f t="shared" si="4"/>
        <v>711250</v>
      </c>
      <c r="F33" s="15">
        <f t="shared" si="4"/>
        <v>715250</v>
      </c>
      <c r="G33" s="15">
        <f t="shared" si="4"/>
        <v>1426500</v>
      </c>
      <c r="H33" s="15"/>
      <c r="I33" s="15"/>
      <c r="J33" s="15"/>
      <c r="K33" s="15">
        <f t="shared" si="3"/>
        <v>18534166</v>
      </c>
    </row>
    <row r="34" spans="1:11" ht="15.75" customHeight="1" x14ac:dyDescent="0.25">
      <c r="A34" s="16">
        <f t="shared" si="0"/>
        <v>25</v>
      </c>
      <c r="B34" s="17">
        <f t="shared" si="1"/>
        <v>18534166</v>
      </c>
      <c r="C34" s="12" t="s">
        <v>23</v>
      </c>
      <c r="D34" s="13" t="s">
        <v>30</v>
      </c>
      <c r="E34" s="14">
        <f t="shared" si="4"/>
        <v>711250</v>
      </c>
      <c r="F34" s="15">
        <f t="shared" si="4"/>
        <v>715250</v>
      </c>
      <c r="G34" s="15">
        <f t="shared" si="4"/>
        <v>1426500</v>
      </c>
      <c r="H34" s="15"/>
      <c r="I34" s="15"/>
      <c r="J34" s="15"/>
      <c r="K34" s="15">
        <f t="shared" si="3"/>
        <v>17822916</v>
      </c>
    </row>
    <row r="35" spans="1:11" ht="15.75" customHeight="1" x14ac:dyDescent="0.25">
      <c r="A35" s="16">
        <f t="shared" si="0"/>
        <v>26</v>
      </c>
      <c r="B35" s="17">
        <f t="shared" si="1"/>
        <v>17822916</v>
      </c>
      <c r="C35" s="12" t="s">
        <v>24</v>
      </c>
      <c r="D35" s="13" t="s">
        <v>30</v>
      </c>
      <c r="E35" s="14">
        <f t="shared" si="4"/>
        <v>711250</v>
      </c>
      <c r="F35" s="15">
        <f t="shared" si="4"/>
        <v>715250</v>
      </c>
      <c r="G35" s="15">
        <f t="shared" si="4"/>
        <v>1426500</v>
      </c>
      <c r="H35" s="15"/>
      <c r="I35" s="15"/>
      <c r="J35" s="15"/>
      <c r="K35" s="15">
        <f t="shared" si="3"/>
        <v>17111666</v>
      </c>
    </row>
    <row r="36" spans="1:11" ht="15.75" customHeight="1" x14ac:dyDescent="0.25">
      <c r="A36" s="16">
        <f t="shared" si="0"/>
        <v>27</v>
      </c>
      <c r="B36" s="17">
        <f t="shared" si="1"/>
        <v>17111666</v>
      </c>
      <c r="C36" s="12" t="s">
        <v>25</v>
      </c>
      <c r="D36" s="13" t="s">
        <v>30</v>
      </c>
      <c r="E36" s="14">
        <f t="shared" si="4"/>
        <v>711250</v>
      </c>
      <c r="F36" s="15">
        <f t="shared" si="4"/>
        <v>715250</v>
      </c>
      <c r="G36" s="15">
        <f t="shared" si="4"/>
        <v>1426500</v>
      </c>
      <c r="H36" s="15"/>
      <c r="I36" s="15"/>
      <c r="J36" s="15"/>
      <c r="K36" s="15">
        <f t="shared" si="3"/>
        <v>16400416</v>
      </c>
    </row>
    <row r="37" spans="1:11" ht="15.75" customHeight="1" x14ac:dyDescent="0.25">
      <c r="A37" s="16">
        <f t="shared" si="0"/>
        <v>28</v>
      </c>
      <c r="B37" s="17">
        <f t="shared" si="1"/>
        <v>16400416</v>
      </c>
      <c r="C37" s="12" t="s">
        <v>26</v>
      </c>
      <c r="D37" s="13" t="s">
        <v>30</v>
      </c>
      <c r="E37" s="14">
        <f t="shared" si="4"/>
        <v>711250</v>
      </c>
      <c r="F37" s="15">
        <f t="shared" si="4"/>
        <v>715250</v>
      </c>
      <c r="G37" s="15">
        <f t="shared" si="4"/>
        <v>1426500</v>
      </c>
      <c r="H37" s="15"/>
      <c r="I37" s="15"/>
      <c r="J37" s="15"/>
      <c r="K37" s="15">
        <f t="shared" si="3"/>
        <v>15689166</v>
      </c>
    </row>
    <row r="38" spans="1:11" ht="15.75" customHeight="1" x14ac:dyDescent="0.25">
      <c r="A38" s="16">
        <f t="shared" si="0"/>
        <v>29</v>
      </c>
      <c r="B38" s="17">
        <f t="shared" si="1"/>
        <v>15689166</v>
      </c>
      <c r="C38" s="12" t="s">
        <v>16</v>
      </c>
      <c r="D38" s="13" t="s">
        <v>30</v>
      </c>
      <c r="E38" s="14">
        <f t="shared" si="4"/>
        <v>711250</v>
      </c>
      <c r="F38" s="15">
        <f t="shared" si="4"/>
        <v>715250</v>
      </c>
      <c r="G38" s="15">
        <f t="shared" si="4"/>
        <v>1426500</v>
      </c>
      <c r="H38" s="15"/>
      <c r="I38" s="15"/>
      <c r="J38" s="15">
        <v>2000000</v>
      </c>
      <c r="K38" s="15">
        <f t="shared" si="3"/>
        <v>12977916</v>
      </c>
    </row>
    <row r="39" spans="1:11" ht="15.75" customHeight="1" x14ac:dyDescent="0.25">
      <c r="A39" s="16">
        <f t="shared" si="0"/>
        <v>30</v>
      </c>
      <c r="B39" s="17">
        <f t="shared" si="1"/>
        <v>12977916</v>
      </c>
      <c r="C39" s="12" t="s">
        <v>17</v>
      </c>
      <c r="D39" s="13" t="s">
        <v>31</v>
      </c>
      <c r="E39" s="14">
        <f t="shared" si="4"/>
        <v>711250</v>
      </c>
      <c r="F39" s="15">
        <f t="shared" si="4"/>
        <v>715250</v>
      </c>
      <c r="G39" s="15">
        <f t="shared" si="4"/>
        <v>1426500</v>
      </c>
      <c r="H39" s="15"/>
      <c r="I39" s="15"/>
      <c r="J39" s="15"/>
      <c r="K39" s="15">
        <f t="shared" si="3"/>
        <v>12266666</v>
      </c>
    </row>
    <row r="40" spans="1:11" ht="15.75" customHeight="1" x14ac:dyDescent="0.25">
      <c r="A40" s="16">
        <f t="shared" si="0"/>
        <v>31</v>
      </c>
      <c r="B40" s="17">
        <f t="shared" si="1"/>
        <v>12266666</v>
      </c>
      <c r="C40" s="12" t="s">
        <v>18</v>
      </c>
      <c r="D40" s="13" t="s">
        <v>31</v>
      </c>
      <c r="E40" s="14">
        <f t="shared" si="4"/>
        <v>711250</v>
      </c>
      <c r="F40" s="15">
        <f t="shared" si="4"/>
        <v>715250</v>
      </c>
      <c r="G40" s="15">
        <f t="shared" si="4"/>
        <v>1426500</v>
      </c>
      <c r="H40" s="15"/>
      <c r="I40" s="15"/>
      <c r="J40" s="15"/>
      <c r="K40" s="15">
        <f t="shared" si="3"/>
        <v>11555416</v>
      </c>
    </row>
    <row r="41" spans="1:11" ht="15.75" customHeight="1" x14ac:dyDescent="0.25">
      <c r="A41" s="16">
        <f t="shared" si="0"/>
        <v>32</v>
      </c>
      <c r="B41" s="17">
        <f t="shared" si="1"/>
        <v>11555416</v>
      </c>
      <c r="C41" s="12" t="s">
        <v>27</v>
      </c>
      <c r="D41" s="13" t="s">
        <v>31</v>
      </c>
      <c r="E41" s="14">
        <f t="shared" si="4"/>
        <v>711250</v>
      </c>
      <c r="F41" s="15">
        <f t="shared" si="4"/>
        <v>715250</v>
      </c>
      <c r="G41" s="15">
        <f t="shared" si="4"/>
        <v>1426500</v>
      </c>
      <c r="H41" s="15"/>
      <c r="I41" s="15"/>
      <c r="J41" s="15"/>
      <c r="K41" s="15">
        <f t="shared" si="3"/>
        <v>10844166</v>
      </c>
    </row>
    <row r="42" spans="1:11" ht="15.75" customHeight="1" x14ac:dyDescent="0.25">
      <c r="A42" s="16">
        <f t="shared" si="0"/>
        <v>33</v>
      </c>
      <c r="B42" s="17">
        <f t="shared" si="1"/>
        <v>10844166</v>
      </c>
      <c r="C42" s="12" t="s">
        <v>19</v>
      </c>
      <c r="D42" s="13" t="s">
        <v>31</v>
      </c>
      <c r="E42" s="14">
        <f t="shared" si="4"/>
        <v>711250</v>
      </c>
      <c r="F42" s="15">
        <f t="shared" si="4"/>
        <v>715250</v>
      </c>
      <c r="G42" s="15">
        <f t="shared" si="4"/>
        <v>1426500</v>
      </c>
      <c r="H42" s="15">
        <v>8000000</v>
      </c>
      <c r="I42" s="15"/>
      <c r="J42" s="15"/>
      <c r="K42" s="15">
        <f t="shared" si="3"/>
        <v>2132916</v>
      </c>
    </row>
    <row r="43" spans="1:11" ht="15.75" customHeight="1" x14ac:dyDescent="0.25">
      <c r="A43" s="16">
        <f t="shared" si="0"/>
        <v>34</v>
      </c>
      <c r="B43" s="17">
        <f t="shared" si="1"/>
        <v>2132916</v>
      </c>
      <c r="C43" s="12" t="s">
        <v>20</v>
      </c>
      <c r="D43" s="13" t="s">
        <v>31</v>
      </c>
      <c r="E43" s="14">
        <f t="shared" ref="E43:G58" si="5">+E42</f>
        <v>711250</v>
      </c>
      <c r="F43" s="15">
        <f t="shared" si="5"/>
        <v>715250</v>
      </c>
      <c r="G43" s="15">
        <f t="shared" si="5"/>
        <v>1426500</v>
      </c>
      <c r="H43" s="31"/>
      <c r="I43" s="15">
        <f>2000000-578334</f>
        <v>1421666</v>
      </c>
      <c r="J43" s="15"/>
      <c r="K43" s="15">
        <f t="shared" si="3"/>
        <v>0</v>
      </c>
    </row>
    <row r="44" spans="1:11" ht="15.75" customHeight="1" x14ac:dyDescent="0.25">
      <c r="A44" s="16">
        <f t="shared" si="0"/>
        <v>35</v>
      </c>
      <c r="B44" s="17">
        <f t="shared" si="1"/>
        <v>0</v>
      </c>
      <c r="C44" s="30" t="s">
        <v>21</v>
      </c>
      <c r="D44" s="13" t="s">
        <v>31</v>
      </c>
      <c r="E44" s="14">
        <f t="shared" si="5"/>
        <v>711250</v>
      </c>
      <c r="F44" s="15">
        <f t="shared" si="5"/>
        <v>715250</v>
      </c>
      <c r="G44" s="15">
        <f t="shared" si="5"/>
        <v>1426500</v>
      </c>
      <c r="H44" s="15"/>
      <c r="I44" s="15"/>
      <c r="J44" s="15"/>
      <c r="K44" s="15">
        <f t="shared" si="3"/>
        <v>-711250</v>
      </c>
    </row>
    <row r="45" spans="1:11" ht="15.75" customHeight="1" x14ac:dyDescent="0.25">
      <c r="A45" s="16">
        <f t="shared" si="0"/>
        <v>36</v>
      </c>
      <c r="B45" s="17">
        <f t="shared" si="1"/>
        <v>-711250</v>
      </c>
      <c r="C45" s="12" t="s">
        <v>22</v>
      </c>
      <c r="D45" s="13" t="s">
        <v>31</v>
      </c>
      <c r="E45" s="14">
        <f t="shared" si="5"/>
        <v>711250</v>
      </c>
      <c r="F45" s="15">
        <f t="shared" si="5"/>
        <v>715250</v>
      </c>
      <c r="G45" s="15">
        <f t="shared" si="5"/>
        <v>1426500</v>
      </c>
      <c r="H45" s="15"/>
      <c r="I45" s="15"/>
      <c r="J45" s="15"/>
      <c r="K45" s="15">
        <f t="shared" si="3"/>
        <v>-1422500</v>
      </c>
    </row>
    <row r="46" spans="1:11" ht="15.75" x14ac:dyDescent="0.25">
      <c r="A46" s="16">
        <f t="shared" si="0"/>
        <v>37</v>
      </c>
      <c r="B46" s="17">
        <f t="shared" si="1"/>
        <v>-1422500</v>
      </c>
      <c r="C46" s="12" t="s">
        <v>23</v>
      </c>
      <c r="D46" s="13" t="s">
        <v>31</v>
      </c>
      <c r="E46" s="14">
        <f t="shared" si="5"/>
        <v>711250</v>
      </c>
      <c r="F46" s="15">
        <f t="shared" si="5"/>
        <v>715250</v>
      </c>
      <c r="G46" s="15">
        <f t="shared" si="5"/>
        <v>1426500</v>
      </c>
      <c r="H46" s="15"/>
      <c r="I46" s="15"/>
      <c r="J46" s="15"/>
      <c r="K46" s="15">
        <f t="shared" si="3"/>
        <v>-2133750</v>
      </c>
    </row>
    <row r="47" spans="1:11" ht="15.75" x14ac:dyDescent="0.25">
      <c r="A47" s="16">
        <f t="shared" si="0"/>
        <v>38</v>
      </c>
      <c r="B47" s="17">
        <f t="shared" si="1"/>
        <v>-2133750</v>
      </c>
      <c r="C47" s="12" t="s">
        <v>24</v>
      </c>
      <c r="D47" s="13" t="s">
        <v>31</v>
      </c>
      <c r="E47" s="14">
        <f t="shared" si="5"/>
        <v>711250</v>
      </c>
      <c r="F47" s="15">
        <f t="shared" si="5"/>
        <v>715250</v>
      </c>
      <c r="G47" s="15">
        <f t="shared" si="5"/>
        <v>1426500</v>
      </c>
      <c r="H47" s="15"/>
      <c r="I47" s="15"/>
      <c r="J47" s="15"/>
      <c r="K47" s="15">
        <f t="shared" si="3"/>
        <v>-2845000</v>
      </c>
    </row>
    <row r="48" spans="1:11" ht="15.75" x14ac:dyDescent="0.25">
      <c r="A48" s="16">
        <f t="shared" si="0"/>
        <v>39</v>
      </c>
      <c r="B48" s="17">
        <f t="shared" si="1"/>
        <v>-2845000</v>
      </c>
      <c r="C48" s="12" t="s">
        <v>25</v>
      </c>
      <c r="D48" s="13" t="s">
        <v>31</v>
      </c>
      <c r="E48" s="14">
        <f t="shared" si="5"/>
        <v>711250</v>
      </c>
      <c r="F48" s="15">
        <f t="shared" si="5"/>
        <v>715250</v>
      </c>
      <c r="G48" s="15">
        <f t="shared" si="5"/>
        <v>1426500</v>
      </c>
      <c r="H48" s="15"/>
      <c r="I48" s="15"/>
      <c r="J48" s="15"/>
      <c r="K48" s="15">
        <f t="shared" si="3"/>
        <v>-3556250</v>
      </c>
    </row>
    <row r="49" spans="1:11" ht="15.75" x14ac:dyDescent="0.25">
      <c r="A49" s="16">
        <f t="shared" si="0"/>
        <v>40</v>
      </c>
      <c r="B49" s="17">
        <f t="shared" si="1"/>
        <v>-3556250</v>
      </c>
      <c r="C49" s="12" t="s">
        <v>26</v>
      </c>
      <c r="D49" s="13" t="s">
        <v>31</v>
      </c>
      <c r="E49" s="14">
        <f t="shared" si="5"/>
        <v>711250</v>
      </c>
      <c r="F49" s="15">
        <f t="shared" si="5"/>
        <v>715250</v>
      </c>
      <c r="G49" s="15">
        <f t="shared" si="5"/>
        <v>1426500</v>
      </c>
      <c r="H49" s="15"/>
      <c r="I49" s="15"/>
      <c r="J49" s="15"/>
      <c r="K49" s="15">
        <f t="shared" si="3"/>
        <v>-4267500</v>
      </c>
    </row>
    <row r="50" spans="1:11" ht="15.75" x14ac:dyDescent="0.25">
      <c r="A50" s="16">
        <f t="shared" si="0"/>
        <v>41</v>
      </c>
      <c r="B50" s="17">
        <f t="shared" si="1"/>
        <v>-4267500</v>
      </c>
      <c r="C50" s="12" t="s">
        <v>16</v>
      </c>
      <c r="D50" s="13" t="s">
        <v>31</v>
      </c>
      <c r="E50" s="14">
        <f t="shared" si="5"/>
        <v>711250</v>
      </c>
      <c r="F50" s="15">
        <f t="shared" si="5"/>
        <v>715250</v>
      </c>
      <c r="G50" s="15">
        <f t="shared" si="5"/>
        <v>1426500</v>
      </c>
      <c r="H50" s="15"/>
      <c r="I50" s="15"/>
      <c r="J50" s="15">
        <v>2000000</v>
      </c>
      <c r="K50" s="15">
        <f t="shared" si="3"/>
        <v>-6978750</v>
      </c>
    </row>
    <row r="51" spans="1:11" ht="15.75" x14ac:dyDescent="0.25">
      <c r="A51" s="16">
        <f t="shared" si="0"/>
        <v>42</v>
      </c>
      <c r="B51" s="17">
        <f t="shared" si="1"/>
        <v>-6978750</v>
      </c>
      <c r="C51" s="12" t="s">
        <v>17</v>
      </c>
      <c r="D51" s="13" t="s">
        <v>36</v>
      </c>
      <c r="E51" s="14">
        <f t="shared" si="5"/>
        <v>711250</v>
      </c>
      <c r="F51" s="15">
        <f t="shared" si="5"/>
        <v>715250</v>
      </c>
      <c r="G51" s="15">
        <f t="shared" si="5"/>
        <v>1426500</v>
      </c>
      <c r="H51" s="15"/>
      <c r="I51" s="15"/>
      <c r="J51" s="15"/>
      <c r="K51" s="15">
        <f t="shared" si="3"/>
        <v>-7690000</v>
      </c>
    </row>
    <row r="52" spans="1:11" ht="15.75" x14ac:dyDescent="0.25">
      <c r="A52" s="16">
        <f t="shared" si="0"/>
        <v>43</v>
      </c>
      <c r="B52" s="17">
        <f t="shared" si="1"/>
        <v>-7690000</v>
      </c>
      <c r="C52" s="12" t="s">
        <v>18</v>
      </c>
      <c r="D52" s="13" t="s">
        <v>36</v>
      </c>
      <c r="E52" s="14">
        <f t="shared" si="5"/>
        <v>711250</v>
      </c>
      <c r="F52" s="15">
        <f t="shared" si="5"/>
        <v>715250</v>
      </c>
      <c r="G52" s="15">
        <f t="shared" si="5"/>
        <v>1426500</v>
      </c>
      <c r="H52" s="15"/>
      <c r="I52" s="15"/>
      <c r="J52" s="15"/>
      <c r="K52" s="15">
        <f t="shared" si="3"/>
        <v>-8401250</v>
      </c>
    </row>
    <row r="53" spans="1:11" ht="15.75" x14ac:dyDescent="0.25">
      <c r="A53" s="16">
        <f t="shared" si="0"/>
        <v>44</v>
      </c>
      <c r="B53" s="17">
        <f t="shared" si="1"/>
        <v>-8401250</v>
      </c>
      <c r="C53" s="12" t="s">
        <v>27</v>
      </c>
      <c r="D53" s="13" t="s">
        <v>36</v>
      </c>
      <c r="E53" s="14">
        <f t="shared" si="5"/>
        <v>711250</v>
      </c>
      <c r="F53" s="15">
        <f t="shared" si="5"/>
        <v>715250</v>
      </c>
      <c r="G53" s="15">
        <f t="shared" si="5"/>
        <v>1426500</v>
      </c>
      <c r="H53" s="15"/>
      <c r="I53" s="15"/>
      <c r="J53" s="15"/>
      <c r="K53" s="15">
        <f t="shared" si="3"/>
        <v>-9112500</v>
      </c>
    </row>
    <row r="54" spans="1:11" ht="15.75" x14ac:dyDescent="0.25">
      <c r="A54" s="16">
        <f t="shared" si="0"/>
        <v>45</v>
      </c>
      <c r="B54" s="17">
        <f t="shared" si="1"/>
        <v>-9112500</v>
      </c>
      <c r="C54" s="12" t="s">
        <v>19</v>
      </c>
      <c r="D54" s="13" t="s">
        <v>36</v>
      </c>
      <c r="E54" s="14">
        <f t="shared" si="5"/>
        <v>711250</v>
      </c>
      <c r="F54" s="15">
        <f t="shared" si="5"/>
        <v>715250</v>
      </c>
      <c r="G54" s="15">
        <f t="shared" si="5"/>
        <v>1426500</v>
      </c>
      <c r="H54" s="15">
        <v>8000000</v>
      </c>
      <c r="I54" s="15"/>
      <c r="J54" s="15"/>
      <c r="K54" s="15">
        <f t="shared" si="3"/>
        <v>-17823750</v>
      </c>
    </row>
    <row r="55" spans="1:11" ht="15.75" x14ac:dyDescent="0.25">
      <c r="A55" s="16">
        <f t="shared" si="0"/>
        <v>46</v>
      </c>
      <c r="B55" s="17">
        <f t="shared" si="1"/>
        <v>-17823750</v>
      </c>
      <c r="C55" s="12" t="s">
        <v>20</v>
      </c>
      <c r="D55" s="13" t="s">
        <v>36</v>
      </c>
      <c r="E55" s="14">
        <f t="shared" si="5"/>
        <v>711250</v>
      </c>
      <c r="F55" s="15">
        <f t="shared" si="5"/>
        <v>715250</v>
      </c>
      <c r="G55" s="15">
        <f t="shared" si="5"/>
        <v>1426500</v>
      </c>
      <c r="H55" s="31"/>
      <c r="I55" s="15">
        <v>2000000</v>
      </c>
      <c r="J55" s="15"/>
      <c r="K55" s="15">
        <f t="shared" si="3"/>
        <v>-20535000</v>
      </c>
    </row>
    <row r="56" spans="1:11" ht="15.75" x14ac:dyDescent="0.25">
      <c r="A56" s="16">
        <f t="shared" si="0"/>
        <v>47</v>
      </c>
      <c r="B56" s="17">
        <f t="shared" si="1"/>
        <v>-20535000</v>
      </c>
      <c r="C56" s="30" t="s">
        <v>21</v>
      </c>
      <c r="D56" s="13" t="s">
        <v>36</v>
      </c>
      <c r="E56" s="14">
        <f t="shared" si="5"/>
        <v>711250</v>
      </c>
      <c r="F56" s="15">
        <f t="shared" si="5"/>
        <v>715250</v>
      </c>
      <c r="G56" s="15">
        <f t="shared" si="5"/>
        <v>1426500</v>
      </c>
      <c r="H56" s="15"/>
      <c r="I56" s="15"/>
      <c r="J56" s="15"/>
      <c r="K56" s="15">
        <f t="shared" si="3"/>
        <v>-21246250</v>
      </c>
    </row>
    <row r="57" spans="1:11" ht="15.75" x14ac:dyDescent="0.25">
      <c r="A57" s="16">
        <f t="shared" si="0"/>
        <v>48</v>
      </c>
      <c r="B57" s="17">
        <f t="shared" si="1"/>
        <v>-21246250</v>
      </c>
      <c r="C57" s="12" t="s">
        <v>22</v>
      </c>
      <c r="D57" s="13" t="s">
        <v>36</v>
      </c>
      <c r="E57" s="14">
        <f t="shared" si="5"/>
        <v>711250</v>
      </c>
      <c r="F57" s="15">
        <f t="shared" si="5"/>
        <v>715250</v>
      </c>
      <c r="G57" s="15">
        <f t="shared" si="5"/>
        <v>1426500</v>
      </c>
      <c r="H57" s="15"/>
      <c r="I57" s="15"/>
      <c r="J57" s="15"/>
      <c r="K57" s="15">
        <f t="shared" si="3"/>
        <v>-21957500</v>
      </c>
    </row>
    <row r="58" spans="1:11" ht="15.75" x14ac:dyDescent="0.25">
      <c r="A58" s="16">
        <f t="shared" si="0"/>
        <v>49</v>
      </c>
      <c r="B58" s="17">
        <f t="shared" si="1"/>
        <v>-21957500</v>
      </c>
      <c r="C58" s="12" t="s">
        <v>23</v>
      </c>
      <c r="D58" s="13" t="s">
        <v>36</v>
      </c>
      <c r="E58" s="14">
        <f t="shared" si="5"/>
        <v>711250</v>
      </c>
      <c r="F58" s="15">
        <f t="shared" si="5"/>
        <v>715250</v>
      </c>
      <c r="G58" s="15">
        <f t="shared" si="5"/>
        <v>1426500</v>
      </c>
      <c r="H58" s="15"/>
      <c r="I58" s="15"/>
      <c r="J58" s="15"/>
      <c r="K58" s="15">
        <f t="shared" si="3"/>
        <v>-22668750</v>
      </c>
    </row>
    <row r="59" spans="1:11" ht="15.75" x14ac:dyDescent="0.25">
      <c r="A59" s="16">
        <f t="shared" si="0"/>
        <v>50</v>
      </c>
      <c r="B59" s="17">
        <f t="shared" si="1"/>
        <v>-22668750</v>
      </c>
      <c r="C59" s="12" t="s">
        <v>24</v>
      </c>
      <c r="D59" s="13" t="s">
        <v>36</v>
      </c>
      <c r="E59" s="14">
        <f t="shared" ref="E59:G74" si="6">+E58</f>
        <v>711250</v>
      </c>
      <c r="F59" s="15">
        <f t="shared" si="6"/>
        <v>715250</v>
      </c>
      <c r="G59" s="15">
        <f t="shared" si="6"/>
        <v>1426500</v>
      </c>
      <c r="H59" s="15"/>
      <c r="I59" s="15"/>
      <c r="J59" s="15"/>
      <c r="K59" s="15">
        <f t="shared" si="3"/>
        <v>-23380000</v>
      </c>
    </row>
    <row r="60" spans="1:11" ht="15.75" x14ac:dyDescent="0.25">
      <c r="A60" s="16">
        <f t="shared" si="0"/>
        <v>51</v>
      </c>
      <c r="B60" s="17">
        <f t="shared" si="1"/>
        <v>-23380000</v>
      </c>
      <c r="C60" s="12" t="s">
        <v>25</v>
      </c>
      <c r="D60" s="13" t="s">
        <v>36</v>
      </c>
      <c r="E60" s="14">
        <f t="shared" si="6"/>
        <v>711250</v>
      </c>
      <c r="F60" s="15">
        <f t="shared" si="6"/>
        <v>715250</v>
      </c>
      <c r="G60" s="15">
        <f t="shared" si="6"/>
        <v>1426500</v>
      </c>
      <c r="H60" s="15"/>
      <c r="I60" s="15"/>
      <c r="J60" s="15"/>
      <c r="K60" s="15">
        <f t="shared" si="3"/>
        <v>-24091250</v>
      </c>
    </row>
    <row r="61" spans="1:11" ht="15.75" x14ac:dyDescent="0.25">
      <c r="A61" s="16">
        <f t="shared" si="0"/>
        <v>52</v>
      </c>
      <c r="B61" s="17">
        <f t="shared" si="1"/>
        <v>-24091250</v>
      </c>
      <c r="C61" s="12" t="s">
        <v>26</v>
      </c>
      <c r="D61" s="13" t="s">
        <v>36</v>
      </c>
      <c r="E61" s="14">
        <f t="shared" si="6"/>
        <v>711250</v>
      </c>
      <c r="F61" s="15">
        <f t="shared" si="6"/>
        <v>715250</v>
      </c>
      <c r="G61" s="15">
        <f t="shared" si="6"/>
        <v>1426500</v>
      </c>
      <c r="H61" s="15"/>
      <c r="I61" s="15"/>
      <c r="J61" s="15"/>
      <c r="K61" s="15">
        <f t="shared" si="3"/>
        <v>-24802500</v>
      </c>
    </row>
    <row r="62" spans="1:11" ht="15.75" x14ac:dyDescent="0.25">
      <c r="A62" s="16">
        <f t="shared" si="0"/>
        <v>53</v>
      </c>
      <c r="B62" s="17">
        <f t="shared" si="1"/>
        <v>-24802500</v>
      </c>
      <c r="C62" s="12" t="s">
        <v>16</v>
      </c>
      <c r="D62" s="13" t="s">
        <v>36</v>
      </c>
      <c r="E62" s="14">
        <f t="shared" si="6"/>
        <v>711250</v>
      </c>
      <c r="F62" s="15">
        <f t="shared" si="6"/>
        <v>715250</v>
      </c>
      <c r="G62" s="15">
        <f t="shared" si="6"/>
        <v>1426500</v>
      </c>
      <c r="H62" s="15"/>
      <c r="I62" s="15"/>
      <c r="J62" s="15"/>
      <c r="K62" s="15">
        <f t="shared" si="3"/>
        <v>-25513750</v>
      </c>
    </row>
    <row r="63" spans="1:11" ht="15.75" x14ac:dyDescent="0.25">
      <c r="A63" s="16">
        <f t="shared" si="0"/>
        <v>54</v>
      </c>
      <c r="B63" s="17">
        <f t="shared" si="1"/>
        <v>-25513750</v>
      </c>
      <c r="C63" s="12" t="s">
        <v>17</v>
      </c>
      <c r="D63" s="13" t="s">
        <v>61</v>
      </c>
      <c r="E63" s="14">
        <f t="shared" si="6"/>
        <v>711250</v>
      </c>
      <c r="F63" s="15">
        <f t="shared" si="6"/>
        <v>715250</v>
      </c>
      <c r="G63" s="15">
        <f t="shared" si="6"/>
        <v>1426500</v>
      </c>
      <c r="H63" s="15"/>
      <c r="I63" s="15"/>
      <c r="J63" s="15"/>
      <c r="K63" s="15">
        <f t="shared" si="3"/>
        <v>-26225000</v>
      </c>
    </row>
    <row r="64" spans="1:11" ht="15.75" x14ac:dyDescent="0.25">
      <c r="A64" s="16">
        <f t="shared" si="0"/>
        <v>55</v>
      </c>
      <c r="B64" s="17">
        <f t="shared" si="1"/>
        <v>-26225000</v>
      </c>
      <c r="C64" s="12" t="s">
        <v>18</v>
      </c>
      <c r="D64" s="13" t="s">
        <v>61</v>
      </c>
      <c r="E64" s="14">
        <f t="shared" si="6"/>
        <v>711250</v>
      </c>
      <c r="F64" s="15">
        <f t="shared" si="6"/>
        <v>715250</v>
      </c>
      <c r="G64" s="15">
        <f t="shared" si="6"/>
        <v>1426500</v>
      </c>
      <c r="H64" s="15"/>
      <c r="I64" s="15"/>
      <c r="J64" s="15"/>
      <c r="K64" s="15">
        <f t="shared" si="3"/>
        <v>-26936250</v>
      </c>
    </row>
    <row r="65" spans="1:11" ht="15.75" x14ac:dyDescent="0.25">
      <c r="A65" s="16">
        <f t="shared" si="0"/>
        <v>56</v>
      </c>
      <c r="B65" s="17">
        <f t="shared" si="1"/>
        <v>-26936250</v>
      </c>
      <c r="C65" s="12" t="s">
        <v>27</v>
      </c>
      <c r="D65" s="13" t="s">
        <v>61</v>
      </c>
      <c r="E65" s="14">
        <f t="shared" si="6"/>
        <v>711250</v>
      </c>
      <c r="F65" s="15">
        <f t="shared" si="6"/>
        <v>715250</v>
      </c>
      <c r="G65" s="15">
        <f t="shared" si="6"/>
        <v>1426500</v>
      </c>
      <c r="H65" s="15"/>
      <c r="I65" s="15"/>
      <c r="J65" s="15"/>
      <c r="K65" s="15">
        <f t="shared" si="3"/>
        <v>-27647500</v>
      </c>
    </row>
    <row r="66" spans="1:11" ht="15.75" x14ac:dyDescent="0.25">
      <c r="A66" s="16">
        <f t="shared" si="0"/>
        <v>57</v>
      </c>
      <c r="B66" s="17">
        <f t="shared" si="1"/>
        <v>-27647500</v>
      </c>
      <c r="C66" s="12" t="s">
        <v>19</v>
      </c>
      <c r="D66" s="13" t="s">
        <v>61</v>
      </c>
      <c r="E66" s="14">
        <f t="shared" si="6"/>
        <v>711250</v>
      </c>
      <c r="F66" s="15">
        <f t="shared" si="6"/>
        <v>715250</v>
      </c>
      <c r="G66" s="15">
        <f t="shared" si="6"/>
        <v>1426500</v>
      </c>
      <c r="H66" s="15"/>
      <c r="I66" s="15"/>
      <c r="J66" s="15"/>
      <c r="K66" s="15">
        <f t="shared" si="3"/>
        <v>-28358750</v>
      </c>
    </row>
    <row r="67" spans="1:11" ht="15.75" x14ac:dyDescent="0.25">
      <c r="A67" s="16">
        <f t="shared" si="0"/>
        <v>58</v>
      </c>
      <c r="B67" s="17">
        <f t="shared" si="1"/>
        <v>-28358750</v>
      </c>
      <c r="C67" s="12" t="s">
        <v>20</v>
      </c>
      <c r="D67" s="13" t="s">
        <v>61</v>
      </c>
      <c r="E67" s="14">
        <f t="shared" si="6"/>
        <v>711250</v>
      </c>
      <c r="F67" s="15">
        <f t="shared" si="6"/>
        <v>715250</v>
      </c>
      <c r="G67" s="15">
        <f t="shared" si="6"/>
        <v>1426500</v>
      </c>
      <c r="H67" s="31"/>
      <c r="I67" s="15"/>
      <c r="J67" s="15"/>
      <c r="K67" s="15">
        <f t="shared" si="3"/>
        <v>-29070000</v>
      </c>
    </row>
    <row r="68" spans="1:11" ht="15.75" x14ac:dyDescent="0.25">
      <c r="A68" s="16">
        <f t="shared" si="0"/>
        <v>59</v>
      </c>
      <c r="B68" s="17">
        <f t="shared" si="1"/>
        <v>-29070000</v>
      </c>
      <c r="C68" s="30" t="s">
        <v>21</v>
      </c>
      <c r="D68" s="13" t="s">
        <v>61</v>
      </c>
      <c r="E68" s="14">
        <f t="shared" si="6"/>
        <v>711250</v>
      </c>
      <c r="F68" s="15">
        <f t="shared" si="6"/>
        <v>715250</v>
      </c>
      <c r="G68" s="15">
        <f t="shared" si="6"/>
        <v>1426500</v>
      </c>
      <c r="H68" s="15"/>
      <c r="I68" s="15"/>
      <c r="J68" s="15"/>
      <c r="K68" s="15">
        <f t="shared" si="3"/>
        <v>-29781250</v>
      </c>
    </row>
    <row r="69" spans="1:11" ht="15.75" x14ac:dyDescent="0.25">
      <c r="A69" s="16">
        <f t="shared" si="0"/>
        <v>60</v>
      </c>
      <c r="B69" s="17">
        <f t="shared" si="1"/>
        <v>-29781250</v>
      </c>
      <c r="C69" s="12" t="s">
        <v>22</v>
      </c>
      <c r="D69" s="13" t="s">
        <v>61</v>
      </c>
      <c r="E69" s="14">
        <f t="shared" si="6"/>
        <v>711250</v>
      </c>
      <c r="F69" s="15">
        <f t="shared" si="6"/>
        <v>715250</v>
      </c>
      <c r="G69" s="15">
        <f t="shared" si="6"/>
        <v>1426500</v>
      </c>
      <c r="H69" s="15"/>
      <c r="I69" s="15"/>
      <c r="J69" s="15"/>
      <c r="K69" s="15">
        <f t="shared" si="3"/>
        <v>-30492500</v>
      </c>
    </row>
    <row r="70" spans="1:11" ht="15.75" x14ac:dyDescent="0.25">
      <c r="A70" s="16">
        <f t="shared" si="0"/>
        <v>61</v>
      </c>
      <c r="B70" s="17">
        <f t="shared" si="1"/>
        <v>-30492500</v>
      </c>
      <c r="C70" s="12" t="s">
        <v>23</v>
      </c>
      <c r="D70" s="13" t="s">
        <v>61</v>
      </c>
      <c r="E70" s="14">
        <f t="shared" si="6"/>
        <v>711250</v>
      </c>
      <c r="F70" s="15">
        <f t="shared" si="6"/>
        <v>715250</v>
      </c>
      <c r="G70" s="15">
        <f t="shared" si="6"/>
        <v>1426500</v>
      </c>
      <c r="H70" s="15"/>
      <c r="I70" s="15"/>
      <c r="J70" s="15"/>
      <c r="K70" s="15">
        <f t="shared" si="3"/>
        <v>-31203750</v>
      </c>
    </row>
    <row r="71" spans="1:11" ht="15.75" x14ac:dyDescent="0.25">
      <c r="A71" s="16">
        <f t="shared" si="0"/>
        <v>62</v>
      </c>
      <c r="B71" s="17">
        <f t="shared" si="1"/>
        <v>-31203750</v>
      </c>
      <c r="C71" s="12" t="s">
        <v>24</v>
      </c>
      <c r="D71" s="13" t="s">
        <v>61</v>
      </c>
      <c r="E71" s="14">
        <f t="shared" si="6"/>
        <v>711250</v>
      </c>
      <c r="F71" s="15">
        <f t="shared" si="6"/>
        <v>715250</v>
      </c>
      <c r="G71" s="15">
        <f t="shared" si="6"/>
        <v>1426500</v>
      </c>
      <c r="H71" s="15"/>
      <c r="I71" s="15"/>
      <c r="J71" s="15"/>
      <c r="K71" s="15">
        <f t="shared" si="3"/>
        <v>-31915000</v>
      </c>
    </row>
    <row r="72" spans="1:11" ht="15.75" x14ac:dyDescent="0.25">
      <c r="A72" s="16">
        <f t="shared" si="0"/>
        <v>63</v>
      </c>
      <c r="B72" s="17">
        <f t="shared" si="1"/>
        <v>-31915000</v>
      </c>
      <c r="C72" s="12" t="s">
        <v>25</v>
      </c>
      <c r="D72" s="13" t="s">
        <v>61</v>
      </c>
      <c r="E72" s="14">
        <f t="shared" si="6"/>
        <v>711250</v>
      </c>
      <c r="F72" s="15">
        <f t="shared" si="6"/>
        <v>715250</v>
      </c>
      <c r="G72" s="15">
        <f t="shared" si="6"/>
        <v>1426500</v>
      </c>
      <c r="H72" s="15"/>
      <c r="I72" s="15"/>
      <c r="J72" s="15"/>
      <c r="K72" s="15">
        <f t="shared" si="3"/>
        <v>-32626250</v>
      </c>
    </row>
    <row r="73" spans="1:11" ht="15.75" x14ac:dyDescent="0.25">
      <c r="A73" s="16">
        <f t="shared" si="0"/>
        <v>64</v>
      </c>
      <c r="B73" s="17">
        <f t="shared" si="1"/>
        <v>-32626250</v>
      </c>
      <c r="C73" s="12" t="s">
        <v>26</v>
      </c>
      <c r="D73" s="13" t="s">
        <v>61</v>
      </c>
      <c r="E73" s="14">
        <f t="shared" si="6"/>
        <v>711250</v>
      </c>
      <c r="F73" s="15">
        <f t="shared" si="6"/>
        <v>715250</v>
      </c>
      <c r="G73" s="15">
        <f t="shared" si="6"/>
        <v>1426500</v>
      </c>
      <c r="H73" s="15"/>
      <c r="I73" s="15"/>
      <c r="J73" s="15"/>
      <c r="K73" s="15">
        <f t="shared" si="3"/>
        <v>-33337500</v>
      </c>
    </row>
    <row r="74" spans="1:11" ht="15.75" x14ac:dyDescent="0.25">
      <c r="A74" s="16">
        <f t="shared" si="0"/>
        <v>65</v>
      </c>
      <c r="B74" s="17">
        <f t="shared" si="1"/>
        <v>-33337500</v>
      </c>
      <c r="C74" s="12" t="s">
        <v>16</v>
      </c>
      <c r="D74" s="13" t="s">
        <v>61</v>
      </c>
      <c r="E74" s="14">
        <f t="shared" si="6"/>
        <v>711250</v>
      </c>
      <c r="F74" s="15">
        <f t="shared" si="6"/>
        <v>715250</v>
      </c>
      <c r="G74" s="15">
        <f t="shared" si="6"/>
        <v>1426500</v>
      </c>
      <c r="H74" s="15"/>
      <c r="I74" s="15"/>
      <c r="J74" s="15"/>
      <c r="K74" s="15">
        <f t="shared" si="3"/>
        <v>-34048750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-34048750</v>
      </c>
      <c r="C75" s="12" t="s">
        <v>17</v>
      </c>
      <c r="D75" s="13" t="s">
        <v>60</v>
      </c>
      <c r="E75" s="14">
        <f t="shared" ref="E75:G80" si="9">+E74</f>
        <v>711250</v>
      </c>
      <c r="F75" s="15">
        <f t="shared" si="9"/>
        <v>715250</v>
      </c>
      <c r="G75" s="15">
        <f t="shared" si="9"/>
        <v>1426500</v>
      </c>
      <c r="H75" s="15"/>
      <c r="I75" s="15"/>
      <c r="J75" s="15"/>
      <c r="K75" s="15">
        <f t="shared" ref="K75:K80" si="10">B75-E75-H75-I75-J75</f>
        <v>-34760000</v>
      </c>
    </row>
    <row r="76" spans="1:11" ht="15.75" x14ac:dyDescent="0.25">
      <c r="A76" s="16">
        <f t="shared" si="7"/>
        <v>67</v>
      </c>
      <c r="B76" s="17">
        <f t="shared" si="8"/>
        <v>-34760000</v>
      </c>
      <c r="C76" s="12" t="s">
        <v>18</v>
      </c>
      <c r="D76" s="13" t="s">
        <v>60</v>
      </c>
      <c r="E76" s="14">
        <f t="shared" si="9"/>
        <v>711250</v>
      </c>
      <c r="F76" s="15">
        <f t="shared" si="9"/>
        <v>715250</v>
      </c>
      <c r="G76" s="15">
        <f t="shared" si="9"/>
        <v>1426500</v>
      </c>
      <c r="H76" s="15"/>
      <c r="I76" s="15"/>
      <c r="J76" s="15"/>
      <c r="K76" s="15">
        <f t="shared" si="10"/>
        <v>-35471250</v>
      </c>
    </row>
    <row r="77" spans="1:11" ht="15.75" x14ac:dyDescent="0.25">
      <c r="A77" s="16">
        <f t="shared" si="7"/>
        <v>68</v>
      </c>
      <c r="B77" s="17">
        <f t="shared" si="8"/>
        <v>-35471250</v>
      </c>
      <c r="C77" s="12" t="s">
        <v>27</v>
      </c>
      <c r="D77" s="13" t="s">
        <v>60</v>
      </c>
      <c r="E77" s="14">
        <f t="shared" si="9"/>
        <v>711250</v>
      </c>
      <c r="F77" s="15">
        <f t="shared" si="9"/>
        <v>715250</v>
      </c>
      <c r="G77" s="15">
        <f t="shared" si="9"/>
        <v>1426500</v>
      </c>
      <c r="H77" s="15"/>
      <c r="I77" s="15"/>
      <c r="J77" s="15"/>
      <c r="K77" s="15">
        <f t="shared" si="10"/>
        <v>-36182500</v>
      </c>
    </row>
    <row r="78" spans="1:11" ht="15.75" x14ac:dyDescent="0.25">
      <c r="A78" s="16">
        <f t="shared" si="7"/>
        <v>69</v>
      </c>
      <c r="B78" s="17">
        <f t="shared" si="8"/>
        <v>-36182500</v>
      </c>
      <c r="C78" s="12" t="s">
        <v>19</v>
      </c>
      <c r="D78" s="13" t="s">
        <v>60</v>
      </c>
      <c r="E78" s="14">
        <f t="shared" si="9"/>
        <v>711250</v>
      </c>
      <c r="F78" s="15">
        <f t="shared" si="9"/>
        <v>715250</v>
      </c>
      <c r="G78" s="15">
        <f t="shared" si="9"/>
        <v>1426500</v>
      </c>
      <c r="H78" s="15"/>
      <c r="I78" s="15"/>
      <c r="J78" s="15"/>
      <c r="K78" s="15">
        <f t="shared" si="10"/>
        <v>-36893750</v>
      </c>
    </row>
    <row r="79" spans="1:11" ht="15.75" x14ac:dyDescent="0.25">
      <c r="A79" s="16">
        <f t="shared" si="7"/>
        <v>70</v>
      </c>
      <c r="B79" s="17">
        <f t="shared" si="8"/>
        <v>-36893750</v>
      </c>
      <c r="C79" s="12" t="s">
        <v>20</v>
      </c>
      <c r="D79" s="13" t="s">
        <v>60</v>
      </c>
      <c r="E79" s="14">
        <f t="shared" si="9"/>
        <v>711250</v>
      </c>
      <c r="F79" s="15">
        <f t="shared" si="9"/>
        <v>715250</v>
      </c>
      <c r="G79" s="15">
        <f t="shared" si="9"/>
        <v>1426500</v>
      </c>
      <c r="H79" s="15"/>
      <c r="I79" s="15"/>
      <c r="J79" s="15"/>
      <c r="K79" s="15">
        <f t="shared" si="10"/>
        <v>-37605000</v>
      </c>
    </row>
    <row r="80" spans="1:11" ht="15.75" x14ac:dyDescent="0.25">
      <c r="A80" s="16">
        <f t="shared" si="7"/>
        <v>71</v>
      </c>
      <c r="B80" s="17">
        <f t="shared" si="8"/>
        <v>-37605000</v>
      </c>
      <c r="E80" s="14">
        <f t="shared" si="9"/>
        <v>711250</v>
      </c>
      <c r="F80" s="15">
        <f t="shared" si="9"/>
        <v>715250</v>
      </c>
      <c r="G80" s="15">
        <f t="shared" si="9"/>
        <v>1426500</v>
      </c>
      <c r="H80" s="15"/>
      <c r="I80" s="15"/>
      <c r="J80" s="15"/>
      <c r="K80" s="15">
        <f t="shared" si="10"/>
        <v>-38316250</v>
      </c>
    </row>
  </sheetData>
  <pageMargins left="0.70866141732283472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opLeftCell="A34" workbookViewId="0">
      <selection activeCell="I41" sqref="I41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123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124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62945350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35</v>
      </c>
      <c r="B8" s="1"/>
      <c r="C8" s="1"/>
      <c r="D8" s="2">
        <v>36</v>
      </c>
      <c r="E8" s="7"/>
      <c r="F8" s="8">
        <f>+C5*C6</f>
        <v>755344.20000000007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62945350</v>
      </c>
      <c r="C10" s="12" t="s">
        <v>23</v>
      </c>
      <c r="D10" s="13" t="s">
        <v>28</v>
      </c>
      <c r="E10" s="14">
        <f>1588000-F10</f>
        <v>832656</v>
      </c>
      <c r="F10" s="18">
        <v>755344</v>
      </c>
      <c r="G10" s="15">
        <f>+E10+F10</f>
        <v>1588000</v>
      </c>
      <c r="H10" s="15"/>
      <c r="I10" s="15"/>
      <c r="J10" s="15"/>
      <c r="K10" s="15">
        <f>B10-E10-H10-I10-J10</f>
        <v>62112694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62112694</v>
      </c>
      <c r="C11" s="12" t="s">
        <v>24</v>
      </c>
      <c r="D11" s="13" t="s">
        <v>28</v>
      </c>
      <c r="E11" s="14">
        <f t="shared" ref="E11:G26" si="2">+E10</f>
        <v>832656</v>
      </c>
      <c r="F11" s="15">
        <f t="shared" si="2"/>
        <v>755344</v>
      </c>
      <c r="G11" s="15">
        <f t="shared" si="2"/>
        <v>1588000</v>
      </c>
      <c r="H11" s="15"/>
      <c r="I11" s="15"/>
      <c r="J11" s="15"/>
      <c r="K11" s="15">
        <f t="shared" ref="K11:K74" si="3">B11-E11-H11-I11-J11</f>
        <v>61280038</v>
      </c>
    </row>
    <row r="12" spans="1:11" ht="15.75" customHeight="1" x14ac:dyDescent="0.25">
      <c r="A12" s="16">
        <f t="shared" si="0"/>
        <v>3</v>
      </c>
      <c r="B12" s="17">
        <f t="shared" si="1"/>
        <v>61280038</v>
      </c>
      <c r="C12" s="12" t="s">
        <v>25</v>
      </c>
      <c r="D12" s="13" t="s">
        <v>28</v>
      </c>
      <c r="E12" s="14">
        <f t="shared" si="2"/>
        <v>832656</v>
      </c>
      <c r="F12" s="15">
        <f t="shared" si="2"/>
        <v>755344</v>
      </c>
      <c r="G12" s="15">
        <f t="shared" si="2"/>
        <v>1588000</v>
      </c>
      <c r="H12" s="15"/>
      <c r="I12" s="15"/>
      <c r="J12" s="15"/>
      <c r="K12" s="15">
        <f t="shared" si="3"/>
        <v>60447382</v>
      </c>
    </row>
    <row r="13" spans="1:11" ht="15.75" customHeight="1" x14ac:dyDescent="0.25">
      <c r="A13" s="16">
        <f t="shared" si="0"/>
        <v>4</v>
      </c>
      <c r="B13" s="17">
        <f t="shared" si="1"/>
        <v>60447382</v>
      </c>
      <c r="C13" s="12" t="s">
        <v>26</v>
      </c>
      <c r="D13" s="13" t="s">
        <v>28</v>
      </c>
      <c r="E13" s="14">
        <f t="shared" si="2"/>
        <v>832656</v>
      </c>
      <c r="F13" s="15">
        <f t="shared" si="2"/>
        <v>755344</v>
      </c>
      <c r="G13" s="15">
        <f t="shared" si="2"/>
        <v>1588000</v>
      </c>
      <c r="H13" s="15"/>
      <c r="I13" s="15"/>
      <c r="J13" s="15"/>
      <c r="K13" s="15">
        <f t="shared" si="3"/>
        <v>59614726</v>
      </c>
    </row>
    <row r="14" spans="1:11" ht="15.75" customHeight="1" x14ac:dyDescent="0.25">
      <c r="A14" s="16">
        <f t="shared" si="0"/>
        <v>5</v>
      </c>
      <c r="B14" s="17">
        <f t="shared" si="1"/>
        <v>59614726</v>
      </c>
      <c r="C14" s="12" t="s">
        <v>16</v>
      </c>
      <c r="D14" s="13" t="s">
        <v>28</v>
      </c>
      <c r="E14" s="14">
        <f t="shared" si="2"/>
        <v>832656</v>
      </c>
      <c r="F14" s="15">
        <f t="shared" si="2"/>
        <v>755344</v>
      </c>
      <c r="G14" s="15">
        <f t="shared" si="2"/>
        <v>1588000</v>
      </c>
      <c r="H14" s="15"/>
      <c r="I14" s="15"/>
      <c r="J14" s="15">
        <v>1000000</v>
      </c>
      <c r="K14" s="15">
        <f t="shared" si="3"/>
        <v>57782070</v>
      </c>
    </row>
    <row r="15" spans="1:11" ht="15.75" customHeight="1" x14ac:dyDescent="0.25">
      <c r="A15" s="16">
        <f t="shared" si="0"/>
        <v>6</v>
      </c>
      <c r="B15" s="17">
        <f t="shared" si="1"/>
        <v>57782070</v>
      </c>
      <c r="C15" s="12" t="s">
        <v>17</v>
      </c>
      <c r="D15" s="13" t="s">
        <v>29</v>
      </c>
      <c r="E15" s="14">
        <f t="shared" si="2"/>
        <v>832656</v>
      </c>
      <c r="F15" s="15">
        <f t="shared" si="2"/>
        <v>755344</v>
      </c>
      <c r="G15" s="15">
        <f t="shared" si="2"/>
        <v>1588000</v>
      </c>
      <c r="H15" s="15"/>
      <c r="I15" s="15"/>
      <c r="J15" s="15"/>
      <c r="K15" s="15">
        <f t="shared" si="3"/>
        <v>56949414</v>
      </c>
    </row>
    <row r="16" spans="1:11" ht="15.75" customHeight="1" x14ac:dyDescent="0.25">
      <c r="A16" s="16">
        <f t="shared" si="0"/>
        <v>7</v>
      </c>
      <c r="B16" s="17">
        <f t="shared" si="1"/>
        <v>56949414</v>
      </c>
      <c r="C16" s="12" t="s">
        <v>18</v>
      </c>
      <c r="D16" s="13" t="s">
        <v>29</v>
      </c>
      <c r="E16" s="14">
        <f t="shared" si="2"/>
        <v>832656</v>
      </c>
      <c r="F16" s="15">
        <f t="shared" si="2"/>
        <v>755344</v>
      </c>
      <c r="G16" s="15">
        <f t="shared" si="2"/>
        <v>1588000</v>
      </c>
      <c r="H16" s="15"/>
      <c r="I16" s="15"/>
      <c r="J16" s="15"/>
      <c r="K16" s="15">
        <f t="shared" si="3"/>
        <v>56116758</v>
      </c>
    </row>
    <row r="17" spans="1:11" ht="15.75" customHeight="1" x14ac:dyDescent="0.25">
      <c r="A17" s="16">
        <f t="shared" si="0"/>
        <v>8</v>
      </c>
      <c r="B17" s="17">
        <f t="shared" si="1"/>
        <v>56116758</v>
      </c>
      <c r="C17" s="12" t="s">
        <v>27</v>
      </c>
      <c r="D17" s="13" t="s">
        <v>29</v>
      </c>
      <c r="E17" s="14">
        <f t="shared" si="2"/>
        <v>832656</v>
      </c>
      <c r="F17" s="15">
        <f t="shared" si="2"/>
        <v>755344</v>
      </c>
      <c r="G17" s="15">
        <f t="shared" si="2"/>
        <v>1588000</v>
      </c>
      <c r="H17" s="15"/>
      <c r="I17" s="15"/>
      <c r="J17" s="15"/>
      <c r="K17" s="15">
        <f t="shared" si="3"/>
        <v>55284102</v>
      </c>
    </row>
    <row r="18" spans="1:11" ht="15.75" customHeight="1" x14ac:dyDescent="0.25">
      <c r="A18" s="16">
        <f t="shared" si="0"/>
        <v>9</v>
      </c>
      <c r="B18" s="17">
        <f t="shared" si="1"/>
        <v>55284102</v>
      </c>
      <c r="C18" s="12" t="s">
        <v>19</v>
      </c>
      <c r="D18" s="13" t="s">
        <v>29</v>
      </c>
      <c r="E18" s="14">
        <f t="shared" si="2"/>
        <v>832656</v>
      </c>
      <c r="F18" s="15">
        <f t="shared" si="2"/>
        <v>755344</v>
      </c>
      <c r="G18" s="15">
        <f t="shared" si="2"/>
        <v>1588000</v>
      </c>
      <c r="H18" s="15">
        <v>10000000</v>
      </c>
      <c r="I18" s="15"/>
      <c r="J18" s="15"/>
      <c r="K18" s="15">
        <f t="shared" si="3"/>
        <v>44451446</v>
      </c>
    </row>
    <row r="19" spans="1:11" ht="15.75" customHeight="1" x14ac:dyDescent="0.25">
      <c r="A19" s="16">
        <f t="shared" si="0"/>
        <v>10</v>
      </c>
      <c r="B19" s="17">
        <f t="shared" si="1"/>
        <v>44451446</v>
      </c>
      <c r="C19" s="12" t="s">
        <v>20</v>
      </c>
      <c r="D19" s="13" t="s">
        <v>29</v>
      </c>
      <c r="E19" s="14">
        <f t="shared" si="2"/>
        <v>832656</v>
      </c>
      <c r="F19" s="15">
        <f t="shared" si="2"/>
        <v>755344</v>
      </c>
      <c r="G19" s="15">
        <f t="shared" si="2"/>
        <v>1588000</v>
      </c>
      <c r="H19" s="31"/>
      <c r="I19" s="15"/>
      <c r="J19" s="15"/>
      <c r="K19" s="15">
        <f t="shared" si="3"/>
        <v>43618790</v>
      </c>
    </row>
    <row r="20" spans="1:11" ht="15.75" customHeight="1" x14ac:dyDescent="0.25">
      <c r="A20" s="16">
        <f t="shared" si="0"/>
        <v>11</v>
      </c>
      <c r="B20" s="17">
        <f t="shared" si="1"/>
        <v>43618790</v>
      </c>
      <c r="C20" s="12" t="s">
        <v>21</v>
      </c>
      <c r="D20" s="13" t="s">
        <v>29</v>
      </c>
      <c r="E20" s="14">
        <f t="shared" si="2"/>
        <v>832656</v>
      </c>
      <c r="F20" s="15">
        <f t="shared" si="2"/>
        <v>755344</v>
      </c>
      <c r="G20" s="15">
        <f t="shared" si="2"/>
        <v>1588000</v>
      </c>
      <c r="H20" s="15"/>
      <c r="I20" s="15"/>
      <c r="J20" s="15"/>
      <c r="K20" s="15">
        <f t="shared" si="3"/>
        <v>42786134</v>
      </c>
    </row>
    <row r="21" spans="1:11" ht="15.75" customHeight="1" x14ac:dyDescent="0.25">
      <c r="A21" s="16">
        <f t="shared" si="0"/>
        <v>12</v>
      </c>
      <c r="B21" s="17">
        <f t="shared" si="1"/>
        <v>42786134</v>
      </c>
      <c r="C21" s="12" t="s">
        <v>22</v>
      </c>
      <c r="D21" s="13" t="s">
        <v>29</v>
      </c>
      <c r="E21" s="14">
        <f t="shared" si="2"/>
        <v>832656</v>
      </c>
      <c r="F21" s="15">
        <f t="shared" si="2"/>
        <v>755344</v>
      </c>
      <c r="G21" s="15">
        <f t="shared" si="2"/>
        <v>1588000</v>
      </c>
      <c r="H21" s="15"/>
      <c r="I21" s="15"/>
      <c r="J21" s="15"/>
      <c r="K21" s="15">
        <f t="shared" si="3"/>
        <v>41953478</v>
      </c>
    </row>
    <row r="22" spans="1:11" ht="15.75" customHeight="1" x14ac:dyDescent="0.25">
      <c r="A22" s="16">
        <f t="shared" si="0"/>
        <v>13</v>
      </c>
      <c r="B22" s="17">
        <f t="shared" si="1"/>
        <v>41953478</v>
      </c>
      <c r="C22" s="12" t="s">
        <v>23</v>
      </c>
      <c r="D22" s="13" t="s">
        <v>29</v>
      </c>
      <c r="E22" s="14">
        <f t="shared" si="2"/>
        <v>832656</v>
      </c>
      <c r="F22" s="15">
        <f t="shared" si="2"/>
        <v>755344</v>
      </c>
      <c r="G22" s="15">
        <f t="shared" si="2"/>
        <v>1588000</v>
      </c>
      <c r="H22" s="15"/>
      <c r="I22" s="15"/>
      <c r="J22" s="15"/>
      <c r="K22" s="15">
        <f t="shared" si="3"/>
        <v>41120822</v>
      </c>
    </row>
    <row r="23" spans="1:11" ht="15.75" customHeight="1" x14ac:dyDescent="0.25">
      <c r="A23" s="16">
        <f t="shared" si="0"/>
        <v>14</v>
      </c>
      <c r="B23" s="17">
        <f t="shared" si="1"/>
        <v>41120822</v>
      </c>
      <c r="C23" s="12" t="s">
        <v>24</v>
      </c>
      <c r="D23" s="13" t="s">
        <v>29</v>
      </c>
      <c r="E23" s="14">
        <f t="shared" si="2"/>
        <v>832656</v>
      </c>
      <c r="F23" s="15">
        <f t="shared" si="2"/>
        <v>755344</v>
      </c>
      <c r="G23" s="15">
        <f t="shared" si="2"/>
        <v>1588000</v>
      </c>
      <c r="H23" s="15"/>
      <c r="I23" s="15"/>
      <c r="J23" s="15"/>
      <c r="K23" s="15">
        <f t="shared" si="3"/>
        <v>40288166</v>
      </c>
    </row>
    <row r="24" spans="1:11" ht="15.75" customHeight="1" x14ac:dyDescent="0.25">
      <c r="A24" s="16">
        <f t="shared" si="0"/>
        <v>15</v>
      </c>
      <c r="B24" s="17">
        <f t="shared" si="1"/>
        <v>40288166</v>
      </c>
      <c r="C24" s="12" t="s">
        <v>25</v>
      </c>
      <c r="D24" s="13" t="s">
        <v>29</v>
      </c>
      <c r="E24" s="14">
        <f t="shared" si="2"/>
        <v>832656</v>
      </c>
      <c r="F24" s="15">
        <f t="shared" si="2"/>
        <v>755344</v>
      </c>
      <c r="G24" s="15">
        <f t="shared" si="2"/>
        <v>1588000</v>
      </c>
      <c r="H24" s="15"/>
      <c r="I24" s="15"/>
      <c r="J24" s="15"/>
      <c r="K24" s="15">
        <f t="shared" si="3"/>
        <v>39455510</v>
      </c>
    </row>
    <row r="25" spans="1:11" ht="15.75" customHeight="1" x14ac:dyDescent="0.25">
      <c r="A25" s="16">
        <f t="shared" si="0"/>
        <v>16</v>
      </c>
      <c r="B25" s="17">
        <f t="shared" si="1"/>
        <v>39455510</v>
      </c>
      <c r="C25" s="12" t="s">
        <v>26</v>
      </c>
      <c r="D25" s="13" t="s">
        <v>29</v>
      </c>
      <c r="E25" s="14">
        <f t="shared" si="2"/>
        <v>832656</v>
      </c>
      <c r="F25" s="15">
        <f t="shared" si="2"/>
        <v>755344</v>
      </c>
      <c r="G25" s="15">
        <f t="shared" si="2"/>
        <v>1588000</v>
      </c>
      <c r="H25" s="15"/>
      <c r="I25" s="15"/>
      <c r="J25" s="15"/>
      <c r="K25" s="15">
        <f t="shared" si="3"/>
        <v>38622854</v>
      </c>
    </row>
    <row r="26" spans="1:11" ht="15.75" customHeight="1" x14ac:dyDescent="0.25">
      <c r="A26" s="16">
        <f t="shared" si="0"/>
        <v>17</v>
      </c>
      <c r="B26" s="17">
        <f t="shared" si="1"/>
        <v>38622854</v>
      </c>
      <c r="C26" s="12" t="s">
        <v>16</v>
      </c>
      <c r="D26" s="13" t="s">
        <v>29</v>
      </c>
      <c r="E26" s="14">
        <f t="shared" si="2"/>
        <v>832656</v>
      </c>
      <c r="F26" s="15">
        <f t="shared" si="2"/>
        <v>755344</v>
      </c>
      <c r="G26" s="15">
        <f t="shared" si="2"/>
        <v>1588000</v>
      </c>
      <c r="H26" s="15"/>
      <c r="I26" s="15"/>
      <c r="J26" s="15">
        <v>1000000</v>
      </c>
      <c r="K26" s="15">
        <f t="shared" si="3"/>
        <v>36790198</v>
      </c>
    </row>
    <row r="27" spans="1:11" ht="15.75" customHeight="1" x14ac:dyDescent="0.25">
      <c r="A27" s="16">
        <f t="shared" si="0"/>
        <v>18</v>
      </c>
      <c r="B27" s="17">
        <f t="shared" si="1"/>
        <v>36790198</v>
      </c>
      <c r="C27" s="12" t="s">
        <v>17</v>
      </c>
      <c r="D27" s="13" t="s">
        <v>30</v>
      </c>
      <c r="E27" s="14">
        <f t="shared" ref="E27:G42" si="4">+E26</f>
        <v>832656</v>
      </c>
      <c r="F27" s="15">
        <f t="shared" si="4"/>
        <v>755344</v>
      </c>
      <c r="G27" s="15">
        <f t="shared" si="4"/>
        <v>1588000</v>
      </c>
      <c r="H27" s="15"/>
      <c r="I27" s="15"/>
      <c r="J27" s="15"/>
      <c r="K27" s="15">
        <f t="shared" si="3"/>
        <v>35957542</v>
      </c>
    </row>
    <row r="28" spans="1:11" ht="15.75" customHeight="1" x14ac:dyDescent="0.25">
      <c r="A28" s="16">
        <f t="shared" si="0"/>
        <v>19</v>
      </c>
      <c r="B28" s="17">
        <f t="shared" si="1"/>
        <v>35957542</v>
      </c>
      <c r="C28" s="12" t="s">
        <v>18</v>
      </c>
      <c r="D28" s="13" t="s">
        <v>30</v>
      </c>
      <c r="E28" s="14">
        <f t="shared" si="4"/>
        <v>832656</v>
      </c>
      <c r="F28" s="15">
        <f t="shared" si="4"/>
        <v>755344</v>
      </c>
      <c r="G28" s="15">
        <f t="shared" si="4"/>
        <v>1588000</v>
      </c>
      <c r="H28" s="15"/>
      <c r="I28" s="15"/>
      <c r="J28" s="15"/>
      <c r="K28" s="15">
        <f t="shared" si="3"/>
        <v>35124886</v>
      </c>
    </row>
    <row r="29" spans="1:11" ht="15.75" customHeight="1" x14ac:dyDescent="0.25">
      <c r="A29" s="16">
        <f t="shared" si="0"/>
        <v>20</v>
      </c>
      <c r="B29" s="17">
        <f t="shared" si="1"/>
        <v>35124886</v>
      </c>
      <c r="C29" s="12" t="s">
        <v>27</v>
      </c>
      <c r="D29" s="13" t="s">
        <v>30</v>
      </c>
      <c r="E29" s="14">
        <f t="shared" si="4"/>
        <v>832656</v>
      </c>
      <c r="F29" s="15">
        <f t="shared" si="4"/>
        <v>755344</v>
      </c>
      <c r="G29" s="15">
        <f t="shared" si="4"/>
        <v>1588000</v>
      </c>
      <c r="H29" s="15"/>
      <c r="I29" s="15"/>
      <c r="J29" s="15"/>
      <c r="K29" s="15">
        <f t="shared" si="3"/>
        <v>34292230</v>
      </c>
    </row>
    <row r="30" spans="1:11" ht="15.75" customHeight="1" x14ac:dyDescent="0.25">
      <c r="A30" s="16">
        <f t="shared" si="0"/>
        <v>21</v>
      </c>
      <c r="B30" s="17">
        <f t="shared" si="1"/>
        <v>34292230</v>
      </c>
      <c r="C30" s="12" t="s">
        <v>19</v>
      </c>
      <c r="D30" s="13" t="s">
        <v>30</v>
      </c>
      <c r="E30" s="14">
        <f t="shared" si="4"/>
        <v>832656</v>
      </c>
      <c r="F30" s="15">
        <f t="shared" si="4"/>
        <v>755344</v>
      </c>
      <c r="G30" s="15">
        <f t="shared" si="4"/>
        <v>1588000</v>
      </c>
      <c r="H30" s="15">
        <v>10000000</v>
      </c>
      <c r="I30" s="15"/>
      <c r="J30" s="15"/>
      <c r="K30" s="15">
        <f t="shared" si="3"/>
        <v>23459574</v>
      </c>
    </row>
    <row r="31" spans="1:11" ht="15.75" customHeight="1" x14ac:dyDescent="0.25">
      <c r="A31" s="16">
        <f t="shared" si="0"/>
        <v>22</v>
      </c>
      <c r="B31" s="17">
        <f t="shared" si="1"/>
        <v>23459574</v>
      </c>
      <c r="C31" s="12" t="s">
        <v>20</v>
      </c>
      <c r="D31" s="13" t="s">
        <v>30</v>
      </c>
      <c r="E31" s="14">
        <f t="shared" si="4"/>
        <v>832656</v>
      </c>
      <c r="F31" s="15">
        <f t="shared" si="4"/>
        <v>755344</v>
      </c>
      <c r="G31" s="15">
        <f t="shared" si="4"/>
        <v>1588000</v>
      </c>
      <c r="H31" s="31"/>
      <c r="I31" s="15"/>
      <c r="J31" s="15"/>
      <c r="K31" s="15">
        <f t="shared" si="3"/>
        <v>22626918</v>
      </c>
    </row>
    <row r="32" spans="1:11" ht="15.75" customHeight="1" x14ac:dyDescent="0.25">
      <c r="A32" s="16">
        <f t="shared" si="0"/>
        <v>23</v>
      </c>
      <c r="B32" s="17">
        <f t="shared" si="1"/>
        <v>22626918</v>
      </c>
      <c r="C32" s="12" t="s">
        <v>21</v>
      </c>
      <c r="D32" s="13" t="s">
        <v>30</v>
      </c>
      <c r="E32" s="14">
        <f t="shared" si="4"/>
        <v>832656</v>
      </c>
      <c r="F32" s="15">
        <f t="shared" si="4"/>
        <v>755344</v>
      </c>
      <c r="G32" s="15">
        <f t="shared" si="4"/>
        <v>1588000</v>
      </c>
      <c r="H32" s="15"/>
      <c r="I32" s="15"/>
      <c r="J32" s="15"/>
      <c r="K32" s="15">
        <f t="shared" si="3"/>
        <v>21794262</v>
      </c>
    </row>
    <row r="33" spans="1:11" ht="15.75" customHeight="1" x14ac:dyDescent="0.25">
      <c r="A33" s="16">
        <f t="shared" si="0"/>
        <v>24</v>
      </c>
      <c r="B33" s="17">
        <f t="shared" si="1"/>
        <v>21794262</v>
      </c>
      <c r="C33" s="12" t="s">
        <v>22</v>
      </c>
      <c r="D33" s="13" t="s">
        <v>30</v>
      </c>
      <c r="E33" s="14">
        <f t="shared" si="4"/>
        <v>832656</v>
      </c>
      <c r="F33" s="15">
        <f t="shared" si="4"/>
        <v>755344</v>
      </c>
      <c r="G33" s="15">
        <f t="shared" si="4"/>
        <v>1588000</v>
      </c>
      <c r="H33" s="15"/>
      <c r="I33" s="15"/>
      <c r="J33" s="15"/>
      <c r="K33" s="15">
        <f t="shared" si="3"/>
        <v>20961606</v>
      </c>
    </row>
    <row r="34" spans="1:11" ht="15.75" customHeight="1" x14ac:dyDescent="0.25">
      <c r="A34" s="16">
        <f t="shared" si="0"/>
        <v>25</v>
      </c>
      <c r="B34" s="17">
        <f t="shared" si="1"/>
        <v>20961606</v>
      </c>
      <c r="C34" s="12" t="s">
        <v>23</v>
      </c>
      <c r="D34" s="13" t="s">
        <v>30</v>
      </c>
      <c r="E34" s="14">
        <f t="shared" si="4"/>
        <v>832656</v>
      </c>
      <c r="F34" s="15">
        <f t="shared" si="4"/>
        <v>755344</v>
      </c>
      <c r="G34" s="15">
        <f t="shared" si="4"/>
        <v>1588000</v>
      </c>
      <c r="H34" s="15"/>
      <c r="I34" s="15"/>
      <c r="J34" s="15"/>
      <c r="K34" s="15">
        <f t="shared" si="3"/>
        <v>20128950</v>
      </c>
    </row>
    <row r="35" spans="1:11" ht="15.75" customHeight="1" x14ac:dyDescent="0.25">
      <c r="A35" s="16">
        <f t="shared" si="0"/>
        <v>26</v>
      </c>
      <c r="B35" s="17">
        <f t="shared" si="1"/>
        <v>20128950</v>
      </c>
      <c r="C35" s="12" t="s">
        <v>24</v>
      </c>
      <c r="D35" s="13" t="s">
        <v>30</v>
      </c>
      <c r="E35" s="14">
        <f t="shared" si="4"/>
        <v>832656</v>
      </c>
      <c r="F35" s="15">
        <f t="shared" si="4"/>
        <v>755344</v>
      </c>
      <c r="G35" s="15">
        <f t="shared" si="4"/>
        <v>1588000</v>
      </c>
      <c r="H35" s="15"/>
      <c r="I35" s="15"/>
      <c r="J35" s="15"/>
      <c r="K35" s="15">
        <f t="shared" si="3"/>
        <v>19296294</v>
      </c>
    </row>
    <row r="36" spans="1:11" ht="15.75" customHeight="1" x14ac:dyDescent="0.25">
      <c r="A36" s="16">
        <f t="shared" si="0"/>
        <v>27</v>
      </c>
      <c r="B36" s="17">
        <f t="shared" si="1"/>
        <v>19296294</v>
      </c>
      <c r="C36" s="12" t="s">
        <v>25</v>
      </c>
      <c r="D36" s="13" t="s">
        <v>30</v>
      </c>
      <c r="E36" s="14">
        <f t="shared" si="4"/>
        <v>832656</v>
      </c>
      <c r="F36" s="15">
        <f t="shared" si="4"/>
        <v>755344</v>
      </c>
      <c r="G36" s="15">
        <f t="shared" si="4"/>
        <v>1588000</v>
      </c>
      <c r="H36" s="15"/>
      <c r="I36" s="15"/>
      <c r="J36" s="15"/>
      <c r="K36" s="15">
        <f t="shared" si="3"/>
        <v>18463638</v>
      </c>
    </row>
    <row r="37" spans="1:11" ht="15.75" customHeight="1" x14ac:dyDescent="0.25">
      <c r="A37" s="16">
        <f t="shared" si="0"/>
        <v>28</v>
      </c>
      <c r="B37" s="17">
        <f t="shared" si="1"/>
        <v>18463638</v>
      </c>
      <c r="C37" s="12" t="s">
        <v>26</v>
      </c>
      <c r="D37" s="13" t="s">
        <v>30</v>
      </c>
      <c r="E37" s="14">
        <f t="shared" si="4"/>
        <v>832656</v>
      </c>
      <c r="F37" s="15">
        <f t="shared" si="4"/>
        <v>755344</v>
      </c>
      <c r="G37" s="15">
        <f t="shared" si="4"/>
        <v>1588000</v>
      </c>
      <c r="H37" s="15"/>
      <c r="I37" s="15"/>
      <c r="J37" s="15"/>
      <c r="K37" s="15">
        <f t="shared" si="3"/>
        <v>17630982</v>
      </c>
    </row>
    <row r="38" spans="1:11" ht="15.75" customHeight="1" x14ac:dyDescent="0.25">
      <c r="A38" s="16">
        <f t="shared" si="0"/>
        <v>29</v>
      </c>
      <c r="B38" s="17">
        <f t="shared" si="1"/>
        <v>17630982</v>
      </c>
      <c r="C38" s="12" t="s">
        <v>16</v>
      </c>
      <c r="D38" s="13" t="s">
        <v>30</v>
      </c>
      <c r="E38" s="14">
        <f t="shared" si="4"/>
        <v>832656</v>
      </c>
      <c r="F38" s="15">
        <f t="shared" si="4"/>
        <v>755344</v>
      </c>
      <c r="G38" s="15">
        <f t="shared" si="4"/>
        <v>1588000</v>
      </c>
      <c r="H38" s="15"/>
      <c r="I38" s="15"/>
      <c r="J38" s="15">
        <v>1000000</v>
      </c>
      <c r="K38" s="15">
        <f t="shared" si="3"/>
        <v>15798326</v>
      </c>
    </row>
    <row r="39" spans="1:11" ht="15.75" customHeight="1" x14ac:dyDescent="0.25">
      <c r="A39" s="16">
        <f t="shared" si="0"/>
        <v>30</v>
      </c>
      <c r="B39" s="17">
        <f t="shared" si="1"/>
        <v>15798326</v>
      </c>
      <c r="C39" s="12" t="s">
        <v>17</v>
      </c>
      <c r="D39" s="13" t="s">
        <v>31</v>
      </c>
      <c r="E39" s="14">
        <f t="shared" si="4"/>
        <v>832656</v>
      </c>
      <c r="F39" s="15">
        <f t="shared" si="4"/>
        <v>755344</v>
      </c>
      <c r="G39" s="15">
        <f t="shared" si="4"/>
        <v>1588000</v>
      </c>
      <c r="H39" s="15"/>
      <c r="I39" s="15"/>
      <c r="J39" s="15"/>
      <c r="K39" s="15">
        <f t="shared" si="3"/>
        <v>14965670</v>
      </c>
    </row>
    <row r="40" spans="1:11" ht="15.75" customHeight="1" x14ac:dyDescent="0.25">
      <c r="A40" s="16">
        <f t="shared" si="0"/>
        <v>31</v>
      </c>
      <c r="B40" s="17">
        <f t="shared" si="1"/>
        <v>14965670</v>
      </c>
      <c r="C40" s="12" t="s">
        <v>18</v>
      </c>
      <c r="D40" s="13" t="s">
        <v>31</v>
      </c>
      <c r="E40" s="14">
        <f t="shared" si="4"/>
        <v>832656</v>
      </c>
      <c r="F40" s="15">
        <f t="shared" si="4"/>
        <v>755344</v>
      </c>
      <c r="G40" s="15">
        <f t="shared" si="4"/>
        <v>1588000</v>
      </c>
      <c r="H40" s="15"/>
      <c r="I40" s="15"/>
      <c r="J40" s="15"/>
      <c r="K40" s="15">
        <f t="shared" si="3"/>
        <v>14133014</v>
      </c>
    </row>
    <row r="41" spans="1:11" ht="15.75" customHeight="1" x14ac:dyDescent="0.25">
      <c r="A41" s="16">
        <f t="shared" si="0"/>
        <v>32</v>
      </c>
      <c r="B41" s="17">
        <f t="shared" si="1"/>
        <v>14133014</v>
      </c>
      <c r="C41" s="12" t="s">
        <v>27</v>
      </c>
      <c r="D41" s="13" t="s">
        <v>31</v>
      </c>
      <c r="E41" s="14">
        <f t="shared" si="4"/>
        <v>832656</v>
      </c>
      <c r="F41" s="15">
        <f t="shared" si="4"/>
        <v>755344</v>
      </c>
      <c r="G41" s="15">
        <f t="shared" si="4"/>
        <v>1588000</v>
      </c>
      <c r="H41" s="15"/>
      <c r="I41" s="15"/>
      <c r="J41" s="15"/>
      <c r="K41" s="15">
        <f t="shared" si="3"/>
        <v>13300358</v>
      </c>
    </row>
    <row r="42" spans="1:11" ht="15.75" customHeight="1" x14ac:dyDescent="0.25">
      <c r="A42" s="16">
        <f t="shared" si="0"/>
        <v>33</v>
      </c>
      <c r="B42" s="17">
        <f t="shared" si="1"/>
        <v>13300358</v>
      </c>
      <c r="C42" s="12" t="s">
        <v>19</v>
      </c>
      <c r="D42" s="13" t="s">
        <v>31</v>
      </c>
      <c r="E42" s="14">
        <f t="shared" si="4"/>
        <v>832656</v>
      </c>
      <c r="F42" s="15">
        <f t="shared" si="4"/>
        <v>755344</v>
      </c>
      <c r="G42" s="15">
        <f t="shared" si="4"/>
        <v>1588000</v>
      </c>
      <c r="H42" s="15">
        <v>10000000</v>
      </c>
      <c r="I42" s="15"/>
      <c r="J42" s="15"/>
      <c r="K42" s="15">
        <f t="shared" si="3"/>
        <v>2467702</v>
      </c>
    </row>
    <row r="43" spans="1:11" ht="15.75" customHeight="1" x14ac:dyDescent="0.25">
      <c r="A43" s="16">
        <f t="shared" si="0"/>
        <v>34</v>
      </c>
      <c r="B43" s="17">
        <f t="shared" si="1"/>
        <v>2467702</v>
      </c>
      <c r="C43" s="12" t="s">
        <v>20</v>
      </c>
      <c r="D43" s="13" t="s">
        <v>31</v>
      </c>
      <c r="E43" s="14">
        <f t="shared" ref="E43:G58" si="5">+E42</f>
        <v>832656</v>
      </c>
      <c r="F43" s="15">
        <f t="shared" si="5"/>
        <v>755344</v>
      </c>
      <c r="G43" s="15">
        <f t="shared" si="5"/>
        <v>1588000</v>
      </c>
      <c r="H43" s="31"/>
      <c r="I43" s="15"/>
      <c r="J43" s="15"/>
      <c r="K43" s="15">
        <f t="shared" si="3"/>
        <v>1635046</v>
      </c>
    </row>
    <row r="44" spans="1:11" ht="15.75" customHeight="1" x14ac:dyDescent="0.25">
      <c r="A44" s="16">
        <f t="shared" si="0"/>
        <v>35</v>
      </c>
      <c r="B44" s="17">
        <f t="shared" si="1"/>
        <v>1635046</v>
      </c>
      <c r="C44" s="30" t="s">
        <v>21</v>
      </c>
      <c r="D44" s="13" t="s">
        <v>31</v>
      </c>
      <c r="E44" s="14">
        <f t="shared" si="5"/>
        <v>832656</v>
      </c>
      <c r="F44" s="15">
        <f t="shared" si="5"/>
        <v>755344</v>
      </c>
      <c r="G44" s="15">
        <f t="shared" si="5"/>
        <v>1588000</v>
      </c>
      <c r="H44" s="15"/>
      <c r="I44" s="15"/>
      <c r="J44" s="15"/>
      <c r="K44" s="15">
        <f t="shared" si="3"/>
        <v>802390</v>
      </c>
    </row>
    <row r="45" spans="1:11" ht="15.75" customHeight="1" x14ac:dyDescent="0.25">
      <c r="A45" s="16">
        <f t="shared" si="0"/>
        <v>36</v>
      </c>
      <c r="B45" s="17">
        <f t="shared" si="1"/>
        <v>802390</v>
      </c>
      <c r="C45" s="12" t="s">
        <v>22</v>
      </c>
      <c r="D45" s="13" t="s">
        <v>31</v>
      </c>
      <c r="E45" s="14">
        <f t="shared" si="5"/>
        <v>832656</v>
      </c>
      <c r="F45" s="15">
        <f t="shared" si="5"/>
        <v>755344</v>
      </c>
      <c r="G45" s="15">
        <f t="shared" si="5"/>
        <v>1588000</v>
      </c>
      <c r="H45" s="15"/>
      <c r="I45" s="15"/>
      <c r="J45" s="15"/>
      <c r="K45" s="15">
        <f t="shared" si="3"/>
        <v>-30266</v>
      </c>
    </row>
    <row r="46" spans="1:11" ht="15.75" x14ac:dyDescent="0.25">
      <c r="A46" s="16">
        <f t="shared" si="0"/>
        <v>37</v>
      </c>
      <c r="B46" s="17">
        <f t="shared" si="1"/>
        <v>-30266</v>
      </c>
      <c r="C46" s="12" t="s">
        <v>23</v>
      </c>
      <c r="D46" s="13" t="s">
        <v>31</v>
      </c>
      <c r="E46" s="14">
        <f t="shared" si="5"/>
        <v>832656</v>
      </c>
      <c r="F46" s="15">
        <f t="shared" si="5"/>
        <v>755344</v>
      </c>
      <c r="G46" s="15">
        <f t="shared" si="5"/>
        <v>1588000</v>
      </c>
      <c r="H46" s="15"/>
      <c r="I46" s="15"/>
      <c r="J46" s="15"/>
      <c r="K46" s="15">
        <f t="shared" si="3"/>
        <v>-862922</v>
      </c>
    </row>
    <row r="47" spans="1:11" ht="15.75" x14ac:dyDescent="0.25">
      <c r="A47" s="16">
        <f t="shared" si="0"/>
        <v>38</v>
      </c>
      <c r="B47" s="17">
        <f t="shared" si="1"/>
        <v>-862922</v>
      </c>
      <c r="C47" s="12" t="s">
        <v>24</v>
      </c>
      <c r="D47" s="13" t="s">
        <v>31</v>
      </c>
      <c r="E47" s="14">
        <f t="shared" si="5"/>
        <v>832656</v>
      </c>
      <c r="F47" s="15">
        <f t="shared" si="5"/>
        <v>755344</v>
      </c>
      <c r="G47" s="15">
        <f t="shared" si="5"/>
        <v>1588000</v>
      </c>
      <c r="H47" s="15"/>
      <c r="I47" s="15"/>
      <c r="J47" s="15"/>
      <c r="K47" s="15">
        <f t="shared" si="3"/>
        <v>-1695578</v>
      </c>
    </row>
    <row r="48" spans="1:11" ht="15.75" x14ac:dyDescent="0.25">
      <c r="A48" s="16">
        <f t="shared" si="0"/>
        <v>39</v>
      </c>
      <c r="B48" s="17">
        <f t="shared" si="1"/>
        <v>-1695578</v>
      </c>
      <c r="C48" s="12" t="s">
        <v>25</v>
      </c>
      <c r="D48" s="13" t="s">
        <v>31</v>
      </c>
      <c r="E48" s="14">
        <f t="shared" si="5"/>
        <v>832656</v>
      </c>
      <c r="F48" s="15">
        <f t="shared" si="5"/>
        <v>755344</v>
      </c>
      <c r="G48" s="15">
        <f t="shared" si="5"/>
        <v>1588000</v>
      </c>
      <c r="H48" s="15"/>
      <c r="I48" s="15"/>
      <c r="J48" s="15"/>
      <c r="K48" s="15">
        <f t="shared" si="3"/>
        <v>-2528234</v>
      </c>
    </row>
    <row r="49" spans="1:11" ht="15.75" x14ac:dyDescent="0.25">
      <c r="A49" s="16">
        <f t="shared" si="0"/>
        <v>40</v>
      </c>
      <c r="B49" s="17">
        <f t="shared" si="1"/>
        <v>-2528234</v>
      </c>
      <c r="C49" s="12" t="s">
        <v>26</v>
      </c>
      <c r="D49" s="13" t="s">
        <v>31</v>
      </c>
      <c r="E49" s="14">
        <f t="shared" si="5"/>
        <v>832656</v>
      </c>
      <c r="F49" s="15">
        <f t="shared" si="5"/>
        <v>755344</v>
      </c>
      <c r="G49" s="15">
        <f t="shared" si="5"/>
        <v>1588000</v>
      </c>
      <c r="H49" s="15"/>
      <c r="I49" s="15"/>
      <c r="J49" s="15"/>
      <c r="K49" s="15">
        <f t="shared" si="3"/>
        <v>-3360890</v>
      </c>
    </row>
    <row r="50" spans="1:11" ht="15.75" x14ac:dyDescent="0.25">
      <c r="A50" s="16">
        <f t="shared" si="0"/>
        <v>41</v>
      </c>
      <c r="B50" s="17">
        <f t="shared" si="1"/>
        <v>-3360890</v>
      </c>
      <c r="C50" s="12" t="s">
        <v>16</v>
      </c>
      <c r="D50" s="13" t="s">
        <v>31</v>
      </c>
      <c r="E50" s="14">
        <f t="shared" si="5"/>
        <v>832656</v>
      </c>
      <c r="F50" s="15">
        <f t="shared" si="5"/>
        <v>755344</v>
      </c>
      <c r="G50" s="15">
        <f t="shared" si="5"/>
        <v>1588000</v>
      </c>
      <c r="H50" s="15"/>
      <c r="I50" s="15"/>
      <c r="J50" s="15"/>
      <c r="K50" s="15">
        <f t="shared" si="3"/>
        <v>-4193546</v>
      </c>
    </row>
    <row r="51" spans="1:11" ht="15.75" x14ac:dyDescent="0.25">
      <c r="A51" s="16">
        <f t="shared" si="0"/>
        <v>42</v>
      </c>
      <c r="B51" s="17">
        <f t="shared" si="1"/>
        <v>-4193546</v>
      </c>
      <c r="C51" s="12" t="s">
        <v>17</v>
      </c>
      <c r="D51" s="13" t="s">
        <v>36</v>
      </c>
      <c r="E51" s="14">
        <f t="shared" si="5"/>
        <v>832656</v>
      </c>
      <c r="F51" s="15">
        <f t="shared" si="5"/>
        <v>755344</v>
      </c>
      <c r="G51" s="15">
        <f t="shared" si="5"/>
        <v>1588000</v>
      </c>
      <c r="H51" s="15"/>
      <c r="I51" s="15"/>
      <c r="J51" s="15"/>
      <c r="K51" s="15">
        <f t="shared" si="3"/>
        <v>-5026202</v>
      </c>
    </row>
    <row r="52" spans="1:11" ht="15.75" x14ac:dyDescent="0.25">
      <c r="A52" s="16">
        <f t="shared" si="0"/>
        <v>43</v>
      </c>
      <c r="B52" s="17">
        <f t="shared" si="1"/>
        <v>-5026202</v>
      </c>
      <c r="C52" s="12" t="s">
        <v>18</v>
      </c>
      <c r="D52" s="13" t="s">
        <v>36</v>
      </c>
      <c r="E52" s="14">
        <f t="shared" si="5"/>
        <v>832656</v>
      </c>
      <c r="F52" s="15">
        <f t="shared" si="5"/>
        <v>755344</v>
      </c>
      <c r="G52" s="15">
        <f t="shared" si="5"/>
        <v>1588000</v>
      </c>
      <c r="H52" s="15"/>
      <c r="I52" s="15"/>
      <c r="J52" s="15"/>
      <c r="K52" s="15">
        <f t="shared" si="3"/>
        <v>-5858858</v>
      </c>
    </row>
    <row r="53" spans="1:11" ht="15.75" x14ac:dyDescent="0.25">
      <c r="A53" s="16">
        <f t="shared" si="0"/>
        <v>44</v>
      </c>
      <c r="B53" s="17">
        <f t="shared" si="1"/>
        <v>-5858858</v>
      </c>
      <c r="C53" s="12" t="s">
        <v>27</v>
      </c>
      <c r="D53" s="13" t="s">
        <v>36</v>
      </c>
      <c r="E53" s="14">
        <f t="shared" si="5"/>
        <v>832656</v>
      </c>
      <c r="F53" s="15">
        <f t="shared" si="5"/>
        <v>755344</v>
      </c>
      <c r="G53" s="15">
        <f t="shared" si="5"/>
        <v>1588000</v>
      </c>
      <c r="H53" s="15"/>
      <c r="I53" s="15"/>
      <c r="J53" s="15"/>
      <c r="K53" s="15">
        <f t="shared" si="3"/>
        <v>-6691514</v>
      </c>
    </row>
    <row r="54" spans="1:11" ht="15.75" x14ac:dyDescent="0.25">
      <c r="A54" s="16">
        <f t="shared" si="0"/>
        <v>45</v>
      </c>
      <c r="B54" s="17">
        <f t="shared" si="1"/>
        <v>-6691514</v>
      </c>
      <c r="C54" s="12" t="s">
        <v>19</v>
      </c>
      <c r="D54" s="13" t="s">
        <v>36</v>
      </c>
      <c r="E54" s="14">
        <f t="shared" si="5"/>
        <v>832656</v>
      </c>
      <c r="F54" s="15">
        <f t="shared" si="5"/>
        <v>755344</v>
      </c>
      <c r="G54" s="15">
        <f t="shared" si="5"/>
        <v>1588000</v>
      </c>
      <c r="H54" s="15"/>
      <c r="I54" s="15"/>
      <c r="J54" s="15"/>
      <c r="K54" s="15">
        <f t="shared" si="3"/>
        <v>-7524170</v>
      </c>
    </row>
    <row r="55" spans="1:11" ht="15.75" x14ac:dyDescent="0.25">
      <c r="A55" s="16">
        <f t="shared" si="0"/>
        <v>46</v>
      </c>
      <c r="B55" s="17">
        <f t="shared" si="1"/>
        <v>-7524170</v>
      </c>
      <c r="C55" s="12" t="s">
        <v>20</v>
      </c>
      <c r="D55" s="13" t="s">
        <v>36</v>
      </c>
      <c r="E55" s="14">
        <f t="shared" si="5"/>
        <v>832656</v>
      </c>
      <c r="F55" s="15">
        <f t="shared" si="5"/>
        <v>755344</v>
      </c>
      <c r="G55" s="15">
        <f t="shared" si="5"/>
        <v>1588000</v>
      </c>
      <c r="H55" s="31"/>
      <c r="I55" s="15"/>
      <c r="J55" s="15"/>
      <c r="K55" s="15">
        <f t="shared" si="3"/>
        <v>-8356826</v>
      </c>
    </row>
    <row r="56" spans="1:11" ht="15.75" x14ac:dyDescent="0.25">
      <c r="A56" s="16">
        <f t="shared" si="0"/>
        <v>47</v>
      </c>
      <c r="B56" s="17">
        <f t="shared" si="1"/>
        <v>-8356826</v>
      </c>
      <c r="C56" s="30" t="s">
        <v>21</v>
      </c>
      <c r="D56" s="13" t="s">
        <v>36</v>
      </c>
      <c r="E56" s="14">
        <f t="shared" si="5"/>
        <v>832656</v>
      </c>
      <c r="F56" s="15">
        <f t="shared" si="5"/>
        <v>755344</v>
      </c>
      <c r="G56" s="15">
        <f t="shared" si="5"/>
        <v>1588000</v>
      </c>
      <c r="H56" s="15"/>
      <c r="I56" s="15"/>
      <c r="J56" s="15"/>
      <c r="K56" s="15">
        <f t="shared" si="3"/>
        <v>-9189482</v>
      </c>
    </row>
    <row r="57" spans="1:11" ht="15.75" x14ac:dyDescent="0.25">
      <c r="A57" s="16">
        <f t="shared" si="0"/>
        <v>48</v>
      </c>
      <c r="B57" s="17">
        <f t="shared" si="1"/>
        <v>-9189482</v>
      </c>
      <c r="C57" s="12" t="s">
        <v>22</v>
      </c>
      <c r="D57" s="13" t="s">
        <v>36</v>
      </c>
      <c r="E57" s="14">
        <f t="shared" si="5"/>
        <v>832656</v>
      </c>
      <c r="F57" s="15">
        <f t="shared" si="5"/>
        <v>755344</v>
      </c>
      <c r="G57" s="15">
        <f t="shared" si="5"/>
        <v>1588000</v>
      </c>
      <c r="H57" s="15"/>
      <c r="I57" s="15"/>
      <c r="J57" s="15"/>
      <c r="K57" s="15">
        <f t="shared" si="3"/>
        <v>-10022138</v>
      </c>
    </row>
    <row r="58" spans="1:11" ht="15.75" x14ac:dyDescent="0.25">
      <c r="A58" s="16">
        <f t="shared" si="0"/>
        <v>49</v>
      </c>
      <c r="B58" s="17">
        <f t="shared" si="1"/>
        <v>-10022138</v>
      </c>
      <c r="C58" s="12" t="s">
        <v>23</v>
      </c>
      <c r="D58" s="13" t="s">
        <v>36</v>
      </c>
      <c r="E58" s="14">
        <f t="shared" si="5"/>
        <v>832656</v>
      </c>
      <c r="F58" s="15">
        <f t="shared" si="5"/>
        <v>755344</v>
      </c>
      <c r="G58" s="15">
        <f t="shared" si="5"/>
        <v>1588000</v>
      </c>
      <c r="H58" s="15"/>
      <c r="I58" s="15"/>
      <c r="J58" s="15"/>
      <c r="K58" s="15">
        <f t="shared" si="3"/>
        <v>-10854794</v>
      </c>
    </row>
    <row r="59" spans="1:11" ht="15.75" x14ac:dyDescent="0.25">
      <c r="A59" s="16">
        <f t="shared" si="0"/>
        <v>50</v>
      </c>
      <c r="B59" s="17">
        <f t="shared" si="1"/>
        <v>-10854794</v>
      </c>
      <c r="C59" s="12" t="s">
        <v>24</v>
      </c>
      <c r="D59" s="13" t="s">
        <v>36</v>
      </c>
      <c r="E59" s="14">
        <f t="shared" ref="E59:G74" si="6">+E58</f>
        <v>832656</v>
      </c>
      <c r="F59" s="15">
        <f t="shared" si="6"/>
        <v>755344</v>
      </c>
      <c r="G59" s="15">
        <f t="shared" si="6"/>
        <v>1588000</v>
      </c>
      <c r="H59" s="15"/>
      <c r="I59" s="15"/>
      <c r="J59" s="15"/>
      <c r="K59" s="15">
        <f t="shared" si="3"/>
        <v>-11687450</v>
      </c>
    </row>
    <row r="60" spans="1:11" ht="15.75" x14ac:dyDescent="0.25">
      <c r="A60" s="16">
        <f t="shared" si="0"/>
        <v>51</v>
      </c>
      <c r="B60" s="17">
        <f t="shared" si="1"/>
        <v>-11687450</v>
      </c>
      <c r="C60" s="12" t="s">
        <v>25</v>
      </c>
      <c r="D60" s="13" t="s">
        <v>36</v>
      </c>
      <c r="E60" s="14">
        <f t="shared" si="6"/>
        <v>832656</v>
      </c>
      <c r="F60" s="15">
        <f t="shared" si="6"/>
        <v>755344</v>
      </c>
      <c r="G60" s="15">
        <f t="shared" si="6"/>
        <v>1588000</v>
      </c>
      <c r="H60" s="15"/>
      <c r="I60" s="15"/>
      <c r="J60" s="15"/>
      <c r="K60" s="15">
        <f t="shared" si="3"/>
        <v>-12520106</v>
      </c>
    </row>
    <row r="61" spans="1:11" ht="15.75" x14ac:dyDescent="0.25">
      <c r="A61" s="16">
        <f t="shared" si="0"/>
        <v>52</v>
      </c>
      <c r="B61" s="17">
        <f t="shared" si="1"/>
        <v>-12520106</v>
      </c>
      <c r="C61" s="12" t="s">
        <v>26</v>
      </c>
      <c r="D61" s="13" t="s">
        <v>36</v>
      </c>
      <c r="E61" s="14">
        <f t="shared" si="6"/>
        <v>832656</v>
      </c>
      <c r="F61" s="15">
        <f t="shared" si="6"/>
        <v>755344</v>
      </c>
      <c r="G61" s="15">
        <f t="shared" si="6"/>
        <v>1588000</v>
      </c>
      <c r="H61" s="15"/>
      <c r="I61" s="15"/>
      <c r="J61" s="15"/>
      <c r="K61" s="15">
        <f t="shared" si="3"/>
        <v>-13352762</v>
      </c>
    </row>
    <row r="62" spans="1:11" ht="15.75" x14ac:dyDescent="0.25">
      <c r="A62" s="16">
        <f t="shared" si="0"/>
        <v>53</v>
      </c>
      <c r="B62" s="17">
        <f t="shared" si="1"/>
        <v>-13352762</v>
      </c>
      <c r="C62" s="12" t="s">
        <v>16</v>
      </c>
      <c r="D62" s="13" t="s">
        <v>36</v>
      </c>
      <c r="E62" s="14">
        <f t="shared" si="6"/>
        <v>832656</v>
      </c>
      <c r="F62" s="15">
        <f t="shared" si="6"/>
        <v>755344</v>
      </c>
      <c r="G62" s="15">
        <f t="shared" si="6"/>
        <v>1588000</v>
      </c>
      <c r="H62" s="15"/>
      <c r="I62" s="15"/>
      <c r="J62" s="15"/>
      <c r="K62" s="15">
        <f t="shared" si="3"/>
        <v>-14185418</v>
      </c>
    </row>
    <row r="63" spans="1:11" ht="15.75" x14ac:dyDescent="0.25">
      <c r="A63" s="16">
        <f t="shared" si="0"/>
        <v>54</v>
      </c>
      <c r="B63" s="17">
        <f t="shared" si="1"/>
        <v>-14185418</v>
      </c>
      <c r="C63" s="12" t="s">
        <v>17</v>
      </c>
      <c r="D63" s="13" t="s">
        <v>61</v>
      </c>
      <c r="E63" s="14">
        <f t="shared" si="6"/>
        <v>832656</v>
      </c>
      <c r="F63" s="15">
        <f t="shared" si="6"/>
        <v>755344</v>
      </c>
      <c r="G63" s="15">
        <f t="shared" si="6"/>
        <v>1588000</v>
      </c>
      <c r="H63" s="15"/>
      <c r="I63" s="15"/>
      <c r="J63" s="15"/>
      <c r="K63" s="15">
        <f t="shared" si="3"/>
        <v>-15018074</v>
      </c>
    </row>
    <row r="64" spans="1:11" ht="15.75" x14ac:dyDescent="0.25">
      <c r="A64" s="16">
        <f t="shared" si="0"/>
        <v>55</v>
      </c>
      <c r="B64" s="17">
        <f t="shared" si="1"/>
        <v>-15018074</v>
      </c>
      <c r="C64" s="12" t="s">
        <v>18</v>
      </c>
      <c r="D64" s="13" t="s">
        <v>61</v>
      </c>
      <c r="E64" s="14">
        <f t="shared" si="6"/>
        <v>832656</v>
      </c>
      <c r="F64" s="15">
        <f t="shared" si="6"/>
        <v>755344</v>
      </c>
      <c r="G64" s="15">
        <f t="shared" si="6"/>
        <v>1588000</v>
      </c>
      <c r="H64" s="15"/>
      <c r="I64" s="15"/>
      <c r="J64" s="15"/>
      <c r="K64" s="15">
        <f t="shared" si="3"/>
        <v>-15850730</v>
      </c>
    </row>
    <row r="65" spans="1:11" ht="15.75" x14ac:dyDescent="0.25">
      <c r="A65" s="16">
        <f t="shared" si="0"/>
        <v>56</v>
      </c>
      <c r="B65" s="17">
        <f t="shared" si="1"/>
        <v>-15850730</v>
      </c>
      <c r="C65" s="12" t="s">
        <v>27</v>
      </c>
      <c r="D65" s="13" t="s">
        <v>61</v>
      </c>
      <c r="E65" s="14">
        <f t="shared" si="6"/>
        <v>832656</v>
      </c>
      <c r="F65" s="15">
        <f t="shared" si="6"/>
        <v>755344</v>
      </c>
      <c r="G65" s="15">
        <f t="shared" si="6"/>
        <v>1588000</v>
      </c>
      <c r="H65" s="15"/>
      <c r="I65" s="15"/>
      <c r="J65" s="15"/>
      <c r="K65" s="15">
        <f t="shared" si="3"/>
        <v>-16683386</v>
      </c>
    </row>
    <row r="66" spans="1:11" ht="15.75" x14ac:dyDescent="0.25">
      <c r="A66" s="16">
        <f t="shared" si="0"/>
        <v>57</v>
      </c>
      <c r="B66" s="17">
        <f t="shared" si="1"/>
        <v>-16683386</v>
      </c>
      <c r="C66" s="12" t="s">
        <v>19</v>
      </c>
      <c r="D66" s="13" t="s">
        <v>61</v>
      </c>
      <c r="E66" s="14">
        <f t="shared" si="6"/>
        <v>832656</v>
      </c>
      <c r="F66" s="15">
        <f t="shared" si="6"/>
        <v>755344</v>
      </c>
      <c r="G66" s="15">
        <f t="shared" si="6"/>
        <v>1588000</v>
      </c>
      <c r="H66" s="15"/>
      <c r="I66" s="15"/>
      <c r="J66" s="15"/>
      <c r="K66" s="15">
        <f t="shared" si="3"/>
        <v>-17516042</v>
      </c>
    </row>
    <row r="67" spans="1:11" ht="15.75" x14ac:dyDescent="0.25">
      <c r="A67" s="16">
        <f t="shared" si="0"/>
        <v>58</v>
      </c>
      <c r="B67" s="17">
        <f t="shared" si="1"/>
        <v>-17516042</v>
      </c>
      <c r="C67" s="12" t="s">
        <v>20</v>
      </c>
      <c r="D67" s="13" t="s">
        <v>61</v>
      </c>
      <c r="E67" s="14">
        <f t="shared" si="6"/>
        <v>832656</v>
      </c>
      <c r="F67" s="15">
        <f t="shared" si="6"/>
        <v>755344</v>
      </c>
      <c r="G67" s="15">
        <f t="shared" si="6"/>
        <v>1588000</v>
      </c>
      <c r="H67" s="31"/>
      <c r="I67" s="15"/>
      <c r="J67" s="15"/>
      <c r="K67" s="15">
        <f t="shared" si="3"/>
        <v>-18348698</v>
      </c>
    </row>
    <row r="68" spans="1:11" ht="15.75" x14ac:dyDescent="0.25">
      <c r="A68" s="16">
        <f t="shared" si="0"/>
        <v>59</v>
      </c>
      <c r="B68" s="17">
        <f t="shared" si="1"/>
        <v>-18348698</v>
      </c>
      <c r="C68" s="30" t="s">
        <v>21</v>
      </c>
      <c r="D68" s="13" t="s">
        <v>61</v>
      </c>
      <c r="E68" s="14">
        <f t="shared" si="6"/>
        <v>832656</v>
      </c>
      <c r="F68" s="15">
        <f t="shared" si="6"/>
        <v>755344</v>
      </c>
      <c r="G68" s="15">
        <f t="shared" si="6"/>
        <v>1588000</v>
      </c>
      <c r="H68" s="15"/>
      <c r="I68" s="15"/>
      <c r="J68" s="15"/>
      <c r="K68" s="15">
        <f t="shared" si="3"/>
        <v>-19181354</v>
      </c>
    </row>
    <row r="69" spans="1:11" ht="15.75" x14ac:dyDescent="0.25">
      <c r="A69" s="16">
        <f t="shared" si="0"/>
        <v>60</v>
      </c>
      <c r="B69" s="17">
        <f t="shared" si="1"/>
        <v>-19181354</v>
      </c>
      <c r="C69" s="12" t="s">
        <v>22</v>
      </c>
      <c r="D69" s="13" t="s">
        <v>61</v>
      </c>
      <c r="E69" s="14">
        <f t="shared" si="6"/>
        <v>832656</v>
      </c>
      <c r="F69" s="15">
        <f t="shared" si="6"/>
        <v>755344</v>
      </c>
      <c r="G69" s="15">
        <f t="shared" si="6"/>
        <v>1588000</v>
      </c>
      <c r="H69" s="15"/>
      <c r="I69" s="15"/>
      <c r="J69" s="15"/>
      <c r="K69" s="15">
        <f t="shared" si="3"/>
        <v>-20014010</v>
      </c>
    </row>
    <row r="70" spans="1:11" ht="15.75" x14ac:dyDescent="0.25">
      <c r="A70" s="16">
        <f t="shared" si="0"/>
        <v>61</v>
      </c>
      <c r="B70" s="17">
        <f t="shared" si="1"/>
        <v>-20014010</v>
      </c>
      <c r="C70" s="12" t="s">
        <v>23</v>
      </c>
      <c r="D70" s="13" t="s">
        <v>61</v>
      </c>
      <c r="E70" s="14">
        <f t="shared" si="6"/>
        <v>832656</v>
      </c>
      <c r="F70" s="15">
        <f t="shared" si="6"/>
        <v>755344</v>
      </c>
      <c r="G70" s="15">
        <f t="shared" si="6"/>
        <v>1588000</v>
      </c>
      <c r="H70" s="15"/>
      <c r="I70" s="15"/>
      <c r="J70" s="15"/>
      <c r="K70" s="15">
        <f t="shared" si="3"/>
        <v>-20846666</v>
      </c>
    </row>
    <row r="71" spans="1:11" ht="15.75" x14ac:dyDescent="0.25">
      <c r="A71" s="16">
        <f t="shared" si="0"/>
        <v>62</v>
      </c>
      <c r="B71" s="17">
        <f t="shared" si="1"/>
        <v>-20846666</v>
      </c>
      <c r="C71" s="12" t="s">
        <v>24</v>
      </c>
      <c r="D71" s="13" t="s">
        <v>61</v>
      </c>
      <c r="E71" s="14">
        <f t="shared" si="6"/>
        <v>832656</v>
      </c>
      <c r="F71" s="15">
        <f t="shared" si="6"/>
        <v>755344</v>
      </c>
      <c r="G71" s="15">
        <f t="shared" si="6"/>
        <v>1588000</v>
      </c>
      <c r="H71" s="15"/>
      <c r="I71" s="15"/>
      <c r="J71" s="15"/>
      <c r="K71" s="15">
        <f t="shared" si="3"/>
        <v>-21679322</v>
      </c>
    </row>
    <row r="72" spans="1:11" ht="15.75" x14ac:dyDescent="0.25">
      <c r="A72" s="16">
        <f t="shared" si="0"/>
        <v>63</v>
      </c>
      <c r="B72" s="17">
        <f t="shared" si="1"/>
        <v>-21679322</v>
      </c>
      <c r="C72" s="12" t="s">
        <v>25</v>
      </c>
      <c r="D72" s="13" t="s">
        <v>61</v>
      </c>
      <c r="E72" s="14">
        <f t="shared" si="6"/>
        <v>832656</v>
      </c>
      <c r="F72" s="15">
        <f t="shared" si="6"/>
        <v>755344</v>
      </c>
      <c r="G72" s="15">
        <f t="shared" si="6"/>
        <v>1588000</v>
      </c>
      <c r="H72" s="15"/>
      <c r="I72" s="15"/>
      <c r="J72" s="15"/>
      <c r="K72" s="15">
        <f t="shared" si="3"/>
        <v>-22511978</v>
      </c>
    </row>
    <row r="73" spans="1:11" ht="15.75" x14ac:dyDescent="0.25">
      <c r="A73" s="16">
        <f t="shared" si="0"/>
        <v>64</v>
      </c>
      <c r="B73" s="17">
        <f t="shared" si="1"/>
        <v>-22511978</v>
      </c>
      <c r="C73" s="12" t="s">
        <v>26</v>
      </c>
      <c r="D73" s="13" t="s">
        <v>61</v>
      </c>
      <c r="E73" s="14">
        <f t="shared" si="6"/>
        <v>832656</v>
      </c>
      <c r="F73" s="15">
        <f t="shared" si="6"/>
        <v>755344</v>
      </c>
      <c r="G73" s="15">
        <f t="shared" si="6"/>
        <v>1588000</v>
      </c>
      <c r="H73" s="15"/>
      <c r="I73" s="15"/>
      <c r="J73" s="15"/>
      <c r="K73" s="15">
        <f t="shared" si="3"/>
        <v>-23344634</v>
      </c>
    </row>
    <row r="74" spans="1:11" ht="15.75" x14ac:dyDescent="0.25">
      <c r="A74" s="16">
        <f t="shared" si="0"/>
        <v>65</v>
      </c>
      <c r="B74" s="17">
        <f t="shared" si="1"/>
        <v>-23344634</v>
      </c>
      <c r="C74" s="12" t="s">
        <v>16</v>
      </c>
      <c r="D74" s="13" t="s">
        <v>61</v>
      </c>
      <c r="E74" s="14">
        <f t="shared" si="6"/>
        <v>832656</v>
      </c>
      <c r="F74" s="15">
        <f t="shared" si="6"/>
        <v>755344</v>
      </c>
      <c r="G74" s="15">
        <f t="shared" si="6"/>
        <v>1588000</v>
      </c>
      <c r="H74" s="15"/>
      <c r="I74" s="15"/>
      <c r="J74" s="15"/>
      <c r="K74" s="15">
        <f t="shared" si="3"/>
        <v>-24177290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-24177290</v>
      </c>
      <c r="C75" s="12" t="s">
        <v>17</v>
      </c>
      <c r="D75" s="13" t="s">
        <v>60</v>
      </c>
      <c r="E75" s="14">
        <f t="shared" ref="E75:G80" si="9">+E74</f>
        <v>832656</v>
      </c>
      <c r="F75" s="15">
        <f t="shared" si="9"/>
        <v>755344</v>
      </c>
      <c r="G75" s="15">
        <f t="shared" si="9"/>
        <v>1588000</v>
      </c>
      <c r="H75" s="15"/>
      <c r="I75" s="15"/>
      <c r="J75" s="15"/>
      <c r="K75" s="15">
        <f t="shared" ref="K75:K80" si="10">B75-E75-H75-I75-J75</f>
        <v>-25009946</v>
      </c>
    </row>
    <row r="76" spans="1:11" ht="15.75" x14ac:dyDescent="0.25">
      <c r="A76" s="16">
        <f t="shared" si="7"/>
        <v>67</v>
      </c>
      <c r="B76" s="17">
        <f t="shared" si="8"/>
        <v>-25009946</v>
      </c>
      <c r="C76" s="12" t="s">
        <v>18</v>
      </c>
      <c r="D76" s="13" t="s">
        <v>60</v>
      </c>
      <c r="E76" s="14">
        <f t="shared" si="9"/>
        <v>832656</v>
      </c>
      <c r="F76" s="15">
        <f t="shared" si="9"/>
        <v>755344</v>
      </c>
      <c r="G76" s="15">
        <f t="shared" si="9"/>
        <v>1588000</v>
      </c>
      <c r="H76" s="15"/>
      <c r="I76" s="15"/>
      <c r="J76" s="15"/>
      <c r="K76" s="15">
        <f t="shared" si="10"/>
        <v>-25842602</v>
      </c>
    </row>
    <row r="77" spans="1:11" ht="15.75" x14ac:dyDescent="0.25">
      <c r="A77" s="16">
        <f t="shared" si="7"/>
        <v>68</v>
      </c>
      <c r="B77" s="17">
        <f t="shared" si="8"/>
        <v>-25842602</v>
      </c>
      <c r="C77" s="12" t="s">
        <v>27</v>
      </c>
      <c r="D77" s="13" t="s">
        <v>60</v>
      </c>
      <c r="E77" s="14">
        <f t="shared" si="9"/>
        <v>832656</v>
      </c>
      <c r="F77" s="15">
        <f t="shared" si="9"/>
        <v>755344</v>
      </c>
      <c r="G77" s="15">
        <f t="shared" si="9"/>
        <v>1588000</v>
      </c>
      <c r="H77" s="15"/>
      <c r="I77" s="15"/>
      <c r="J77" s="15"/>
      <c r="K77" s="15">
        <f t="shared" si="10"/>
        <v>-26675258</v>
      </c>
    </row>
    <row r="78" spans="1:11" ht="15.75" x14ac:dyDescent="0.25">
      <c r="A78" s="16">
        <f t="shared" si="7"/>
        <v>69</v>
      </c>
      <c r="B78" s="17">
        <f t="shared" si="8"/>
        <v>-26675258</v>
      </c>
      <c r="C78" s="12" t="s">
        <v>19</v>
      </c>
      <c r="D78" s="13" t="s">
        <v>60</v>
      </c>
      <c r="E78" s="14">
        <f t="shared" si="9"/>
        <v>832656</v>
      </c>
      <c r="F78" s="15">
        <f t="shared" si="9"/>
        <v>755344</v>
      </c>
      <c r="G78" s="15">
        <f t="shared" si="9"/>
        <v>1588000</v>
      </c>
      <c r="H78" s="15"/>
      <c r="I78" s="15"/>
      <c r="J78" s="15"/>
      <c r="K78" s="15">
        <f t="shared" si="10"/>
        <v>-27507914</v>
      </c>
    </row>
    <row r="79" spans="1:11" ht="15.75" x14ac:dyDescent="0.25">
      <c r="A79" s="16">
        <f t="shared" si="7"/>
        <v>70</v>
      </c>
      <c r="B79" s="17">
        <f t="shared" si="8"/>
        <v>-27507914</v>
      </c>
      <c r="C79" s="12" t="s">
        <v>20</v>
      </c>
      <c r="D79" s="13" t="s">
        <v>60</v>
      </c>
      <c r="E79" s="14">
        <f t="shared" si="9"/>
        <v>832656</v>
      </c>
      <c r="F79" s="15">
        <f t="shared" si="9"/>
        <v>755344</v>
      </c>
      <c r="G79" s="15">
        <f t="shared" si="9"/>
        <v>1588000</v>
      </c>
      <c r="H79" s="15"/>
      <c r="I79" s="15"/>
      <c r="J79" s="15"/>
      <c r="K79" s="15">
        <f t="shared" si="10"/>
        <v>-28340570</v>
      </c>
    </row>
    <row r="80" spans="1:11" ht="15.75" x14ac:dyDescent="0.25">
      <c r="A80" s="16">
        <f t="shared" si="7"/>
        <v>71</v>
      </c>
      <c r="B80" s="17">
        <f t="shared" si="8"/>
        <v>-28340570</v>
      </c>
      <c r="E80" s="14">
        <f t="shared" si="9"/>
        <v>832656</v>
      </c>
      <c r="F80" s="15">
        <f t="shared" si="9"/>
        <v>755344</v>
      </c>
      <c r="G80" s="15">
        <f t="shared" si="9"/>
        <v>1588000</v>
      </c>
      <c r="H80" s="15"/>
      <c r="I80" s="15"/>
      <c r="J80" s="15"/>
      <c r="K80" s="15">
        <f t="shared" si="10"/>
        <v>-29173226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30" workbookViewId="0">
      <selection activeCell="L34" sqref="L34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45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46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f>200000000</f>
        <v>200000000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35</v>
      </c>
      <c r="B8" s="1"/>
      <c r="C8" s="1"/>
      <c r="D8" s="2">
        <v>36</v>
      </c>
      <c r="E8" s="7"/>
      <c r="F8" s="8">
        <f>+C5*C6</f>
        <v>2400000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200000000</v>
      </c>
      <c r="C10" s="12" t="s">
        <v>23</v>
      </c>
      <c r="D10" s="13" t="s">
        <v>28</v>
      </c>
      <c r="E10" s="14">
        <f>2955600-F10</f>
        <v>555600</v>
      </c>
      <c r="F10" s="18">
        <v>2400000</v>
      </c>
      <c r="G10" s="15">
        <f>+E10+F10</f>
        <v>2955600</v>
      </c>
      <c r="H10" s="15"/>
      <c r="I10" s="15"/>
      <c r="J10" s="15"/>
      <c r="K10" s="15">
        <f>B10-E10-H10-I10-J10</f>
        <v>199444400</v>
      </c>
    </row>
    <row r="11" spans="1:12" ht="15.75" customHeight="1" x14ac:dyDescent="0.25">
      <c r="A11" s="16">
        <f t="shared" ref="A11:A57" si="0">+A10+1</f>
        <v>2</v>
      </c>
      <c r="B11" s="17">
        <f t="shared" ref="B11:B57" si="1">+K10</f>
        <v>199444400</v>
      </c>
      <c r="C11" s="12" t="s">
        <v>24</v>
      </c>
      <c r="D11" s="13" t="s">
        <v>28</v>
      </c>
      <c r="E11" s="14">
        <f t="shared" ref="E11:E57" si="2">+E10</f>
        <v>555600</v>
      </c>
      <c r="F11" s="15">
        <f t="shared" ref="F11:F57" si="3">+F10</f>
        <v>2400000</v>
      </c>
      <c r="G11" s="15">
        <f t="shared" ref="G11:G57" si="4">+G10</f>
        <v>2955600</v>
      </c>
      <c r="H11" s="15"/>
      <c r="I11" s="15"/>
      <c r="J11" s="15"/>
      <c r="K11" s="15">
        <f t="shared" ref="K11:K57" si="5">B11-E11-H11-I11-J11</f>
        <v>198888800</v>
      </c>
    </row>
    <row r="12" spans="1:12" ht="15.75" customHeight="1" x14ac:dyDescent="0.25">
      <c r="A12" s="16">
        <f t="shared" si="0"/>
        <v>3</v>
      </c>
      <c r="B12" s="17">
        <f t="shared" si="1"/>
        <v>198888800</v>
      </c>
      <c r="C12" s="12" t="s">
        <v>25</v>
      </c>
      <c r="D12" s="13" t="s">
        <v>28</v>
      </c>
      <c r="E12" s="14">
        <f t="shared" si="2"/>
        <v>555600</v>
      </c>
      <c r="F12" s="15">
        <f t="shared" si="3"/>
        <v>2400000</v>
      </c>
      <c r="G12" s="15">
        <f t="shared" si="4"/>
        <v>2955600</v>
      </c>
      <c r="H12" s="15"/>
      <c r="I12" s="15"/>
      <c r="J12" s="15"/>
      <c r="K12" s="15">
        <f t="shared" si="5"/>
        <v>198333200</v>
      </c>
    </row>
    <row r="13" spans="1:12" ht="15.75" customHeight="1" x14ac:dyDescent="0.25">
      <c r="A13" s="16">
        <f t="shared" si="0"/>
        <v>4</v>
      </c>
      <c r="B13" s="17">
        <f t="shared" si="1"/>
        <v>198333200</v>
      </c>
      <c r="C13" s="12" t="s">
        <v>26</v>
      </c>
      <c r="D13" s="13" t="s">
        <v>28</v>
      </c>
      <c r="E13" s="14">
        <f t="shared" si="2"/>
        <v>555600</v>
      </c>
      <c r="F13" s="15">
        <f t="shared" si="3"/>
        <v>2400000</v>
      </c>
      <c r="G13" s="15">
        <f t="shared" si="4"/>
        <v>2955600</v>
      </c>
      <c r="H13" s="15"/>
      <c r="I13" s="15"/>
      <c r="J13" s="15"/>
      <c r="K13" s="15">
        <f t="shared" si="5"/>
        <v>197777600</v>
      </c>
    </row>
    <row r="14" spans="1:12" ht="15.75" customHeight="1" x14ac:dyDescent="0.25">
      <c r="A14" s="16">
        <f t="shared" si="0"/>
        <v>5</v>
      </c>
      <c r="B14" s="17">
        <f t="shared" si="1"/>
        <v>197777600</v>
      </c>
      <c r="C14" s="12" t="s">
        <v>16</v>
      </c>
      <c r="D14" s="13" t="s">
        <v>28</v>
      </c>
      <c r="E14" s="14">
        <f t="shared" si="2"/>
        <v>555600</v>
      </c>
      <c r="F14" s="15">
        <f t="shared" si="3"/>
        <v>2400000</v>
      </c>
      <c r="G14" s="15">
        <f t="shared" si="4"/>
        <v>2955600</v>
      </c>
      <c r="H14" s="15"/>
      <c r="I14" s="15"/>
      <c r="J14" s="15">
        <v>5000000</v>
      </c>
      <c r="K14" s="15">
        <f t="shared" si="5"/>
        <v>192222000</v>
      </c>
    </row>
    <row r="15" spans="1:12" ht="15.75" customHeight="1" x14ac:dyDescent="0.25">
      <c r="A15" s="16">
        <f t="shared" si="0"/>
        <v>6</v>
      </c>
      <c r="B15" s="17">
        <f t="shared" si="1"/>
        <v>192222000</v>
      </c>
      <c r="C15" s="12" t="s">
        <v>17</v>
      </c>
      <c r="D15" s="13" t="s">
        <v>29</v>
      </c>
      <c r="E15" s="14">
        <f t="shared" si="2"/>
        <v>555600</v>
      </c>
      <c r="F15" s="15">
        <f t="shared" si="3"/>
        <v>2400000</v>
      </c>
      <c r="G15" s="15">
        <f t="shared" si="4"/>
        <v>2955600</v>
      </c>
      <c r="H15" s="15"/>
      <c r="I15" s="15"/>
      <c r="J15" s="15"/>
      <c r="K15" s="15">
        <f t="shared" si="5"/>
        <v>191666400</v>
      </c>
    </row>
    <row r="16" spans="1:12" ht="15.75" customHeight="1" x14ac:dyDescent="0.25">
      <c r="A16" s="16">
        <f t="shared" si="0"/>
        <v>7</v>
      </c>
      <c r="B16" s="17">
        <f t="shared" si="1"/>
        <v>191666400</v>
      </c>
      <c r="C16" s="12" t="s">
        <v>18</v>
      </c>
      <c r="D16" s="13" t="s">
        <v>29</v>
      </c>
      <c r="E16" s="14">
        <f t="shared" si="2"/>
        <v>555600</v>
      </c>
      <c r="F16" s="15">
        <f t="shared" si="3"/>
        <v>2400000</v>
      </c>
      <c r="G16" s="15">
        <f t="shared" si="4"/>
        <v>2955600</v>
      </c>
      <c r="H16" s="15"/>
      <c r="I16" s="15"/>
      <c r="J16" s="15"/>
      <c r="K16" s="15">
        <f t="shared" si="5"/>
        <v>191110800</v>
      </c>
    </row>
    <row r="17" spans="1:11" ht="15.75" x14ac:dyDescent="0.25">
      <c r="A17" s="16">
        <f t="shared" si="0"/>
        <v>8</v>
      </c>
      <c r="B17" s="17">
        <f t="shared" si="1"/>
        <v>191110800</v>
      </c>
      <c r="C17" s="12" t="s">
        <v>27</v>
      </c>
      <c r="D17" s="13" t="s">
        <v>29</v>
      </c>
      <c r="E17" s="14">
        <f t="shared" si="2"/>
        <v>555600</v>
      </c>
      <c r="F17" s="15">
        <f t="shared" si="3"/>
        <v>2400000</v>
      </c>
      <c r="G17" s="15">
        <f t="shared" si="4"/>
        <v>2955600</v>
      </c>
      <c r="H17" s="15"/>
      <c r="I17" s="15"/>
      <c r="J17" s="15"/>
      <c r="K17" s="15">
        <f t="shared" si="5"/>
        <v>190555200</v>
      </c>
    </row>
    <row r="18" spans="1:11" ht="15.75" x14ac:dyDescent="0.25">
      <c r="A18" s="16">
        <f t="shared" si="0"/>
        <v>9</v>
      </c>
      <c r="B18" s="17">
        <f t="shared" si="1"/>
        <v>190555200</v>
      </c>
      <c r="C18" s="12" t="s">
        <v>19</v>
      </c>
      <c r="D18" s="13" t="s">
        <v>29</v>
      </c>
      <c r="E18" s="14">
        <f t="shared" si="2"/>
        <v>555600</v>
      </c>
      <c r="F18" s="15">
        <f t="shared" si="3"/>
        <v>2400000</v>
      </c>
      <c r="G18" s="15">
        <f t="shared" si="4"/>
        <v>2955600</v>
      </c>
      <c r="H18" s="15">
        <v>45000000</v>
      </c>
      <c r="I18" s="15"/>
      <c r="J18" s="15"/>
      <c r="K18" s="15">
        <f t="shared" si="5"/>
        <v>144999600</v>
      </c>
    </row>
    <row r="19" spans="1:11" ht="15.75" x14ac:dyDescent="0.25">
      <c r="A19" s="16">
        <f t="shared" si="0"/>
        <v>10</v>
      </c>
      <c r="B19" s="17">
        <f t="shared" si="1"/>
        <v>144999600</v>
      </c>
      <c r="C19" s="12" t="s">
        <v>20</v>
      </c>
      <c r="D19" s="13" t="s">
        <v>29</v>
      </c>
      <c r="E19" s="14">
        <f t="shared" si="2"/>
        <v>555600</v>
      </c>
      <c r="F19" s="15">
        <f t="shared" si="3"/>
        <v>2400000</v>
      </c>
      <c r="G19" s="15">
        <f t="shared" si="4"/>
        <v>2955600</v>
      </c>
      <c r="H19" s="15"/>
      <c r="I19" s="15">
        <v>10000000</v>
      </c>
      <c r="J19" s="15"/>
      <c r="K19" s="15">
        <f t="shared" si="5"/>
        <v>134444000</v>
      </c>
    </row>
    <row r="20" spans="1:11" ht="15.75" x14ac:dyDescent="0.25">
      <c r="A20" s="16">
        <f t="shared" si="0"/>
        <v>11</v>
      </c>
      <c r="B20" s="17">
        <f t="shared" si="1"/>
        <v>134444000</v>
      </c>
      <c r="C20" s="12" t="s">
        <v>21</v>
      </c>
      <c r="D20" s="13" t="s">
        <v>29</v>
      </c>
      <c r="E20" s="14">
        <f t="shared" si="2"/>
        <v>555600</v>
      </c>
      <c r="F20" s="15">
        <f t="shared" si="3"/>
        <v>2400000</v>
      </c>
      <c r="G20" s="15">
        <f t="shared" si="4"/>
        <v>2955600</v>
      </c>
      <c r="H20" s="15"/>
      <c r="I20" s="15"/>
      <c r="J20" s="15"/>
      <c r="K20" s="15">
        <f t="shared" si="5"/>
        <v>133888400</v>
      </c>
    </row>
    <row r="21" spans="1:11" ht="15.75" x14ac:dyDescent="0.25">
      <c r="A21" s="16">
        <f t="shared" si="0"/>
        <v>12</v>
      </c>
      <c r="B21" s="17">
        <f t="shared" si="1"/>
        <v>133888400</v>
      </c>
      <c r="C21" s="12" t="s">
        <v>22</v>
      </c>
      <c r="D21" s="13" t="s">
        <v>29</v>
      </c>
      <c r="E21" s="14">
        <f t="shared" si="2"/>
        <v>555600</v>
      </c>
      <c r="F21" s="15">
        <f t="shared" si="3"/>
        <v>2400000</v>
      </c>
      <c r="G21" s="15">
        <f t="shared" si="4"/>
        <v>2955600</v>
      </c>
      <c r="H21" s="15"/>
      <c r="I21" s="15"/>
      <c r="J21" s="15"/>
      <c r="K21" s="15">
        <f t="shared" si="5"/>
        <v>133332800</v>
      </c>
    </row>
    <row r="22" spans="1:11" ht="15.75" x14ac:dyDescent="0.25">
      <c r="A22" s="16">
        <f t="shared" si="0"/>
        <v>13</v>
      </c>
      <c r="B22" s="17">
        <f t="shared" si="1"/>
        <v>133332800</v>
      </c>
      <c r="C22" s="12" t="s">
        <v>23</v>
      </c>
      <c r="D22" s="13" t="s">
        <v>29</v>
      </c>
      <c r="E22" s="14">
        <f t="shared" si="2"/>
        <v>555600</v>
      </c>
      <c r="F22" s="15">
        <f t="shared" si="3"/>
        <v>2400000</v>
      </c>
      <c r="G22" s="15">
        <f t="shared" si="4"/>
        <v>2955600</v>
      </c>
      <c r="H22" s="15"/>
      <c r="I22" s="15"/>
      <c r="J22" s="15"/>
      <c r="K22" s="15">
        <f t="shared" si="5"/>
        <v>132777200</v>
      </c>
    </row>
    <row r="23" spans="1:11" ht="15.75" x14ac:dyDescent="0.25">
      <c r="A23" s="16">
        <f t="shared" si="0"/>
        <v>14</v>
      </c>
      <c r="B23" s="17">
        <f t="shared" si="1"/>
        <v>132777200</v>
      </c>
      <c r="C23" s="12" t="s">
        <v>24</v>
      </c>
      <c r="D23" s="13" t="s">
        <v>29</v>
      </c>
      <c r="E23" s="14">
        <f t="shared" si="2"/>
        <v>555600</v>
      </c>
      <c r="F23" s="15">
        <f t="shared" si="3"/>
        <v>2400000</v>
      </c>
      <c r="G23" s="15">
        <f t="shared" si="4"/>
        <v>2955600</v>
      </c>
      <c r="H23" s="15"/>
      <c r="I23" s="15"/>
      <c r="J23" s="15"/>
      <c r="K23" s="15">
        <f t="shared" si="5"/>
        <v>132221600</v>
      </c>
    </row>
    <row r="24" spans="1:11" ht="15.75" x14ac:dyDescent="0.25">
      <c r="A24" s="16">
        <f t="shared" si="0"/>
        <v>15</v>
      </c>
      <c r="B24" s="17">
        <f t="shared" si="1"/>
        <v>132221600</v>
      </c>
      <c r="C24" s="12" t="s">
        <v>25</v>
      </c>
      <c r="D24" s="13" t="s">
        <v>29</v>
      </c>
      <c r="E24" s="14">
        <f t="shared" si="2"/>
        <v>555600</v>
      </c>
      <c r="F24" s="15">
        <f t="shared" si="3"/>
        <v>2400000</v>
      </c>
      <c r="G24" s="15">
        <f t="shared" si="4"/>
        <v>2955600</v>
      </c>
      <c r="H24" s="15"/>
      <c r="I24" s="15"/>
      <c r="J24" s="15"/>
      <c r="K24" s="15">
        <f t="shared" si="5"/>
        <v>131666000</v>
      </c>
    </row>
    <row r="25" spans="1:11" ht="15.75" x14ac:dyDescent="0.25">
      <c r="A25" s="16">
        <f t="shared" si="0"/>
        <v>16</v>
      </c>
      <c r="B25" s="17">
        <f t="shared" si="1"/>
        <v>131666000</v>
      </c>
      <c r="C25" s="12" t="s">
        <v>26</v>
      </c>
      <c r="D25" s="13" t="s">
        <v>29</v>
      </c>
      <c r="E25" s="14">
        <f t="shared" si="2"/>
        <v>555600</v>
      </c>
      <c r="F25" s="15">
        <f t="shared" si="3"/>
        <v>2400000</v>
      </c>
      <c r="G25" s="15">
        <f t="shared" si="4"/>
        <v>2955600</v>
      </c>
      <c r="H25" s="15"/>
      <c r="I25" s="15"/>
      <c r="J25" s="15"/>
      <c r="K25" s="15">
        <f t="shared" si="5"/>
        <v>131110400</v>
      </c>
    </row>
    <row r="26" spans="1:11" ht="15.75" x14ac:dyDescent="0.25">
      <c r="A26" s="16">
        <f t="shared" si="0"/>
        <v>17</v>
      </c>
      <c r="B26" s="17">
        <f t="shared" si="1"/>
        <v>131110400</v>
      </c>
      <c r="C26" s="12" t="s">
        <v>16</v>
      </c>
      <c r="D26" s="13" t="s">
        <v>29</v>
      </c>
      <c r="E26" s="14">
        <f t="shared" si="2"/>
        <v>555600</v>
      </c>
      <c r="F26" s="15">
        <f t="shared" si="3"/>
        <v>2400000</v>
      </c>
      <c r="G26" s="15">
        <f t="shared" si="4"/>
        <v>2955600</v>
      </c>
      <c r="H26" s="15"/>
      <c r="I26" s="15"/>
      <c r="J26" s="15">
        <v>5000000</v>
      </c>
      <c r="K26" s="15">
        <f t="shared" si="5"/>
        <v>125554800</v>
      </c>
    </row>
    <row r="27" spans="1:11" ht="15.75" x14ac:dyDescent="0.25">
      <c r="A27" s="16">
        <f t="shared" si="0"/>
        <v>18</v>
      </c>
      <c r="B27" s="17">
        <f t="shared" si="1"/>
        <v>125554800</v>
      </c>
      <c r="C27" s="12" t="s">
        <v>17</v>
      </c>
      <c r="D27" s="13" t="s">
        <v>30</v>
      </c>
      <c r="E27" s="14">
        <f t="shared" si="2"/>
        <v>555600</v>
      </c>
      <c r="F27" s="15">
        <f t="shared" si="3"/>
        <v>2400000</v>
      </c>
      <c r="G27" s="15">
        <f t="shared" si="4"/>
        <v>2955600</v>
      </c>
      <c r="H27" s="15"/>
      <c r="I27" s="15"/>
      <c r="J27" s="15"/>
      <c r="K27" s="15">
        <f t="shared" si="5"/>
        <v>124999200</v>
      </c>
    </row>
    <row r="28" spans="1:11" ht="15.75" x14ac:dyDescent="0.25">
      <c r="A28" s="16">
        <f t="shared" si="0"/>
        <v>19</v>
      </c>
      <c r="B28" s="17">
        <f t="shared" si="1"/>
        <v>124999200</v>
      </c>
      <c r="C28" s="12" t="s">
        <v>18</v>
      </c>
      <c r="D28" s="13" t="s">
        <v>30</v>
      </c>
      <c r="E28" s="14">
        <f t="shared" si="2"/>
        <v>555600</v>
      </c>
      <c r="F28" s="15">
        <f t="shared" si="3"/>
        <v>2400000</v>
      </c>
      <c r="G28" s="15">
        <f t="shared" si="4"/>
        <v>2955600</v>
      </c>
      <c r="H28" s="15"/>
      <c r="I28" s="15"/>
      <c r="J28" s="15"/>
      <c r="K28" s="15">
        <f t="shared" si="5"/>
        <v>124443600</v>
      </c>
    </row>
    <row r="29" spans="1:11" ht="15.75" x14ac:dyDescent="0.25">
      <c r="A29" s="16">
        <f t="shared" si="0"/>
        <v>20</v>
      </c>
      <c r="B29" s="17">
        <f t="shared" si="1"/>
        <v>124443600</v>
      </c>
      <c r="C29" s="12" t="s">
        <v>27</v>
      </c>
      <c r="D29" s="13" t="s">
        <v>30</v>
      </c>
      <c r="E29" s="14">
        <f t="shared" si="2"/>
        <v>555600</v>
      </c>
      <c r="F29" s="15">
        <f t="shared" si="3"/>
        <v>2400000</v>
      </c>
      <c r="G29" s="15">
        <f t="shared" si="4"/>
        <v>2955600</v>
      </c>
      <c r="H29" s="15"/>
      <c r="I29" s="15"/>
      <c r="J29" s="15"/>
      <c r="K29" s="15">
        <f t="shared" si="5"/>
        <v>123888000</v>
      </c>
    </row>
    <row r="30" spans="1:11" ht="15.75" x14ac:dyDescent="0.25">
      <c r="A30" s="16">
        <f t="shared" si="0"/>
        <v>21</v>
      </c>
      <c r="B30" s="17">
        <f t="shared" si="1"/>
        <v>123888000</v>
      </c>
      <c r="C30" s="12" t="s">
        <v>19</v>
      </c>
      <c r="D30" s="13" t="s">
        <v>30</v>
      </c>
      <c r="E30" s="14">
        <f t="shared" si="2"/>
        <v>555600</v>
      </c>
      <c r="F30" s="15">
        <f t="shared" si="3"/>
        <v>2400000</v>
      </c>
      <c r="G30" s="15">
        <f t="shared" si="4"/>
        <v>2955600</v>
      </c>
      <c r="H30" s="15">
        <v>45000000</v>
      </c>
      <c r="I30" s="15"/>
      <c r="J30" s="15"/>
      <c r="K30" s="15">
        <f t="shared" si="5"/>
        <v>78332400</v>
      </c>
    </row>
    <row r="31" spans="1:11" ht="15.75" x14ac:dyDescent="0.25">
      <c r="A31" s="16">
        <f t="shared" si="0"/>
        <v>22</v>
      </c>
      <c r="B31" s="17">
        <f t="shared" si="1"/>
        <v>78332400</v>
      </c>
      <c r="C31" s="12" t="s">
        <v>20</v>
      </c>
      <c r="D31" s="13" t="s">
        <v>30</v>
      </c>
      <c r="E31" s="14">
        <f t="shared" si="2"/>
        <v>555600</v>
      </c>
      <c r="F31" s="15">
        <f t="shared" si="3"/>
        <v>2400000</v>
      </c>
      <c r="G31" s="15">
        <f t="shared" si="4"/>
        <v>2955600</v>
      </c>
      <c r="H31" s="15"/>
      <c r="I31" s="15">
        <v>10000000</v>
      </c>
      <c r="J31" s="15"/>
      <c r="K31" s="15">
        <f t="shared" si="5"/>
        <v>67776800</v>
      </c>
    </row>
    <row r="32" spans="1:11" ht="15.75" x14ac:dyDescent="0.25">
      <c r="A32" s="16">
        <f t="shared" si="0"/>
        <v>23</v>
      </c>
      <c r="B32" s="17">
        <f t="shared" si="1"/>
        <v>67776800</v>
      </c>
      <c r="C32" s="12" t="s">
        <v>21</v>
      </c>
      <c r="D32" s="13" t="s">
        <v>30</v>
      </c>
      <c r="E32" s="14">
        <f t="shared" si="2"/>
        <v>555600</v>
      </c>
      <c r="F32" s="15">
        <f t="shared" si="3"/>
        <v>2400000</v>
      </c>
      <c r="G32" s="15">
        <f t="shared" si="4"/>
        <v>2955600</v>
      </c>
      <c r="H32" s="15"/>
      <c r="I32" s="15"/>
      <c r="J32" s="15"/>
      <c r="K32" s="15">
        <f t="shared" si="5"/>
        <v>67221200</v>
      </c>
    </row>
    <row r="33" spans="1:11" ht="15.75" x14ac:dyDescent="0.25">
      <c r="A33" s="16">
        <f t="shared" si="0"/>
        <v>24</v>
      </c>
      <c r="B33" s="17">
        <f t="shared" si="1"/>
        <v>67221200</v>
      </c>
      <c r="C33" s="12" t="s">
        <v>22</v>
      </c>
      <c r="D33" s="13" t="s">
        <v>30</v>
      </c>
      <c r="E33" s="14">
        <f t="shared" si="2"/>
        <v>555600</v>
      </c>
      <c r="F33" s="15">
        <f t="shared" si="3"/>
        <v>2400000</v>
      </c>
      <c r="G33" s="15">
        <f t="shared" si="4"/>
        <v>2955600</v>
      </c>
      <c r="H33" s="15"/>
      <c r="I33" s="15"/>
      <c r="J33" s="15"/>
      <c r="K33" s="15">
        <f t="shared" si="5"/>
        <v>66665600</v>
      </c>
    </row>
    <row r="34" spans="1:11" ht="15.75" x14ac:dyDescent="0.25">
      <c r="A34" s="16">
        <f t="shared" si="0"/>
        <v>25</v>
      </c>
      <c r="B34" s="17">
        <f t="shared" si="1"/>
        <v>66665600</v>
      </c>
      <c r="C34" s="12" t="s">
        <v>23</v>
      </c>
      <c r="D34" s="13" t="s">
        <v>30</v>
      </c>
      <c r="E34" s="14">
        <f t="shared" si="2"/>
        <v>555600</v>
      </c>
      <c r="F34" s="15">
        <f t="shared" si="3"/>
        <v>2400000</v>
      </c>
      <c r="G34" s="15">
        <f t="shared" si="4"/>
        <v>2955600</v>
      </c>
      <c r="H34" s="15"/>
      <c r="I34" s="15"/>
      <c r="J34" s="15"/>
      <c r="K34" s="15">
        <f t="shared" si="5"/>
        <v>66110000</v>
      </c>
    </row>
    <row r="35" spans="1:11" ht="15.75" x14ac:dyDescent="0.25">
      <c r="A35" s="16">
        <f t="shared" si="0"/>
        <v>26</v>
      </c>
      <c r="B35" s="17">
        <f t="shared" si="1"/>
        <v>66110000</v>
      </c>
      <c r="C35" s="12" t="s">
        <v>24</v>
      </c>
      <c r="D35" s="13" t="s">
        <v>30</v>
      </c>
      <c r="E35" s="14">
        <f t="shared" si="2"/>
        <v>555600</v>
      </c>
      <c r="F35" s="15">
        <f t="shared" si="3"/>
        <v>2400000</v>
      </c>
      <c r="G35" s="15">
        <f t="shared" si="4"/>
        <v>2955600</v>
      </c>
      <c r="H35" s="15"/>
      <c r="I35" s="15"/>
      <c r="J35" s="15"/>
      <c r="K35" s="15">
        <f t="shared" si="5"/>
        <v>65554400</v>
      </c>
    </row>
    <row r="36" spans="1:11" ht="15.75" x14ac:dyDescent="0.25">
      <c r="A36" s="16">
        <f t="shared" si="0"/>
        <v>27</v>
      </c>
      <c r="B36" s="17">
        <f t="shared" si="1"/>
        <v>65554400</v>
      </c>
      <c r="C36" s="12" t="s">
        <v>25</v>
      </c>
      <c r="D36" s="13" t="s">
        <v>30</v>
      </c>
      <c r="E36" s="14">
        <f t="shared" si="2"/>
        <v>555600</v>
      </c>
      <c r="F36" s="15">
        <f t="shared" si="3"/>
        <v>2400000</v>
      </c>
      <c r="G36" s="15">
        <f t="shared" si="4"/>
        <v>2955600</v>
      </c>
      <c r="H36" s="15"/>
      <c r="I36" s="15"/>
      <c r="J36" s="15"/>
      <c r="K36" s="15">
        <f t="shared" si="5"/>
        <v>64998800</v>
      </c>
    </row>
    <row r="37" spans="1:11" ht="15.75" x14ac:dyDescent="0.25">
      <c r="A37" s="16">
        <f t="shared" si="0"/>
        <v>28</v>
      </c>
      <c r="B37" s="17">
        <f t="shared" si="1"/>
        <v>64998800</v>
      </c>
      <c r="C37" s="12" t="s">
        <v>26</v>
      </c>
      <c r="D37" s="13" t="s">
        <v>30</v>
      </c>
      <c r="E37" s="14">
        <f t="shared" si="2"/>
        <v>555600</v>
      </c>
      <c r="F37" s="15">
        <f t="shared" si="3"/>
        <v>2400000</v>
      </c>
      <c r="G37" s="15">
        <f t="shared" si="4"/>
        <v>2955600</v>
      </c>
      <c r="H37" s="15"/>
      <c r="I37" s="15"/>
      <c r="J37" s="15"/>
      <c r="K37" s="15">
        <f t="shared" si="5"/>
        <v>64443200</v>
      </c>
    </row>
    <row r="38" spans="1:11" ht="15.75" x14ac:dyDescent="0.25">
      <c r="A38" s="16">
        <f t="shared" si="0"/>
        <v>29</v>
      </c>
      <c r="B38" s="17">
        <f t="shared" si="1"/>
        <v>64443200</v>
      </c>
      <c r="C38" s="12" t="s">
        <v>16</v>
      </c>
      <c r="D38" s="13" t="s">
        <v>30</v>
      </c>
      <c r="E38" s="14">
        <f t="shared" si="2"/>
        <v>555600</v>
      </c>
      <c r="F38" s="15">
        <f t="shared" si="3"/>
        <v>2400000</v>
      </c>
      <c r="G38" s="15">
        <f t="shared" si="4"/>
        <v>2955600</v>
      </c>
      <c r="H38" s="15"/>
      <c r="I38" s="15"/>
      <c r="J38" s="15">
        <v>5000000</v>
      </c>
      <c r="K38" s="15">
        <f t="shared" si="5"/>
        <v>58887600</v>
      </c>
    </row>
    <row r="39" spans="1:11" ht="15.75" x14ac:dyDescent="0.25">
      <c r="A39" s="16">
        <f t="shared" si="0"/>
        <v>30</v>
      </c>
      <c r="B39" s="17">
        <f t="shared" si="1"/>
        <v>58887600</v>
      </c>
      <c r="C39" s="12" t="s">
        <v>17</v>
      </c>
      <c r="D39" s="13" t="s">
        <v>31</v>
      </c>
      <c r="E39" s="14">
        <f t="shared" si="2"/>
        <v>555600</v>
      </c>
      <c r="F39" s="15">
        <f t="shared" si="3"/>
        <v>2400000</v>
      </c>
      <c r="G39" s="15">
        <f t="shared" si="4"/>
        <v>2955600</v>
      </c>
      <c r="H39" s="15"/>
      <c r="I39" s="15"/>
      <c r="J39" s="15"/>
      <c r="K39" s="15">
        <f t="shared" si="5"/>
        <v>58332000</v>
      </c>
    </row>
    <row r="40" spans="1:11" ht="15.75" x14ac:dyDescent="0.25">
      <c r="A40" s="16">
        <f t="shared" si="0"/>
        <v>31</v>
      </c>
      <c r="B40" s="17">
        <f t="shared" si="1"/>
        <v>58332000</v>
      </c>
      <c r="C40" s="12" t="s">
        <v>18</v>
      </c>
      <c r="D40" s="13" t="s">
        <v>31</v>
      </c>
      <c r="E40" s="14">
        <f t="shared" si="2"/>
        <v>555600</v>
      </c>
      <c r="F40" s="15">
        <f t="shared" si="3"/>
        <v>2400000</v>
      </c>
      <c r="G40" s="15">
        <f t="shared" si="4"/>
        <v>2955600</v>
      </c>
      <c r="H40" s="15"/>
      <c r="I40" s="15"/>
      <c r="J40" s="15"/>
      <c r="K40" s="15">
        <f t="shared" si="5"/>
        <v>57776400</v>
      </c>
    </row>
    <row r="41" spans="1:11" ht="15.75" x14ac:dyDescent="0.25">
      <c r="A41" s="16">
        <f t="shared" si="0"/>
        <v>32</v>
      </c>
      <c r="B41" s="17">
        <f t="shared" si="1"/>
        <v>57776400</v>
      </c>
      <c r="C41" s="12" t="s">
        <v>27</v>
      </c>
      <c r="D41" s="13" t="s">
        <v>31</v>
      </c>
      <c r="E41" s="14">
        <f t="shared" si="2"/>
        <v>555600</v>
      </c>
      <c r="F41" s="15">
        <f t="shared" si="3"/>
        <v>2400000</v>
      </c>
      <c r="G41" s="15">
        <f t="shared" si="4"/>
        <v>2955600</v>
      </c>
      <c r="H41" s="15"/>
      <c r="I41" s="15"/>
      <c r="J41" s="15"/>
      <c r="K41" s="15">
        <f t="shared" si="5"/>
        <v>57220800</v>
      </c>
    </row>
    <row r="42" spans="1:11" ht="15.75" x14ac:dyDescent="0.25">
      <c r="A42" s="16">
        <f t="shared" si="0"/>
        <v>33</v>
      </c>
      <c r="B42" s="17">
        <f t="shared" si="1"/>
        <v>57220800</v>
      </c>
      <c r="C42" s="12" t="s">
        <v>19</v>
      </c>
      <c r="D42" s="13" t="s">
        <v>31</v>
      </c>
      <c r="E42" s="14">
        <f t="shared" si="2"/>
        <v>555600</v>
      </c>
      <c r="F42" s="15">
        <f t="shared" si="3"/>
        <v>2400000</v>
      </c>
      <c r="G42" s="15">
        <f t="shared" si="4"/>
        <v>2955600</v>
      </c>
      <c r="H42" s="15">
        <v>45000000</v>
      </c>
      <c r="I42" s="15"/>
      <c r="J42" s="15"/>
      <c r="K42" s="15">
        <f t="shared" si="5"/>
        <v>11665200</v>
      </c>
    </row>
    <row r="43" spans="1:11" ht="15.75" x14ac:dyDescent="0.25">
      <c r="A43" s="16">
        <f t="shared" si="0"/>
        <v>34</v>
      </c>
      <c r="B43" s="17">
        <f t="shared" si="1"/>
        <v>11665200</v>
      </c>
      <c r="C43" s="12" t="s">
        <v>20</v>
      </c>
      <c r="D43" s="13" t="s">
        <v>31</v>
      </c>
      <c r="E43" s="14">
        <f t="shared" si="2"/>
        <v>555600</v>
      </c>
      <c r="F43" s="15">
        <f t="shared" si="3"/>
        <v>2400000</v>
      </c>
      <c r="G43" s="15">
        <f t="shared" si="4"/>
        <v>2955600</v>
      </c>
      <c r="H43" s="15"/>
      <c r="I43" s="15">
        <v>10000000</v>
      </c>
      <c r="J43" s="15"/>
      <c r="K43" s="15">
        <f t="shared" si="5"/>
        <v>1109600</v>
      </c>
    </row>
    <row r="44" spans="1:11" ht="15.75" x14ac:dyDescent="0.25">
      <c r="A44" s="16">
        <f t="shared" si="0"/>
        <v>35</v>
      </c>
      <c r="B44" s="17">
        <f t="shared" si="1"/>
        <v>1109600</v>
      </c>
      <c r="C44" s="12" t="s">
        <v>21</v>
      </c>
      <c r="D44" s="13" t="s">
        <v>31</v>
      </c>
      <c r="E44" s="14">
        <f t="shared" si="2"/>
        <v>555600</v>
      </c>
      <c r="F44" s="15">
        <f t="shared" si="3"/>
        <v>2400000</v>
      </c>
      <c r="G44" s="15">
        <f t="shared" si="4"/>
        <v>2955600</v>
      </c>
      <c r="H44" s="15"/>
      <c r="I44" s="15"/>
      <c r="J44" s="15"/>
      <c r="K44" s="15">
        <f t="shared" si="5"/>
        <v>554000</v>
      </c>
    </row>
    <row r="45" spans="1:11" ht="15.75" x14ac:dyDescent="0.25">
      <c r="A45" s="16">
        <f t="shared" si="0"/>
        <v>36</v>
      </c>
      <c r="B45" s="17">
        <f t="shared" si="1"/>
        <v>554000</v>
      </c>
      <c r="C45" s="12" t="s">
        <v>22</v>
      </c>
      <c r="D45" s="13" t="s">
        <v>31</v>
      </c>
      <c r="E45" s="14">
        <f t="shared" si="2"/>
        <v>555600</v>
      </c>
      <c r="F45" s="15">
        <f t="shared" si="3"/>
        <v>2400000</v>
      </c>
      <c r="G45" s="15">
        <f t="shared" si="4"/>
        <v>2955600</v>
      </c>
      <c r="H45" s="15"/>
      <c r="I45" s="15"/>
      <c r="J45" s="15"/>
      <c r="K45" s="15">
        <f t="shared" si="5"/>
        <v>-1600</v>
      </c>
    </row>
    <row r="46" spans="1:11" ht="15.75" x14ac:dyDescent="0.25">
      <c r="A46" s="16">
        <f t="shared" si="0"/>
        <v>37</v>
      </c>
      <c r="B46" s="17">
        <f t="shared" si="1"/>
        <v>-1600</v>
      </c>
      <c r="C46" s="12" t="s">
        <v>23</v>
      </c>
      <c r="D46" s="13" t="s">
        <v>31</v>
      </c>
      <c r="E46" s="14">
        <f t="shared" si="2"/>
        <v>555600</v>
      </c>
      <c r="F46" s="15">
        <f t="shared" si="3"/>
        <v>2400000</v>
      </c>
      <c r="G46" s="15">
        <f t="shared" si="4"/>
        <v>2955600</v>
      </c>
      <c r="H46" s="15"/>
      <c r="I46" s="15"/>
      <c r="J46" s="15"/>
      <c r="K46" s="15">
        <f t="shared" si="5"/>
        <v>-557200</v>
      </c>
    </row>
    <row r="47" spans="1:11" ht="15.75" x14ac:dyDescent="0.25">
      <c r="A47" s="16">
        <f t="shared" si="0"/>
        <v>38</v>
      </c>
      <c r="B47" s="17">
        <f t="shared" si="1"/>
        <v>-557200</v>
      </c>
      <c r="C47" s="12" t="s">
        <v>24</v>
      </c>
      <c r="D47" s="13" t="s">
        <v>31</v>
      </c>
      <c r="E47" s="14">
        <f t="shared" si="2"/>
        <v>555600</v>
      </c>
      <c r="F47" s="15">
        <f t="shared" si="3"/>
        <v>2400000</v>
      </c>
      <c r="G47" s="15">
        <f t="shared" si="4"/>
        <v>2955600</v>
      </c>
      <c r="H47" s="15"/>
      <c r="I47" s="15"/>
      <c r="J47" s="15"/>
      <c r="K47" s="15">
        <f t="shared" si="5"/>
        <v>-1112800</v>
      </c>
    </row>
    <row r="48" spans="1:11" ht="15.75" x14ac:dyDescent="0.25">
      <c r="A48" s="16">
        <f t="shared" si="0"/>
        <v>39</v>
      </c>
      <c r="B48" s="17">
        <f t="shared" si="1"/>
        <v>-1112800</v>
      </c>
      <c r="C48" s="12" t="s">
        <v>25</v>
      </c>
      <c r="D48" s="13" t="s">
        <v>31</v>
      </c>
      <c r="E48" s="14">
        <f t="shared" si="2"/>
        <v>555600</v>
      </c>
      <c r="F48" s="15">
        <f t="shared" si="3"/>
        <v>2400000</v>
      </c>
      <c r="G48" s="15">
        <f t="shared" si="4"/>
        <v>2955600</v>
      </c>
      <c r="H48" s="15"/>
      <c r="I48" s="15"/>
      <c r="J48" s="15"/>
      <c r="K48" s="15">
        <f t="shared" si="5"/>
        <v>-1668400</v>
      </c>
    </row>
    <row r="49" spans="1:11" ht="15.75" x14ac:dyDescent="0.25">
      <c r="A49" s="16">
        <f t="shared" si="0"/>
        <v>40</v>
      </c>
      <c r="B49" s="17">
        <f t="shared" si="1"/>
        <v>-1668400</v>
      </c>
      <c r="C49" s="12" t="s">
        <v>26</v>
      </c>
      <c r="D49" s="13" t="s">
        <v>31</v>
      </c>
      <c r="E49" s="14">
        <f t="shared" si="2"/>
        <v>555600</v>
      </c>
      <c r="F49" s="15">
        <f t="shared" si="3"/>
        <v>2400000</v>
      </c>
      <c r="G49" s="15">
        <f t="shared" si="4"/>
        <v>2955600</v>
      </c>
      <c r="H49" s="15"/>
      <c r="I49" s="15"/>
      <c r="J49" s="15"/>
      <c r="K49" s="15">
        <f t="shared" si="5"/>
        <v>-2224000</v>
      </c>
    </row>
    <row r="50" spans="1:11" ht="15.75" x14ac:dyDescent="0.25">
      <c r="A50" s="16">
        <f t="shared" si="0"/>
        <v>41</v>
      </c>
      <c r="B50" s="17">
        <f t="shared" si="1"/>
        <v>-2224000</v>
      </c>
      <c r="C50" s="12" t="s">
        <v>16</v>
      </c>
      <c r="D50" s="13" t="s">
        <v>31</v>
      </c>
      <c r="E50" s="14">
        <f t="shared" si="2"/>
        <v>555600</v>
      </c>
      <c r="F50" s="15">
        <f t="shared" si="3"/>
        <v>2400000</v>
      </c>
      <c r="G50" s="15">
        <f t="shared" si="4"/>
        <v>2955600</v>
      </c>
      <c r="H50" s="15"/>
      <c r="I50" s="15"/>
      <c r="J50" s="15"/>
      <c r="K50" s="15">
        <f t="shared" si="5"/>
        <v>-2779600</v>
      </c>
    </row>
    <row r="51" spans="1:11" ht="15.75" x14ac:dyDescent="0.25">
      <c r="A51" s="16">
        <f t="shared" si="0"/>
        <v>42</v>
      </c>
      <c r="B51" s="17">
        <f t="shared" si="1"/>
        <v>-2779600</v>
      </c>
      <c r="C51" s="12" t="s">
        <v>17</v>
      </c>
      <c r="D51" s="13" t="s">
        <v>36</v>
      </c>
      <c r="E51" s="14">
        <f t="shared" si="2"/>
        <v>555600</v>
      </c>
      <c r="F51" s="15">
        <f t="shared" si="3"/>
        <v>2400000</v>
      </c>
      <c r="G51" s="15">
        <f t="shared" si="4"/>
        <v>2955600</v>
      </c>
      <c r="H51" s="15"/>
      <c r="I51" s="15"/>
      <c r="J51" s="15"/>
      <c r="K51" s="15">
        <f t="shared" si="5"/>
        <v>-3335200</v>
      </c>
    </row>
    <row r="52" spans="1:11" ht="15.75" x14ac:dyDescent="0.25">
      <c r="A52" s="16">
        <f t="shared" si="0"/>
        <v>43</v>
      </c>
      <c r="B52" s="17">
        <f t="shared" si="1"/>
        <v>-3335200</v>
      </c>
      <c r="C52" s="12" t="s">
        <v>18</v>
      </c>
      <c r="D52" s="13" t="s">
        <v>36</v>
      </c>
      <c r="E52" s="14">
        <f t="shared" si="2"/>
        <v>555600</v>
      </c>
      <c r="F52" s="15">
        <f t="shared" si="3"/>
        <v>2400000</v>
      </c>
      <c r="G52" s="15">
        <f t="shared" si="4"/>
        <v>2955600</v>
      </c>
      <c r="H52" s="15"/>
      <c r="I52" s="15"/>
      <c r="J52" s="15"/>
      <c r="K52" s="15">
        <f t="shared" si="5"/>
        <v>-3890800</v>
      </c>
    </row>
    <row r="53" spans="1:11" ht="15.75" x14ac:dyDescent="0.25">
      <c r="A53" s="16">
        <f t="shared" si="0"/>
        <v>44</v>
      </c>
      <c r="B53" s="17">
        <f t="shared" si="1"/>
        <v>-3890800</v>
      </c>
      <c r="C53" s="12" t="s">
        <v>27</v>
      </c>
      <c r="D53" s="13" t="s">
        <v>36</v>
      </c>
      <c r="E53" s="14">
        <f t="shared" si="2"/>
        <v>555600</v>
      </c>
      <c r="F53" s="15">
        <f t="shared" si="3"/>
        <v>2400000</v>
      </c>
      <c r="G53" s="15">
        <f t="shared" si="4"/>
        <v>2955600</v>
      </c>
      <c r="H53" s="15"/>
      <c r="I53" s="15"/>
      <c r="J53" s="15"/>
      <c r="K53" s="15">
        <f t="shared" si="5"/>
        <v>-4446400</v>
      </c>
    </row>
    <row r="54" spans="1:11" ht="15.75" x14ac:dyDescent="0.25">
      <c r="A54" s="16">
        <f t="shared" si="0"/>
        <v>45</v>
      </c>
      <c r="B54" s="17">
        <f t="shared" si="1"/>
        <v>-4446400</v>
      </c>
      <c r="C54" s="12" t="s">
        <v>19</v>
      </c>
      <c r="D54" s="13" t="s">
        <v>36</v>
      </c>
      <c r="E54" s="14">
        <f t="shared" si="2"/>
        <v>555600</v>
      </c>
      <c r="F54" s="15">
        <f t="shared" si="3"/>
        <v>2400000</v>
      </c>
      <c r="G54" s="15">
        <f t="shared" si="4"/>
        <v>2955600</v>
      </c>
      <c r="H54" s="15"/>
      <c r="I54" s="15"/>
      <c r="J54" s="15"/>
      <c r="K54" s="15">
        <f t="shared" si="5"/>
        <v>-5002000</v>
      </c>
    </row>
    <row r="55" spans="1:11" ht="15.75" x14ac:dyDescent="0.25">
      <c r="A55" s="16">
        <f t="shared" si="0"/>
        <v>46</v>
      </c>
      <c r="B55" s="17">
        <f t="shared" si="1"/>
        <v>-5002000</v>
      </c>
      <c r="C55" s="12" t="s">
        <v>20</v>
      </c>
      <c r="D55" s="13" t="s">
        <v>36</v>
      </c>
      <c r="E55" s="14">
        <f t="shared" si="2"/>
        <v>555600</v>
      </c>
      <c r="F55" s="15">
        <f t="shared" si="3"/>
        <v>2400000</v>
      </c>
      <c r="G55" s="15">
        <f t="shared" si="4"/>
        <v>2955600</v>
      </c>
      <c r="H55" s="15"/>
      <c r="I55" s="15"/>
      <c r="J55" s="15"/>
      <c r="K55" s="15">
        <f t="shared" si="5"/>
        <v>-5557600</v>
      </c>
    </row>
    <row r="56" spans="1:11" ht="15.75" x14ac:dyDescent="0.25">
      <c r="A56" s="16">
        <f t="shared" si="0"/>
        <v>47</v>
      </c>
      <c r="B56" s="17">
        <f t="shared" si="1"/>
        <v>-5557600</v>
      </c>
      <c r="C56" s="24"/>
      <c r="D56" s="25"/>
      <c r="E56" s="14">
        <f t="shared" si="2"/>
        <v>555600</v>
      </c>
      <c r="F56" s="15">
        <f t="shared" si="3"/>
        <v>2400000</v>
      </c>
      <c r="G56" s="15">
        <f t="shared" si="4"/>
        <v>2955600</v>
      </c>
      <c r="H56" s="15"/>
      <c r="I56" s="15"/>
      <c r="J56" s="15"/>
      <c r="K56" s="15">
        <f t="shared" si="5"/>
        <v>-6113200</v>
      </c>
    </row>
    <row r="57" spans="1:11" ht="15.75" x14ac:dyDescent="0.25">
      <c r="A57" s="16">
        <f t="shared" si="0"/>
        <v>48</v>
      </c>
      <c r="B57" s="17">
        <f t="shared" si="1"/>
        <v>-6113200</v>
      </c>
      <c r="C57" s="28"/>
      <c r="D57" s="28"/>
      <c r="E57" s="14">
        <f t="shared" si="2"/>
        <v>555600</v>
      </c>
      <c r="F57" s="15">
        <f t="shared" si="3"/>
        <v>2400000</v>
      </c>
      <c r="G57" s="15">
        <f t="shared" si="4"/>
        <v>2955600</v>
      </c>
      <c r="H57" s="15"/>
      <c r="I57" s="15"/>
      <c r="J57" s="15"/>
      <c r="K57" s="15">
        <f t="shared" si="5"/>
        <v>-6668800</v>
      </c>
    </row>
    <row r="58" spans="1:11" ht="15.75" x14ac:dyDescent="0.25">
      <c r="A58" s="22"/>
      <c r="B58" s="23"/>
      <c r="C58" s="28"/>
      <c r="D58" s="28"/>
      <c r="E58" s="26"/>
      <c r="F58" s="27"/>
      <c r="G58" s="27"/>
      <c r="H58" s="27"/>
      <c r="I58" s="27"/>
      <c r="J58" s="27"/>
      <c r="K58" s="27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125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126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75000000</f>
        <v>75000000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127</v>
      </c>
      <c r="B8" s="1"/>
      <c r="C8" s="1"/>
      <c r="D8" s="2">
        <v>36</v>
      </c>
      <c r="E8" s="7"/>
      <c r="F8" s="8">
        <f>+C5*C6</f>
        <v>900000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75000000</v>
      </c>
      <c r="C10" s="12" t="s">
        <v>23</v>
      </c>
      <c r="D10" s="13" t="s">
        <v>28</v>
      </c>
      <c r="E10" s="14">
        <f>1900000-F10</f>
        <v>1000000</v>
      </c>
      <c r="F10" s="18">
        <v>900000</v>
      </c>
      <c r="G10" s="15">
        <f>+E10+F10</f>
        <v>1900000</v>
      </c>
      <c r="H10" s="15"/>
      <c r="I10" s="15"/>
      <c r="J10" s="15"/>
      <c r="K10" s="15">
        <f>B10-E10-H10-I10-J10</f>
        <v>74000000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74000000</v>
      </c>
      <c r="C11" s="12" t="s">
        <v>24</v>
      </c>
      <c r="D11" s="13" t="s">
        <v>28</v>
      </c>
      <c r="E11" s="14">
        <f t="shared" ref="E11:G26" si="2">+E10</f>
        <v>1000000</v>
      </c>
      <c r="F11" s="15">
        <f t="shared" si="2"/>
        <v>900000</v>
      </c>
      <c r="G11" s="15">
        <f t="shared" si="2"/>
        <v>1900000</v>
      </c>
      <c r="H11" s="15"/>
      <c r="I11" s="15"/>
      <c r="J11" s="15"/>
      <c r="K11" s="15">
        <f t="shared" ref="K11:K74" si="3">B11-E11-H11-I11-J11</f>
        <v>73000000</v>
      </c>
    </row>
    <row r="12" spans="1:11" ht="15.75" customHeight="1" x14ac:dyDescent="0.25">
      <c r="A12" s="16">
        <f t="shared" si="0"/>
        <v>3</v>
      </c>
      <c r="B12" s="17">
        <f t="shared" si="1"/>
        <v>73000000</v>
      </c>
      <c r="C12" s="12" t="s">
        <v>25</v>
      </c>
      <c r="D12" s="13" t="s">
        <v>28</v>
      </c>
      <c r="E12" s="14">
        <f t="shared" si="2"/>
        <v>1000000</v>
      </c>
      <c r="F12" s="15">
        <f t="shared" si="2"/>
        <v>900000</v>
      </c>
      <c r="G12" s="15">
        <f t="shared" si="2"/>
        <v>1900000</v>
      </c>
      <c r="H12" s="15"/>
      <c r="I12" s="15"/>
      <c r="J12" s="15"/>
      <c r="K12" s="15">
        <f t="shared" si="3"/>
        <v>72000000</v>
      </c>
    </row>
    <row r="13" spans="1:11" ht="15.75" customHeight="1" x14ac:dyDescent="0.25">
      <c r="A13" s="16">
        <f t="shared" si="0"/>
        <v>4</v>
      </c>
      <c r="B13" s="17">
        <f t="shared" si="1"/>
        <v>72000000</v>
      </c>
      <c r="C13" s="12" t="s">
        <v>26</v>
      </c>
      <c r="D13" s="13" t="s">
        <v>28</v>
      </c>
      <c r="E13" s="14">
        <f t="shared" si="2"/>
        <v>1000000</v>
      </c>
      <c r="F13" s="15">
        <f t="shared" si="2"/>
        <v>900000</v>
      </c>
      <c r="G13" s="15">
        <f t="shared" si="2"/>
        <v>1900000</v>
      </c>
      <c r="H13" s="15"/>
      <c r="I13" s="15"/>
      <c r="J13" s="15"/>
      <c r="K13" s="15">
        <f t="shared" si="3"/>
        <v>71000000</v>
      </c>
    </row>
    <row r="14" spans="1:11" ht="15.75" customHeight="1" x14ac:dyDescent="0.25">
      <c r="A14" s="16">
        <f t="shared" si="0"/>
        <v>5</v>
      </c>
      <c r="B14" s="17">
        <f t="shared" si="1"/>
        <v>71000000</v>
      </c>
      <c r="C14" s="12" t="s">
        <v>16</v>
      </c>
      <c r="D14" s="13" t="s">
        <v>28</v>
      </c>
      <c r="E14" s="14">
        <f t="shared" si="2"/>
        <v>1000000</v>
      </c>
      <c r="F14" s="15">
        <f t="shared" si="2"/>
        <v>900000</v>
      </c>
      <c r="G14" s="15">
        <f t="shared" si="2"/>
        <v>1900000</v>
      </c>
      <c r="H14" s="15"/>
      <c r="I14" s="15"/>
      <c r="J14" s="15">
        <v>20000000</v>
      </c>
      <c r="K14" s="15">
        <f t="shared" si="3"/>
        <v>50000000</v>
      </c>
    </row>
    <row r="15" spans="1:11" ht="15.75" customHeight="1" x14ac:dyDescent="0.25">
      <c r="A15" s="16">
        <f t="shared" si="0"/>
        <v>6</v>
      </c>
      <c r="B15" s="17">
        <f t="shared" si="1"/>
        <v>50000000</v>
      </c>
      <c r="C15" s="12" t="s">
        <v>17</v>
      </c>
      <c r="D15" s="13" t="s">
        <v>29</v>
      </c>
      <c r="E15" s="14">
        <f t="shared" si="2"/>
        <v>1000000</v>
      </c>
      <c r="F15" s="15">
        <f t="shared" si="2"/>
        <v>900000</v>
      </c>
      <c r="G15" s="15">
        <f t="shared" si="2"/>
        <v>1900000</v>
      </c>
      <c r="H15" s="15"/>
      <c r="I15" s="15"/>
      <c r="J15" s="15"/>
      <c r="K15" s="15">
        <f t="shared" si="3"/>
        <v>49000000</v>
      </c>
    </row>
    <row r="16" spans="1:11" ht="15.75" customHeight="1" x14ac:dyDescent="0.25">
      <c r="A16" s="16">
        <f t="shared" si="0"/>
        <v>7</v>
      </c>
      <c r="B16" s="17">
        <f t="shared" si="1"/>
        <v>49000000</v>
      </c>
      <c r="C16" s="12" t="s">
        <v>18</v>
      </c>
      <c r="D16" s="13" t="s">
        <v>29</v>
      </c>
      <c r="E16" s="14">
        <f t="shared" si="2"/>
        <v>1000000</v>
      </c>
      <c r="F16" s="15">
        <f t="shared" si="2"/>
        <v>900000</v>
      </c>
      <c r="G16" s="15">
        <f t="shared" si="2"/>
        <v>1900000</v>
      </c>
      <c r="H16" s="15"/>
      <c r="I16" s="15"/>
      <c r="J16" s="15"/>
      <c r="K16" s="15">
        <f t="shared" si="3"/>
        <v>48000000</v>
      </c>
    </row>
    <row r="17" spans="1:11" ht="15.75" customHeight="1" x14ac:dyDescent="0.25">
      <c r="A17" s="16">
        <f t="shared" si="0"/>
        <v>8</v>
      </c>
      <c r="B17" s="17">
        <f t="shared" si="1"/>
        <v>48000000</v>
      </c>
      <c r="C17" s="12" t="s">
        <v>27</v>
      </c>
      <c r="D17" s="13" t="s">
        <v>29</v>
      </c>
      <c r="E17" s="14">
        <f t="shared" si="2"/>
        <v>1000000</v>
      </c>
      <c r="F17" s="15">
        <f t="shared" si="2"/>
        <v>900000</v>
      </c>
      <c r="G17" s="15">
        <f t="shared" si="2"/>
        <v>1900000</v>
      </c>
      <c r="H17" s="15"/>
      <c r="I17" s="15"/>
      <c r="J17" s="15"/>
      <c r="K17" s="15">
        <f t="shared" si="3"/>
        <v>47000000</v>
      </c>
    </row>
    <row r="18" spans="1:11" ht="15.75" customHeight="1" x14ac:dyDescent="0.25">
      <c r="A18" s="16">
        <f t="shared" si="0"/>
        <v>9</v>
      </c>
      <c r="B18" s="17">
        <f t="shared" si="1"/>
        <v>47000000</v>
      </c>
      <c r="C18" s="12" t="s">
        <v>19</v>
      </c>
      <c r="D18" s="13" t="s">
        <v>29</v>
      </c>
      <c r="E18" s="14">
        <f t="shared" si="2"/>
        <v>1000000</v>
      </c>
      <c r="F18" s="15">
        <f t="shared" si="2"/>
        <v>900000</v>
      </c>
      <c r="G18" s="15">
        <f t="shared" si="2"/>
        <v>1900000</v>
      </c>
      <c r="H18" s="15">
        <v>20000000</v>
      </c>
      <c r="I18" s="15"/>
      <c r="J18" s="15"/>
      <c r="K18" s="15">
        <f t="shared" si="3"/>
        <v>26000000</v>
      </c>
    </row>
    <row r="19" spans="1:11" ht="15.75" customHeight="1" x14ac:dyDescent="0.25">
      <c r="A19" s="16">
        <f t="shared" si="0"/>
        <v>10</v>
      </c>
      <c r="B19" s="17">
        <f t="shared" si="1"/>
        <v>26000000</v>
      </c>
      <c r="C19" s="12" t="s">
        <v>20</v>
      </c>
      <c r="D19" s="13" t="s">
        <v>29</v>
      </c>
      <c r="E19" s="14">
        <f t="shared" si="2"/>
        <v>1000000</v>
      </c>
      <c r="F19" s="15">
        <f t="shared" si="2"/>
        <v>900000</v>
      </c>
      <c r="G19" s="15">
        <f t="shared" si="2"/>
        <v>1900000</v>
      </c>
      <c r="H19" s="31"/>
      <c r="I19" s="15">
        <v>20000000</v>
      </c>
      <c r="J19" s="15"/>
      <c r="K19" s="15">
        <f t="shared" si="3"/>
        <v>5000000</v>
      </c>
    </row>
    <row r="20" spans="1:11" ht="15.75" customHeight="1" x14ac:dyDescent="0.25">
      <c r="A20" s="16">
        <f t="shared" si="0"/>
        <v>11</v>
      </c>
      <c r="B20" s="17">
        <f t="shared" si="1"/>
        <v>5000000</v>
      </c>
      <c r="C20" s="12" t="s">
        <v>21</v>
      </c>
      <c r="D20" s="13" t="s">
        <v>29</v>
      </c>
      <c r="E20" s="14">
        <f t="shared" si="2"/>
        <v>1000000</v>
      </c>
      <c r="F20" s="15">
        <f t="shared" si="2"/>
        <v>900000</v>
      </c>
      <c r="G20" s="15">
        <f t="shared" si="2"/>
        <v>1900000</v>
      </c>
      <c r="H20" s="15"/>
      <c r="I20" s="15"/>
      <c r="J20" s="15"/>
      <c r="K20" s="15">
        <f t="shared" si="3"/>
        <v>4000000</v>
      </c>
    </row>
    <row r="21" spans="1:11" ht="15.75" customHeight="1" x14ac:dyDescent="0.25">
      <c r="A21" s="16">
        <f t="shared" si="0"/>
        <v>12</v>
      </c>
      <c r="B21" s="17">
        <f t="shared" si="1"/>
        <v>4000000</v>
      </c>
      <c r="C21" s="12" t="s">
        <v>22</v>
      </c>
      <c r="D21" s="13" t="s">
        <v>29</v>
      </c>
      <c r="E21" s="14">
        <f t="shared" si="2"/>
        <v>1000000</v>
      </c>
      <c r="F21" s="15">
        <f t="shared" si="2"/>
        <v>900000</v>
      </c>
      <c r="G21" s="15">
        <f t="shared" si="2"/>
        <v>1900000</v>
      </c>
      <c r="H21" s="15"/>
      <c r="I21" s="15"/>
      <c r="J21" s="15"/>
      <c r="K21" s="15">
        <f t="shared" si="3"/>
        <v>3000000</v>
      </c>
    </row>
    <row r="22" spans="1:11" ht="15.75" customHeight="1" x14ac:dyDescent="0.25">
      <c r="A22" s="16">
        <f t="shared" si="0"/>
        <v>13</v>
      </c>
      <c r="B22" s="17">
        <f t="shared" si="1"/>
        <v>3000000</v>
      </c>
      <c r="C22" s="12" t="s">
        <v>23</v>
      </c>
      <c r="D22" s="13" t="s">
        <v>29</v>
      </c>
      <c r="E22" s="14">
        <f t="shared" si="2"/>
        <v>1000000</v>
      </c>
      <c r="F22" s="15">
        <f t="shared" si="2"/>
        <v>900000</v>
      </c>
      <c r="G22" s="15">
        <f t="shared" si="2"/>
        <v>1900000</v>
      </c>
      <c r="H22" s="15"/>
      <c r="I22" s="15"/>
      <c r="J22" s="15"/>
      <c r="K22" s="15">
        <f t="shared" si="3"/>
        <v>2000000</v>
      </c>
    </row>
    <row r="23" spans="1:11" ht="15.75" customHeight="1" x14ac:dyDescent="0.25">
      <c r="A23" s="16">
        <f t="shared" si="0"/>
        <v>14</v>
      </c>
      <c r="B23" s="17">
        <f t="shared" si="1"/>
        <v>2000000</v>
      </c>
      <c r="C23" s="12" t="s">
        <v>24</v>
      </c>
      <c r="D23" s="13" t="s">
        <v>29</v>
      </c>
      <c r="E23" s="14">
        <f t="shared" si="2"/>
        <v>1000000</v>
      </c>
      <c r="F23" s="15">
        <f t="shared" si="2"/>
        <v>900000</v>
      </c>
      <c r="G23" s="15">
        <f t="shared" si="2"/>
        <v>1900000</v>
      </c>
      <c r="H23" s="15"/>
      <c r="I23" s="15"/>
      <c r="J23" s="15"/>
      <c r="K23" s="15">
        <f t="shared" si="3"/>
        <v>1000000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1000000</v>
      </c>
      <c r="C24" s="35" t="s">
        <v>25</v>
      </c>
      <c r="D24" s="36" t="s">
        <v>29</v>
      </c>
      <c r="E24" s="14">
        <f t="shared" si="2"/>
        <v>1000000</v>
      </c>
      <c r="F24" s="37">
        <f t="shared" si="2"/>
        <v>900000</v>
      </c>
      <c r="G24" s="37">
        <f t="shared" si="2"/>
        <v>1900000</v>
      </c>
      <c r="H24" s="37"/>
      <c r="I24" s="37"/>
      <c r="J24" s="37"/>
      <c r="K24" s="37">
        <f t="shared" si="3"/>
        <v>0</v>
      </c>
    </row>
    <row r="25" spans="1:11" ht="15.75" customHeight="1" x14ac:dyDescent="0.25">
      <c r="A25" s="16">
        <f t="shared" si="0"/>
        <v>16</v>
      </c>
      <c r="B25" s="17">
        <f t="shared" si="1"/>
        <v>0</v>
      </c>
      <c r="C25" s="12" t="s">
        <v>26</v>
      </c>
      <c r="D25" s="13" t="s">
        <v>29</v>
      </c>
      <c r="E25" s="14">
        <f t="shared" si="2"/>
        <v>1000000</v>
      </c>
      <c r="F25" s="15">
        <f t="shared" si="2"/>
        <v>900000</v>
      </c>
      <c r="G25" s="15">
        <f t="shared" si="2"/>
        <v>1900000</v>
      </c>
      <c r="H25" s="15"/>
      <c r="I25" s="15"/>
      <c r="J25" s="15"/>
      <c r="K25" s="15">
        <f t="shared" si="3"/>
        <v>-1000000</v>
      </c>
    </row>
    <row r="26" spans="1:11" ht="15.75" customHeight="1" x14ac:dyDescent="0.25">
      <c r="A26" s="16">
        <f t="shared" si="0"/>
        <v>17</v>
      </c>
      <c r="B26" s="17">
        <f t="shared" si="1"/>
        <v>-1000000</v>
      </c>
      <c r="C26" s="12" t="s">
        <v>16</v>
      </c>
      <c r="D26" s="13" t="s">
        <v>29</v>
      </c>
      <c r="E26" s="14">
        <f t="shared" si="2"/>
        <v>1000000</v>
      </c>
      <c r="F26" s="15">
        <f t="shared" si="2"/>
        <v>900000</v>
      </c>
      <c r="G26" s="15">
        <f t="shared" si="2"/>
        <v>1900000</v>
      </c>
      <c r="H26" s="15"/>
      <c r="I26" s="15"/>
      <c r="J26" s="15">
        <v>20000000</v>
      </c>
      <c r="K26" s="15">
        <f t="shared" si="3"/>
        <v>-22000000</v>
      </c>
    </row>
    <row r="27" spans="1:11" ht="15.75" customHeight="1" x14ac:dyDescent="0.25">
      <c r="A27" s="16">
        <f t="shared" si="0"/>
        <v>18</v>
      </c>
      <c r="B27" s="17">
        <f t="shared" si="1"/>
        <v>-22000000</v>
      </c>
      <c r="C27" s="12" t="s">
        <v>17</v>
      </c>
      <c r="D27" s="13" t="s">
        <v>30</v>
      </c>
      <c r="E27" s="14">
        <f t="shared" ref="E27:G42" si="4">+E26</f>
        <v>1000000</v>
      </c>
      <c r="F27" s="15">
        <f t="shared" si="4"/>
        <v>900000</v>
      </c>
      <c r="G27" s="15">
        <f t="shared" si="4"/>
        <v>1900000</v>
      </c>
      <c r="H27" s="15"/>
      <c r="I27" s="15"/>
      <c r="J27" s="15"/>
      <c r="K27" s="15">
        <f t="shared" si="3"/>
        <v>-23000000</v>
      </c>
    </row>
    <row r="28" spans="1:11" ht="15.75" customHeight="1" x14ac:dyDescent="0.25">
      <c r="A28" s="16">
        <f t="shared" si="0"/>
        <v>19</v>
      </c>
      <c r="B28" s="17">
        <f t="shared" si="1"/>
        <v>-23000000</v>
      </c>
      <c r="C28" s="12" t="s">
        <v>18</v>
      </c>
      <c r="D28" s="13" t="s">
        <v>30</v>
      </c>
      <c r="E28" s="14">
        <f t="shared" si="4"/>
        <v>1000000</v>
      </c>
      <c r="F28" s="15">
        <f t="shared" si="4"/>
        <v>900000</v>
      </c>
      <c r="G28" s="15">
        <f t="shared" si="4"/>
        <v>1900000</v>
      </c>
      <c r="H28" s="15"/>
      <c r="I28" s="15"/>
      <c r="J28" s="15"/>
      <c r="K28" s="15">
        <f t="shared" si="3"/>
        <v>-24000000</v>
      </c>
    </row>
    <row r="29" spans="1:11" ht="15.75" customHeight="1" x14ac:dyDescent="0.25">
      <c r="A29" s="16">
        <f t="shared" si="0"/>
        <v>20</v>
      </c>
      <c r="B29" s="17">
        <f t="shared" si="1"/>
        <v>-24000000</v>
      </c>
      <c r="C29" s="12" t="s">
        <v>27</v>
      </c>
      <c r="D29" s="13" t="s">
        <v>30</v>
      </c>
      <c r="E29" s="14">
        <f t="shared" si="4"/>
        <v>1000000</v>
      </c>
      <c r="F29" s="15">
        <f t="shared" si="4"/>
        <v>900000</v>
      </c>
      <c r="G29" s="15">
        <f t="shared" si="4"/>
        <v>1900000</v>
      </c>
      <c r="H29" s="15"/>
      <c r="I29" s="15"/>
      <c r="J29" s="15"/>
      <c r="K29" s="15">
        <f t="shared" si="3"/>
        <v>-25000000</v>
      </c>
    </row>
    <row r="30" spans="1:11" ht="15.75" customHeight="1" x14ac:dyDescent="0.25">
      <c r="A30" s="16">
        <f t="shared" si="0"/>
        <v>21</v>
      </c>
      <c r="B30" s="17">
        <f t="shared" si="1"/>
        <v>-25000000</v>
      </c>
      <c r="C30" s="12" t="s">
        <v>19</v>
      </c>
      <c r="D30" s="13" t="s">
        <v>30</v>
      </c>
      <c r="E30" s="14">
        <f t="shared" si="4"/>
        <v>1000000</v>
      </c>
      <c r="F30" s="15">
        <f t="shared" si="4"/>
        <v>900000</v>
      </c>
      <c r="G30" s="15">
        <f t="shared" si="4"/>
        <v>1900000</v>
      </c>
      <c r="H30" s="15">
        <v>20000000</v>
      </c>
      <c r="I30" s="15"/>
      <c r="J30" s="15"/>
      <c r="K30" s="15">
        <f t="shared" si="3"/>
        <v>-46000000</v>
      </c>
    </row>
    <row r="31" spans="1:11" ht="15.75" customHeight="1" x14ac:dyDescent="0.25">
      <c r="A31" s="16">
        <f t="shared" si="0"/>
        <v>22</v>
      </c>
      <c r="B31" s="17">
        <f t="shared" si="1"/>
        <v>-46000000</v>
      </c>
      <c r="C31" s="12" t="s">
        <v>20</v>
      </c>
      <c r="D31" s="13" t="s">
        <v>30</v>
      </c>
      <c r="E31" s="14">
        <f t="shared" si="4"/>
        <v>1000000</v>
      </c>
      <c r="F31" s="15">
        <f t="shared" si="4"/>
        <v>900000</v>
      </c>
      <c r="G31" s="15">
        <f t="shared" si="4"/>
        <v>1900000</v>
      </c>
      <c r="H31" s="31"/>
      <c r="I31" s="15">
        <v>20000000</v>
      </c>
      <c r="J31" s="15"/>
      <c r="K31" s="15">
        <f t="shared" si="3"/>
        <v>-67000000</v>
      </c>
    </row>
    <row r="32" spans="1:11" ht="15.75" customHeight="1" x14ac:dyDescent="0.25">
      <c r="A32" s="16">
        <f t="shared" si="0"/>
        <v>23</v>
      </c>
      <c r="B32" s="17">
        <f t="shared" si="1"/>
        <v>-67000000</v>
      </c>
      <c r="C32" s="12" t="s">
        <v>21</v>
      </c>
      <c r="D32" s="13" t="s">
        <v>30</v>
      </c>
      <c r="E32" s="14">
        <f t="shared" si="4"/>
        <v>1000000</v>
      </c>
      <c r="F32" s="15">
        <f t="shared" si="4"/>
        <v>900000</v>
      </c>
      <c r="G32" s="15">
        <f t="shared" si="4"/>
        <v>1900000</v>
      </c>
      <c r="H32" s="15"/>
      <c r="I32" s="15"/>
      <c r="J32" s="15"/>
      <c r="K32" s="15">
        <f t="shared" si="3"/>
        <v>-68000000</v>
      </c>
    </row>
    <row r="33" spans="1:11" ht="15.75" customHeight="1" x14ac:dyDescent="0.25">
      <c r="A33" s="16">
        <f t="shared" si="0"/>
        <v>24</v>
      </c>
      <c r="B33" s="17">
        <f t="shared" si="1"/>
        <v>-68000000</v>
      </c>
      <c r="C33" s="12" t="s">
        <v>22</v>
      </c>
      <c r="D33" s="13" t="s">
        <v>30</v>
      </c>
      <c r="E33" s="14">
        <f t="shared" si="4"/>
        <v>1000000</v>
      </c>
      <c r="F33" s="15">
        <f t="shared" si="4"/>
        <v>900000</v>
      </c>
      <c r="G33" s="15">
        <f t="shared" si="4"/>
        <v>1900000</v>
      </c>
      <c r="H33" s="15"/>
      <c r="I33" s="15"/>
      <c r="J33" s="15"/>
      <c r="K33" s="15">
        <f t="shared" si="3"/>
        <v>-69000000</v>
      </c>
    </row>
    <row r="34" spans="1:11" ht="15.75" customHeight="1" x14ac:dyDescent="0.25">
      <c r="A34" s="16">
        <f t="shared" si="0"/>
        <v>25</v>
      </c>
      <c r="B34" s="17">
        <f t="shared" si="1"/>
        <v>-69000000</v>
      </c>
      <c r="C34" s="12" t="s">
        <v>23</v>
      </c>
      <c r="D34" s="13" t="s">
        <v>30</v>
      </c>
      <c r="E34" s="14">
        <f t="shared" si="4"/>
        <v>1000000</v>
      </c>
      <c r="F34" s="15">
        <f t="shared" si="4"/>
        <v>900000</v>
      </c>
      <c r="G34" s="15">
        <f t="shared" si="4"/>
        <v>1900000</v>
      </c>
      <c r="H34" s="15"/>
      <c r="I34" s="15"/>
      <c r="J34" s="15"/>
      <c r="K34" s="15">
        <f t="shared" si="3"/>
        <v>-70000000</v>
      </c>
    </row>
    <row r="35" spans="1:11" ht="15.75" customHeight="1" x14ac:dyDescent="0.25">
      <c r="A35" s="16">
        <f t="shared" si="0"/>
        <v>26</v>
      </c>
      <c r="B35" s="17">
        <f t="shared" si="1"/>
        <v>-70000000</v>
      </c>
      <c r="C35" s="12" t="s">
        <v>24</v>
      </c>
      <c r="D35" s="13" t="s">
        <v>30</v>
      </c>
      <c r="E35" s="14">
        <f t="shared" si="4"/>
        <v>1000000</v>
      </c>
      <c r="F35" s="15">
        <f t="shared" si="4"/>
        <v>900000</v>
      </c>
      <c r="G35" s="15">
        <f t="shared" si="4"/>
        <v>1900000</v>
      </c>
      <c r="H35" s="15"/>
      <c r="I35" s="15"/>
      <c r="J35" s="15"/>
      <c r="K35" s="15">
        <f t="shared" si="3"/>
        <v>-71000000</v>
      </c>
    </row>
    <row r="36" spans="1:11" ht="15.75" customHeight="1" x14ac:dyDescent="0.25">
      <c r="A36" s="16">
        <f t="shared" si="0"/>
        <v>27</v>
      </c>
      <c r="B36" s="17">
        <f t="shared" si="1"/>
        <v>-71000000</v>
      </c>
      <c r="C36" s="12" t="s">
        <v>25</v>
      </c>
      <c r="D36" s="13" t="s">
        <v>30</v>
      </c>
      <c r="E36" s="14">
        <f t="shared" si="4"/>
        <v>1000000</v>
      </c>
      <c r="F36" s="15">
        <f t="shared" si="4"/>
        <v>900000</v>
      </c>
      <c r="G36" s="15">
        <f t="shared" si="4"/>
        <v>1900000</v>
      </c>
      <c r="H36" s="15"/>
      <c r="I36" s="15"/>
      <c r="J36" s="15"/>
      <c r="K36" s="15">
        <f t="shared" si="3"/>
        <v>-72000000</v>
      </c>
    </row>
    <row r="37" spans="1:11" ht="15.75" customHeight="1" x14ac:dyDescent="0.25">
      <c r="A37" s="16">
        <f t="shared" si="0"/>
        <v>28</v>
      </c>
      <c r="B37" s="17">
        <f t="shared" si="1"/>
        <v>-72000000</v>
      </c>
      <c r="C37" s="12" t="s">
        <v>26</v>
      </c>
      <c r="D37" s="13" t="s">
        <v>30</v>
      </c>
      <c r="E37" s="14">
        <f t="shared" si="4"/>
        <v>1000000</v>
      </c>
      <c r="F37" s="15">
        <f t="shared" si="4"/>
        <v>900000</v>
      </c>
      <c r="G37" s="15">
        <f t="shared" si="4"/>
        <v>1900000</v>
      </c>
      <c r="H37" s="15"/>
      <c r="I37" s="15"/>
      <c r="J37" s="15"/>
      <c r="K37" s="15">
        <f t="shared" si="3"/>
        <v>-73000000</v>
      </c>
    </row>
    <row r="38" spans="1:11" ht="15.75" customHeight="1" x14ac:dyDescent="0.25">
      <c r="A38" s="16">
        <f t="shared" si="0"/>
        <v>29</v>
      </c>
      <c r="B38" s="17">
        <f t="shared" si="1"/>
        <v>-73000000</v>
      </c>
      <c r="C38" s="12" t="s">
        <v>16</v>
      </c>
      <c r="D38" s="13" t="s">
        <v>30</v>
      </c>
      <c r="E38" s="14">
        <f t="shared" si="4"/>
        <v>1000000</v>
      </c>
      <c r="F38" s="15">
        <f t="shared" si="4"/>
        <v>900000</v>
      </c>
      <c r="G38" s="15">
        <f t="shared" si="4"/>
        <v>1900000</v>
      </c>
      <c r="H38" s="15"/>
      <c r="I38" s="15"/>
      <c r="J38" s="15">
        <v>20000000</v>
      </c>
      <c r="K38" s="15">
        <f t="shared" si="3"/>
        <v>-94000000</v>
      </c>
    </row>
    <row r="39" spans="1:11" ht="15.75" customHeight="1" x14ac:dyDescent="0.25">
      <c r="A39" s="16">
        <f t="shared" si="0"/>
        <v>30</v>
      </c>
      <c r="B39" s="17">
        <f t="shared" si="1"/>
        <v>-94000000</v>
      </c>
      <c r="C39" s="12" t="s">
        <v>17</v>
      </c>
      <c r="D39" s="13" t="s">
        <v>31</v>
      </c>
      <c r="E39" s="14">
        <f t="shared" si="4"/>
        <v>1000000</v>
      </c>
      <c r="F39" s="15">
        <f t="shared" si="4"/>
        <v>900000</v>
      </c>
      <c r="G39" s="15">
        <f t="shared" si="4"/>
        <v>1900000</v>
      </c>
      <c r="H39" s="15"/>
      <c r="I39" s="15"/>
      <c r="J39" s="15"/>
      <c r="K39" s="15">
        <f t="shared" si="3"/>
        <v>-95000000</v>
      </c>
    </row>
    <row r="40" spans="1:11" ht="15.75" customHeight="1" x14ac:dyDescent="0.25">
      <c r="A40" s="16">
        <f t="shared" si="0"/>
        <v>31</v>
      </c>
      <c r="B40" s="17">
        <f t="shared" si="1"/>
        <v>-95000000</v>
      </c>
      <c r="C40" s="12" t="s">
        <v>18</v>
      </c>
      <c r="D40" s="13" t="s">
        <v>31</v>
      </c>
      <c r="E40" s="14">
        <f t="shared" si="4"/>
        <v>1000000</v>
      </c>
      <c r="F40" s="15">
        <f t="shared" si="4"/>
        <v>900000</v>
      </c>
      <c r="G40" s="15">
        <f t="shared" si="4"/>
        <v>1900000</v>
      </c>
      <c r="H40" s="15"/>
      <c r="I40" s="15"/>
      <c r="J40" s="15"/>
      <c r="K40" s="15">
        <f t="shared" si="3"/>
        <v>-96000000</v>
      </c>
    </row>
    <row r="41" spans="1:11" ht="15.75" customHeight="1" x14ac:dyDescent="0.25">
      <c r="A41" s="16">
        <f t="shared" si="0"/>
        <v>32</v>
      </c>
      <c r="B41" s="17">
        <f t="shared" si="1"/>
        <v>-96000000</v>
      </c>
      <c r="C41" s="12" t="s">
        <v>27</v>
      </c>
      <c r="D41" s="13" t="s">
        <v>31</v>
      </c>
      <c r="E41" s="14">
        <f t="shared" si="4"/>
        <v>1000000</v>
      </c>
      <c r="F41" s="15">
        <f t="shared" si="4"/>
        <v>900000</v>
      </c>
      <c r="G41" s="15">
        <f t="shared" si="4"/>
        <v>1900000</v>
      </c>
      <c r="H41" s="15"/>
      <c r="I41" s="15"/>
      <c r="J41" s="15"/>
      <c r="K41" s="15">
        <f t="shared" si="3"/>
        <v>-97000000</v>
      </c>
    </row>
    <row r="42" spans="1:11" ht="15.75" customHeight="1" x14ac:dyDescent="0.25">
      <c r="A42" s="16">
        <f t="shared" si="0"/>
        <v>33</v>
      </c>
      <c r="B42" s="17">
        <f t="shared" si="1"/>
        <v>-97000000</v>
      </c>
      <c r="C42" s="12" t="s">
        <v>19</v>
      </c>
      <c r="D42" s="13" t="s">
        <v>31</v>
      </c>
      <c r="E42" s="14">
        <f t="shared" si="4"/>
        <v>1000000</v>
      </c>
      <c r="F42" s="15">
        <f t="shared" si="4"/>
        <v>900000</v>
      </c>
      <c r="G42" s="15">
        <f t="shared" si="4"/>
        <v>1900000</v>
      </c>
      <c r="H42" s="15">
        <v>20000000</v>
      </c>
      <c r="I42" s="15"/>
      <c r="J42" s="15"/>
      <c r="K42" s="15">
        <f t="shared" si="3"/>
        <v>-118000000</v>
      </c>
    </row>
    <row r="43" spans="1:11" ht="15.75" customHeight="1" x14ac:dyDescent="0.25">
      <c r="A43" s="16">
        <f t="shared" si="0"/>
        <v>34</v>
      </c>
      <c r="B43" s="17">
        <f t="shared" si="1"/>
        <v>-118000000</v>
      </c>
      <c r="C43" s="12" t="s">
        <v>20</v>
      </c>
      <c r="D43" s="13" t="s">
        <v>31</v>
      </c>
      <c r="E43" s="14">
        <f t="shared" ref="E43:G58" si="5">+E42</f>
        <v>1000000</v>
      </c>
      <c r="F43" s="15">
        <f t="shared" si="5"/>
        <v>900000</v>
      </c>
      <c r="G43" s="15">
        <f t="shared" si="5"/>
        <v>1900000</v>
      </c>
      <c r="H43" s="31"/>
      <c r="I43" s="15">
        <v>20000000</v>
      </c>
      <c r="J43" s="15"/>
      <c r="K43" s="15">
        <f t="shared" si="3"/>
        <v>-139000000</v>
      </c>
    </row>
    <row r="44" spans="1:11" ht="15.75" customHeight="1" x14ac:dyDescent="0.25">
      <c r="A44" s="16">
        <f t="shared" si="0"/>
        <v>35</v>
      </c>
      <c r="B44" s="17">
        <f t="shared" si="1"/>
        <v>-139000000</v>
      </c>
      <c r="C44" s="30" t="s">
        <v>21</v>
      </c>
      <c r="D44" s="13" t="s">
        <v>31</v>
      </c>
      <c r="E44" s="14">
        <f t="shared" si="5"/>
        <v>1000000</v>
      </c>
      <c r="F44" s="15">
        <f t="shared" si="5"/>
        <v>900000</v>
      </c>
      <c r="G44" s="15">
        <f t="shared" si="5"/>
        <v>1900000</v>
      </c>
      <c r="H44" s="15"/>
      <c r="I44" s="15"/>
      <c r="J44" s="15"/>
      <c r="K44" s="15">
        <f t="shared" si="3"/>
        <v>-140000000</v>
      </c>
    </row>
    <row r="45" spans="1:11" ht="15.75" customHeight="1" x14ac:dyDescent="0.25">
      <c r="A45" s="16">
        <f t="shared" si="0"/>
        <v>36</v>
      </c>
      <c r="B45" s="17">
        <f t="shared" si="1"/>
        <v>-140000000</v>
      </c>
      <c r="C45" s="12" t="s">
        <v>22</v>
      </c>
      <c r="D45" s="13" t="s">
        <v>31</v>
      </c>
      <c r="E45" s="14">
        <f t="shared" si="5"/>
        <v>1000000</v>
      </c>
      <c r="F45" s="15">
        <f t="shared" si="5"/>
        <v>900000</v>
      </c>
      <c r="G45" s="15">
        <f t="shared" si="5"/>
        <v>1900000</v>
      </c>
      <c r="H45" s="15"/>
      <c r="I45" s="15"/>
      <c r="J45" s="15"/>
      <c r="K45" s="15">
        <f t="shared" si="3"/>
        <v>-141000000</v>
      </c>
    </row>
    <row r="46" spans="1:11" ht="15.75" x14ac:dyDescent="0.25">
      <c r="A46" s="16">
        <f t="shared" si="0"/>
        <v>37</v>
      </c>
      <c r="B46" s="17">
        <f t="shared" si="1"/>
        <v>-141000000</v>
      </c>
      <c r="C46" s="12" t="s">
        <v>23</v>
      </c>
      <c r="D46" s="13" t="s">
        <v>31</v>
      </c>
      <c r="E46" s="14">
        <f t="shared" si="5"/>
        <v>1000000</v>
      </c>
      <c r="F46" s="15">
        <f t="shared" si="5"/>
        <v>900000</v>
      </c>
      <c r="G46" s="15">
        <f t="shared" si="5"/>
        <v>1900000</v>
      </c>
      <c r="H46" s="15"/>
      <c r="I46" s="15"/>
      <c r="J46" s="15"/>
      <c r="K46" s="15">
        <f t="shared" si="3"/>
        <v>-142000000</v>
      </c>
    </row>
    <row r="47" spans="1:11" ht="15.75" x14ac:dyDescent="0.25">
      <c r="A47" s="16">
        <f t="shared" si="0"/>
        <v>38</v>
      </c>
      <c r="B47" s="17">
        <f t="shared" si="1"/>
        <v>-142000000</v>
      </c>
      <c r="C47" s="12" t="s">
        <v>24</v>
      </c>
      <c r="D47" s="13" t="s">
        <v>31</v>
      </c>
      <c r="E47" s="14">
        <f t="shared" si="5"/>
        <v>1000000</v>
      </c>
      <c r="F47" s="15">
        <f t="shared" si="5"/>
        <v>900000</v>
      </c>
      <c r="G47" s="15">
        <f t="shared" si="5"/>
        <v>1900000</v>
      </c>
      <c r="H47" s="15"/>
      <c r="I47" s="15"/>
      <c r="J47" s="15"/>
      <c r="K47" s="15">
        <f t="shared" si="3"/>
        <v>-143000000</v>
      </c>
    </row>
    <row r="48" spans="1:11" ht="15.75" x14ac:dyDescent="0.25">
      <c r="A48" s="16">
        <f t="shared" si="0"/>
        <v>39</v>
      </c>
      <c r="B48" s="17">
        <f t="shared" si="1"/>
        <v>-143000000</v>
      </c>
      <c r="C48" s="12" t="s">
        <v>25</v>
      </c>
      <c r="D48" s="13" t="s">
        <v>31</v>
      </c>
      <c r="E48" s="14">
        <f t="shared" si="5"/>
        <v>1000000</v>
      </c>
      <c r="F48" s="15">
        <f t="shared" si="5"/>
        <v>900000</v>
      </c>
      <c r="G48" s="15">
        <f t="shared" si="5"/>
        <v>1900000</v>
      </c>
      <c r="H48" s="15"/>
      <c r="I48" s="15"/>
      <c r="J48" s="15"/>
      <c r="K48" s="15">
        <f t="shared" si="3"/>
        <v>-144000000</v>
      </c>
    </row>
    <row r="49" spans="1:11" ht="15.75" x14ac:dyDescent="0.25">
      <c r="A49" s="16">
        <f t="shared" si="0"/>
        <v>40</v>
      </c>
      <c r="B49" s="17">
        <f t="shared" si="1"/>
        <v>-144000000</v>
      </c>
      <c r="C49" s="12" t="s">
        <v>26</v>
      </c>
      <c r="D49" s="13" t="s">
        <v>31</v>
      </c>
      <c r="E49" s="14">
        <f t="shared" si="5"/>
        <v>1000000</v>
      </c>
      <c r="F49" s="15">
        <f t="shared" si="5"/>
        <v>900000</v>
      </c>
      <c r="G49" s="15">
        <f t="shared" si="5"/>
        <v>1900000</v>
      </c>
      <c r="H49" s="15"/>
      <c r="I49" s="15"/>
      <c r="J49" s="15"/>
      <c r="K49" s="15">
        <f t="shared" si="3"/>
        <v>-145000000</v>
      </c>
    </row>
    <row r="50" spans="1:11" ht="15.75" x14ac:dyDescent="0.25">
      <c r="A50" s="16">
        <f t="shared" si="0"/>
        <v>41</v>
      </c>
      <c r="B50" s="17">
        <f t="shared" si="1"/>
        <v>-145000000</v>
      </c>
      <c r="C50" s="12" t="s">
        <v>16</v>
      </c>
      <c r="D50" s="13" t="s">
        <v>31</v>
      </c>
      <c r="E50" s="14">
        <f t="shared" si="5"/>
        <v>1000000</v>
      </c>
      <c r="F50" s="15">
        <f t="shared" si="5"/>
        <v>900000</v>
      </c>
      <c r="G50" s="15">
        <f t="shared" si="5"/>
        <v>1900000</v>
      </c>
      <c r="H50" s="15"/>
      <c r="I50" s="15"/>
      <c r="J50" s="15"/>
      <c r="K50" s="15">
        <f t="shared" si="3"/>
        <v>-146000000</v>
      </c>
    </row>
    <row r="51" spans="1:11" ht="15.75" x14ac:dyDescent="0.25">
      <c r="A51" s="16">
        <f t="shared" si="0"/>
        <v>42</v>
      </c>
      <c r="B51" s="17">
        <f t="shared" si="1"/>
        <v>-146000000</v>
      </c>
      <c r="C51" s="12" t="s">
        <v>17</v>
      </c>
      <c r="D51" s="13" t="s">
        <v>36</v>
      </c>
      <c r="E51" s="14">
        <f t="shared" si="5"/>
        <v>1000000</v>
      </c>
      <c r="F51" s="15">
        <f t="shared" si="5"/>
        <v>900000</v>
      </c>
      <c r="G51" s="15">
        <f t="shared" si="5"/>
        <v>1900000</v>
      </c>
      <c r="H51" s="15"/>
      <c r="I51" s="15"/>
      <c r="J51" s="15"/>
      <c r="K51" s="15">
        <f t="shared" si="3"/>
        <v>-147000000</v>
      </c>
    </row>
    <row r="52" spans="1:11" ht="15.75" x14ac:dyDescent="0.25">
      <c r="A52" s="16">
        <f t="shared" si="0"/>
        <v>43</v>
      </c>
      <c r="B52" s="17">
        <f t="shared" si="1"/>
        <v>-147000000</v>
      </c>
      <c r="C52" s="12" t="s">
        <v>18</v>
      </c>
      <c r="D52" s="13" t="s">
        <v>36</v>
      </c>
      <c r="E52" s="14">
        <f t="shared" si="5"/>
        <v>1000000</v>
      </c>
      <c r="F52" s="15">
        <f t="shared" si="5"/>
        <v>900000</v>
      </c>
      <c r="G52" s="15">
        <f t="shared" si="5"/>
        <v>1900000</v>
      </c>
      <c r="H52" s="15"/>
      <c r="I52" s="15"/>
      <c r="J52" s="15"/>
      <c r="K52" s="15">
        <f t="shared" si="3"/>
        <v>-148000000</v>
      </c>
    </row>
    <row r="53" spans="1:11" ht="15.75" x14ac:dyDescent="0.25">
      <c r="A53" s="16">
        <f t="shared" si="0"/>
        <v>44</v>
      </c>
      <c r="B53" s="17">
        <f t="shared" si="1"/>
        <v>-148000000</v>
      </c>
      <c r="C53" s="12" t="s">
        <v>27</v>
      </c>
      <c r="D53" s="13" t="s">
        <v>36</v>
      </c>
      <c r="E53" s="14">
        <f t="shared" si="5"/>
        <v>1000000</v>
      </c>
      <c r="F53" s="15">
        <f t="shared" si="5"/>
        <v>900000</v>
      </c>
      <c r="G53" s="15">
        <f t="shared" si="5"/>
        <v>1900000</v>
      </c>
      <c r="H53" s="15"/>
      <c r="I53" s="15"/>
      <c r="J53" s="15"/>
      <c r="K53" s="15">
        <f t="shared" si="3"/>
        <v>-149000000</v>
      </c>
    </row>
    <row r="54" spans="1:11" ht="15.75" x14ac:dyDescent="0.25">
      <c r="A54" s="16">
        <f t="shared" si="0"/>
        <v>45</v>
      </c>
      <c r="B54" s="17">
        <f t="shared" si="1"/>
        <v>-149000000</v>
      </c>
      <c r="C54" s="12" t="s">
        <v>19</v>
      </c>
      <c r="D54" s="13" t="s">
        <v>36</v>
      </c>
      <c r="E54" s="14">
        <f t="shared" si="5"/>
        <v>1000000</v>
      </c>
      <c r="F54" s="15">
        <f t="shared" si="5"/>
        <v>900000</v>
      </c>
      <c r="G54" s="15">
        <f t="shared" si="5"/>
        <v>1900000</v>
      </c>
      <c r="H54" s="15"/>
      <c r="I54" s="15"/>
      <c r="J54" s="15"/>
      <c r="K54" s="15">
        <f t="shared" si="3"/>
        <v>-150000000</v>
      </c>
    </row>
    <row r="55" spans="1:11" ht="15.75" x14ac:dyDescent="0.25">
      <c r="A55" s="16">
        <f t="shared" si="0"/>
        <v>46</v>
      </c>
      <c r="B55" s="17">
        <f t="shared" si="1"/>
        <v>-150000000</v>
      </c>
      <c r="C55" s="12" t="s">
        <v>20</v>
      </c>
      <c r="D55" s="13" t="s">
        <v>36</v>
      </c>
      <c r="E55" s="14">
        <f t="shared" si="5"/>
        <v>1000000</v>
      </c>
      <c r="F55" s="15">
        <f t="shared" si="5"/>
        <v>900000</v>
      </c>
      <c r="G55" s="15">
        <f t="shared" si="5"/>
        <v>1900000</v>
      </c>
      <c r="H55" s="31"/>
      <c r="I55" s="15"/>
      <c r="J55" s="15"/>
      <c r="K55" s="15">
        <f t="shared" si="3"/>
        <v>-151000000</v>
      </c>
    </row>
    <row r="56" spans="1:11" ht="15.75" x14ac:dyDescent="0.25">
      <c r="A56" s="16">
        <f t="shared" si="0"/>
        <v>47</v>
      </c>
      <c r="B56" s="17">
        <f t="shared" si="1"/>
        <v>-151000000</v>
      </c>
      <c r="C56" s="30" t="s">
        <v>21</v>
      </c>
      <c r="D56" s="13" t="s">
        <v>36</v>
      </c>
      <c r="E56" s="14">
        <f t="shared" si="5"/>
        <v>1000000</v>
      </c>
      <c r="F56" s="15">
        <f t="shared" si="5"/>
        <v>900000</v>
      </c>
      <c r="G56" s="15">
        <f t="shared" si="5"/>
        <v>1900000</v>
      </c>
      <c r="H56" s="15"/>
      <c r="I56" s="15"/>
      <c r="J56" s="15"/>
      <c r="K56" s="15">
        <f t="shared" si="3"/>
        <v>-152000000</v>
      </c>
    </row>
    <row r="57" spans="1:11" ht="15.75" x14ac:dyDescent="0.25">
      <c r="A57" s="16">
        <f t="shared" si="0"/>
        <v>48</v>
      </c>
      <c r="B57" s="17">
        <f t="shared" si="1"/>
        <v>-152000000</v>
      </c>
      <c r="C57" s="12" t="s">
        <v>22</v>
      </c>
      <c r="D57" s="13" t="s">
        <v>36</v>
      </c>
      <c r="E57" s="14">
        <f t="shared" si="5"/>
        <v>1000000</v>
      </c>
      <c r="F57" s="15">
        <f t="shared" si="5"/>
        <v>900000</v>
      </c>
      <c r="G57" s="15">
        <f t="shared" si="5"/>
        <v>1900000</v>
      </c>
      <c r="H57" s="15"/>
      <c r="I57" s="15"/>
      <c r="J57" s="15"/>
      <c r="K57" s="15">
        <f t="shared" si="3"/>
        <v>-153000000</v>
      </c>
    </row>
    <row r="58" spans="1:11" ht="15.75" x14ac:dyDescent="0.25">
      <c r="A58" s="16">
        <f t="shared" si="0"/>
        <v>49</v>
      </c>
      <c r="B58" s="17">
        <f t="shared" si="1"/>
        <v>-153000000</v>
      </c>
      <c r="C58" s="12" t="s">
        <v>23</v>
      </c>
      <c r="D58" s="13" t="s">
        <v>36</v>
      </c>
      <c r="E58" s="14">
        <f t="shared" si="5"/>
        <v>1000000</v>
      </c>
      <c r="F58" s="15">
        <f t="shared" si="5"/>
        <v>900000</v>
      </c>
      <c r="G58" s="15">
        <f t="shared" si="5"/>
        <v>1900000</v>
      </c>
      <c r="H58" s="15"/>
      <c r="I58" s="15"/>
      <c r="J58" s="15"/>
      <c r="K58" s="15">
        <f t="shared" si="3"/>
        <v>-154000000</v>
      </c>
    </row>
    <row r="59" spans="1:11" ht="15.75" x14ac:dyDescent="0.25">
      <c r="A59" s="16">
        <f t="shared" si="0"/>
        <v>50</v>
      </c>
      <c r="B59" s="17">
        <f t="shared" si="1"/>
        <v>-154000000</v>
      </c>
      <c r="C59" s="12" t="s">
        <v>24</v>
      </c>
      <c r="D59" s="13" t="s">
        <v>36</v>
      </c>
      <c r="E59" s="14">
        <f t="shared" ref="E59:G74" si="6">+E58</f>
        <v>1000000</v>
      </c>
      <c r="F59" s="15">
        <f t="shared" si="6"/>
        <v>900000</v>
      </c>
      <c r="G59" s="15">
        <f t="shared" si="6"/>
        <v>1900000</v>
      </c>
      <c r="H59" s="15"/>
      <c r="I59" s="15"/>
      <c r="J59" s="15"/>
      <c r="K59" s="15">
        <f t="shared" si="3"/>
        <v>-155000000</v>
      </c>
    </row>
    <row r="60" spans="1:11" ht="15.75" x14ac:dyDescent="0.25">
      <c r="A60" s="16">
        <f t="shared" si="0"/>
        <v>51</v>
      </c>
      <c r="B60" s="17">
        <f t="shared" si="1"/>
        <v>-155000000</v>
      </c>
      <c r="C60" s="12" t="s">
        <v>25</v>
      </c>
      <c r="D60" s="13" t="s">
        <v>36</v>
      </c>
      <c r="E60" s="14">
        <f t="shared" si="6"/>
        <v>1000000</v>
      </c>
      <c r="F60" s="15">
        <f t="shared" si="6"/>
        <v>900000</v>
      </c>
      <c r="G60" s="15">
        <f t="shared" si="6"/>
        <v>1900000</v>
      </c>
      <c r="H60" s="15"/>
      <c r="I60" s="15"/>
      <c r="J60" s="15"/>
      <c r="K60" s="15">
        <f t="shared" si="3"/>
        <v>-156000000</v>
      </c>
    </row>
    <row r="61" spans="1:11" ht="15.75" x14ac:dyDescent="0.25">
      <c r="A61" s="16">
        <f t="shared" si="0"/>
        <v>52</v>
      </c>
      <c r="B61" s="17">
        <f t="shared" si="1"/>
        <v>-156000000</v>
      </c>
      <c r="C61" s="12" t="s">
        <v>26</v>
      </c>
      <c r="D61" s="13" t="s">
        <v>36</v>
      </c>
      <c r="E61" s="14">
        <f t="shared" si="6"/>
        <v>1000000</v>
      </c>
      <c r="F61" s="15">
        <f t="shared" si="6"/>
        <v>900000</v>
      </c>
      <c r="G61" s="15">
        <f t="shared" si="6"/>
        <v>1900000</v>
      </c>
      <c r="H61" s="15"/>
      <c r="I61" s="15"/>
      <c r="J61" s="15"/>
      <c r="K61" s="15">
        <f t="shared" si="3"/>
        <v>-157000000</v>
      </c>
    </row>
    <row r="62" spans="1:11" ht="15.75" x14ac:dyDescent="0.25">
      <c r="A62" s="16">
        <f t="shared" si="0"/>
        <v>53</v>
      </c>
      <c r="B62" s="17">
        <f t="shared" si="1"/>
        <v>-157000000</v>
      </c>
      <c r="C62" s="12" t="s">
        <v>16</v>
      </c>
      <c r="D62" s="13" t="s">
        <v>36</v>
      </c>
      <c r="E62" s="14">
        <f t="shared" si="6"/>
        <v>1000000</v>
      </c>
      <c r="F62" s="15">
        <f t="shared" si="6"/>
        <v>900000</v>
      </c>
      <c r="G62" s="15">
        <f t="shared" si="6"/>
        <v>1900000</v>
      </c>
      <c r="H62" s="15"/>
      <c r="I62" s="15"/>
      <c r="J62" s="15"/>
      <c r="K62" s="15">
        <f t="shared" si="3"/>
        <v>-158000000</v>
      </c>
    </row>
    <row r="63" spans="1:11" ht="15.75" x14ac:dyDescent="0.25">
      <c r="A63" s="16">
        <f t="shared" si="0"/>
        <v>54</v>
      </c>
      <c r="B63" s="17">
        <f t="shared" si="1"/>
        <v>-158000000</v>
      </c>
      <c r="C63" s="12" t="s">
        <v>17</v>
      </c>
      <c r="D63" s="13" t="s">
        <v>61</v>
      </c>
      <c r="E63" s="14">
        <f t="shared" si="6"/>
        <v>1000000</v>
      </c>
      <c r="F63" s="15">
        <f t="shared" si="6"/>
        <v>900000</v>
      </c>
      <c r="G63" s="15">
        <f t="shared" si="6"/>
        <v>1900000</v>
      </c>
      <c r="H63" s="15"/>
      <c r="I63" s="15"/>
      <c r="J63" s="15"/>
      <c r="K63" s="15">
        <f t="shared" si="3"/>
        <v>-159000000</v>
      </c>
    </row>
    <row r="64" spans="1:11" ht="15.75" x14ac:dyDescent="0.25">
      <c r="A64" s="16">
        <f t="shared" si="0"/>
        <v>55</v>
      </c>
      <c r="B64" s="17">
        <f t="shared" si="1"/>
        <v>-159000000</v>
      </c>
      <c r="C64" s="12" t="s">
        <v>18</v>
      </c>
      <c r="D64" s="13" t="s">
        <v>61</v>
      </c>
      <c r="E64" s="14">
        <f t="shared" si="6"/>
        <v>1000000</v>
      </c>
      <c r="F64" s="15">
        <f t="shared" si="6"/>
        <v>900000</v>
      </c>
      <c r="G64" s="15">
        <f t="shared" si="6"/>
        <v>1900000</v>
      </c>
      <c r="H64" s="15"/>
      <c r="I64" s="15"/>
      <c r="J64" s="15"/>
      <c r="K64" s="15">
        <f t="shared" si="3"/>
        <v>-160000000</v>
      </c>
    </row>
    <row r="65" spans="1:11" ht="15.75" x14ac:dyDescent="0.25">
      <c r="A65" s="16">
        <f t="shared" si="0"/>
        <v>56</v>
      </c>
      <c r="B65" s="17">
        <f t="shared" si="1"/>
        <v>-160000000</v>
      </c>
      <c r="C65" s="12" t="s">
        <v>27</v>
      </c>
      <c r="D65" s="13" t="s">
        <v>61</v>
      </c>
      <c r="E65" s="14">
        <f t="shared" si="6"/>
        <v>1000000</v>
      </c>
      <c r="F65" s="15">
        <f t="shared" si="6"/>
        <v>900000</v>
      </c>
      <c r="G65" s="15">
        <f t="shared" si="6"/>
        <v>1900000</v>
      </c>
      <c r="H65" s="15"/>
      <c r="I65" s="15"/>
      <c r="J65" s="15"/>
      <c r="K65" s="15">
        <f t="shared" si="3"/>
        <v>-161000000</v>
      </c>
    </row>
    <row r="66" spans="1:11" ht="15.75" x14ac:dyDescent="0.25">
      <c r="A66" s="16">
        <f t="shared" si="0"/>
        <v>57</v>
      </c>
      <c r="B66" s="17">
        <f t="shared" si="1"/>
        <v>-161000000</v>
      </c>
      <c r="C66" s="12" t="s">
        <v>19</v>
      </c>
      <c r="D66" s="13" t="s">
        <v>61</v>
      </c>
      <c r="E66" s="14">
        <f t="shared" si="6"/>
        <v>1000000</v>
      </c>
      <c r="F66" s="15">
        <f t="shared" si="6"/>
        <v>900000</v>
      </c>
      <c r="G66" s="15">
        <f t="shared" si="6"/>
        <v>1900000</v>
      </c>
      <c r="H66" s="15"/>
      <c r="I66" s="15"/>
      <c r="J66" s="15"/>
      <c r="K66" s="15">
        <f t="shared" si="3"/>
        <v>-162000000</v>
      </c>
    </row>
    <row r="67" spans="1:11" ht="15.75" x14ac:dyDescent="0.25">
      <c r="A67" s="16">
        <f t="shared" si="0"/>
        <v>58</v>
      </c>
      <c r="B67" s="17">
        <f t="shared" si="1"/>
        <v>-162000000</v>
      </c>
      <c r="C67" s="12" t="s">
        <v>20</v>
      </c>
      <c r="D67" s="13" t="s">
        <v>61</v>
      </c>
      <c r="E67" s="14">
        <f t="shared" si="6"/>
        <v>1000000</v>
      </c>
      <c r="F67" s="15">
        <f t="shared" si="6"/>
        <v>900000</v>
      </c>
      <c r="G67" s="15">
        <f t="shared" si="6"/>
        <v>1900000</v>
      </c>
      <c r="H67" s="31"/>
      <c r="I67" s="15"/>
      <c r="J67" s="15"/>
      <c r="K67" s="15">
        <f t="shared" si="3"/>
        <v>-163000000</v>
      </c>
    </row>
    <row r="68" spans="1:11" ht="15.75" x14ac:dyDescent="0.25">
      <c r="A68" s="16">
        <f t="shared" si="0"/>
        <v>59</v>
      </c>
      <c r="B68" s="17">
        <f t="shared" si="1"/>
        <v>-163000000</v>
      </c>
      <c r="C68" s="30" t="s">
        <v>21</v>
      </c>
      <c r="D68" s="13" t="s">
        <v>61</v>
      </c>
      <c r="E68" s="14">
        <f t="shared" si="6"/>
        <v>1000000</v>
      </c>
      <c r="F68" s="15">
        <f t="shared" si="6"/>
        <v>900000</v>
      </c>
      <c r="G68" s="15">
        <f t="shared" si="6"/>
        <v>1900000</v>
      </c>
      <c r="H68" s="15"/>
      <c r="I68" s="15"/>
      <c r="J68" s="15"/>
      <c r="K68" s="15">
        <f t="shared" si="3"/>
        <v>-164000000</v>
      </c>
    </row>
    <row r="69" spans="1:11" ht="15.75" x14ac:dyDescent="0.25">
      <c r="A69" s="16">
        <f t="shared" si="0"/>
        <v>60</v>
      </c>
      <c r="B69" s="17">
        <f t="shared" si="1"/>
        <v>-164000000</v>
      </c>
      <c r="C69" s="12" t="s">
        <v>22</v>
      </c>
      <c r="D69" s="13" t="s">
        <v>61</v>
      </c>
      <c r="E69" s="14">
        <f t="shared" si="6"/>
        <v>1000000</v>
      </c>
      <c r="F69" s="15">
        <f t="shared" si="6"/>
        <v>900000</v>
      </c>
      <c r="G69" s="15">
        <f t="shared" si="6"/>
        <v>1900000</v>
      </c>
      <c r="H69" s="15"/>
      <c r="I69" s="15"/>
      <c r="J69" s="15"/>
      <c r="K69" s="15">
        <f t="shared" si="3"/>
        <v>-165000000</v>
      </c>
    </row>
    <row r="70" spans="1:11" ht="15.75" x14ac:dyDescent="0.25">
      <c r="A70" s="16">
        <f t="shared" si="0"/>
        <v>61</v>
      </c>
      <c r="B70" s="17">
        <f t="shared" si="1"/>
        <v>-165000000</v>
      </c>
      <c r="C70" s="12" t="s">
        <v>23</v>
      </c>
      <c r="D70" s="13" t="s">
        <v>61</v>
      </c>
      <c r="E70" s="14">
        <f t="shared" si="6"/>
        <v>1000000</v>
      </c>
      <c r="F70" s="15">
        <f t="shared" si="6"/>
        <v>900000</v>
      </c>
      <c r="G70" s="15">
        <f t="shared" si="6"/>
        <v>1900000</v>
      </c>
      <c r="H70" s="15"/>
      <c r="I70" s="15"/>
      <c r="J70" s="15"/>
      <c r="K70" s="15">
        <f t="shared" si="3"/>
        <v>-166000000</v>
      </c>
    </row>
    <row r="71" spans="1:11" ht="15.75" x14ac:dyDescent="0.25">
      <c r="A71" s="16">
        <f t="shared" si="0"/>
        <v>62</v>
      </c>
      <c r="B71" s="17">
        <f t="shared" si="1"/>
        <v>-166000000</v>
      </c>
      <c r="C71" s="12" t="s">
        <v>24</v>
      </c>
      <c r="D71" s="13" t="s">
        <v>61</v>
      </c>
      <c r="E71" s="14">
        <f t="shared" si="6"/>
        <v>1000000</v>
      </c>
      <c r="F71" s="15">
        <f t="shared" si="6"/>
        <v>900000</v>
      </c>
      <c r="G71" s="15">
        <f t="shared" si="6"/>
        <v>1900000</v>
      </c>
      <c r="H71" s="15"/>
      <c r="I71" s="15"/>
      <c r="J71" s="15"/>
      <c r="K71" s="15">
        <f t="shared" si="3"/>
        <v>-167000000</v>
      </c>
    </row>
    <row r="72" spans="1:11" ht="15.75" x14ac:dyDescent="0.25">
      <c r="A72" s="16">
        <f t="shared" si="0"/>
        <v>63</v>
      </c>
      <c r="B72" s="17">
        <f t="shared" si="1"/>
        <v>-167000000</v>
      </c>
      <c r="C72" s="12" t="s">
        <v>25</v>
      </c>
      <c r="D72" s="13" t="s">
        <v>61</v>
      </c>
      <c r="E72" s="14">
        <f t="shared" si="6"/>
        <v>1000000</v>
      </c>
      <c r="F72" s="15">
        <f t="shared" si="6"/>
        <v>900000</v>
      </c>
      <c r="G72" s="15">
        <f t="shared" si="6"/>
        <v>1900000</v>
      </c>
      <c r="H72" s="15"/>
      <c r="I72" s="15"/>
      <c r="J72" s="15"/>
      <c r="K72" s="15">
        <f t="shared" si="3"/>
        <v>-168000000</v>
      </c>
    </row>
    <row r="73" spans="1:11" ht="15.75" x14ac:dyDescent="0.25">
      <c r="A73" s="16">
        <f t="shared" si="0"/>
        <v>64</v>
      </c>
      <c r="B73" s="17">
        <f t="shared" si="1"/>
        <v>-168000000</v>
      </c>
      <c r="C73" s="12" t="s">
        <v>26</v>
      </c>
      <c r="D73" s="13" t="s">
        <v>61</v>
      </c>
      <c r="E73" s="14">
        <f t="shared" si="6"/>
        <v>1000000</v>
      </c>
      <c r="F73" s="15">
        <f t="shared" si="6"/>
        <v>900000</v>
      </c>
      <c r="G73" s="15">
        <f t="shared" si="6"/>
        <v>1900000</v>
      </c>
      <c r="H73" s="15"/>
      <c r="I73" s="15"/>
      <c r="J73" s="15"/>
      <c r="K73" s="15">
        <f t="shared" si="3"/>
        <v>-169000000</v>
      </c>
    </row>
    <row r="74" spans="1:11" ht="15.75" x14ac:dyDescent="0.25">
      <c r="A74" s="16">
        <f t="shared" si="0"/>
        <v>65</v>
      </c>
      <c r="B74" s="17">
        <f t="shared" si="1"/>
        <v>-169000000</v>
      </c>
      <c r="C74" s="12" t="s">
        <v>16</v>
      </c>
      <c r="D74" s="13" t="s">
        <v>61</v>
      </c>
      <c r="E74" s="14">
        <f t="shared" si="6"/>
        <v>1000000</v>
      </c>
      <c r="F74" s="15">
        <f t="shared" si="6"/>
        <v>900000</v>
      </c>
      <c r="G74" s="15">
        <f t="shared" si="6"/>
        <v>1900000</v>
      </c>
      <c r="H74" s="15"/>
      <c r="I74" s="15"/>
      <c r="J74" s="15"/>
      <c r="K74" s="15">
        <f t="shared" si="3"/>
        <v>-170000000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-170000000</v>
      </c>
      <c r="C75" s="12" t="s">
        <v>17</v>
      </c>
      <c r="D75" s="13" t="s">
        <v>60</v>
      </c>
      <c r="E75" s="14">
        <f t="shared" ref="E75:G80" si="9">+E74</f>
        <v>1000000</v>
      </c>
      <c r="F75" s="15">
        <f t="shared" si="9"/>
        <v>900000</v>
      </c>
      <c r="G75" s="15">
        <f t="shared" si="9"/>
        <v>1900000</v>
      </c>
      <c r="H75" s="15"/>
      <c r="I75" s="15"/>
      <c r="J75" s="15"/>
      <c r="K75" s="15">
        <f t="shared" ref="K75:K80" si="10">B75-E75-H75-I75-J75</f>
        <v>-171000000</v>
      </c>
    </row>
    <row r="76" spans="1:11" ht="15.75" x14ac:dyDescent="0.25">
      <c r="A76" s="16">
        <f t="shared" si="7"/>
        <v>67</v>
      </c>
      <c r="B76" s="17">
        <f t="shared" si="8"/>
        <v>-171000000</v>
      </c>
      <c r="C76" s="12" t="s">
        <v>18</v>
      </c>
      <c r="D76" s="13" t="s">
        <v>60</v>
      </c>
      <c r="E76" s="14">
        <f t="shared" si="9"/>
        <v>1000000</v>
      </c>
      <c r="F76" s="15">
        <f t="shared" si="9"/>
        <v>900000</v>
      </c>
      <c r="G76" s="15">
        <f t="shared" si="9"/>
        <v>1900000</v>
      </c>
      <c r="H76" s="15"/>
      <c r="I76" s="15"/>
      <c r="J76" s="15"/>
      <c r="K76" s="15">
        <f t="shared" si="10"/>
        <v>-172000000</v>
      </c>
    </row>
    <row r="77" spans="1:11" ht="15.75" x14ac:dyDescent="0.25">
      <c r="A77" s="16">
        <f t="shared" si="7"/>
        <v>68</v>
      </c>
      <c r="B77" s="17">
        <f t="shared" si="8"/>
        <v>-172000000</v>
      </c>
      <c r="C77" s="12" t="s">
        <v>27</v>
      </c>
      <c r="D77" s="13" t="s">
        <v>60</v>
      </c>
      <c r="E77" s="14">
        <f t="shared" si="9"/>
        <v>1000000</v>
      </c>
      <c r="F77" s="15">
        <f t="shared" si="9"/>
        <v>900000</v>
      </c>
      <c r="G77" s="15">
        <f t="shared" si="9"/>
        <v>1900000</v>
      </c>
      <c r="H77" s="15"/>
      <c r="I77" s="15"/>
      <c r="J77" s="15"/>
      <c r="K77" s="15">
        <f t="shared" si="10"/>
        <v>-173000000</v>
      </c>
    </row>
    <row r="78" spans="1:11" ht="15.75" x14ac:dyDescent="0.25">
      <c r="A78" s="16">
        <f t="shared" si="7"/>
        <v>69</v>
      </c>
      <c r="B78" s="17">
        <f t="shared" si="8"/>
        <v>-173000000</v>
      </c>
      <c r="C78" s="12" t="s">
        <v>19</v>
      </c>
      <c r="D78" s="13" t="s">
        <v>60</v>
      </c>
      <c r="E78" s="14">
        <f t="shared" si="9"/>
        <v>1000000</v>
      </c>
      <c r="F78" s="15">
        <f t="shared" si="9"/>
        <v>900000</v>
      </c>
      <c r="G78" s="15">
        <f t="shared" si="9"/>
        <v>1900000</v>
      </c>
      <c r="H78" s="15"/>
      <c r="I78" s="15"/>
      <c r="J78" s="15"/>
      <c r="K78" s="15">
        <f t="shared" si="10"/>
        <v>-174000000</v>
      </c>
    </row>
    <row r="79" spans="1:11" ht="15.75" x14ac:dyDescent="0.25">
      <c r="A79" s="16">
        <f t="shared" si="7"/>
        <v>70</v>
      </c>
      <c r="B79" s="17">
        <f t="shared" si="8"/>
        <v>-174000000</v>
      </c>
      <c r="C79" s="12" t="s">
        <v>20</v>
      </c>
      <c r="D79" s="13" t="s">
        <v>60</v>
      </c>
      <c r="E79" s="14">
        <f t="shared" si="9"/>
        <v>1000000</v>
      </c>
      <c r="F79" s="15">
        <f t="shared" si="9"/>
        <v>900000</v>
      </c>
      <c r="G79" s="15">
        <f t="shared" si="9"/>
        <v>1900000</v>
      </c>
      <c r="H79" s="15"/>
      <c r="I79" s="15"/>
      <c r="J79" s="15"/>
      <c r="K79" s="15">
        <f t="shared" si="10"/>
        <v>-175000000</v>
      </c>
    </row>
    <row r="80" spans="1:11" ht="15.75" x14ac:dyDescent="0.25">
      <c r="A80" s="16">
        <f t="shared" si="7"/>
        <v>71</v>
      </c>
      <c r="B80" s="17">
        <f t="shared" si="8"/>
        <v>-175000000</v>
      </c>
      <c r="E80" s="14">
        <f t="shared" si="9"/>
        <v>1000000</v>
      </c>
      <c r="F80" s="15">
        <f t="shared" si="9"/>
        <v>900000</v>
      </c>
      <c r="G80" s="15">
        <f t="shared" si="9"/>
        <v>1900000</v>
      </c>
      <c r="H80" s="15"/>
      <c r="I80" s="15"/>
      <c r="J80" s="15"/>
      <c r="K80" s="15">
        <f t="shared" si="10"/>
        <v>-176000000</v>
      </c>
    </row>
  </sheetData>
  <pageMargins left="0.70866141732283472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activeCell="F4" sqref="F4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128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129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146387500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35</v>
      </c>
      <c r="B8" s="1"/>
      <c r="C8" s="1"/>
      <c r="D8" s="2">
        <v>36</v>
      </c>
      <c r="E8" s="7"/>
      <c r="F8" s="8">
        <f>+C5*C6</f>
        <v>1756650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146387500</v>
      </c>
      <c r="C10" s="12" t="s">
        <v>23</v>
      </c>
      <c r="D10" s="13" t="s">
        <v>28</v>
      </c>
      <c r="E10" s="14">
        <f>3000000-F10</f>
        <v>1243350</v>
      </c>
      <c r="F10" s="18">
        <v>1756650</v>
      </c>
      <c r="G10" s="15">
        <f>+E10+F10</f>
        <v>3000000</v>
      </c>
      <c r="H10" s="15"/>
      <c r="I10" s="15"/>
      <c r="J10" s="15"/>
      <c r="K10" s="15">
        <f>B10-E10-H10-I10-J10</f>
        <v>145144150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145144150</v>
      </c>
      <c r="C11" s="12" t="s">
        <v>24</v>
      </c>
      <c r="D11" s="13" t="s">
        <v>28</v>
      </c>
      <c r="E11" s="14">
        <f t="shared" ref="E11:G26" si="2">+E10</f>
        <v>1243350</v>
      </c>
      <c r="F11" s="15">
        <f t="shared" si="2"/>
        <v>1756650</v>
      </c>
      <c r="G11" s="15">
        <f t="shared" si="2"/>
        <v>3000000</v>
      </c>
      <c r="H11" s="15"/>
      <c r="I11" s="15"/>
      <c r="J11" s="15"/>
      <c r="K11" s="15">
        <f t="shared" ref="K11:K74" si="3">B11-E11-H11-I11-J11</f>
        <v>143900800</v>
      </c>
    </row>
    <row r="12" spans="1:11" ht="15.75" customHeight="1" x14ac:dyDescent="0.25">
      <c r="A12" s="16">
        <f t="shared" si="0"/>
        <v>3</v>
      </c>
      <c r="B12" s="17">
        <f t="shared" si="1"/>
        <v>143900800</v>
      </c>
      <c r="C12" s="12" t="s">
        <v>25</v>
      </c>
      <c r="D12" s="13" t="s">
        <v>28</v>
      </c>
      <c r="E12" s="14">
        <f t="shared" si="2"/>
        <v>1243350</v>
      </c>
      <c r="F12" s="15">
        <f t="shared" si="2"/>
        <v>1756650</v>
      </c>
      <c r="G12" s="15">
        <f t="shared" si="2"/>
        <v>3000000</v>
      </c>
      <c r="H12" s="15"/>
      <c r="I12" s="15"/>
      <c r="J12" s="15"/>
      <c r="K12" s="15">
        <f t="shared" si="3"/>
        <v>142657450</v>
      </c>
    </row>
    <row r="13" spans="1:11" ht="15.75" customHeight="1" x14ac:dyDescent="0.25">
      <c r="A13" s="16">
        <f t="shared" si="0"/>
        <v>4</v>
      </c>
      <c r="B13" s="17">
        <f t="shared" si="1"/>
        <v>142657450</v>
      </c>
      <c r="C13" s="12" t="s">
        <v>26</v>
      </c>
      <c r="D13" s="13" t="s">
        <v>28</v>
      </c>
      <c r="E13" s="14">
        <f t="shared" si="2"/>
        <v>1243350</v>
      </c>
      <c r="F13" s="15">
        <f t="shared" si="2"/>
        <v>1756650</v>
      </c>
      <c r="G13" s="15">
        <f t="shared" si="2"/>
        <v>3000000</v>
      </c>
      <c r="H13" s="15"/>
      <c r="I13" s="15"/>
      <c r="J13" s="15"/>
      <c r="K13" s="15">
        <f t="shared" si="3"/>
        <v>141414100</v>
      </c>
    </row>
    <row r="14" spans="1:11" ht="15.75" customHeight="1" x14ac:dyDescent="0.25">
      <c r="A14" s="16">
        <f t="shared" si="0"/>
        <v>5</v>
      </c>
      <c r="B14" s="17">
        <f t="shared" si="1"/>
        <v>141414100</v>
      </c>
      <c r="C14" s="12" t="s">
        <v>16</v>
      </c>
      <c r="D14" s="13" t="s">
        <v>28</v>
      </c>
      <c r="E14" s="14">
        <f t="shared" si="2"/>
        <v>1243350</v>
      </c>
      <c r="F14" s="15">
        <f t="shared" si="2"/>
        <v>1756650</v>
      </c>
      <c r="G14" s="15">
        <f t="shared" si="2"/>
        <v>3000000</v>
      </c>
      <c r="H14" s="15"/>
      <c r="I14" s="15"/>
      <c r="J14" s="15">
        <v>4000000</v>
      </c>
      <c r="K14" s="15">
        <f t="shared" si="3"/>
        <v>136170750</v>
      </c>
    </row>
    <row r="15" spans="1:11" ht="15.75" customHeight="1" x14ac:dyDescent="0.25">
      <c r="A15" s="16">
        <f t="shared" si="0"/>
        <v>6</v>
      </c>
      <c r="B15" s="17">
        <f t="shared" si="1"/>
        <v>136170750</v>
      </c>
      <c r="C15" s="12" t="s">
        <v>17</v>
      </c>
      <c r="D15" s="13" t="s">
        <v>29</v>
      </c>
      <c r="E15" s="14">
        <f t="shared" si="2"/>
        <v>1243350</v>
      </c>
      <c r="F15" s="15">
        <f t="shared" si="2"/>
        <v>1756650</v>
      </c>
      <c r="G15" s="15">
        <f t="shared" si="2"/>
        <v>3000000</v>
      </c>
      <c r="H15" s="15"/>
      <c r="I15" s="15"/>
      <c r="J15" s="15"/>
      <c r="K15" s="15">
        <f t="shared" si="3"/>
        <v>134927400</v>
      </c>
    </row>
    <row r="16" spans="1:11" ht="15.75" customHeight="1" x14ac:dyDescent="0.25">
      <c r="A16" s="16">
        <f t="shared" si="0"/>
        <v>7</v>
      </c>
      <c r="B16" s="17">
        <f t="shared" si="1"/>
        <v>134927400</v>
      </c>
      <c r="C16" s="12" t="s">
        <v>18</v>
      </c>
      <c r="D16" s="13" t="s">
        <v>29</v>
      </c>
      <c r="E16" s="14">
        <f t="shared" si="2"/>
        <v>1243350</v>
      </c>
      <c r="F16" s="15">
        <f t="shared" si="2"/>
        <v>1756650</v>
      </c>
      <c r="G16" s="15">
        <f t="shared" si="2"/>
        <v>3000000</v>
      </c>
      <c r="H16" s="15"/>
      <c r="I16" s="15"/>
      <c r="J16" s="15"/>
      <c r="K16" s="15">
        <f t="shared" si="3"/>
        <v>133684050</v>
      </c>
    </row>
    <row r="17" spans="1:11" ht="15.75" customHeight="1" x14ac:dyDescent="0.25">
      <c r="A17" s="16">
        <f t="shared" si="0"/>
        <v>8</v>
      </c>
      <c r="B17" s="17">
        <f t="shared" si="1"/>
        <v>133684050</v>
      </c>
      <c r="C17" s="12" t="s">
        <v>27</v>
      </c>
      <c r="D17" s="13" t="s">
        <v>29</v>
      </c>
      <c r="E17" s="14">
        <f t="shared" si="2"/>
        <v>1243350</v>
      </c>
      <c r="F17" s="15">
        <f t="shared" si="2"/>
        <v>1756650</v>
      </c>
      <c r="G17" s="15">
        <f t="shared" si="2"/>
        <v>3000000</v>
      </c>
      <c r="H17" s="15"/>
      <c r="I17" s="15"/>
      <c r="J17" s="15"/>
      <c r="K17" s="15">
        <f t="shared" si="3"/>
        <v>132440700</v>
      </c>
    </row>
    <row r="18" spans="1:11" ht="15.75" customHeight="1" x14ac:dyDescent="0.25">
      <c r="A18" s="16">
        <f t="shared" si="0"/>
        <v>9</v>
      </c>
      <c r="B18" s="17">
        <f t="shared" si="1"/>
        <v>132440700</v>
      </c>
      <c r="C18" s="12" t="s">
        <v>19</v>
      </c>
      <c r="D18" s="13" t="s">
        <v>29</v>
      </c>
      <c r="E18" s="14">
        <f t="shared" si="2"/>
        <v>1243350</v>
      </c>
      <c r="F18" s="15">
        <f t="shared" si="2"/>
        <v>1756650</v>
      </c>
      <c r="G18" s="15">
        <f t="shared" si="2"/>
        <v>3000000</v>
      </c>
      <c r="H18" s="15">
        <v>26000000</v>
      </c>
      <c r="I18" s="15"/>
      <c r="J18" s="15"/>
      <c r="K18" s="15">
        <f t="shared" si="3"/>
        <v>105197350</v>
      </c>
    </row>
    <row r="19" spans="1:11" ht="15.75" customHeight="1" x14ac:dyDescent="0.25">
      <c r="A19" s="16">
        <f t="shared" si="0"/>
        <v>10</v>
      </c>
      <c r="B19" s="17">
        <f t="shared" si="1"/>
        <v>105197350</v>
      </c>
      <c r="C19" s="12" t="s">
        <v>20</v>
      </c>
      <c r="D19" s="13" t="s">
        <v>29</v>
      </c>
      <c r="E19" s="14">
        <f t="shared" si="2"/>
        <v>1243350</v>
      </c>
      <c r="F19" s="15">
        <f t="shared" si="2"/>
        <v>1756650</v>
      </c>
      <c r="G19" s="15">
        <f t="shared" si="2"/>
        <v>3000000</v>
      </c>
      <c r="H19" s="31"/>
      <c r="I19" s="15">
        <v>4000000</v>
      </c>
      <c r="J19" s="15"/>
      <c r="K19" s="15">
        <f t="shared" si="3"/>
        <v>99954000</v>
      </c>
    </row>
    <row r="20" spans="1:11" ht="15.75" customHeight="1" x14ac:dyDescent="0.25">
      <c r="A20" s="16">
        <f t="shared" si="0"/>
        <v>11</v>
      </c>
      <c r="B20" s="17">
        <f t="shared" si="1"/>
        <v>99954000</v>
      </c>
      <c r="C20" s="12" t="s">
        <v>21</v>
      </c>
      <c r="D20" s="13" t="s">
        <v>29</v>
      </c>
      <c r="E20" s="14">
        <f t="shared" si="2"/>
        <v>1243350</v>
      </c>
      <c r="F20" s="15">
        <f t="shared" si="2"/>
        <v>1756650</v>
      </c>
      <c r="G20" s="15">
        <f t="shared" si="2"/>
        <v>3000000</v>
      </c>
      <c r="H20" s="15"/>
      <c r="I20" s="15"/>
      <c r="J20" s="15"/>
      <c r="K20" s="15">
        <f t="shared" si="3"/>
        <v>98710650</v>
      </c>
    </row>
    <row r="21" spans="1:11" ht="15.75" customHeight="1" x14ac:dyDescent="0.25">
      <c r="A21" s="16">
        <f t="shared" si="0"/>
        <v>12</v>
      </c>
      <c r="B21" s="17">
        <f t="shared" si="1"/>
        <v>98710650</v>
      </c>
      <c r="C21" s="12" t="s">
        <v>22</v>
      </c>
      <c r="D21" s="13" t="s">
        <v>29</v>
      </c>
      <c r="E21" s="14">
        <f t="shared" si="2"/>
        <v>1243350</v>
      </c>
      <c r="F21" s="15">
        <f t="shared" si="2"/>
        <v>1756650</v>
      </c>
      <c r="G21" s="15">
        <f t="shared" si="2"/>
        <v>3000000</v>
      </c>
      <c r="H21" s="15"/>
      <c r="I21" s="15"/>
      <c r="J21" s="15"/>
      <c r="K21" s="15">
        <f t="shared" si="3"/>
        <v>97467300</v>
      </c>
    </row>
    <row r="22" spans="1:11" ht="15.75" customHeight="1" x14ac:dyDescent="0.25">
      <c r="A22" s="16">
        <f t="shared" si="0"/>
        <v>13</v>
      </c>
      <c r="B22" s="17">
        <f t="shared" si="1"/>
        <v>97467300</v>
      </c>
      <c r="C22" s="12" t="s">
        <v>23</v>
      </c>
      <c r="D22" s="13" t="s">
        <v>29</v>
      </c>
      <c r="E22" s="14">
        <f t="shared" si="2"/>
        <v>1243350</v>
      </c>
      <c r="F22" s="15">
        <f t="shared" si="2"/>
        <v>1756650</v>
      </c>
      <c r="G22" s="15">
        <f t="shared" si="2"/>
        <v>3000000</v>
      </c>
      <c r="H22" s="15"/>
      <c r="I22" s="15"/>
      <c r="J22" s="15"/>
      <c r="K22" s="15">
        <f t="shared" si="3"/>
        <v>96223950</v>
      </c>
    </row>
    <row r="23" spans="1:11" ht="15.75" customHeight="1" x14ac:dyDescent="0.25">
      <c r="A23" s="16">
        <f t="shared" si="0"/>
        <v>14</v>
      </c>
      <c r="B23" s="17">
        <f t="shared" si="1"/>
        <v>96223950</v>
      </c>
      <c r="C23" s="12" t="s">
        <v>24</v>
      </c>
      <c r="D23" s="13" t="s">
        <v>29</v>
      </c>
      <c r="E23" s="14">
        <f t="shared" si="2"/>
        <v>1243350</v>
      </c>
      <c r="F23" s="15">
        <f t="shared" si="2"/>
        <v>1756650</v>
      </c>
      <c r="G23" s="15">
        <f t="shared" si="2"/>
        <v>3000000</v>
      </c>
      <c r="H23" s="15"/>
      <c r="I23" s="15"/>
      <c r="J23" s="15"/>
      <c r="K23" s="15">
        <f t="shared" si="3"/>
        <v>94980600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94980600</v>
      </c>
      <c r="C24" s="35" t="s">
        <v>25</v>
      </c>
      <c r="D24" s="36" t="s">
        <v>29</v>
      </c>
      <c r="E24" s="14">
        <f t="shared" si="2"/>
        <v>1243350</v>
      </c>
      <c r="F24" s="37">
        <f t="shared" si="2"/>
        <v>1756650</v>
      </c>
      <c r="G24" s="37">
        <f t="shared" si="2"/>
        <v>3000000</v>
      </c>
      <c r="H24" s="37"/>
      <c r="I24" s="37"/>
      <c r="J24" s="37"/>
      <c r="K24" s="15">
        <f t="shared" si="3"/>
        <v>93737250</v>
      </c>
    </row>
    <row r="25" spans="1:11" ht="15.75" customHeight="1" x14ac:dyDescent="0.25">
      <c r="A25" s="16">
        <f t="shared" si="0"/>
        <v>16</v>
      </c>
      <c r="B25" s="17">
        <f t="shared" si="1"/>
        <v>93737250</v>
      </c>
      <c r="C25" s="12" t="s">
        <v>26</v>
      </c>
      <c r="D25" s="13" t="s">
        <v>29</v>
      </c>
      <c r="E25" s="14">
        <f t="shared" si="2"/>
        <v>1243350</v>
      </c>
      <c r="F25" s="15">
        <f t="shared" si="2"/>
        <v>1756650</v>
      </c>
      <c r="G25" s="15">
        <f t="shared" si="2"/>
        <v>3000000</v>
      </c>
      <c r="H25" s="15"/>
      <c r="I25" s="15"/>
      <c r="J25" s="15"/>
      <c r="K25" s="15">
        <f t="shared" si="3"/>
        <v>92493900</v>
      </c>
    </row>
    <row r="26" spans="1:11" ht="15.75" customHeight="1" x14ac:dyDescent="0.25">
      <c r="A26" s="16">
        <f t="shared" si="0"/>
        <v>17</v>
      </c>
      <c r="B26" s="17">
        <f t="shared" si="1"/>
        <v>92493900</v>
      </c>
      <c r="C26" s="12" t="s">
        <v>16</v>
      </c>
      <c r="D26" s="13" t="s">
        <v>29</v>
      </c>
      <c r="E26" s="14">
        <f t="shared" si="2"/>
        <v>1243350</v>
      </c>
      <c r="F26" s="15">
        <f t="shared" si="2"/>
        <v>1756650</v>
      </c>
      <c r="G26" s="15">
        <f t="shared" si="2"/>
        <v>3000000</v>
      </c>
      <c r="H26" s="15"/>
      <c r="I26" s="15"/>
      <c r="J26" s="15">
        <v>4000000</v>
      </c>
      <c r="K26" s="15">
        <f t="shared" si="3"/>
        <v>87250550</v>
      </c>
    </row>
    <row r="27" spans="1:11" ht="15.75" customHeight="1" x14ac:dyDescent="0.25">
      <c r="A27" s="16">
        <f t="shared" si="0"/>
        <v>18</v>
      </c>
      <c r="B27" s="17">
        <f t="shared" si="1"/>
        <v>87250550</v>
      </c>
      <c r="C27" s="12" t="s">
        <v>17</v>
      </c>
      <c r="D27" s="13" t="s">
        <v>30</v>
      </c>
      <c r="E27" s="14">
        <f t="shared" ref="E27:G42" si="4">+E26</f>
        <v>1243350</v>
      </c>
      <c r="F27" s="15">
        <f t="shared" si="4"/>
        <v>1756650</v>
      </c>
      <c r="G27" s="15">
        <f t="shared" si="4"/>
        <v>3000000</v>
      </c>
      <c r="H27" s="15"/>
      <c r="I27" s="15"/>
      <c r="J27" s="15"/>
      <c r="K27" s="15">
        <f t="shared" si="3"/>
        <v>86007200</v>
      </c>
    </row>
    <row r="28" spans="1:11" ht="15.75" customHeight="1" x14ac:dyDescent="0.25">
      <c r="A28" s="16">
        <f t="shared" si="0"/>
        <v>19</v>
      </c>
      <c r="B28" s="17">
        <f t="shared" si="1"/>
        <v>86007200</v>
      </c>
      <c r="C28" s="12" t="s">
        <v>18</v>
      </c>
      <c r="D28" s="13" t="s">
        <v>30</v>
      </c>
      <c r="E28" s="14">
        <f t="shared" si="4"/>
        <v>1243350</v>
      </c>
      <c r="F28" s="15">
        <f t="shared" si="4"/>
        <v>1756650</v>
      </c>
      <c r="G28" s="15">
        <f t="shared" si="4"/>
        <v>3000000</v>
      </c>
      <c r="H28" s="15"/>
      <c r="I28" s="15"/>
      <c r="J28" s="15"/>
      <c r="K28" s="15">
        <f t="shared" si="3"/>
        <v>84763850</v>
      </c>
    </row>
    <row r="29" spans="1:11" ht="15.75" customHeight="1" x14ac:dyDescent="0.25">
      <c r="A29" s="16">
        <f t="shared" si="0"/>
        <v>20</v>
      </c>
      <c r="B29" s="17">
        <f t="shared" si="1"/>
        <v>84763850</v>
      </c>
      <c r="C29" s="12" t="s">
        <v>27</v>
      </c>
      <c r="D29" s="13" t="s">
        <v>30</v>
      </c>
      <c r="E29" s="14">
        <f t="shared" si="4"/>
        <v>1243350</v>
      </c>
      <c r="F29" s="15">
        <f t="shared" si="4"/>
        <v>1756650</v>
      </c>
      <c r="G29" s="15">
        <f t="shared" si="4"/>
        <v>3000000</v>
      </c>
      <c r="H29" s="15"/>
      <c r="I29" s="15"/>
      <c r="J29" s="15"/>
      <c r="K29" s="15">
        <f t="shared" si="3"/>
        <v>83520500</v>
      </c>
    </row>
    <row r="30" spans="1:11" ht="15.75" customHeight="1" x14ac:dyDescent="0.25">
      <c r="A30" s="16">
        <f t="shared" si="0"/>
        <v>21</v>
      </c>
      <c r="B30" s="17">
        <f t="shared" si="1"/>
        <v>83520500</v>
      </c>
      <c r="C30" s="12" t="s">
        <v>19</v>
      </c>
      <c r="D30" s="13" t="s">
        <v>30</v>
      </c>
      <c r="E30" s="14">
        <f t="shared" si="4"/>
        <v>1243350</v>
      </c>
      <c r="F30" s="15">
        <f t="shared" si="4"/>
        <v>1756650</v>
      </c>
      <c r="G30" s="15">
        <f t="shared" si="4"/>
        <v>3000000</v>
      </c>
      <c r="H30" s="15">
        <v>26000000</v>
      </c>
      <c r="I30" s="15"/>
      <c r="J30" s="15"/>
      <c r="K30" s="15">
        <f t="shared" si="3"/>
        <v>56277150</v>
      </c>
    </row>
    <row r="31" spans="1:11" ht="15.75" customHeight="1" x14ac:dyDescent="0.25">
      <c r="A31" s="16">
        <f t="shared" si="0"/>
        <v>22</v>
      </c>
      <c r="B31" s="17">
        <f t="shared" si="1"/>
        <v>56277150</v>
      </c>
      <c r="C31" s="12" t="s">
        <v>20</v>
      </c>
      <c r="D31" s="13" t="s">
        <v>30</v>
      </c>
      <c r="E31" s="14">
        <f t="shared" si="4"/>
        <v>1243350</v>
      </c>
      <c r="F31" s="15">
        <f t="shared" si="4"/>
        <v>1756650</v>
      </c>
      <c r="G31" s="15">
        <f t="shared" si="4"/>
        <v>3000000</v>
      </c>
      <c r="H31" s="31"/>
      <c r="I31" s="15">
        <v>4000000</v>
      </c>
      <c r="J31" s="15"/>
      <c r="K31" s="15">
        <f t="shared" si="3"/>
        <v>51033800</v>
      </c>
    </row>
    <row r="32" spans="1:11" ht="15.75" customHeight="1" x14ac:dyDescent="0.25">
      <c r="A32" s="16">
        <f t="shared" si="0"/>
        <v>23</v>
      </c>
      <c r="B32" s="17">
        <f t="shared" si="1"/>
        <v>51033800</v>
      </c>
      <c r="C32" s="12" t="s">
        <v>21</v>
      </c>
      <c r="D32" s="13" t="s">
        <v>30</v>
      </c>
      <c r="E32" s="14">
        <f t="shared" si="4"/>
        <v>1243350</v>
      </c>
      <c r="F32" s="15">
        <f t="shared" si="4"/>
        <v>1756650</v>
      </c>
      <c r="G32" s="15">
        <f t="shared" si="4"/>
        <v>3000000</v>
      </c>
      <c r="H32" s="15"/>
      <c r="I32" s="15"/>
      <c r="J32" s="15"/>
      <c r="K32" s="15">
        <f t="shared" si="3"/>
        <v>49790450</v>
      </c>
    </row>
    <row r="33" spans="1:11" ht="15.75" customHeight="1" x14ac:dyDescent="0.25">
      <c r="A33" s="16">
        <f t="shared" si="0"/>
        <v>24</v>
      </c>
      <c r="B33" s="17">
        <f t="shared" si="1"/>
        <v>49790450</v>
      </c>
      <c r="C33" s="12" t="s">
        <v>22</v>
      </c>
      <c r="D33" s="13" t="s">
        <v>30</v>
      </c>
      <c r="E33" s="14">
        <f t="shared" si="4"/>
        <v>1243350</v>
      </c>
      <c r="F33" s="15">
        <f t="shared" si="4"/>
        <v>1756650</v>
      </c>
      <c r="G33" s="15">
        <f t="shared" si="4"/>
        <v>3000000</v>
      </c>
      <c r="H33" s="15"/>
      <c r="I33" s="15"/>
      <c r="J33" s="15"/>
      <c r="K33" s="15">
        <f t="shared" si="3"/>
        <v>48547100</v>
      </c>
    </row>
    <row r="34" spans="1:11" ht="15.75" customHeight="1" x14ac:dyDescent="0.25">
      <c r="A34" s="16">
        <f t="shared" si="0"/>
        <v>25</v>
      </c>
      <c r="B34" s="17">
        <f t="shared" si="1"/>
        <v>48547100</v>
      </c>
      <c r="C34" s="12" t="s">
        <v>23</v>
      </c>
      <c r="D34" s="13" t="s">
        <v>30</v>
      </c>
      <c r="E34" s="14">
        <f t="shared" si="4"/>
        <v>1243350</v>
      </c>
      <c r="F34" s="15">
        <f t="shared" si="4"/>
        <v>1756650</v>
      </c>
      <c r="G34" s="15">
        <f t="shared" si="4"/>
        <v>3000000</v>
      </c>
      <c r="H34" s="15"/>
      <c r="I34" s="15"/>
      <c r="J34" s="15"/>
      <c r="K34" s="15">
        <f t="shared" si="3"/>
        <v>47303750</v>
      </c>
    </row>
    <row r="35" spans="1:11" ht="15.75" customHeight="1" x14ac:dyDescent="0.25">
      <c r="A35" s="16">
        <f t="shared" si="0"/>
        <v>26</v>
      </c>
      <c r="B35" s="17">
        <f t="shared" si="1"/>
        <v>47303750</v>
      </c>
      <c r="C35" s="12" t="s">
        <v>24</v>
      </c>
      <c r="D35" s="13" t="s">
        <v>30</v>
      </c>
      <c r="E35" s="14">
        <f t="shared" si="4"/>
        <v>1243350</v>
      </c>
      <c r="F35" s="15">
        <f t="shared" si="4"/>
        <v>1756650</v>
      </c>
      <c r="G35" s="15">
        <f t="shared" si="4"/>
        <v>3000000</v>
      </c>
      <c r="H35" s="15"/>
      <c r="I35" s="15"/>
      <c r="J35" s="15"/>
      <c r="K35" s="15">
        <f t="shared" si="3"/>
        <v>46060400</v>
      </c>
    </row>
    <row r="36" spans="1:11" ht="15.75" customHeight="1" x14ac:dyDescent="0.25">
      <c r="A36" s="16">
        <f t="shared" si="0"/>
        <v>27</v>
      </c>
      <c r="B36" s="17">
        <f t="shared" si="1"/>
        <v>46060400</v>
      </c>
      <c r="C36" s="12" t="s">
        <v>25</v>
      </c>
      <c r="D36" s="13" t="s">
        <v>30</v>
      </c>
      <c r="E36" s="14">
        <f t="shared" si="4"/>
        <v>1243350</v>
      </c>
      <c r="F36" s="15">
        <f t="shared" si="4"/>
        <v>1756650</v>
      </c>
      <c r="G36" s="15">
        <f t="shared" si="4"/>
        <v>3000000</v>
      </c>
      <c r="H36" s="15"/>
      <c r="I36" s="15"/>
      <c r="J36" s="15"/>
      <c r="K36" s="15">
        <f t="shared" si="3"/>
        <v>44817050</v>
      </c>
    </row>
    <row r="37" spans="1:11" ht="15.75" customHeight="1" x14ac:dyDescent="0.25">
      <c r="A37" s="16">
        <f t="shared" si="0"/>
        <v>28</v>
      </c>
      <c r="B37" s="17">
        <f t="shared" si="1"/>
        <v>44817050</v>
      </c>
      <c r="C37" s="12" t="s">
        <v>26</v>
      </c>
      <c r="D37" s="13" t="s">
        <v>30</v>
      </c>
      <c r="E37" s="14">
        <f t="shared" si="4"/>
        <v>1243350</v>
      </c>
      <c r="F37" s="15">
        <f t="shared" si="4"/>
        <v>1756650</v>
      </c>
      <c r="G37" s="15">
        <f t="shared" si="4"/>
        <v>3000000</v>
      </c>
      <c r="H37" s="15"/>
      <c r="I37" s="15"/>
      <c r="J37" s="15"/>
      <c r="K37" s="15">
        <f t="shared" si="3"/>
        <v>43573700</v>
      </c>
    </row>
    <row r="38" spans="1:11" ht="15.75" customHeight="1" x14ac:dyDescent="0.25">
      <c r="A38" s="16">
        <f t="shared" si="0"/>
        <v>29</v>
      </c>
      <c r="B38" s="17">
        <f t="shared" si="1"/>
        <v>43573700</v>
      </c>
      <c r="C38" s="12" t="s">
        <v>16</v>
      </c>
      <c r="D38" s="13" t="s">
        <v>30</v>
      </c>
      <c r="E38" s="14">
        <f t="shared" si="4"/>
        <v>1243350</v>
      </c>
      <c r="F38" s="15">
        <f t="shared" si="4"/>
        <v>1756650</v>
      </c>
      <c r="G38" s="15">
        <f t="shared" si="4"/>
        <v>3000000</v>
      </c>
      <c r="H38" s="15"/>
      <c r="I38" s="15"/>
      <c r="J38" s="15">
        <v>4000000</v>
      </c>
      <c r="K38" s="15">
        <f t="shared" si="3"/>
        <v>38330350</v>
      </c>
    </row>
    <row r="39" spans="1:11" ht="15.75" customHeight="1" x14ac:dyDescent="0.25">
      <c r="A39" s="16">
        <f t="shared" si="0"/>
        <v>30</v>
      </c>
      <c r="B39" s="17">
        <f t="shared" si="1"/>
        <v>38330350</v>
      </c>
      <c r="C39" s="12" t="s">
        <v>17</v>
      </c>
      <c r="D39" s="13" t="s">
        <v>31</v>
      </c>
      <c r="E39" s="14">
        <f t="shared" si="4"/>
        <v>1243350</v>
      </c>
      <c r="F39" s="15">
        <f t="shared" si="4"/>
        <v>1756650</v>
      </c>
      <c r="G39" s="15">
        <f t="shared" si="4"/>
        <v>3000000</v>
      </c>
      <c r="H39" s="15"/>
      <c r="I39" s="15"/>
      <c r="J39" s="15"/>
      <c r="K39" s="15">
        <f t="shared" si="3"/>
        <v>37087000</v>
      </c>
    </row>
    <row r="40" spans="1:11" ht="15.75" customHeight="1" x14ac:dyDescent="0.25">
      <c r="A40" s="16">
        <f t="shared" si="0"/>
        <v>31</v>
      </c>
      <c r="B40" s="17">
        <f t="shared" si="1"/>
        <v>37087000</v>
      </c>
      <c r="C40" s="12" t="s">
        <v>18</v>
      </c>
      <c r="D40" s="13" t="s">
        <v>31</v>
      </c>
      <c r="E40" s="14">
        <f t="shared" si="4"/>
        <v>1243350</v>
      </c>
      <c r="F40" s="15">
        <f t="shared" si="4"/>
        <v>1756650</v>
      </c>
      <c r="G40" s="15">
        <f t="shared" si="4"/>
        <v>3000000</v>
      </c>
      <c r="H40" s="15"/>
      <c r="I40" s="15"/>
      <c r="J40" s="15"/>
      <c r="K40" s="15">
        <f t="shared" si="3"/>
        <v>35843650</v>
      </c>
    </row>
    <row r="41" spans="1:11" ht="15.75" customHeight="1" x14ac:dyDescent="0.25">
      <c r="A41" s="16">
        <f t="shared" si="0"/>
        <v>32</v>
      </c>
      <c r="B41" s="17">
        <f t="shared" si="1"/>
        <v>35843650</v>
      </c>
      <c r="C41" s="12" t="s">
        <v>27</v>
      </c>
      <c r="D41" s="13" t="s">
        <v>31</v>
      </c>
      <c r="E41" s="14">
        <f t="shared" si="4"/>
        <v>1243350</v>
      </c>
      <c r="F41" s="15">
        <f t="shared" si="4"/>
        <v>1756650</v>
      </c>
      <c r="G41" s="15">
        <f t="shared" si="4"/>
        <v>3000000</v>
      </c>
      <c r="H41" s="15"/>
      <c r="I41" s="15"/>
      <c r="J41" s="15"/>
      <c r="K41" s="15">
        <f t="shared" si="3"/>
        <v>34600300</v>
      </c>
    </row>
    <row r="42" spans="1:11" ht="15.75" customHeight="1" x14ac:dyDescent="0.25">
      <c r="A42" s="16">
        <f t="shared" si="0"/>
        <v>33</v>
      </c>
      <c r="B42" s="17">
        <f t="shared" si="1"/>
        <v>34600300</v>
      </c>
      <c r="C42" s="12" t="s">
        <v>19</v>
      </c>
      <c r="D42" s="13" t="s">
        <v>31</v>
      </c>
      <c r="E42" s="14">
        <f t="shared" si="4"/>
        <v>1243350</v>
      </c>
      <c r="F42" s="15">
        <f t="shared" si="4"/>
        <v>1756650</v>
      </c>
      <c r="G42" s="15">
        <f t="shared" si="4"/>
        <v>3000000</v>
      </c>
      <c r="H42" s="15">
        <v>26000000</v>
      </c>
      <c r="I42" s="15"/>
      <c r="J42" s="15"/>
      <c r="K42" s="15">
        <f t="shared" si="3"/>
        <v>7356950</v>
      </c>
    </row>
    <row r="43" spans="1:11" ht="15.75" customHeight="1" x14ac:dyDescent="0.25">
      <c r="A43" s="16">
        <f t="shared" si="0"/>
        <v>34</v>
      </c>
      <c r="B43" s="17">
        <f t="shared" si="1"/>
        <v>7356950</v>
      </c>
      <c r="C43" s="12" t="s">
        <v>20</v>
      </c>
      <c r="D43" s="13" t="s">
        <v>31</v>
      </c>
      <c r="E43" s="14">
        <f t="shared" ref="E43:G58" si="5">+E42</f>
        <v>1243350</v>
      </c>
      <c r="F43" s="15">
        <f t="shared" si="5"/>
        <v>1756650</v>
      </c>
      <c r="G43" s="15">
        <f t="shared" si="5"/>
        <v>3000000</v>
      </c>
      <c r="H43" s="31"/>
      <c r="I43" s="15">
        <v>4000000</v>
      </c>
      <c r="J43" s="15"/>
      <c r="K43" s="15">
        <f t="shared" si="3"/>
        <v>2113600</v>
      </c>
    </row>
    <row r="44" spans="1:11" ht="15.75" customHeight="1" x14ac:dyDescent="0.25">
      <c r="A44" s="16">
        <f t="shared" si="0"/>
        <v>35</v>
      </c>
      <c r="B44" s="17">
        <f t="shared" si="1"/>
        <v>2113600</v>
      </c>
      <c r="C44" s="30" t="s">
        <v>21</v>
      </c>
      <c r="D44" s="13" t="s">
        <v>31</v>
      </c>
      <c r="E44" s="14">
        <f t="shared" si="5"/>
        <v>1243350</v>
      </c>
      <c r="F44" s="15">
        <f t="shared" si="5"/>
        <v>1756650</v>
      </c>
      <c r="G44" s="15">
        <f t="shared" si="5"/>
        <v>3000000</v>
      </c>
      <c r="H44" s="15"/>
      <c r="I44" s="15"/>
      <c r="J44" s="15"/>
      <c r="K44" s="15">
        <f t="shared" si="3"/>
        <v>870250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870250</v>
      </c>
      <c r="C45" s="30" t="s">
        <v>22</v>
      </c>
      <c r="D45" s="41" t="s">
        <v>31</v>
      </c>
      <c r="E45" s="14">
        <f t="shared" si="5"/>
        <v>1243350</v>
      </c>
      <c r="F45" s="32">
        <f t="shared" si="5"/>
        <v>1756650</v>
      </c>
      <c r="G45" s="32">
        <f t="shared" si="5"/>
        <v>3000000</v>
      </c>
      <c r="H45" s="32"/>
      <c r="I45" s="32"/>
      <c r="J45" s="32"/>
      <c r="K45" s="15">
        <f t="shared" si="3"/>
        <v>-373100</v>
      </c>
    </row>
    <row r="46" spans="1:11" ht="15.75" x14ac:dyDescent="0.25">
      <c r="A46" s="16">
        <f t="shared" si="0"/>
        <v>37</v>
      </c>
      <c r="B46" s="17">
        <f t="shared" si="1"/>
        <v>-373100</v>
      </c>
      <c r="C46" s="12" t="s">
        <v>23</v>
      </c>
      <c r="D46" s="13" t="s">
        <v>31</v>
      </c>
      <c r="E46" s="14">
        <f t="shared" si="5"/>
        <v>1243350</v>
      </c>
      <c r="F46" s="15">
        <f t="shared" si="5"/>
        <v>1756650</v>
      </c>
      <c r="G46" s="15">
        <f t="shared" si="5"/>
        <v>3000000</v>
      </c>
      <c r="H46" s="15"/>
      <c r="I46" s="15"/>
      <c r="J46" s="15"/>
      <c r="K46" s="15">
        <f t="shared" si="3"/>
        <v>-1616450</v>
      </c>
    </row>
    <row r="47" spans="1:11" ht="15.75" x14ac:dyDescent="0.25">
      <c r="A47" s="16">
        <f t="shared" si="0"/>
        <v>38</v>
      </c>
      <c r="B47" s="17">
        <f t="shared" si="1"/>
        <v>-1616450</v>
      </c>
      <c r="C47" s="12" t="s">
        <v>24</v>
      </c>
      <c r="D47" s="13" t="s">
        <v>31</v>
      </c>
      <c r="E47" s="14">
        <f t="shared" si="5"/>
        <v>1243350</v>
      </c>
      <c r="F47" s="15">
        <f t="shared" si="5"/>
        <v>1756650</v>
      </c>
      <c r="G47" s="15">
        <f t="shared" si="5"/>
        <v>3000000</v>
      </c>
      <c r="H47" s="15"/>
      <c r="I47" s="15"/>
      <c r="J47" s="15"/>
      <c r="K47" s="15">
        <f t="shared" si="3"/>
        <v>-2859800</v>
      </c>
    </row>
    <row r="48" spans="1:11" ht="15.75" x14ac:dyDescent="0.25">
      <c r="A48" s="16">
        <f t="shared" si="0"/>
        <v>39</v>
      </c>
      <c r="B48" s="17">
        <f t="shared" si="1"/>
        <v>-2859800</v>
      </c>
      <c r="C48" s="12" t="s">
        <v>25</v>
      </c>
      <c r="D48" s="13" t="s">
        <v>31</v>
      </c>
      <c r="E48" s="14">
        <f t="shared" si="5"/>
        <v>1243350</v>
      </c>
      <c r="F48" s="15">
        <f t="shared" si="5"/>
        <v>1756650</v>
      </c>
      <c r="G48" s="15">
        <f t="shared" si="5"/>
        <v>3000000</v>
      </c>
      <c r="H48" s="15"/>
      <c r="I48" s="15"/>
      <c r="J48" s="15"/>
      <c r="K48" s="15">
        <f t="shared" si="3"/>
        <v>-4103150</v>
      </c>
    </row>
    <row r="49" spans="1:11" ht="15.75" x14ac:dyDescent="0.25">
      <c r="A49" s="16">
        <f t="shared" si="0"/>
        <v>40</v>
      </c>
      <c r="B49" s="17">
        <f t="shared" si="1"/>
        <v>-4103150</v>
      </c>
      <c r="C49" s="12" t="s">
        <v>26</v>
      </c>
      <c r="D49" s="13" t="s">
        <v>31</v>
      </c>
      <c r="E49" s="14">
        <f t="shared" si="5"/>
        <v>1243350</v>
      </c>
      <c r="F49" s="15">
        <f t="shared" si="5"/>
        <v>1756650</v>
      </c>
      <c r="G49" s="15">
        <f t="shared" si="5"/>
        <v>3000000</v>
      </c>
      <c r="H49" s="15"/>
      <c r="I49" s="15"/>
      <c r="J49" s="15"/>
      <c r="K49" s="15">
        <f t="shared" si="3"/>
        <v>-5346500</v>
      </c>
    </row>
    <row r="50" spans="1:11" ht="15.75" x14ac:dyDescent="0.25">
      <c r="A50" s="16">
        <f t="shared" si="0"/>
        <v>41</v>
      </c>
      <c r="B50" s="17">
        <f t="shared" si="1"/>
        <v>-5346500</v>
      </c>
      <c r="C50" s="12" t="s">
        <v>16</v>
      </c>
      <c r="D50" s="13" t="s">
        <v>31</v>
      </c>
      <c r="E50" s="14">
        <f t="shared" si="5"/>
        <v>1243350</v>
      </c>
      <c r="F50" s="15">
        <f t="shared" si="5"/>
        <v>1756650</v>
      </c>
      <c r="G50" s="15">
        <f t="shared" si="5"/>
        <v>3000000</v>
      </c>
      <c r="H50" s="15"/>
      <c r="I50" s="15"/>
      <c r="J50" s="15"/>
      <c r="K50" s="15">
        <f t="shared" si="3"/>
        <v>-6589850</v>
      </c>
    </row>
    <row r="51" spans="1:11" ht="15.75" x14ac:dyDescent="0.25">
      <c r="A51" s="16">
        <f t="shared" si="0"/>
        <v>42</v>
      </c>
      <c r="B51" s="17">
        <f t="shared" si="1"/>
        <v>-6589850</v>
      </c>
      <c r="C51" s="12" t="s">
        <v>17</v>
      </c>
      <c r="D51" s="13" t="s">
        <v>36</v>
      </c>
      <c r="E51" s="14">
        <f t="shared" si="5"/>
        <v>1243350</v>
      </c>
      <c r="F51" s="15">
        <f t="shared" si="5"/>
        <v>1756650</v>
      </c>
      <c r="G51" s="15">
        <f t="shared" si="5"/>
        <v>3000000</v>
      </c>
      <c r="H51" s="15"/>
      <c r="I51" s="15"/>
      <c r="J51" s="15"/>
      <c r="K51" s="15">
        <f t="shared" si="3"/>
        <v>-7833200</v>
      </c>
    </row>
    <row r="52" spans="1:11" ht="15.75" x14ac:dyDescent="0.25">
      <c r="A52" s="16">
        <f t="shared" si="0"/>
        <v>43</v>
      </c>
      <c r="B52" s="17">
        <f t="shared" si="1"/>
        <v>-7833200</v>
      </c>
      <c r="C52" s="12" t="s">
        <v>18</v>
      </c>
      <c r="D52" s="13" t="s">
        <v>36</v>
      </c>
      <c r="E52" s="14">
        <f t="shared" si="5"/>
        <v>1243350</v>
      </c>
      <c r="F52" s="15">
        <f t="shared" si="5"/>
        <v>1756650</v>
      </c>
      <c r="G52" s="15">
        <f t="shared" si="5"/>
        <v>3000000</v>
      </c>
      <c r="H52" s="15"/>
      <c r="I52" s="15"/>
      <c r="J52" s="15"/>
      <c r="K52" s="15">
        <f t="shared" si="3"/>
        <v>-9076550</v>
      </c>
    </row>
    <row r="53" spans="1:11" ht="15.75" x14ac:dyDescent="0.25">
      <c r="A53" s="16">
        <f t="shared" si="0"/>
        <v>44</v>
      </c>
      <c r="B53" s="17">
        <f t="shared" si="1"/>
        <v>-9076550</v>
      </c>
      <c r="C53" s="12" t="s">
        <v>27</v>
      </c>
      <c r="D53" s="13" t="s">
        <v>36</v>
      </c>
      <c r="E53" s="14">
        <f t="shared" si="5"/>
        <v>1243350</v>
      </c>
      <c r="F53" s="15">
        <f t="shared" si="5"/>
        <v>1756650</v>
      </c>
      <c r="G53" s="15">
        <f t="shared" si="5"/>
        <v>3000000</v>
      </c>
      <c r="H53" s="15"/>
      <c r="I53" s="15"/>
      <c r="J53" s="15"/>
      <c r="K53" s="15">
        <f t="shared" si="3"/>
        <v>-10319900</v>
      </c>
    </row>
    <row r="54" spans="1:11" ht="15.75" x14ac:dyDescent="0.25">
      <c r="A54" s="16">
        <f t="shared" si="0"/>
        <v>45</v>
      </c>
      <c r="B54" s="17">
        <f t="shared" si="1"/>
        <v>-10319900</v>
      </c>
      <c r="C54" s="12" t="s">
        <v>19</v>
      </c>
      <c r="D54" s="13" t="s">
        <v>36</v>
      </c>
      <c r="E54" s="14">
        <f t="shared" si="5"/>
        <v>1243350</v>
      </c>
      <c r="F54" s="15">
        <f t="shared" si="5"/>
        <v>1756650</v>
      </c>
      <c r="G54" s="15">
        <f t="shared" si="5"/>
        <v>3000000</v>
      </c>
      <c r="H54" s="15"/>
      <c r="I54" s="15"/>
      <c r="J54" s="15"/>
      <c r="K54" s="15">
        <f t="shared" si="3"/>
        <v>-11563250</v>
      </c>
    </row>
    <row r="55" spans="1:11" ht="15.75" x14ac:dyDescent="0.25">
      <c r="A55" s="16">
        <f t="shared" si="0"/>
        <v>46</v>
      </c>
      <c r="B55" s="17">
        <f t="shared" si="1"/>
        <v>-11563250</v>
      </c>
      <c r="C55" s="12" t="s">
        <v>20</v>
      </c>
      <c r="D55" s="13" t="s">
        <v>36</v>
      </c>
      <c r="E55" s="14">
        <f t="shared" si="5"/>
        <v>1243350</v>
      </c>
      <c r="F55" s="15">
        <f t="shared" si="5"/>
        <v>1756650</v>
      </c>
      <c r="G55" s="15">
        <f t="shared" si="5"/>
        <v>3000000</v>
      </c>
      <c r="H55" s="31"/>
      <c r="I55" s="15"/>
      <c r="J55" s="15"/>
      <c r="K55" s="15">
        <f t="shared" si="3"/>
        <v>-12806600</v>
      </c>
    </row>
    <row r="56" spans="1:11" ht="15.75" x14ac:dyDescent="0.25">
      <c r="A56" s="16">
        <f t="shared" si="0"/>
        <v>47</v>
      </c>
      <c r="B56" s="17">
        <f t="shared" si="1"/>
        <v>-12806600</v>
      </c>
      <c r="C56" s="30" t="s">
        <v>21</v>
      </c>
      <c r="D56" s="13" t="s">
        <v>36</v>
      </c>
      <c r="E56" s="14">
        <f t="shared" si="5"/>
        <v>1243350</v>
      </c>
      <c r="F56" s="15">
        <f t="shared" si="5"/>
        <v>1756650</v>
      </c>
      <c r="G56" s="15">
        <f t="shared" si="5"/>
        <v>3000000</v>
      </c>
      <c r="H56" s="15"/>
      <c r="I56" s="15"/>
      <c r="J56" s="15"/>
      <c r="K56" s="15">
        <f t="shared" si="3"/>
        <v>-14049950</v>
      </c>
    </row>
    <row r="57" spans="1:11" ht="15.75" x14ac:dyDescent="0.25">
      <c r="A57" s="16">
        <f t="shared" si="0"/>
        <v>48</v>
      </c>
      <c r="B57" s="17">
        <f t="shared" si="1"/>
        <v>-14049950</v>
      </c>
      <c r="C57" s="12" t="s">
        <v>22</v>
      </c>
      <c r="D57" s="13" t="s">
        <v>36</v>
      </c>
      <c r="E57" s="14">
        <f t="shared" si="5"/>
        <v>1243350</v>
      </c>
      <c r="F57" s="15">
        <f t="shared" si="5"/>
        <v>1756650</v>
      </c>
      <c r="G57" s="15">
        <f t="shared" si="5"/>
        <v>3000000</v>
      </c>
      <c r="H57" s="15"/>
      <c r="I57" s="15"/>
      <c r="J57" s="15"/>
      <c r="K57" s="15">
        <f t="shared" si="3"/>
        <v>-15293300</v>
      </c>
    </row>
    <row r="58" spans="1:11" ht="15.75" x14ac:dyDescent="0.25">
      <c r="A58" s="16">
        <f t="shared" si="0"/>
        <v>49</v>
      </c>
      <c r="B58" s="17">
        <f t="shared" si="1"/>
        <v>-15293300</v>
      </c>
      <c r="C58" s="12" t="s">
        <v>23</v>
      </c>
      <c r="D58" s="13" t="s">
        <v>36</v>
      </c>
      <c r="E58" s="14">
        <f t="shared" si="5"/>
        <v>1243350</v>
      </c>
      <c r="F58" s="15">
        <f t="shared" si="5"/>
        <v>1756650</v>
      </c>
      <c r="G58" s="15">
        <f t="shared" si="5"/>
        <v>3000000</v>
      </c>
      <c r="H58" s="15"/>
      <c r="I58" s="15"/>
      <c r="J58" s="15"/>
      <c r="K58" s="15">
        <f t="shared" si="3"/>
        <v>-16536650</v>
      </c>
    </row>
    <row r="59" spans="1:11" ht="15.75" x14ac:dyDescent="0.25">
      <c r="A59" s="16">
        <f t="shared" si="0"/>
        <v>50</v>
      </c>
      <c r="B59" s="17">
        <f t="shared" si="1"/>
        <v>-16536650</v>
      </c>
      <c r="C59" s="12" t="s">
        <v>24</v>
      </c>
      <c r="D59" s="13" t="s">
        <v>36</v>
      </c>
      <c r="E59" s="14">
        <f t="shared" ref="E59:G74" si="6">+E58</f>
        <v>1243350</v>
      </c>
      <c r="F59" s="15">
        <f t="shared" si="6"/>
        <v>1756650</v>
      </c>
      <c r="G59" s="15">
        <f t="shared" si="6"/>
        <v>3000000</v>
      </c>
      <c r="H59" s="15"/>
      <c r="I59" s="15"/>
      <c r="J59" s="15"/>
      <c r="K59" s="15">
        <f t="shared" si="3"/>
        <v>-17780000</v>
      </c>
    </row>
    <row r="60" spans="1:11" ht="15.75" x14ac:dyDescent="0.25">
      <c r="A60" s="16">
        <f t="shared" si="0"/>
        <v>51</v>
      </c>
      <c r="B60" s="17">
        <f t="shared" si="1"/>
        <v>-17780000</v>
      </c>
      <c r="C60" s="12" t="s">
        <v>25</v>
      </c>
      <c r="D60" s="13" t="s">
        <v>36</v>
      </c>
      <c r="E60" s="14">
        <f t="shared" si="6"/>
        <v>1243350</v>
      </c>
      <c r="F60" s="15">
        <f t="shared" si="6"/>
        <v>1756650</v>
      </c>
      <c r="G60" s="15">
        <f t="shared" si="6"/>
        <v>3000000</v>
      </c>
      <c r="H60" s="15"/>
      <c r="I60" s="15"/>
      <c r="J60" s="15"/>
      <c r="K60" s="15">
        <f t="shared" si="3"/>
        <v>-19023350</v>
      </c>
    </row>
    <row r="61" spans="1:11" ht="15.75" x14ac:dyDescent="0.25">
      <c r="A61" s="16">
        <f t="shared" si="0"/>
        <v>52</v>
      </c>
      <c r="B61" s="17">
        <f t="shared" si="1"/>
        <v>-19023350</v>
      </c>
      <c r="C61" s="12" t="s">
        <v>26</v>
      </c>
      <c r="D61" s="13" t="s">
        <v>36</v>
      </c>
      <c r="E61" s="14">
        <f t="shared" si="6"/>
        <v>1243350</v>
      </c>
      <c r="F61" s="15">
        <f t="shared" si="6"/>
        <v>1756650</v>
      </c>
      <c r="G61" s="15">
        <f t="shared" si="6"/>
        <v>3000000</v>
      </c>
      <c r="H61" s="15"/>
      <c r="I61" s="15"/>
      <c r="J61" s="15"/>
      <c r="K61" s="15">
        <f t="shared" si="3"/>
        <v>-20266700</v>
      </c>
    </row>
    <row r="62" spans="1:11" ht="15.75" x14ac:dyDescent="0.25">
      <c r="A62" s="16">
        <f t="shared" si="0"/>
        <v>53</v>
      </c>
      <c r="B62" s="17">
        <f t="shared" si="1"/>
        <v>-20266700</v>
      </c>
      <c r="C62" s="12" t="s">
        <v>16</v>
      </c>
      <c r="D62" s="13" t="s">
        <v>36</v>
      </c>
      <c r="E62" s="14">
        <f t="shared" si="6"/>
        <v>1243350</v>
      </c>
      <c r="F62" s="15">
        <f t="shared" si="6"/>
        <v>1756650</v>
      </c>
      <c r="G62" s="15">
        <f t="shared" si="6"/>
        <v>3000000</v>
      </c>
      <c r="H62" s="15"/>
      <c r="I62" s="15"/>
      <c r="J62" s="15"/>
      <c r="K62" s="15">
        <f t="shared" si="3"/>
        <v>-21510050</v>
      </c>
    </row>
    <row r="63" spans="1:11" ht="15.75" x14ac:dyDescent="0.25">
      <c r="A63" s="16">
        <f t="shared" si="0"/>
        <v>54</v>
      </c>
      <c r="B63" s="17">
        <f t="shared" si="1"/>
        <v>-21510050</v>
      </c>
      <c r="C63" s="12" t="s">
        <v>17</v>
      </c>
      <c r="D63" s="13" t="s">
        <v>61</v>
      </c>
      <c r="E63" s="14">
        <f t="shared" si="6"/>
        <v>1243350</v>
      </c>
      <c r="F63" s="15">
        <f t="shared" si="6"/>
        <v>1756650</v>
      </c>
      <c r="G63" s="15">
        <f t="shared" si="6"/>
        <v>3000000</v>
      </c>
      <c r="H63" s="15"/>
      <c r="I63" s="15"/>
      <c r="J63" s="15"/>
      <c r="K63" s="15">
        <f t="shared" si="3"/>
        <v>-22753400</v>
      </c>
    </row>
    <row r="64" spans="1:11" ht="15.75" x14ac:dyDescent="0.25">
      <c r="A64" s="16">
        <f t="shared" si="0"/>
        <v>55</v>
      </c>
      <c r="B64" s="17">
        <f t="shared" si="1"/>
        <v>-22753400</v>
      </c>
      <c r="C64" s="12" t="s">
        <v>18</v>
      </c>
      <c r="D64" s="13" t="s">
        <v>61</v>
      </c>
      <c r="E64" s="14">
        <f t="shared" si="6"/>
        <v>1243350</v>
      </c>
      <c r="F64" s="15">
        <f t="shared" si="6"/>
        <v>1756650</v>
      </c>
      <c r="G64" s="15">
        <f t="shared" si="6"/>
        <v>3000000</v>
      </c>
      <c r="H64" s="15"/>
      <c r="I64" s="15"/>
      <c r="J64" s="15"/>
      <c r="K64" s="15">
        <f t="shared" si="3"/>
        <v>-23996750</v>
      </c>
    </row>
    <row r="65" spans="1:11" ht="15.75" x14ac:dyDescent="0.25">
      <c r="A65" s="16">
        <f t="shared" si="0"/>
        <v>56</v>
      </c>
      <c r="B65" s="17">
        <f t="shared" si="1"/>
        <v>-23996750</v>
      </c>
      <c r="C65" s="12" t="s">
        <v>27</v>
      </c>
      <c r="D65" s="13" t="s">
        <v>61</v>
      </c>
      <c r="E65" s="14">
        <f t="shared" si="6"/>
        <v>1243350</v>
      </c>
      <c r="F65" s="15">
        <f t="shared" si="6"/>
        <v>1756650</v>
      </c>
      <c r="G65" s="15">
        <f t="shared" si="6"/>
        <v>3000000</v>
      </c>
      <c r="H65" s="15"/>
      <c r="I65" s="15"/>
      <c r="J65" s="15"/>
      <c r="K65" s="15">
        <f t="shared" si="3"/>
        <v>-25240100</v>
      </c>
    </row>
    <row r="66" spans="1:11" ht="15.75" x14ac:dyDescent="0.25">
      <c r="A66" s="16">
        <f t="shared" si="0"/>
        <v>57</v>
      </c>
      <c r="B66" s="17">
        <f t="shared" si="1"/>
        <v>-25240100</v>
      </c>
      <c r="C66" s="12" t="s">
        <v>19</v>
      </c>
      <c r="D66" s="13" t="s">
        <v>61</v>
      </c>
      <c r="E66" s="14">
        <f t="shared" si="6"/>
        <v>1243350</v>
      </c>
      <c r="F66" s="15">
        <f t="shared" si="6"/>
        <v>1756650</v>
      </c>
      <c r="G66" s="15">
        <f t="shared" si="6"/>
        <v>3000000</v>
      </c>
      <c r="H66" s="15"/>
      <c r="I66" s="15"/>
      <c r="J66" s="15"/>
      <c r="K66" s="15">
        <f t="shared" si="3"/>
        <v>-26483450</v>
      </c>
    </row>
    <row r="67" spans="1:11" ht="15.75" x14ac:dyDescent="0.25">
      <c r="A67" s="16">
        <f t="shared" si="0"/>
        <v>58</v>
      </c>
      <c r="B67" s="17">
        <f t="shared" si="1"/>
        <v>-26483450</v>
      </c>
      <c r="C67" s="12" t="s">
        <v>20</v>
      </c>
      <c r="D67" s="13" t="s">
        <v>61</v>
      </c>
      <c r="E67" s="14">
        <f t="shared" si="6"/>
        <v>1243350</v>
      </c>
      <c r="F67" s="15">
        <f t="shared" si="6"/>
        <v>1756650</v>
      </c>
      <c r="G67" s="15">
        <f t="shared" si="6"/>
        <v>3000000</v>
      </c>
      <c r="H67" s="31"/>
      <c r="I67" s="15"/>
      <c r="J67" s="15"/>
      <c r="K67" s="15">
        <f t="shared" si="3"/>
        <v>-27726800</v>
      </c>
    </row>
    <row r="68" spans="1:11" ht="15.75" x14ac:dyDescent="0.25">
      <c r="A68" s="16">
        <f t="shared" si="0"/>
        <v>59</v>
      </c>
      <c r="B68" s="17">
        <f t="shared" si="1"/>
        <v>-27726800</v>
      </c>
      <c r="C68" s="30" t="s">
        <v>21</v>
      </c>
      <c r="D68" s="13" t="s">
        <v>61</v>
      </c>
      <c r="E68" s="14">
        <f t="shared" si="6"/>
        <v>1243350</v>
      </c>
      <c r="F68" s="15">
        <f t="shared" si="6"/>
        <v>1756650</v>
      </c>
      <c r="G68" s="15">
        <f t="shared" si="6"/>
        <v>3000000</v>
      </c>
      <c r="H68" s="15"/>
      <c r="I68" s="15"/>
      <c r="J68" s="15"/>
      <c r="K68" s="15">
        <f t="shared" si="3"/>
        <v>-28970150</v>
      </c>
    </row>
    <row r="69" spans="1:11" ht="15.75" x14ac:dyDescent="0.25">
      <c r="A69" s="16">
        <f t="shared" si="0"/>
        <v>60</v>
      </c>
      <c r="B69" s="17">
        <f t="shared" si="1"/>
        <v>-28970150</v>
      </c>
      <c r="C69" s="12" t="s">
        <v>22</v>
      </c>
      <c r="D69" s="13" t="s">
        <v>61</v>
      </c>
      <c r="E69" s="14">
        <f t="shared" si="6"/>
        <v>1243350</v>
      </c>
      <c r="F69" s="15">
        <f t="shared" si="6"/>
        <v>1756650</v>
      </c>
      <c r="G69" s="15">
        <f t="shared" si="6"/>
        <v>3000000</v>
      </c>
      <c r="H69" s="15"/>
      <c r="I69" s="15"/>
      <c r="J69" s="15"/>
      <c r="K69" s="15">
        <f t="shared" si="3"/>
        <v>-30213500</v>
      </c>
    </row>
    <row r="70" spans="1:11" ht="15.75" x14ac:dyDescent="0.25">
      <c r="A70" s="16">
        <f t="shared" si="0"/>
        <v>61</v>
      </c>
      <c r="B70" s="17">
        <f t="shared" si="1"/>
        <v>-30213500</v>
      </c>
      <c r="C70" s="12" t="s">
        <v>23</v>
      </c>
      <c r="D70" s="13" t="s">
        <v>61</v>
      </c>
      <c r="E70" s="14">
        <f t="shared" si="6"/>
        <v>1243350</v>
      </c>
      <c r="F70" s="15">
        <f t="shared" si="6"/>
        <v>1756650</v>
      </c>
      <c r="G70" s="15">
        <f t="shared" si="6"/>
        <v>3000000</v>
      </c>
      <c r="H70" s="15"/>
      <c r="I70" s="15"/>
      <c r="J70" s="15"/>
      <c r="K70" s="15">
        <f t="shared" si="3"/>
        <v>-31456850</v>
      </c>
    </row>
    <row r="71" spans="1:11" ht="15.75" x14ac:dyDescent="0.25">
      <c r="A71" s="16">
        <f t="shared" si="0"/>
        <v>62</v>
      </c>
      <c r="B71" s="17">
        <f t="shared" si="1"/>
        <v>-31456850</v>
      </c>
      <c r="C71" s="12" t="s">
        <v>24</v>
      </c>
      <c r="D71" s="13" t="s">
        <v>61</v>
      </c>
      <c r="E71" s="14">
        <f t="shared" si="6"/>
        <v>1243350</v>
      </c>
      <c r="F71" s="15">
        <f t="shared" si="6"/>
        <v>1756650</v>
      </c>
      <c r="G71" s="15">
        <f t="shared" si="6"/>
        <v>3000000</v>
      </c>
      <c r="H71" s="15"/>
      <c r="I71" s="15"/>
      <c r="J71" s="15"/>
      <c r="K71" s="15">
        <f t="shared" si="3"/>
        <v>-32700200</v>
      </c>
    </row>
    <row r="72" spans="1:11" ht="15.75" x14ac:dyDescent="0.25">
      <c r="A72" s="16">
        <f t="shared" si="0"/>
        <v>63</v>
      </c>
      <c r="B72" s="17">
        <f t="shared" si="1"/>
        <v>-32700200</v>
      </c>
      <c r="C72" s="12" t="s">
        <v>25</v>
      </c>
      <c r="D72" s="13" t="s">
        <v>61</v>
      </c>
      <c r="E72" s="14">
        <f t="shared" si="6"/>
        <v>1243350</v>
      </c>
      <c r="F72" s="15">
        <f t="shared" si="6"/>
        <v>1756650</v>
      </c>
      <c r="G72" s="15">
        <f t="shared" si="6"/>
        <v>3000000</v>
      </c>
      <c r="H72" s="15"/>
      <c r="I72" s="15"/>
      <c r="J72" s="15"/>
      <c r="K72" s="15">
        <f t="shared" si="3"/>
        <v>-33943550</v>
      </c>
    </row>
    <row r="73" spans="1:11" ht="15.75" x14ac:dyDescent="0.25">
      <c r="A73" s="16">
        <f t="shared" si="0"/>
        <v>64</v>
      </c>
      <c r="B73" s="17">
        <f t="shared" si="1"/>
        <v>-33943550</v>
      </c>
      <c r="C73" s="12" t="s">
        <v>26</v>
      </c>
      <c r="D73" s="13" t="s">
        <v>61</v>
      </c>
      <c r="E73" s="14">
        <f t="shared" si="6"/>
        <v>1243350</v>
      </c>
      <c r="F73" s="15">
        <f t="shared" si="6"/>
        <v>1756650</v>
      </c>
      <c r="G73" s="15">
        <f t="shared" si="6"/>
        <v>3000000</v>
      </c>
      <c r="H73" s="15"/>
      <c r="I73" s="15"/>
      <c r="J73" s="15"/>
      <c r="K73" s="15">
        <f t="shared" si="3"/>
        <v>-35186900</v>
      </c>
    </row>
    <row r="74" spans="1:11" ht="15.75" x14ac:dyDescent="0.25">
      <c r="A74" s="16">
        <f t="shared" si="0"/>
        <v>65</v>
      </c>
      <c r="B74" s="17">
        <f t="shared" si="1"/>
        <v>-35186900</v>
      </c>
      <c r="C74" s="12" t="s">
        <v>16</v>
      </c>
      <c r="D74" s="13" t="s">
        <v>61</v>
      </c>
      <c r="E74" s="14">
        <f t="shared" si="6"/>
        <v>1243350</v>
      </c>
      <c r="F74" s="15">
        <f t="shared" si="6"/>
        <v>1756650</v>
      </c>
      <c r="G74" s="15">
        <f t="shared" si="6"/>
        <v>3000000</v>
      </c>
      <c r="H74" s="15"/>
      <c r="I74" s="15"/>
      <c r="J74" s="15"/>
      <c r="K74" s="15">
        <f t="shared" si="3"/>
        <v>-36430250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-36430250</v>
      </c>
      <c r="C75" s="12" t="s">
        <v>17</v>
      </c>
      <c r="D75" s="13" t="s">
        <v>60</v>
      </c>
      <c r="E75" s="14">
        <f t="shared" ref="E75:G80" si="9">+E74</f>
        <v>1243350</v>
      </c>
      <c r="F75" s="15">
        <f t="shared" si="9"/>
        <v>1756650</v>
      </c>
      <c r="G75" s="15">
        <f t="shared" si="9"/>
        <v>3000000</v>
      </c>
      <c r="H75" s="15"/>
      <c r="I75" s="15"/>
      <c r="J75" s="15"/>
      <c r="K75" s="15">
        <f t="shared" ref="K75:K80" si="10">B75-E75-H75-I75-J75</f>
        <v>-37673600</v>
      </c>
    </row>
    <row r="76" spans="1:11" ht="15.75" x14ac:dyDescent="0.25">
      <c r="A76" s="16">
        <f t="shared" si="7"/>
        <v>67</v>
      </c>
      <c r="B76" s="17">
        <f t="shared" si="8"/>
        <v>-37673600</v>
      </c>
      <c r="C76" s="12" t="s">
        <v>18</v>
      </c>
      <c r="D76" s="13" t="s">
        <v>60</v>
      </c>
      <c r="E76" s="14">
        <f t="shared" si="9"/>
        <v>1243350</v>
      </c>
      <c r="F76" s="15">
        <f t="shared" si="9"/>
        <v>1756650</v>
      </c>
      <c r="G76" s="15">
        <f t="shared" si="9"/>
        <v>3000000</v>
      </c>
      <c r="H76" s="15"/>
      <c r="I76" s="15"/>
      <c r="J76" s="15"/>
      <c r="K76" s="15">
        <f t="shared" si="10"/>
        <v>-38916950</v>
      </c>
    </row>
    <row r="77" spans="1:11" ht="15.75" x14ac:dyDescent="0.25">
      <c r="A77" s="16">
        <f t="shared" si="7"/>
        <v>68</v>
      </c>
      <c r="B77" s="17">
        <f t="shared" si="8"/>
        <v>-38916950</v>
      </c>
      <c r="C77" s="12" t="s">
        <v>27</v>
      </c>
      <c r="D77" s="13" t="s">
        <v>60</v>
      </c>
      <c r="E77" s="14">
        <f t="shared" si="9"/>
        <v>1243350</v>
      </c>
      <c r="F77" s="15">
        <f t="shared" si="9"/>
        <v>1756650</v>
      </c>
      <c r="G77" s="15">
        <f t="shared" si="9"/>
        <v>3000000</v>
      </c>
      <c r="H77" s="15"/>
      <c r="I77" s="15"/>
      <c r="J77" s="15"/>
      <c r="K77" s="15">
        <f t="shared" si="10"/>
        <v>-40160300</v>
      </c>
    </row>
    <row r="78" spans="1:11" ht="15.75" x14ac:dyDescent="0.25">
      <c r="A78" s="16">
        <f t="shared" si="7"/>
        <v>69</v>
      </c>
      <c r="B78" s="17">
        <f t="shared" si="8"/>
        <v>-40160300</v>
      </c>
      <c r="C78" s="12" t="s">
        <v>19</v>
      </c>
      <c r="D78" s="13" t="s">
        <v>60</v>
      </c>
      <c r="E78" s="14">
        <f t="shared" si="9"/>
        <v>1243350</v>
      </c>
      <c r="F78" s="15">
        <f t="shared" si="9"/>
        <v>1756650</v>
      </c>
      <c r="G78" s="15">
        <f t="shared" si="9"/>
        <v>3000000</v>
      </c>
      <c r="H78" s="15"/>
      <c r="I78" s="15"/>
      <c r="J78" s="15"/>
      <c r="K78" s="15">
        <f t="shared" si="10"/>
        <v>-41403650</v>
      </c>
    </row>
    <row r="79" spans="1:11" ht="15.75" x14ac:dyDescent="0.25">
      <c r="A79" s="16">
        <f t="shared" si="7"/>
        <v>70</v>
      </c>
      <c r="B79" s="17">
        <f t="shared" si="8"/>
        <v>-41403650</v>
      </c>
      <c r="C79" s="12" t="s">
        <v>20</v>
      </c>
      <c r="D79" s="13" t="s">
        <v>60</v>
      </c>
      <c r="E79" s="14">
        <f t="shared" si="9"/>
        <v>1243350</v>
      </c>
      <c r="F79" s="15">
        <f t="shared" si="9"/>
        <v>1756650</v>
      </c>
      <c r="G79" s="15">
        <f t="shared" si="9"/>
        <v>3000000</v>
      </c>
      <c r="H79" s="15"/>
      <c r="I79" s="15"/>
      <c r="J79" s="15"/>
      <c r="K79" s="15">
        <f t="shared" si="10"/>
        <v>-42647000</v>
      </c>
    </row>
    <row r="80" spans="1:11" ht="15.75" x14ac:dyDescent="0.25">
      <c r="A80" s="16">
        <f t="shared" si="7"/>
        <v>71</v>
      </c>
      <c r="B80" s="17">
        <f t="shared" si="8"/>
        <v>-42647000</v>
      </c>
      <c r="E80" s="14">
        <f t="shared" si="9"/>
        <v>1243350</v>
      </c>
      <c r="F80" s="15">
        <f t="shared" si="9"/>
        <v>1756650</v>
      </c>
      <c r="G80" s="15">
        <f t="shared" si="9"/>
        <v>3000000</v>
      </c>
      <c r="H80" s="15"/>
      <c r="I80" s="15"/>
      <c r="J80" s="15"/>
      <c r="K80" s="15">
        <f t="shared" si="10"/>
        <v>-43890350</v>
      </c>
    </row>
  </sheetData>
  <pageMargins left="0.70866141732283472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130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131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50000000</f>
        <v>50000000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132</v>
      </c>
      <c r="B8" s="1"/>
      <c r="C8" s="1"/>
      <c r="D8" s="2">
        <v>36</v>
      </c>
      <c r="E8" s="7"/>
      <c r="F8" s="8">
        <f>+C5*C6</f>
        <v>600000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50000000</v>
      </c>
      <c r="C10" s="12" t="s">
        <v>23</v>
      </c>
      <c r="D10" s="13" t="s">
        <v>28</v>
      </c>
      <c r="E10" s="14">
        <f>1295000-F10</f>
        <v>695000</v>
      </c>
      <c r="F10" s="18">
        <v>600000</v>
      </c>
      <c r="G10" s="15">
        <f>+E10+F10</f>
        <v>1295000</v>
      </c>
      <c r="H10" s="15"/>
      <c r="I10" s="15"/>
      <c r="J10" s="15"/>
      <c r="K10" s="15">
        <f>B10-E10-H10-I10-J10</f>
        <v>49305000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49305000</v>
      </c>
      <c r="C11" s="12" t="s">
        <v>24</v>
      </c>
      <c r="D11" s="13" t="s">
        <v>28</v>
      </c>
      <c r="E11" s="14">
        <f t="shared" ref="E11:G26" si="2">+E10</f>
        <v>695000</v>
      </c>
      <c r="F11" s="15">
        <f t="shared" si="2"/>
        <v>600000</v>
      </c>
      <c r="G11" s="15">
        <f t="shared" si="2"/>
        <v>1295000</v>
      </c>
      <c r="H11" s="15"/>
      <c r="I11" s="15"/>
      <c r="J11" s="15"/>
      <c r="K11" s="15">
        <f t="shared" ref="K11:K74" si="3">B11-E11-H11-I11-J11</f>
        <v>48610000</v>
      </c>
    </row>
    <row r="12" spans="1:11" ht="15.75" customHeight="1" x14ac:dyDescent="0.25">
      <c r="A12" s="16">
        <f t="shared" si="0"/>
        <v>3</v>
      </c>
      <c r="B12" s="17">
        <f t="shared" si="1"/>
        <v>48610000</v>
      </c>
      <c r="C12" s="12" t="s">
        <v>25</v>
      </c>
      <c r="D12" s="13" t="s">
        <v>28</v>
      </c>
      <c r="E12" s="14">
        <f t="shared" si="2"/>
        <v>695000</v>
      </c>
      <c r="F12" s="15">
        <f t="shared" si="2"/>
        <v>600000</v>
      </c>
      <c r="G12" s="15">
        <f t="shared" si="2"/>
        <v>1295000</v>
      </c>
      <c r="H12" s="15"/>
      <c r="I12" s="15"/>
      <c r="J12" s="15"/>
      <c r="K12" s="15">
        <f t="shared" si="3"/>
        <v>47915000</v>
      </c>
    </row>
    <row r="13" spans="1:11" ht="15.75" customHeight="1" x14ac:dyDescent="0.25">
      <c r="A13" s="16">
        <f t="shared" si="0"/>
        <v>4</v>
      </c>
      <c r="B13" s="17">
        <f t="shared" si="1"/>
        <v>47915000</v>
      </c>
      <c r="C13" s="12" t="s">
        <v>26</v>
      </c>
      <c r="D13" s="13" t="s">
        <v>28</v>
      </c>
      <c r="E13" s="14">
        <f t="shared" si="2"/>
        <v>695000</v>
      </c>
      <c r="F13" s="15">
        <f t="shared" si="2"/>
        <v>600000</v>
      </c>
      <c r="G13" s="15">
        <f t="shared" si="2"/>
        <v>1295000</v>
      </c>
      <c r="H13" s="15"/>
      <c r="I13" s="15"/>
      <c r="J13" s="15"/>
      <c r="K13" s="15">
        <f t="shared" si="3"/>
        <v>47220000</v>
      </c>
    </row>
    <row r="14" spans="1:11" ht="15.75" customHeight="1" x14ac:dyDescent="0.25">
      <c r="A14" s="16">
        <f t="shared" si="0"/>
        <v>5</v>
      </c>
      <c r="B14" s="17">
        <f t="shared" si="1"/>
        <v>47220000</v>
      </c>
      <c r="C14" s="12" t="s">
        <v>16</v>
      </c>
      <c r="D14" s="13" t="s">
        <v>28</v>
      </c>
      <c r="E14" s="14">
        <f t="shared" si="2"/>
        <v>695000</v>
      </c>
      <c r="F14" s="15">
        <f t="shared" si="2"/>
        <v>600000</v>
      </c>
      <c r="G14" s="15">
        <f t="shared" si="2"/>
        <v>1295000</v>
      </c>
      <c r="H14" s="15"/>
      <c r="I14" s="15"/>
      <c r="J14" s="15">
        <v>2000000</v>
      </c>
      <c r="K14" s="15">
        <f t="shared" si="3"/>
        <v>44525000</v>
      </c>
    </row>
    <row r="15" spans="1:11" ht="15.75" customHeight="1" x14ac:dyDescent="0.25">
      <c r="A15" s="16">
        <f t="shared" si="0"/>
        <v>6</v>
      </c>
      <c r="B15" s="17">
        <f t="shared" si="1"/>
        <v>44525000</v>
      </c>
      <c r="C15" s="12" t="s">
        <v>17</v>
      </c>
      <c r="D15" s="13" t="s">
        <v>29</v>
      </c>
      <c r="E15" s="14">
        <f t="shared" si="2"/>
        <v>695000</v>
      </c>
      <c r="F15" s="15">
        <f t="shared" si="2"/>
        <v>600000</v>
      </c>
      <c r="G15" s="15">
        <f t="shared" si="2"/>
        <v>1295000</v>
      </c>
      <c r="H15" s="15"/>
      <c r="I15" s="15"/>
      <c r="J15" s="15"/>
      <c r="K15" s="15">
        <f t="shared" si="3"/>
        <v>43830000</v>
      </c>
    </row>
    <row r="16" spans="1:11" ht="15.75" customHeight="1" x14ac:dyDescent="0.25">
      <c r="A16" s="16">
        <f t="shared" si="0"/>
        <v>7</v>
      </c>
      <c r="B16" s="17">
        <f t="shared" si="1"/>
        <v>43830000</v>
      </c>
      <c r="C16" s="12" t="s">
        <v>18</v>
      </c>
      <c r="D16" s="13" t="s">
        <v>29</v>
      </c>
      <c r="E16" s="14">
        <f t="shared" si="2"/>
        <v>695000</v>
      </c>
      <c r="F16" s="15">
        <f t="shared" si="2"/>
        <v>600000</v>
      </c>
      <c r="G16" s="15">
        <f t="shared" si="2"/>
        <v>1295000</v>
      </c>
      <c r="H16" s="15"/>
      <c r="I16" s="15"/>
      <c r="J16" s="15"/>
      <c r="K16" s="15">
        <f t="shared" si="3"/>
        <v>43135000</v>
      </c>
    </row>
    <row r="17" spans="1:11" ht="15.75" customHeight="1" x14ac:dyDescent="0.25">
      <c r="A17" s="16">
        <f t="shared" si="0"/>
        <v>8</v>
      </c>
      <c r="B17" s="17">
        <f t="shared" si="1"/>
        <v>43135000</v>
      </c>
      <c r="C17" s="12" t="s">
        <v>27</v>
      </c>
      <c r="D17" s="13" t="s">
        <v>29</v>
      </c>
      <c r="E17" s="14">
        <f t="shared" si="2"/>
        <v>695000</v>
      </c>
      <c r="F17" s="15">
        <f t="shared" si="2"/>
        <v>600000</v>
      </c>
      <c r="G17" s="15">
        <f t="shared" si="2"/>
        <v>1295000</v>
      </c>
      <c r="H17" s="15"/>
      <c r="I17" s="15"/>
      <c r="J17" s="15"/>
      <c r="K17" s="15">
        <f t="shared" si="3"/>
        <v>42440000</v>
      </c>
    </row>
    <row r="18" spans="1:11" ht="15.75" customHeight="1" x14ac:dyDescent="0.25">
      <c r="A18" s="16">
        <f t="shared" si="0"/>
        <v>9</v>
      </c>
      <c r="B18" s="17">
        <f t="shared" si="1"/>
        <v>42440000</v>
      </c>
      <c r="C18" s="12" t="s">
        <v>19</v>
      </c>
      <c r="D18" s="13" t="s">
        <v>29</v>
      </c>
      <c r="E18" s="14">
        <f t="shared" si="2"/>
        <v>695000</v>
      </c>
      <c r="F18" s="15">
        <f t="shared" si="2"/>
        <v>600000</v>
      </c>
      <c r="G18" s="15">
        <f t="shared" si="2"/>
        <v>1295000</v>
      </c>
      <c r="H18" s="15">
        <v>10000000</v>
      </c>
      <c r="I18" s="15"/>
      <c r="J18" s="15"/>
      <c r="K18" s="15">
        <f t="shared" si="3"/>
        <v>31745000</v>
      </c>
    </row>
    <row r="19" spans="1:11" ht="15.75" customHeight="1" x14ac:dyDescent="0.25">
      <c r="A19" s="16">
        <f t="shared" si="0"/>
        <v>10</v>
      </c>
      <c r="B19" s="17">
        <f t="shared" si="1"/>
        <v>31745000</v>
      </c>
      <c r="C19" s="12" t="s">
        <v>20</v>
      </c>
      <c r="D19" s="13" t="s">
        <v>29</v>
      </c>
      <c r="E19" s="14">
        <f t="shared" si="2"/>
        <v>695000</v>
      </c>
      <c r="F19" s="15">
        <f t="shared" si="2"/>
        <v>600000</v>
      </c>
      <c r="G19" s="15">
        <f t="shared" si="2"/>
        <v>1295000</v>
      </c>
      <c r="H19" s="31"/>
      <c r="I19" s="15"/>
      <c r="J19" s="15"/>
      <c r="K19" s="15">
        <f t="shared" si="3"/>
        <v>31050000</v>
      </c>
    </row>
    <row r="20" spans="1:11" ht="15.75" customHeight="1" x14ac:dyDescent="0.25">
      <c r="A20" s="16">
        <f t="shared" si="0"/>
        <v>11</v>
      </c>
      <c r="B20" s="17">
        <f t="shared" si="1"/>
        <v>31050000</v>
      </c>
      <c r="C20" s="12" t="s">
        <v>21</v>
      </c>
      <c r="D20" s="13" t="s">
        <v>29</v>
      </c>
      <c r="E20" s="14">
        <f t="shared" si="2"/>
        <v>695000</v>
      </c>
      <c r="F20" s="15">
        <f t="shared" si="2"/>
        <v>600000</v>
      </c>
      <c r="G20" s="15">
        <f t="shared" si="2"/>
        <v>1295000</v>
      </c>
      <c r="H20" s="15"/>
      <c r="I20" s="15"/>
      <c r="J20" s="15"/>
      <c r="K20" s="15">
        <f t="shared" si="3"/>
        <v>30355000</v>
      </c>
    </row>
    <row r="21" spans="1:11" ht="15.75" customHeight="1" x14ac:dyDescent="0.25">
      <c r="A21" s="16">
        <f t="shared" si="0"/>
        <v>12</v>
      </c>
      <c r="B21" s="17">
        <f t="shared" si="1"/>
        <v>30355000</v>
      </c>
      <c r="C21" s="12" t="s">
        <v>22</v>
      </c>
      <c r="D21" s="13" t="s">
        <v>29</v>
      </c>
      <c r="E21" s="14">
        <f t="shared" si="2"/>
        <v>695000</v>
      </c>
      <c r="F21" s="15">
        <f t="shared" si="2"/>
        <v>600000</v>
      </c>
      <c r="G21" s="15">
        <f t="shared" si="2"/>
        <v>1295000</v>
      </c>
      <c r="H21" s="15"/>
      <c r="I21" s="15"/>
      <c r="J21" s="15"/>
      <c r="K21" s="15">
        <f t="shared" si="3"/>
        <v>29660000</v>
      </c>
    </row>
    <row r="22" spans="1:11" ht="15.75" customHeight="1" x14ac:dyDescent="0.25">
      <c r="A22" s="16">
        <f t="shared" si="0"/>
        <v>13</v>
      </c>
      <c r="B22" s="17">
        <f t="shared" si="1"/>
        <v>29660000</v>
      </c>
      <c r="C22" s="12" t="s">
        <v>23</v>
      </c>
      <c r="D22" s="13" t="s">
        <v>29</v>
      </c>
      <c r="E22" s="14">
        <f t="shared" si="2"/>
        <v>695000</v>
      </c>
      <c r="F22" s="15">
        <f t="shared" si="2"/>
        <v>600000</v>
      </c>
      <c r="G22" s="15">
        <f t="shared" si="2"/>
        <v>1295000</v>
      </c>
      <c r="H22" s="15"/>
      <c r="I22" s="15"/>
      <c r="J22" s="15"/>
      <c r="K22" s="15">
        <f t="shared" si="3"/>
        <v>28965000</v>
      </c>
    </row>
    <row r="23" spans="1:11" ht="15.75" customHeight="1" x14ac:dyDescent="0.25">
      <c r="A23" s="16">
        <f t="shared" si="0"/>
        <v>14</v>
      </c>
      <c r="B23" s="17">
        <f t="shared" si="1"/>
        <v>28965000</v>
      </c>
      <c r="C23" s="12" t="s">
        <v>24</v>
      </c>
      <c r="D23" s="13" t="s">
        <v>29</v>
      </c>
      <c r="E23" s="14">
        <f t="shared" si="2"/>
        <v>695000</v>
      </c>
      <c r="F23" s="15">
        <f t="shared" si="2"/>
        <v>600000</v>
      </c>
      <c r="G23" s="15">
        <f t="shared" si="2"/>
        <v>1295000</v>
      </c>
      <c r="H23" s="15"/>
      <c r="I23" s="15"/>
      <c r="J23" s="15"/>
      <c r="K23" s="15">
        <f t="shared" si="3"/>
        <v>28270000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28270000</v>
      </c>
      <c r="C24" s="35" t="s">
        <v>25</v>
      </c>
      <c r="D24" s="36" t="s">
        <v>29</v>
      </c>
      <c r="E24" s="14">
        <f t="shared" si="2"/>
        <v>695000</v>
      </c>
      <c r="F24" s="37">
        <f t="shared" si="2"/>
        <v>600000</v>
      </c>
      <c r="G24" s="37">
        <f t="shared" si="2"/>
        <v>1295000</v>
      </c>
      <c r="H24" s="37"/>
      <c r="I24" s="37"/>
      <c r="J24" s="37"/>
      <c r="K24" s="15">
        <f t="shared" si="3"/>
        <v>27575000</v>
      </c>
    </row>
    <row r="25" spans="1:11" ht="15.75" customHeight="1" x14ac:dyDescent="0.25">
      <c r="A25" s="16">
        <f t="shared" si="0"/>
        <v>16</v>
      </c>
      <c r="B25" s="17">
        <f t="shared" si="1"/>
        <v>27575000</v>
      </c>
      <c r="C25" s="12" t="s">
        <v>26</v>
      </c>
      <c r="D25" s="13" t="s">
        <v>29</v>
      </c>
      <c r="E25" s="14">
        <f t="shared" si="2"/>
        <v>695000</v>
      </c>
      <c r="F25" s="15">
        <f t="shared" si="2"/>
        <v>600000</v>
      </c>
      <c r="G25" s="15">
        <f t="shared" si="2"/>
        <v>1295000</v>
      </c>
      <c r="H25" s="15"/>
      <c r="I25" s="15"/>
      <c r="J25" s="15"/>
      <c r="K25" s="15">
        <f t="shared" si="3"/>
        <v>26880000</v>
      </c>
    </row>
    <row r="26" spans="1:11" ht="15.75" customHeight="1" x14ac:dyDescent="0.25">
      <c r="A26" s="16">
        <f t="shared" si="0"/>
        <v>17</v>
      </c>
      <c r="B26" s="17">
        <f t="shared" si="1"/>
        <v>26880000</v>
      </c>
      <c r="C26" s="12" t="s">
        <v>16</v>
      </c>
      <c r="D26" s="13" t="s">
        <v>29</v>
      </c>
      <c r="E26" s="14">
        <f t="shared" si="2"/>
        <v>695000</v>
      </c>
      <c r="F26" s="15">
        <f t="shared" si="2"/>
        <v>600000</v>
      </c>
      <c r="G26" s="15">
        <f t="shared" si="2"/>
        <v>1295000</v>
      </c>
      <c r="H26" s="15"/>
      <c r="I26" s="15"/>
      <c r="J26" s="15">
        <v>2000000</v>
      </c>
      <c r="K26" s="15">
        <f t="shared" si="3"/>
        <v>24185000</v>
      </c>
    </row>
    <row r="27" spans="1:11" ht="15.75" customHeight="1" x14ac:dyDescent="0.25">
      <c r="A27" s="16">
        <f t="shared" si="0"/>
        <v>18</v>
      </c>
      <c r="B27" s="17">
        <f t="shared" si="1"/>
        <v>24185000</v>
      </c>
      <c r="C27" s="12" t="s">
        <v>17</v>
      </c>
      <c r="D27" s="13" t="s">
        <v>30</v>
      </c>
      <c r="E27" s="14">
        <f t="shared" ref="E27:G42" si="4">+E26</f>
        <v>695000</v>
      </c>
      <c r="F27" s="15">
        <f t="shared" si="4"/>
        <v>600000</v>
      </c>
      <c r="G27" s="15">
        <f t="shared" si="4"/>
        <v>1295000</v>
      </c>
      <c r="H27" s="15"/>
      <c r="I27" s="15"/>
      <c r="J27" s="15"/>
      <c r="K27" s="15">
        <f t="shared" si="3"/>
        <v>23490000</v>
      </c>
    </row>
    <row r="28" spans="1:11" ht="15.75" customHeight="1" x14ac:dyDescent="0.25">
      <c r="A28" s="16">
        <f t="shared" si="0"/>
        <v>19</v>
      </c>
      <c r="B28" s="17">
        <f t="shared" si="1"/>
        <v>23490000</v>
      </c>
      <c r="C28" s="12" t="s">
        <v>18</v>
      </c>
      <c r="D28" s="13" t="s">
        <v>30</v>
      </c>
      <c r="E28" s="14">
        <f t="shared" si="4"/>
        <v>695000</v>
      </c>
      <c r="F28" s="15">
        <f t="shared" si="4"/>
        <v>600000</v>
      </c>
      <c r="G28" s="15">
        <f t="shared" si="4"/>
        <v>1295000</v>
      </c>
      <c r="H28" s="15"/>
      <c r="I28" s="15"/>
      <c r="J28" s="15"/>
      <c r="K28" s="15">
        <f t="shared" si="3"/>
        <v>22795000</v>
      </c>
    </row>
    <row r="29" spans="1:11" ht="15.75" customHeight="1" x14ac:dyDescent="0.25">
      <c r="A29" s="16">
        <f t="shared" si="0"/>
        <v>20</v>
      </c>
      <c r="B29" s="17">
        <f t="shared" si="1"/>
        <v>22795000</v>
      </c>
      <c r="C29" s="12" t="s">
        <v>27</v>
      </c>
      <c r="D29" s="13" t="s">
        <v>30</v>
      </c>
      <c r="E29" s="14">
        <f t="shared" si="4"/>
        <v>695000</v>
      </c>
      <c r="F29" s="15">
        <f t="shared" si="4"/>
        <v>600000</v>
      </c>
      <c r="G29" s="15">
        <f t="shared" si="4"/>
        <v>1295000</v>
      </c>
      <c r="H29" s="15"/>
      <c r="I29" s="15"/>
      <c r="J29" s="15"/>
      <c r="K29" s="15">
        <f t="shared" si="3"/>
        <v>22100000</v>
      </c>
    </row>
    <row r="30" spans="1:11" ht="15.75" customHeight="1" x14ac:dyDescent="0.25">
      <c r="A30" s="16">
        <f t="shared" si="0"/>
        <v>21</v>
      </c>
      <c r="B30" s="17">
        <f t="shared" si="1"/>
        <v>22100000</v>
      </c>
      <c r="C30" s="12" t="s">
        <v>19</v>
      </c>
      <c r="D30" s="13" t="s">
        <v>30</v>
      </c>
      <c r="E30" s="14">
        <f t="shared" si="4"/>
        <v>695000</v>
      </c>
      <c r="F30" s="15">
        <f t="shared" si="4"/>
        <v>600000</v>
      </c>
      <c r="G30" s="15">
        <f t="shared" si="4"/>
        <v>1295000</v>
      </c>
      <c r="H30" s="15">
        <v>10000000</v>
      </c>
      <c r="I30" s="15"/>
      <c r="J30" s="15"/>
      <c r="K30" s="15">
        <f t="shared" si="3"/>
        <v>11405000</v>
      </c>
    </row>
    <row r="31" spans="1:11" ht="15.75" customHeight="1" x14ac:dyDescent="0.25">
      <c r="A31" s="16">
        <f t="shared" si="0"/>
        <v>22</v>
      </c>
      <c r="B31" s="17">
        <f t="shared" si="1"/>
        <v>11405000</v>
      </c>
      <c r="C31" s="12" t="s">
        <v>20</v>
      </c>
      <c r="D31" s="13" t="s">
        <v>30</v>
      </c>
      <c r="E31" s="14">
        <f t="shared" si="4"/>
        <v>695000</v>
      </c>
      <c r="F31" s="15">
        <f t="shared" si="4"/>
        <v>600000</v>
      </c>
      <c r="G31" s="15">
        <f t="shared" si="4"/>
        <v>1295000</v>
      </c>
      <c r="H31" s="31"/>
      <c r="I31" s="15"/>
      <c r="J31" s="15"/>
      <c r="K31" s="15">
        <f t="shared" si="3"/>
        <v>10710000</v>
      </c>
    </row>
    <row r="32" spans="1:11" ht="15.75" customHeight="1" x14ac:dyDescent="0.25">
      <c r="A32" s="16">
        <f t="shared" si="0"/>
        <v>23</v>
      </c>
      <c r="B32" s="17">
        <f t="shared" si="1"/>
        <v>10710000</v>
      </c>
      <c r="C32" s="12" t="s">
        <v>21</v>
      </c>
      <c r="D32" s="13" t="s">
        <v>30</v>
      </c>
      <c r="E32" s="14">
        <f t="shared" si="4"/>
        <v>695000</v>
      </c>
      <c r="F32" s="15">
        <f t="shared" si="4"/>
        <v>600000</v>
      </c>
      <c r="G32" s="15">
        <f t="shared" si="4"/>
        <v>1295000</v>
      </c>
      <c r="H32" s="15"/>
      <c r="I32" s="15"/>
      <c r="J32" s="15"/>
      <c r="K32" s="15">
        <f t="shared" si="3"/>
        <v>10015000</v>
      </c>
    </row>
    <row r="33" spans="1:11" ht="15.75" customHeight="1" x14ac:dyDescent="0.25">
      <c r="A33" s="16">
        <f t="shared" si="0"/>
        <v>24</v>
      </c>
      <c r="B33" s="17">
        <f t="shared" si="1"/>
        <v>10015000</v>
      </c>
      <c r="C33" s="12" t="s">
        <v>22</v>
      </c>
      <c r="D33" s="13" t="s">
        <v>30</v>
      </c>
      <c r="E33" s="14">
        <f t="shared" si="4"/>
        <v>695000</v>
      </c>
      <c r="F33" s="15">
        <f t="shared" si="4"/>
        <v>600000</v>
      </c>
      <c r="G33" s="15">
        <f t="shared" si="4"/>
        <v>1295000</v>
      </c>
      <c r="H33" s="15"/>
      <c r="I33" s="15"/>
      <c r="J33" s="15"/>
      <c r="K33" s="15">
        <f t="shared" si="3"/>
        <v>9320000</v>
      </c>
    </row>
    <row r="34" spans="1:11" ht="15.75" customHeight="1" x14ac:dyDescent="0.25">
      <c r="A34" s="16">
        <f t="shared" si="0"/>
        <v>25</v>
      </c>
      <c r="B34" s="17">
        <f t="shared" si="1"/>
        <v>9320000</v>
      </c>
      <c r="C34" s="12" t="s">
        <v>23</v>
      </c>
      <c r="D34" s="13" t="s">
        <v>30</v>
      </c>
      <c r="E34" s="14">
        <f t="shared" si="4"/>
        <v>695000</v>
      </c>
      <c r="F34" s="15">
        <f t="shared" si="4"/>
        <v>600000</v>
      </c>
      <c r="G34" s="15">
        <f t="shared" si="4"/>
        <v>1295000</v>
      </c>
      <c r="H34" s="15"/>
      <c r="I34" s="15"/>
      <c r="J34" s="15"/>
      <c r="K34" s="15">
        <f t="shared" si="3"/>
        <v>8625000</v>
      </c>
    </row>
    <row r="35" spans="1:11" ht="15.75" customHeight="1" x14ac:dyDescent="0.25">
      <c r="A35" s="16">
        <f t="shared" si="0"/>
        <v>26</v>
      </c>
      <c r="B35" s="17">
        <f t="shared" si="1"/>
        <v>8625000</v>
      </c>
      <c r="C35" s="12" t="s">
        <v>24</v>
      </c>
      <c r="D35" s="13" t="s">
        <v>30</v>
      </c>
      <c r="E35" s="14">
        <f t="shared" si="4"/>
        <v>695000</v>
      </c>
      <c r="F35" s="15">
        <f t="shared" si="4"/>
        <v>600000</v>
      </c>
      <c r="G35" s="15">
        <f t="shared" si="4"/>
        <v>1295000</v>
      </c>
      <c r="H35" s="15"/>
      <c r="I35" s="15"/>
      <c r="J35" s="15"/>
      <c r="K35" s="15">
        <f t="shared" si="3"/>
        <v>7930000</v>
      </c>
    </row>
    <row r="36" spans="1:11" ht="15.75" customHeight="1" x14ac:dyDescent="0.25">
      <c r="A36" s="16">
        <f t="shared" si="0"/>
        <v>27</v>
      </c>
      <c r="B36" s="17">
        <f t="shared" si="1"/>
        <v>7930000</v>
      </c>
      <c r="C36" s="12" t="s">
        <v>25</v>
      </c>
      <c r="D36" s="13" t="s">
        <v>30</v>
      </c>
      <c r="E36" s="14">
        <f t="shared" si="4"/>
        <v>695000</v>
      </c>
      <c r="F36" s="15">
        <f t="shared" si="4"/>
        <v>600000</v>
      </c>
      <c r="G36" s="15">
        <f t="shared" si="4"/>
        <v>1295000</v>
      </c>
      <c r="H36" s="15"/>
      <c r="I36" s="15"/>
      <c r="J36" s="15"/>
      <c r="K36" s="15">
        <f t="shared" si="3"/>
        <v>7235000</v>
      </c>
    </row>
    <row r="37" spans="1:11" ht="15.75" customHeight="1" x14ac:dyDescent="0.25">
      <c r="A37" s="16">
        <f t="shared" si="0"/>
        <v>28</v>
      </c>
      <c r="B37" s="17">
        <f t="shared" si="1"/>
        <v>7235000</v>
      </c>
      <c r="C37" s="12" t="s">
        <v>26</v>
      </c>
      <c r="D37" s="13" t="s">
        <v>30</v>
      </c>
      <c r="E37" s="14">
        <f t="shared" si="4"/>
        <v>695000</v>
      </c>
      <c r="F37" s="15">
        <f t="shared" si="4"/>
        <v>600000</v>
      </c>
      <c r="G37" s="15">
        <f t="shared" si="4"/>
        <v>1295000</v>
      </c>
      <c r="H37" s="15"/>
      <c r="I37" s="15"/>
      <c r="J37" s="15"/>
      <c r="K37" s="15">
        <f t="shared" si="3"/>
        <v>6540000</v>
      </c>
    </row>
    <row r="38" spans="1:11" ht="15.75" customHeight="1" x14ac:dyDescent="0.25">
      <c r="A38" s="16">
        <f t="shared" si="0"/>
        <v>29</v>
      </c>
      <c r="B38" s="17">
        <f t="shared" si="1"/>
        <v>6540000</v>
      </c>
      <c r="C38" s="12" t="s">
        <v>16</v>
      </c>
      <c r="D38" s="13" t="s">
        <v>30</v>
      </c>
      <c r="E38" s="14">
        <f t="shared" si="4"/>
        <v>695000</v>
      </c>
      <c r="F38" s="15">
        <f t="shared" si="4"/>
        <v>600000</v>
      </c>
      <c r="G38" s="15">
        <f t="shared" si="4"/>
        <v>1295000</v>
      </c>
      <c r="H38" s="15"/>
      <c r="I38" s="15"/>
      <c r="J38" s="15">
        <v>2000000</v>
      </c>
      <c r="K38" s="15">
        <f t="shared" si="3"/>
        <v>3845000</v>
      </c>
    </row>
    <row r="39" spans="1:11" ht="15.75" customHeight="1" x14ac:dyDescent="0.25">
      <c r="A39" s="16">
        <f t="shared" si="0"/>
        <v>30</v>
      </c>
      <c r="B39" s="17">
        <f t="shared" si="1"/>
        <v>3845000</v>
      </c>
      <c r="C39" s="12" t="s">
        <v>17</v>
      </c>
      <c r="D39" s="13" t="s">
        <v>31</v>
      </c>
      <c r="E39" s="14">
        <f t="shared" si="4"/>
        <v>695000</v>
      </c>
      <c r="F39" s="15">
        <f t="shared" si="4"/>
        <v>600000</v>
      </c>
      <c r="G39" s="15">
        <f t="shared" si="4"/>
        <v>1295000</v>
      </c>
      <c r="H39" s="15"/>
      <c r="I39" s="15"/>
      <c r="J39" s="15"/>
      <c r="K39" s="15">
        <f t="shared" si="3"/>
        <v>3150000</v>
      </c>
    </row>
    <row r="40" spans="1:11" ht="15.75" customHeight="1" x14ac:dyDescent="0.25">
      <c r="A40" s="16">
        <f t="shared" si="0"/>
        <v>31</v>
      </c>
      <c r="B40" s="17">
        <f t="shared" si="1"/>
        <v>3150000</v>
      </c>
      <c r="C40" s="12" t="s">
        <v>18</v>
      </c>
      <c r="D40" s="13" t="s">
        <v>31</v>
      </c>
      <c r="E40" s="14">
        <f t="shared" si="4"/>
        <v>695000</v>
      </c>
      <c r="F40" s="15">
        <f t="shared" si="4"/>
        <v>600000</v>
      </c>
      <c r="G40" s="15">
        <f t="shared" si="4"/>
        <v>1295000</v>
      </c>
      <c r="H40" s="15"/>
      <c r="I40" s="15"/>
      <c r="J40" s="15"/>
      <c r="K40" s="15">
        <f t="shared" si="3"/>
        <v>2455000</v>
      </c>
    </row>
    <row r="41" spans="1:11" ht="15.75" customHeight="1" x14ac:dyDescent="0.25">
      <c r="A41" s="16">
        <f t="shared" si="0"/>
        <v>32</v>
      </c>
      <c r="B41" s="17">
        <f t="shared" si="1"/>
        <v>2455000</v>
      </c>
      <c r="C41" s="12" t="s">
        <v>27</v>
      </c>
      <c r="D41" s="13" t="s">
        <v>31</v>
      </c>
      <c r="E41" s="14">
        <f t="shared" si="4"/>
        <v>695000</v>
      </c>
      <c r="F41" s="15">
        <f t="shared" si="4"/>
        <v>600000</v>
      </c>
      <c r="G41" s="15">
        <f t="shared" si="4"/>
        <v>1295000</v>
      </c>
      <c r="H41" s="15"/>
      <c r="I41" s="15"/>
      <c r="J41" s="15"/>
      <c r="K41" s="15">
        <f t="shared" si="3"/>
        <v>1760000</v>
      </c>
    </row>
    <row r="42" spans="1:11" ht="15.75" customHeight="1" x14ac:dyDescent="0.25">
      <c r="A42" s="16">
        <f t="shared" si="0"/>
        <v>33</v>
      </c>
      <c r="B42" s="17">
        <f t="shared" si="1"/>
        <v>1760000</v>
      </c>
      <c r="C42" s="12" t="s">
        <v>19</v>
      </c>
      <c r="D42" s="13" t="s">
        <v>31</v>
      </c>
      <c r="E42" s="14">
        <f t="shared" si="4"/>
        <v>695000</v>
      </c>
      <c r="F42" s="15">
        <f t="shared" si="4"/>
        <v>600000</v>
      </c>
      <c r="G42" s="15">
        <f t="shared" si="4"/>
        <v>1295000</v>
      </c>
      <c r="H42" s="15">
        <f>10000000-8935000</f>
        <v>1065000</v>
      </c>
      <c r="I42" s="15"/>
      <c r="J42" s="15"/>
      <c r="K42" s="15">
        <f t="shared" si="3"/>
        <v>0</v>
      </c>
    </row>
    <row r="43" spans="1:11" ht="15.75" customHeight="1" x14ac:dyDescent="0.25">
      <c r="A43" s="16">
        <f t="shared" si="0"/>
        <v>34</v>
      </c>
      <c r="B43" s="17">
        <f t="shared" si="1"/>
        <v>0</v>
      </c>
      <c r="C43" s="12" t="s">
        <v>20</v>
      </c>
      <c r="D43" s="13" t="s">
        <v>31</v>
      </c>
      <c r="E43" s="14">
        <f t="shared" ref="E43:G58" si="5">+E42</f>
        <v>695000</v>
      </c>
      <c r="F43" s="15">
        <f t="shared" si="5"/>
        <v>600000</v>
      </c>
      <c r="G43" s="15">
        <f t="shared" si="5"/>
        <v>1295000</v>
      </c>
      <c r="H43" s="31"/>
      <c r="I43" s="15"/>
      <c r="J43" s="15"/>
      <c r="K43" s="15">
        <f t="shared" si="3"/>
        <v>-695000</v>
      </c>
    </row>
    <row r="44" spans="1:11" ht="15.75" customHeight="1" x14ac:dyDescent="0.25">
      <c r="A44" s="16">
        <f t="shared" si="0"/>
        <v>35</v>
      </c>
      <c r="B44" s="17">
        <f t="shared" si="1"/>
        <v>-695000</v>
      </c>
      <c r="C44" s="30" t="s">
        <v>21</v>
      </c>
      <c r="D44" s="13" t="s">
        <v>31</v>
      </c>
      <c r="E44" s="14">
        <f t="shared" si="5"/>
        <v>695000</v>
      </c>
      <c r="F44" s="15">
        <f t="shared" si="5"/>
        <v>600000</v>
      </c>
      <c r="G44" s="15">
        <f t="shared" si="5"/>
        <v>1295000</v>
      </c>
      <c r="H44" s="15"/>
      <c r="I44" s="15"/>
      <c r="J44" s="15"/>
      <c r="K44" s="15">
        <f t="shared" si="3"/>
        <v>-1390000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-1390000</v>
      </c>
      <c r="C45" s="30" t="s">
        <v>22</v>
      </c>
      <c r="D45" s="41" t="s">
        <v>31</v>
      </c>
      <c r="E45" s="14">
        <f t="shared" si="5"/>
        <v>695000</v>
      </c>
      <c r="F45" s="32">
        <f t="shared" si="5"/>
        <v>600000</v>
      </c>
      <c r="G45" s="32">
        <f t="shared" si="5"/>
        <v>1295000</v>
      </c>
      <c r="H45" s="32"/>
      <c r="I45" s="32"/>
      <c r="J45" s="32"/>
      <c r="K45" s="15">
        <f t="shared" si="3"/>
        <v>-2085000</v>
      </c>
    </row>
    <row r="46" spans="1:11" ht="15.75" x14ac:dyDescent="0.25">
      <c r="A46" s="16">
        <f t="shared" si="0"/>
        <v>37</v>
      </c>
      <c r="B46" s="17">
        <f t="shared" si="1"/>
        <v>-2085000</v>
      </c>
      <c r="C46" s="12" t="s">
        <v>23</v>
      </c>
      <c r="D46" s="13" t="s">
        <v>31</v>
      </c>
      <c r="E46" s="14">
        <f t="shared" si="5"/>
        <v>695000</v>
      </c>
      <c r="F46" s="15">
        <f t="shared" si="5"/>
        <v>600000</v>
      </c>
      <c r="G46" s="15">
        <f t="shared" si="5"/>
        <v>1295000</v>
      </c>
      <c r="H46" s="15"/>
      <c r="I46" s="15"/>
      <c r="J46" s="15"/>
      <c r="K46" s="15">
        <f t="shared" si="3"/>
        <v>-2780000</v>
      </c>
    </row>
    <row r="47" spans="1:11" ht="15.75" x14ac:dyDescent="0.25">
      <c r="A47" s="16">
        <f t="shared" si="0"/>
        <v>38</v>
      </c>
      <c r="B47" s="17">
        <f t="shared" si="1"/>
        <v>-2780000</v>
      </c>
      <c r="C47" s="12" t="s">
        <v>24</v>
      </c>
      <c r="D47" s="13" t="s">
        <v>31</v>
      </c>
      <c r="E47" s="14">
        <f t="shared" si="5"/>
        <v>695000</v>
      </c>
      <c r="F47" s="15">
        <f t="shared" si="5"/>
        <v>600000</v>
      </c>
      <c r="G47" s="15">
        <f t="shared" si="5"/>
        <v>1295000</v>
      </c>
      <c r="H47" s="15"/>
      <c r="I47" s="15"/>
      <c r="J47" s="15"/>
      <c r="K47" s="15">
        <f t="shared" si="3"/>
        <v>-3475000</v>
      </c>
    </row>
    <row r="48" spans="1:11" ht="15.75" x14ac:dyDescent="0.25">
      <c r="A48" s="16">
        <f t="shared" si="0"/>
        <v>39</v>
      </c>
      <c r="B48" s="17">
        <f t="shared" si="1"/>
        <v>-3475000</v>
      </c>
      <c r="C48" s="12" t="s">
        <v>25</v>
      </c>
      <c r="D48" s="13" t="s">
        <v>31</v>
      </c>
      <c r="E48" s="14">
        <f t="shared" si="5"/>
        <v>695000</v>
      </c>
      <c r="F48" s="15">
        <f t="shared" si="5"/>
        <v>600000</v>
      </c>
      <c r="G48" s="15">
        <f t="shared" si="5"/>
        <v>1295000</v>
      </c>
      <c r="H48" s="15"/>
      <c r="I48" s="15"/>
      <c r="J48" s="15"/>
      <c r="K48" s="15">
        <f t="shared" si="3"/>
        <v>-4170000</v>
      </c>
    </row>
    <row r="49" spans="1:11" ht="15.75" x14ac:dyDescent="0.25">
      <c r="A49" s="16">
        <f t="shared" si="0"/>
        <v>40</v>
      </c>
      <c r="B49" s="17">
        <f t="shared" si="1"/>
        <v>-4170000</v>
      </c>
      <c r="C49" s="12" t="s">
        <v>26</v>
      </c>
      <c r="D49" s="13" t="s">
        <v>31</v>
      </c>
      <c r="E49" s="14">
        <f t="shared" si="5"/>
        <v>695000</v>
      </c>
      <c r="F49" s="15">
        <f t="shared" si="5"/>
        <v>600000</v>
      </c>
      <c r="G49" s="15">
        <f t="shared" si="5"/>
        <v>1295000</v>
      </c>
      <c r="H49" s="15"/>
      <c r="I49" s="15"/>
      <c r="J49" s="15"/>
      <c r="K49" s="15">
        <f t="shared" si="3"/>
        <v>-4865000</v>
      </c>
    </row>
    <row r="50" spans="1:11" ht="15.75" x14ac:dyDescent="0.25">
      <c r="A50" s="16">
        <f t="shared" si="0"/>
        <v>41</v>
      </c>
      <c r="B50" s="17">
        <f t="shared" si="1"/>
        <v>-4865000</v>
      </c>
      <c r="C50" s="12" t="s">
        <v>16</v>
      </c>
      <c r="D50" s="13" t="s">
        <v>31</v>
      </c>
      <c r="E50" s="14">
        <f t="shared" si="5"/>
        <v>695000</v>
      </c>
      <c r="F50" s="15">
        <f t="shared" si="5"/>
        <v>600000</v>
      </c>
      <c r="G50" s="15">
        <f t="shared" si="5"/>
        <v>1295000</v>
      </c>
      <c r="H50" s="15"/>
      <c r="I50" s="15"/>
      <c r="J50" s="15"/>
      <c r="K50" s="15">
        <f t="shared" si="3"/>
        <v>-5560000</v>
      </c>
    </row>
    <row r="51" spans="1:11" ht="15.75" x14ac:dyDescent="0.25">
      <c r="A51" s="16">
        <f t="shared" si="0"/>
        <v>42</v>
      </c>
      <c r="B51" s="17">
        <f t="shared" si="1"/>
        <v>-5560000</v>
      </c>
      <c r="C51" s="12" t="s">
        <v>17</v>
      </c>
      <c r="D51" s="13" t="s">
        <v>36</v>
      </c>
      <c r="E51" s="14">
        <f t="shared" si="5"/>
        <v>695000</v>
      </c>
      <c r="F51" s="15">
        <f t="shared" si="5"/>
        <v>600000</v>
      </c>
      <c r="G51" s="15">
        <f t="shared" si="5"/>
        <v>1295000</v>
      </c>
      <c r="H51" s="15"/>
      <c r="I51" s="15"/>
      <c r="J51" s="15"/>
      <c r="K51" s="15">
        <f t="shared" si="3"/>
        <v>-6255000</v>
      </c>
    </row>
    <row r="52" spans="1:11" ht="15.75" x14ac:dyDescent="0.25">
      <c r="A52" s="16">
        <f t="shared" si="0"/>
        <v>43</v>
      </c>
      <c r="B52" s="17">
        <f t="shared" si="1"/>
        <v>-6255000</v>
      </c>
      <c r="C52" s="12" t="s">
        <v>18</v>
      </c>
      <c r="D52" s="13" t="s">
        <v>36</v>
      </c>
      <c r="E52" s="14">
        <f t="shared" si="5"/>
        <v>695000</v>
      </c>
      <c r="F52" s="15">
        <f t="shared" si="5"/>
        <v>600000</v>
      </c>
      <c r="G52" s="15">
        <f t="shared" si="5"/>
        <v>1295000</v>
      </c>
      <c r="H52" s="15"/>
      <c r="I52" s="15"/>
      <c r="J52" s="15"/>
      <c r="K52" s="15">
        <f t="shared" si="3"/>
        <v>-6950000</v>
      </c>
    </row>
    <row r="53" spans="1:11" ht="15.75" x14ac:dyDescent="0.25">
      <c r="A53" s="16">
        <f t="shared" si="0"/>
        <v>44</v>
      </c>
      <c r="B53" s="17">
        <f t="shared" si="1"/>
        <v>-6950000</v>
      </c>
      <c r="C53" s="12" t="s">
        <v>27</v>
      </c>
      <c r="D53" s="13" t="s">
        <v>36</v>
      </c>
      <c r="E53" s="14">
        <f t="shared" si="5"/>
        <v>695000</v>
      </c>
      <c r="F53" s="15">
        <f t="shared" si="5"/>
        <v>600000</v>
      </c>
      <c r="G53" s="15">
        <f t="shared" si="5"/>
        <v>1295000</v>
      </c>
      <c r="H53" s="15"/>
      <c r="I53" s="15"/>
      <c r="J53" s="15"/>
      <c r="K53" s="15">
        <f t="shared" si="3"/>
        <v>-7645000</v>
      </c>
    </row>
    <row r="54" spans="1:11" ht="15.75" x14ac:dyDescent="0.25">
      <c r="A54" s="16">
        <f t="shared" si="0"/>
        <v>45</v>
      </c>
      <c r="B54" s="17">
        <f t="shared" si="1"/>
        <v>-7645000</v>
      </c>
      <c r="C54" s="12" t="s">
        <v>19</v>
      </c>
      <c r="D54" s="13" t="s">
        <v>36</v>
      </c>
      <c r="E54" s="14">
        <f t="shared" si="5"/>
        <v>695000</v>
      </c>
      <c r="F54" s="15">
        <f t="shared" si="5"/>
        <v>600000</v>
      </c>
      <c r="G54" s="15">
        <f t="shared" si="5"/>
        <v>1295000</v>
      </c>
      <c r="H54" s="15"/>
      <c r="I54" s="15"/>
      <c r="J54" s="15"/>
      <c r="K54" s="15">
        <f t="shared" si="3"/>
        <v>-8340000</v>
      </c>
    </row>
    <row r="55" spans="1:11" ht="15.75" x14ac:dyDescent="0.25">
      <c r="A55" s="16">
        <f t="shared" si="0"/>
        <v>46</v>
      </c>
      <c r="B55" s="17">
        <f t="shared" si="1"/>
        <v>-8340000</v>
      </c>
      <c r="C55" s="12" t="s">
        <v>20</v>
      </c>
      <c r="D55" s="13" t="s">
        <v>36</v>
      </c>
      <c r="E55" s="14">
        <f t="shared" si="5"/>
        <v>695000</v>
      </c>
      <c r="F55" s="15">
        <f t="shared" si="5"/>
        <v>600000</v>
      </c>
      <c r="G55" s="15">
        <f t="shared" si="5"/>
        <v>1295000</v>
      </c>
      <c r="H55" s="31"/>
      <c r="I55" s="15"/>
      <c r="J55" s="15"/>
      <c r="K55" s="15">
        <f t="shared" si="3"/>
        <v>-9035000</v>
      </c>
    </row>
    <row r="56" spans="1:11" ht="15.75" x14ac:dyDescent="0.25">
      <c r="A56" s="16">
        <f t="shared" si="0"/>
        <v>47</v>
      </c>
      <c r="B56" s="17">
        <f t="shared" si="1"/>
        <v>-9035000</v>
      </c>
      <c r="C56" s="30" t="s">
        <v>21</v>
      </c>
      <c r="D56" s="13" t="s">
        <v>36</v>
      </c>
      <c r="E56" s="14">
        <f t="shared" si="5"/>
        <v>695000</v>
      </c>
      <c r="F56" s="15">
        <f t="shared" si="5"/>
        <v>600000</v>
      </c>
      <c r="G56" s="15">
        <f t="shared" si="5"/>
        <v>1295000</v>
      </c>
      <c r="H56" s="15"/>
      <c r="I56" s="15"/>
      <c r="J56" s="15"/>
      <c r="K56" s="15">
        <f t="shared" si="3"/>
        <v>-9730000</v>
      </c>
    </row>
    <row r="57" spans="1:11" ht="15.75" x14ac:dyDescent="0.25">
      <c r="A57" s="16">
        <f t="shared" si="0"/>
        <v>48</v>
      </c>
      <c r="B57" s="17">
        <f t="shared" si="1"/>
        <v>-9730000</v>
      </c>
      <c r="C57" s="12" t="s">
        <v>22</v>
      </c>
      <c r="D57" s="13" t="s">
        <v>36</v>
      </c>
      <c r="E57" s="14">
        <f t="shared" si="5"/>
        <v>695000</v>
      </c>
      <c r="F57" s="15">
        <f t="shared" si="5"/>
        <v>600000</v>
      </c>
      <c r="G57" s="15">
        <f t="shared" si="5"/>
        <v>1295000</v>
      </c>
      <c r="H57" s="15"/>
      <c r="I57" s="15"/>
      <c r="J57" s="15"/>
      <c r="K57" s="15">
        <f t="shared" si="3"/>
        <v>-10425000</v>
      </c>
    </row>
    <row r="58" spans="1:11" ht="15.75" x14ac:dyDescent="0.25">
      <c r="A58" s="16">
        <f t="shared" si="0"/>
        <v>49</v>
      </c>
      <c r="B58" s="17">
        <f t="shared" si="1"/>
        <v>-10425000</v>
      </c>
      <c r="C58" s="12" t="s">
        <v>23</v>
      </c>
      <c r="D58" s="13" t="s">
        <v>36</v>
      </c>
      <c r="E58" s="14">
        <f t="shared" si="5"/>
        <v>695000</v>
      </c>
      <c r="F58" s="15">
        <f t="shared" si="5"/>
        <v>600000</v>
      </c>
      <c r="G58" s="15">
        <f t="shared" si="5"/>
        <v>1295000</v>
      </c>
      <c r="H58" s="15"/>
      <c r="I58" s="15"/>
      <c r="J58" s="15"/>
      <c r="K58" s="15">
        <f t="shared" si="3"/>
        <v>-11120000</v>
      </c>
    </row>
    <row r="59" spans="1:11" ht="15.75" x14ac:dyDescent="0.25">
      <c r="A59" s="16">
        <f t="shared" si="0"/>
        <v>50</v>
      </c>
      <c r="B59" s="17">
        <f t="shared" si="1"/>
        <v>-11120000</v>
      </c>
      <c r="C59" s="12" t="s">
        <v>24</v>
      </c>
      <c r="D59" s="13" t="s">
        <v>36</v>
      </c>
      <c r="E59" s="14">
        <f t="shared" ref="E59:G74" si="6">+E58</f>
        <v>695000</v>
      </c>
      <c r="F59" s="15">
        <f t="shared" si="6"/>
        <v>600000</v>
      </c>
      <c r="G59" s="15">
        <f t="shared" si="6"/>
        <v>1295000</v>
      </c>
      <c r="H59" s="15"/>
      <c r="I59" s="15"/>
      <c r="J59" s="15"/>
      <c r="K59" s="15">
        <f t="shared" si="3"/>
        <v>-11815000</v>
      </c>
    </row>
    <row r="60" spans="1:11" ht="15.75" x14ac:dyDescent="0.25">
      <c r="A60" s="16">
        <f t="shared" si="0"/>
        <v>51</v>
      </c>
      <c r="B60" s="17">
        <f t="shared" si="1"/>
        <v>-11815000</v>
      </c>
      <c r="C60" s="12" t="s">
        <v>25</v>
      </c>
      <c r="D60" s="13" t="s">
        <v>36</v>
      </c>
      <c r="E60" s="14">
        <f t="shared" si="6"/>
        <v>695000</v>
      </c>
      <c r="F60" s="15">
        <f t="shared" si="6"/>
        <v>600000</v>
      </c>
      <c r="G60" s="15">
        <f t="shared" si="6"/>
        <v>1295000</v>
      </c>
      <c r="H60" s="15"/>
      <c r="I60" s="15"/>
      <c r="J60" s="15"/>
      <c r="K60" s="15">
        <f t="shared" si="3"/>
        <v>-12510000</v>
      </c>
    </row>
    <row r="61" spans="1:11" ht="15.75" x14ac:dyDescent="0.25">
      <c r="A61" s="16">
        <f t="shared" si="0"/>
        <v>52</v>
      </c>
      <c r="B61" s="17">
        <f t="shared" si="1"/>
        <v>-12510000</v>
      </c>
      <c r="C61" s="12" t="s">
        <v>26</v>
      </c>
      <c r="D61" s="13" t="s">
        <v>36</v>
      </c>
      <c r="E61" s="14">
        <f t="shared" si="6"/>
        <v>695000</v>
      </c>
      <c r="F61" s="15">
        <f t="shared" si="6"/>
        <v>600000</v>
      </c>
      <c r="G61" s="15">
        <f t="shared" si="6"/>
        <v>1295000</v>
      </c>
      <c r="H61" s="15"/>
      <c r="I61" s="15"/>
      <c r="J61" s="15"/>
      <c r="K61" s="15">
        <f t="shared" si="3"/>
        <v>-13205000</v>
      </c>
    </row>
    <row r="62" spans="1:11" ht="15.75" x14ac:dyDescent="0.25">
      <c r="A62" s="16">
        <f t="shared" si="0"/>
        <v>53</v>
      </c>
      <c r="B62" s="17">
        <f t="shared" si="1"/>
        <v>-13205000</v>
      </c>
      <c r="C62" s="12" t="s">
        <v>16</v>
      </c>
      <c r="D62" s="13" t="s">
        <v>36</v>
      </c>
      <c r="E62" s="14">
        <f t="shared" si="6"/>
        <v>695000</v>
      </c>
      <c r="F62" s="15">
        <f t="shared" si="6"/>
        <v>600000</v>
      </c>
      <c r="G62" s="15">
        <f t="shared" si="6"/>
        <v>1295000</v>
      </c>
      <c r="H62" s="15"/>
      <c r="I62" s="15"/>
      <c r="J62" s="15"/>
      <c r="K62" s="15">
        <f t="shared" si="3"/>
        <v>-13900000</v>
      </c>
    </row>
    <row r="63" spans="1:11" ht="15.75" x14ac:dyDescent="0.25">
      <c r="A63" s="16">
        <f t="shared" si="0"/>
        <v>54</v>
      </c>
      <c r="B63" s="17">
        <f t="shared" si="1"/>
        <v>-13900000</v>
      </c>
      <c r="C63" s="12" t="s">
        <v>17</v>
      </c>
      <c r="D63" s="13" t="s">
        <v>61</v>
      </c>
      <c r="E63" s="14">
        <f t="shared" si="6"/>
        <v>695000</v>
      </c>
      <c r="F63" s="15">
        <f t="shared" si="6"/>
        <v>600000</v>
      </c>
      <c r="G63" s="15">
        <f t="shared" si="6"/>
        <v>1295000</v>
      </c>
      <c r="H63" s="15"/>
      <c r="I63" s="15"/>
      <c r="J63" s="15"/>
      <c r="K63" s="15">
        <f t="shared" si="3"/>
        <v>-14595000</v>
      </c>
    </row>
    <row r="64" spans="1:11" ht="15.75" x14ac:dyDescent="0.25">
      <c r="A64" s="16">
        <f t="shared" si="0"/>
        <v>55</v>
      </c>
      <c r="B64" s="17">
        <f t="shared" si="1"/>
        <v>-14595000</v>
      </c>
      <c r="C64" s="12" t="s">
        <v>18</v>
      </c>
      <c r="D64" s="13" t="s">
        <v>61</v>
      </c>
      <c r="E64" s="14">
        <f t="shared" si="6"/>
        <v>695000</v>
      </c>
      <c r="F64" s="15">
        <f t="shared" si="6"/>
        <v>600000</v>
      </c>
      <c r="G64" s="15">
        <f t="shared" si="6"/>
        <v>1295000</v>
      </c>
      <c r="H64" s="15"/>
      <c r="I64" s="15"/>
      <c r="J64" s="15"/>
      <c r="K64" s="15">
        <f t="shared" si="3"/>
        <v>-15290000</v>
      </c>
    </row>
    <row r="65" spans="1:11" ht="15.75" x14ac:dyDescent="0.25">
      <c r="A65" s="16">
        <f t="shared" si="0"/>
        <v>56</v>
      </c>
      <c r="B65" s="17">
        <f t="shared" si="1"/>
        <v>-15290000</v>
      </c>
      <c r="C65" s="12" t="s">
        <v>27</v>
      </c>
      <c r="D65" s="13" t="s">
        <v>61</v>
      </c>
      <c r="E65" s="14">
        <f t="shared" si="6"/>
        <v>695000</v>
      </c>
      <c r="F65" s="15">
        <f t="shared" si="6"/>
        <v>600000</v>
      </c>
      <c r="G65" s="15">
        <f t="shared" si="6"/>
        <v>1295000</v>
      </c>
      <c r="H65" s="15"/>
      <c r="I65" s="15"/>
      <c r="J65" s="15"/>
      <c r="K65" s="15">
        <f t="shared" si="3"/>
        <v>-15985000</v>
      </c>
    </row>
    <row r="66" spans="1:11" ht="15.75" x14ac:dyDescent="0.25">
      <c r="A66" s="16">
        <f t="shared" si="0"/>
        <v>57</v>
      </c>
      <c r="B66" s="17">
        <f t="shared" si="1"/>
        <v>-15985000</v>
      </c>
      <c r="C66" s="12" t="s">
        <v>19</v>
      </c>
      <c r="D66" s="13" t="s">
        <v>61</v>
      </c>
      <c r="E66" s="14">
        <f t="shared" si="6"/>
        <v>695000</v>
      </c>
      <c r="F66" s="15">
        <f t="shared" si="6"/>
        <v>600000</v>
      </c>
      <c r="G66" s="15">
        <f t="shared" si="6"/>
        <v>1295000</v>
      </c>
      <c r="H66" s="15"/>
      <c r="I66" s="15"/>
      <c r="J66" s="15"/>
      <c r="K66" s="15">
        <f t="shared" si="3"/>
        <v>-16680000</v>
      </c>
    </row>
    <row r="67" spans="1:11" ht="15.75" x14ac:dyDescent="0.25">
      <c r="A67" s="16">
        <f t="shared" si="0"/>
        <v>58</v>
      </c>
      <c r="B67" s="17">
        <f t="shared" si="1"/>
        <v>-16680000</v>
      </c>
      <c r="C67" s="12" t="s">
        <v>20</v>
      </c>
      <c r="D67" s="13" t="s">
        <v>61</v>
      </c>
      <c r="E67" s="14">
        <f t="shared" si="6"/>
        <v>695000</v>
      </c>
      <c r="F67" s="15">
        <f t="shared" si="6"/>
        <v>600000</v>
      </c>
      <c r="G67" s="15">
        <f t="shared" si="6"/>
        <v>1295000</v>
      </c>
      <c r="H67" s="31"/>
      <c r="I67" s="15"/>
      <c r="J67" s="15"/>
      <c r="K67" s="15">
        <f t="shared" si="3"/>
        <v>-17375000</v>
      </c>
    </row>
    <row r="68" spans="1:11" ht="15.75" x14ac:dyDescent="0.25">
      <c r="A68" s="16">
        <f t="shared" si="0"/>
        <v>59</v>
      </c>
      <c r="B68" s="17">
        <f t="shared" si="1"/>
        <v>-17375000</v>
      </c>
      <c r="C68" s="30" t="s">
        <v>21</v>
      </c>
      <c r="D68" s="13" t="s">
        <v>61</v>
      </c>
      <c r="E68" s="14">
        <f t="shared" si="6"/>
        <v>695000</v>
      </c>
      <c r="F68" s="15">
        <f t="shared" si="6"/>
        <v>600000</v>
      </c>
      <c r="G68" s="15">
        <f t="shared" si="6"/>
        <v>1295000</v>
      </c>
      <c r="H68" s="15"/>
      <c r="I68" s="15"/>
      <c r="J68" s="15"/>
      <c r="K68" s="15">
        <f t="shared" si="3"/>
        <v>-18070000</v>
      </c>
    </row>
    <row r="69" spans="1:11" ht="15.75" x14ac:dyDescent="0.25">
      <c r="A69" s="16">
        <f t="shared" si="0"/>
        <v>60</v>
      </c>
      <c r="B69" s="17">
        <f t="shared" si="1"/>
        <v>-18070000</v>
      </c>
      <c r="C69" s="12" t="s">
        <v>22</v>
      </c>
      <c r="D69" s="13" t="s">
        <v>61</v>
      </c>
      <c r="E69" s="14">
        <f t="shared" si="6"/>
        <v>695000</v>
      </c>
      <c r="F69" s="15">
        <f t="shared" si="6"/>
        <v>600000</v>
      </c>
      <c r="G69" s="15">
        <f t="shared" si="6"/>
        <v>1295000</v>
      </c>
      <c r="H69" s="15"/>
      <c r="I69" s="15"/>
      <c r="J69" s="15"/>
      <c r="K69" s="15">
        <f t="shared" si="3"/>
        <v>-18765000</v>
      </c>
    </row>
    <row r="70" spans="1:11" ht="15.75" x14ac:dyDescent="0.25">
      <c r="A70" s="16">
        <f t="shared" si="0"/>
        <v>61</v>
      </c>
      <c r="B70" s="17">
        <f t="shared" si="1"/>
        <v>-18765000</v>
      </c>
      <c r="C70" s="12" t="s">
        <v>23</v>
      </c>
      <c r="D70" s="13" t="s">
        <v>61</v>
      </c>
      <c r="E70" s="14">
        <f t="shared" si="6"/>
        <v>695000</v>
      </c>
      <c r="F70" s="15">
        <f t="shared" si="6"/>
        <v>600000</v>
      </c>
      <c r="G70" s="15">
        <f t="shared" si="6"/>
        <v>1295000</v>
      </c>
      <c r="H70" s="15"/>
      <c r="I70" s="15"/>
      <c r="J70" s="15"/>
      <c r="K70" s="15">
        <f t="shared" si="3"/>
        <v>-19460000</v>
      </c>
    </row>
    <row r="71" spans="1:11" ht="15.75" x14ac:dyDescent="0.25">
      <c r="A71" s="16">
        <f t="shared" si="0"/>
        <v>62</v>
      </c>
      <c r="B71" s="17">
        <f t="shared" si="1"/>
        <v>-19460000</v>
      </c>
      <c r="C71" s="12" t="s">
        <v>24</v>
      </c>
      <c r="D71" s="13" t="s">
        <v>61</v>
      </c>
      <c r="E71" s="14">
        <f t="shared" si="6"/>
        <v>695000</v>
      </c>
      <c r="F71" s="15">
        <f t="shared" si="6"/>
        <v>600000</v>
      </c>
      <c r="G71" s="15">
        <f t="shared" si="6"/>
        <v>1295000</v>
      </c>
      <c r="H71" s="15"/>
      <c r="I71" s="15"/>
      <c r="J71" s="15"/>
      <c r="K71" s="15">
        <f t="shared" si="3"/>
        <v>-20155000</v>
      </c>
    </row>
    <row r="72" spans="1:11" ht="15.75" x14ac:dyDescent="0.25">
      <c r="A72" s="16">
        <f t="shared" si="0"/>
        <v>63</v>
      </c>
      <c r="B72" s="17">
        <f t="shared" si="1"/>
        <v>-20155000</v>
      </c>
      <c r="C72" s="12" t="s">
        <v>25</v>
      </c>
      <c r="D72" s="13" t="s">
        <v>61</v>
      </c>
      <c r="E72" s="14">
        <f t="shared" si="6"/>
        <v>695000</v>
      </c>
      <c r="F72" s="15">
        <f t="shared" si="6"/>
        <v>600000</v>
      </c>
      <c r="G72" s="15">
        <f t="shared" si="6"/>
        <v>1295000</v>
      </c>
      <c r="H72" s="15"/>
      <c r="I72" s="15"/>
      <c r="J72" s="15"/>
      <c r="K72" s="15">
        <f t="shared" si="3"/>
        <v>-20850000</v>
      </c>
    </row>
    <row r="73" spans="1:11" ht="15.75" x14ac:dyDescent="0.25">
      <c r="A73" s="16">
        <f t="shared" si="0"/>
        <v>64</v>
      </c>
      <c r="B73" s="17">
        <f t="shared" si="1"/>
        <v>-20850000</v>
      </c>
      <c r="C73" s="12" t="s">
        <v>26</v>
      </c>
      <c r="D73" s="13" t="s">
        <v>61</v>
      </c>
      <c r="E73" s="14">
        <f t="shared" si="6"/>
        <v>695000</v>
      </c>
      <c r="F73" s="15">
        <f t="shared" si="6"/>
        <v>600000</v>
      </c>
      <c r="G73" s="15">
        <f t="shared" si="6"/>
        <v>1295000</v>
      </c>
      <c r="H73" s="15"/>
      <c r="I73" s="15"/>
      <c r="J73" s="15"/>
      <c r="K73" s="15">
        <f t="shared" si="3"/>
        <v>-21545000</v>
      </c>
    </row>
    <row r="74" spans="1:11" ht="15.75" x14ac:dyDescent="0.25">
      <c r="A74" s="16">
        <f t="shared" si="0"/>
        <v>65</v>
      </c>
      <c r="B74" s="17">
        <f t="shared" si="1"/>
        <v>-21545000</v>
      </c>
      <c r="C74" s="12" t="s">
        <v>16</v>
      </c>
      <c r="D74" s="13" t="s">
        <v>61</v>
      </c>
      <c r="E74" s="14">
        <f t="shared" si="6"/>
        <v>695000</v>
      </c>
      <c r="F74" s="15">
        <f t="shared" si="6"/>
        <v>600000</v>
      </c>
      <c r="G74" s="15">
        <f t="shared" si="6"/>
        <v>1295000</v>
      </c>
      <c r="H74" s="15"/>
      <c r="I74" s="15"/>
      <c r="J74" s="15"/>
      <c r="K74" s="15">
        <f t="shared" si="3"/>
        <v>-22240000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-22240000</v>
      </c>
      <c r="C75" s="12" t="s">
        <v>17</v>
      </c>
      <c r="D75" s="13" t="s">
        <v>60</v>
      </c>
      <c r="E75" s="14">
        <f t="shared" ref="E75:G80" si="9">+E74</f>
        <v>695000</v>
      </c>
      <c r="F75" s="15">
        <f t="shared" si="9"/>
        <v>600000</v>
      </c>
      <c r="G75" s="15">
        <f t="shared" si="9"/>
        <v>1295000</v>
      </c>
      <c r="H75" s="15"/>
      <c r="I75" s="15"/>
      <c r="J75" s="15"/>
      <c r="K75" s="15">
        <f t="shared" ref="K75:K80" si="10">B75-E75-H75-I75-J75</f>
        <v>-22935000</v>
      </c>
    </row>
    <row r="76" spans="1:11" ht="15.75" x14ac:dyDescent="0.25">
      <c r="A76" s="16">
        <f t="shared" si="7"/>
        <v>67</v>
      </c>
      <c r="B76" s="17">
        <f t="shared" si="8"/>
        <v>-22935000</v>
      </c>
      <c r="C76" s="12" t="s">
        <v>18</v>
      </c>
      <c r="D76" s="13" t="s">
        <v>60</v>
      </c>
      <c r="E76" s="14">
        <f t="shared" si="9"/>
        <v>695000</v>
      </c>
      <c r="F76" s="15">
        <f t="shared" si="9"/>
        <v>600000</v>
      </c>
      <c r="G76" s="15">
        <f t="shared" si="9"/>
        <v>1295000</v>
      </c>
      <c r="H76" s="15"/>
      <c r="I76" s="15"/>
      <c r="J76" s="15"/>
      <c r="K76" s="15">
        <f t="shared" si="10"/>
        <v>-23630000</v>
      </c>
    </row>
    <row r="77" spans="1:11" ht="15.75" x14ac:dyDescent="0.25">
      <c r="A77" s="16">
        <f t="shared" si="7"/>
        <v>68</v>
      </c>
      <c r="B77" s="17">
        <f t="shared" si="8"/>
        <v>-23630000</v>
      </c>
      <c r="C77" s="12" t="s">
        <v>27</v>
      </c>
      <c r="D77" s="13" t="s">
        <v>60</v>
      </c>
      <c r="E77" s="14">
        <f t="shared" si="9"/>
        <v>695000</v>
      </c>
      <c r="F77" s="15">
        <f t="shared" si="9"/>
        <v>600000</v>
      </c>
      <c r="G77" s="15">
        <f t="shared" si="9"/>
        <v>1295000</v>
      </c>
      <c r="H77" s="15"/>
      <c r="I77" s="15"/>
      <c r="J77" s="15"/>
      <c r="K77" s="15">
        <f t="shared" si="10"/>
        <v>-24325000</v>
      </c>
    </row>
    <row r="78" spans="1:11" ht="15.75" x14ac:dyDescent="0.25">
      <c r="A78" s="16">
        <f t="shared" si="7"/>
        <v>69</v>
      </c>
      <c r="B78" s="17">
        <f t="shared" si="8"/>
        <v>-24325000</v>
      </c>
      <c r="C78" s="12" t="s">
        <v>19</v>
      </c>
      <c r="D78" s="13" t="s">
        <v>60</v>
      </c>
      <c r="E78" s="14">
        <f t="shared" si="9"/>
        <v>695000</v>
      </c>
      <c r="F78" s="15">
        <f t="shared" si="9"/>
        <v>600000</v>
      </c>
      <c r="G78" s="15">
        <f t="shared" si="9"/>
        <v>1295000</v>
      </c>
      <c r="H78" s="15"/>
      <c r="I78" s="15"/>
      <c r="J78" s="15"/>
      <c r="K78" s="15">
        <f t="shared" si="10"/>
        <v>-25020000</v>
      </c>
    </row>
    <row r="79" spans="1:11" ht="15.75" x14ac:dyDescent="0.25">
      <c r="A79" s="16">
        <f t="shared" si="7"/>
        <v>70</v>
      </c>
      <c r="B79" s="17">
        <f t="shared" si="8"/>
        <v>-25020000</v>
      </c>
      <c r="C79" s="12" t="s">
        <v>20</v>
      </c>
      <c r="D79" s="13" t="s">
        <v>60</v>
      </c>
      <c r="E79" s="14">
        <f t="shared" si="9"/>
        <v>695000</v>
      </c>
      <c r="F79" s="15">
        <f t="shared" si="9"/>
        <v>600000</v>
      </c>
      <c r="G79" s="15">
        <f t="shared" si="9"/>
        <v>1295000</v>
      </c>
      <c r="H79" s="15"/>
      <c r="I79" s="15"/>
      <c r="J79" s="15"/>
      <c r="K79" s="15">
        <f t="shared" si="10"/>
        <v>-25715000</v>
      </c>
    </row>
    <row r="80" spans="1:11" ht="15.75" x14ac:dyDescent="0.25">
      <c r="A80" s="16">
        <f t="shared" si="7"/>
        <v>71</v>
      </c>
      <c r="B80" s="17">
        <f t="shared" si="8"/>
        <v>-25715000</v>
      </c>
      <c r="E80" s="14">
        <f t="shared" si="9"/>
        <v>695000</v>
      </c>
      <c r="F80" s="15">
        <f t="shared" si="9"/>
        <v>600000</v>
      </c>
      <c r="G80" s="15">
        <f t="shared" si="9"/>
        <v>1295000</v>
      </c>
      <c r="H80" s="15"/>
      <c r="I80" s="15"/>
      <c r="J80" s="15"/>
      <c r="K80" s="15">
        <f t="shared" si="10"/>
        <v>-26410000</v>
      </c>
    </row>
  </sheetData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133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134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90000000</f>
        <v>90000000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35</v>
      </c>
      <c r="B8" s="1"/>
      <c r="C8" s="1"/>
      <c r="D8" s="2">
        <v>36</v>
      </c>
      <c r="E8" s="7"/>
      <c r="F8" s="8">
        <f>+C5*C6</f>
        <v>1080000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90000000</v>
      </c>
      <c r="C10" s="12" t="s">
        <v>23</v>
      </c>
      <c r="D10" s="13" t="s">
        <v>28</v>
      </c>
      <c r="E10" s="14">
        <f>2330000-F10</f>
        <v>1250000</v>
      </c>
      <c r="F10" s="18">
        <v>1080000</v>
      </c>
      <c r="G10" s="15">
        <f>+E10+F10</f>
        <v>2330000</v>
      </c>
      <c r="H10" s="15"/>
      <c r="I10" s="15"/>
      <c r="J10" s="15"/>
      <c r="K10" s="15">
        <f>B10-E10-H10-I10-J10</f>
        <v>88750000</v>
      </c>
    </row>
    <row r="11" spans="1:11" ht="15.75" customHeight="1" x14ac:dyDescent="0.25">
      <c r="A11" s="16">
        <f t="shared" ref="A11:A74" si="0">+A10+1</f>
        <v>2</v>
      </c>
      <c r="B11" s="17">
        <f t="shared" ref="B11:B74" si="1">+K10</f>
        <v>88750000</v>
      </c>
      <c r="C11" s="12" t="s">
        <v>24</v>
      </c>
      <c r="D11" s="13" t="s">
        <v>28</v>
      </c>
      <c r="E11" s="14">
        <f t="shared" ref="E11:G26" si="2">+E10</f>
        <v>1250000</v>
      </c>
      <c r="F11" s="15">
        <f t="shared" si="2"/>
        <v>1080000</v>
      </c>
      <c r="G11" s="15">
        <f t="shared" si="2"/>
        <v>2330000</v>
      </c>
      <c r="H11" s="15"/>
      <c r="I11" s="15"/>
      <c r="J11" s="15"/>
      <c r="K11" s="15">
        <f t="shared" ref="K11:K74" si="3">B11-E11-H11-I11-J11</f>
        <v>87500000</v>
      </c>
    </row>
    <row r="12" spans="1:11" ht="15.75" customHeight="1" x14ac:dyDescent="0.25">
      <c r="A12" s="16">
        <f t="shared" si="0"/>
        <v>3</v>
      </c>
      <c r="B12" s="17">
        <f t="shared" si="1"/>
        <v>87500000</v>
      </c>
      <c r="C12" s="12" t="s">
        <v>25</v>
      </c>
      <c r="D12" s="13" t="s">
        <v>28</v>
      </c>
      <c r="E12" s="14">
        <f t="shared" si="2"/>
        <v>1250000</v>
      </c>
      <c r="F12" s="15">
        <f t="shared" si="2"/>
        <v>1080000</v>
      </c>
      <c r="G12" s="15">
        <f t="shared" si="2"/>
        <v>2330000</v>
      </c>
      <c r="H12" s="15"/>
      <c r="I12" s="15"/>
      <c r="J12" s="15"/>
      <c r="K12" s="15">
        <f t="shared" si="3"/>
        <v>86250000</v>
      </c>
    </row>
    <row r="13" spans="1:11" ht="15.75" customHeight="1" x14ac:dyDescent="0.25">
      <c r="A13" s="16">
        <f t="shared" si="0"/>
        <v>4</v>
      </c>
      <c r="B13" s="17">
        <f t="shared" si="1"/>
        <v>86250000</v>
      </c>
      <c r="C13" s="12" t="s">
        <v>26</v>
      </c>
      <c r="D13" s="13" t="s">
        <v>28</v>
      </c>
      <c r="E13" s="14">
        <f t="shared" si="2"/>
        <v>1250000</v>
      </c>
      <c r="F13" s="15">
        <f t="shared" si="2"/>
        <v>1080000</v>
      </c>
      <c r="G13" s="15">
        <f t="shared" si="2"/>
        <v>2330000</v>
      </c>
      <c r="H13" s="15"/>
      <c r="I13" s="15"/>
      <c r="J13" s="15"/>
      <c r="K13" s="15">
        <f t="shared" si="3"/>
        <v>85000000</v>
      </c>
    </row>
    <row r="14" spans="1:11" ht="15.75" customHeight="1" x14ac:dyDescent="0.25">
      <c r="A14" s="16">
        <f t="shared" si="0"/>
        <v>5</v>
      </c>
      <c r="B14" s="17">
        <f t="shared" si="1"/>
        <v>85000000</v>
      </c>
      <c r="C14" s="12" t="s">
        <v>16</v>
      </c>
      <c r="D14" s="13" t="s">
        <v>28</v>
      </c>
      <c r="E14" s="14">
        <f t="shared" si="2"/>
        <v>1250000</v>
      </c>
      <c r="F14" s="15">
        <f t="shared" si="2"/>
        <v>1080000</v>
      </c>
      <c r="G14" s="15">
        <f t="shared" si="2"/>
        <v>2330000</v>
      </c>
      <c r="H14" s="15"/>
      <c r="I14" s="15"/>
      <c r="J14" s="15"/>
      <c r="K14" s="15">
        <f t="shared" si="3"/>
        <v>83750000</v>
      </c>
    </row>
    <row r="15" spans="1:11" ht="15.75" customHeight="1" x14ac:dyDescent="0.25">
      <c r="A15" s="16">
        <f t="shared" si="0"/>
        <v>6</v>
      </c>
      <c r="B15" s="17">
        <f t="shared" si="1"/>
        <v>83750000</v>
      </c>
      <c r="C15" s="12" t="s">
        <v>17</v>
      </c>
      <c r="D15" s="13" t="s">
        <v>29</v>
      </c>
      <c r="E15" s="14">
        <f t="shared" si="2"/>
        <v>1250000</v>
      </c>
      <c r="F15" s="15">
        <f t="shared" si="2"/>
        <v>1080000</v>
      </c>
      <c r="G15" s="15">
        <f t="shared" si="2"/>
        <v>2330000</v>
      </c>
      <c r="H15" s="15"/>
      <c r="I15" s="15"/>
      <c r="J15" s="15"/>
      <c r="K15" s="15">
        <f t="shared" si="3"/>
        <v>82500000</v>
      </c>
    </row>
    <row r="16" spans="1:11" ht="15.75" customHeight="1" x14ac:dyDescent="0.25">
      <c r="A16" s="16">
        <f t="shared" si="0"/>
        <v>7</v>
      </c>
      <c r="B16" s="17">
        <f t="shared" si="1"/>
        <v>82500000</v>
      </c>
      <c r="C16" s="12" t="s">
        <v>18</v>
      </c>
      <c r="D16" s="13" t="s">
        <v>29</v>
      </c>
      <c r="E16" s="14">
        <f t="shared" si="2"/>
        <v>1250000</v>
      </c>
      <c r="F16" s="15">
        <f t="shared" si="2"/>
        <v>1080000</v>
      </c>
      <c r="G16" s="15">
        <f t="shared" si="2"/>
        <v>2330000</v>
      </c>
      <c r="H16" s="15"/>
      <c r="I16" s="15"/>
      <c r="J16" s="15"/>
      <c r="K16" s="15">
        <f t="shared" si="3"/>
        <v>81250000</v>
      </c>
    </row>
    <row r="17" spans="1:11" ht="15.75" customHeight="1" x14ac:dyDescent="0.25">
      <c r="A17" s="16">
        <f t="shared" si="0"/>
        <v>8</v>
      </c>
      <c r="B17" s="17">
        <f t="shared" si="1"/>
        <v>81250000</v>
      </c>
      <c r="C17" s="12" t="s">
        <v>27</v>
      </c>
      <c r="D17" s="13" t="s">
        <v>29</v>
      </c>
      <c r="E17" s="14">
        <f t="shared" si="2"/>
        <v>1250000</v>
      </c>
      <c r="F17" s="15">
        <f t="shared" si="2"/>
        <v>1080000</v>
      </c>
      <c r="G17" s="15">
        <f t="shared" si="2"/>
        <v>2330000</v>
      </c>
      <c r="H17" s="15"/>
      <c r="I17" s="15"/>
      <c r="J17" s="15"/>
      <c r="K17" s="15">
        <f t="shared" si="3"/>
        <v>80000000</v>
      </c>
    </row>
    <row r="18" spans="1:11" ht="15.75" customHeight="1" x14ac:dyDescent="0.25">
      <c r="A18" s="16">
        <f t="shared" si="0"/>
        <v>9</v>
      </c>
      <c r="B18" s="17">
        <f t="shared" si="1"/>
        <v>80000000</v>
      </c>
      <c r="C18" s="12" t="s">
        <v>19</v>
      </c>
      <c r="D18" s="13" t="s">
        <v>29</v>
      </c>
      <c r="E18" s="14">
        <f t="shared" si="2"/>
        <v>1250000</v>
      </c>
      <c r="F18" s="15">
        <f t="shared" si="2"/>
        <v>1080000</v>
      </c>
      <c r="G18" s="15">
        <f t="shared" si="2"/>
        <v>2330000</v>
      </c>
      <c r="H18" s="15">
        <v>15000000</v>
      </c>
      <c r="I18" s="15"/>
      <c r="J18" s="15"/>
      <c r="K18" s="15">
        <f t="shared" si="3"/>
        <v>63750000</v>
      </c>
    </row>
    <row r="19" spans="1:11" ht="15.75" customHeight="1" x14ac:dyDescent="0.25">
      <c r="A19" s="16">
        <f t="shared" si="0"/>
        <v>10</v>
      </c>
      <c r="B19" s="17">
        <f t="shared" si="1"/>
        <v>63750000</v>
      </c>
      <c r="C19" s="12" t="s">
        <v>20</v>
      </c>
      <c r="D19" s="13" t="s">
        <v>29</v>
      </c>
      <c r="E19" s="14">
        <f t="shared" si="2"/>
        <v>1250000</v>
      </c>
      <c r="F19" s="15">
        <f t="shared" si="2"/>
        <v>1080000</v>
      </c>
      <c r="G19" s="15">
        <f t="shared" si="2"/>
        <v>2330000</v>
      </c>
      <c r="H19" s="31"/>
      <c r="I19" s="15"/>
      <c r="J19" s="15"/>
      <c r="K19" s="15">
        <f t="shared" si="3"/>
        <v>62500000</v>
      </c>
    </row>
    <row r="20" spans="1:11" ht="15.75" customHeight="1" x14ac:dyDescent="0.25">
      <c r="A20" s="16">
        <f t="shared" si="0"/>
        <v>11</v>
      </c>
      <c r="B20" s="17">
        <f t="shared" si="1"/>
        <v>62500000</v>
      </c>
      <c r="C20" s="12" t="s">
        <v>21</v>
      </c>
      <c r="D20" s="13" t="s">
        <v>29</v>
      </c>
      <c r="E20" s="14">
        <f t="shared" si="2"/>
        <v>1250000</v>
      </c>
      <c r="F20" s="15">
        <f t="shared" si="2"/>
        <v>1080000</v>
      </c>
      <c r="G20" s="15">
        <f t="shared" si="2"/>
        <v>2330000</v>
      </c>
      <c r="H20" s="15"/>
      <c r="I20" s="15"/>
      <c r="J20" s="15"/>
      <c r="K20" s="15">
        <f t="shared" si="3"/>
        <v>61250000</v>
      </c>
    </row>
    <row r="21" spans="1:11" ht="15.75" customHeight="1" x14ac:dyDescent="0.25">
      <c r="A21" s="16">
        <f t="shared" si="0"/>
        <v>12</v>
      </c>
      <c r="B21" s="17">
        <f t="shared" si="1"/>
        <v>61250000</v>
      </c>
      <c r="C21" s="12" t="s">
        <v>22</v>
      </c>
      <c r="D21" s="13" t="s">
        <v>29</v>
      </c>
      <c r="E21" s="14">
        <f t="shared" si="2"/>
        <v>1250000</v>
      </c>
      <c r="F21" s="15">
        <f t="shared" si="2"/>
        <v>1080000</v>
      </c>
      <c r="G21" s="15">
        <f t="shared" si="2"/>
        <v>2330000</v>
      </c>
      <c r="H21" s="15"/>
      <c r="I21" s="15"/>
      <c r="J21" s="15"/>
      <c r="K21" s="15">
        <f t="shared" si="3"/>
        <v>60000000</v>
      </c>
    </row>
    <row r="22" spans="1:11" ht="15.75" customHeight="1" x14ac:dyDescent="0.25">
      <c r="A22" s="16">
        <f t="shared" si="0"/>
        <v>13</v>
      </c>
      <c r="B22" s="17">
        <f t="shared" si="1"/>
        <v>60000000</v>
      </c>
      <c r="C22" s="12" t="s">
        <v>23</v>
      </c>
      <c r="D22" s="13" t="s">
        <v>29</v>
      </c>
      <c r="E22" s="14">
        <f t="shared" si="2"/>
        <v>1250000</v>
      </c>
      <c r="F22" s="15">
        <f t="shared" si="2"/>
        <v>1080000</v>
      </c>
      <c r="G22" s="15">
        <f t="shared" si="2"/>
        <v>2330000</v>
      </c>
      <c r="H22" s="15"/>
      <c r="I22" s="15"/>
      <c r="J22" s="15"/>
      <c r="K22" s="15">
        <f t="shared" si="3"/>
        <v>58750000</v>
      </c>
    </row>
    <row r="23" spans="1:11" ht="15.75" customHeight="1" x14ac:dyDescent="0.25">
      <c r="A23" s="16">
        <f t="shared" si="0"/>
        <v>14</v>
      </c>
      <c r="B23" s="17">
        <f t="shared" si="1"/>
        <v>58750000</v>
      </c>
      <c r="C23" s="12" t="s">
        <v>24</v>
      </c>
      <c r="D23" s="13" t="s">
        <v>29</v>
      </c>
      <c r="E23" s="14">
        <f t="shared" si="2"/>
        <v>1250000</v>
      </c>
      <c r="F23" s="15">
        <f t="shared" si="2"/>
        <v>1080000</v>
      </c>
      <c r="G23" s="15">
        <f t="shared" si="2"/>
        <v>2330000</v>
      </c>
      <c r="H23" s="15"/>
      <c r="I23" s="15"/>
      <c r="J23" s="15"/>
      <c r="K23" s="15">
        <f t="shared" si="3"/>
        <v>57500000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57500000</v>
      </c>
      <c r="C24" s="35" t="s">
        <v>25</v>
      </c>
      <c r="D24" s="36" t="s">
        <v>29</v>
      </c>
      <c r="E24" s="14">
        <f t="shared" si="2"/>
        <v>1250000</v>
      </c>
      <c r="F24" s="37">
        <f t="shared" si="2"/>
        <v>1080000</v>
      </c>
      <c r="G24" s="37">
        <f t="shared" si="2"/>
        <v>2330000</v>
      </c>
      <c r="H24" s="37"/>
      <c r="I24" s="37"/>
      <c r="J24" s="37"/>
      <c r="K24" s="15">
        <f t="shared" si="3"/>
        <v>56250000</v>
      </c>
    </row>
    <row r="25" spans="1:11" ht="15.75" customHeight="1" x14ac:dyDescent="0.25">
      <c r="A25" s="16">
        <f t="shared" si="0"/>
        <v>16</v>
      </c>
      <c r="B25" s="17">
        <f t="shared" si="1"/>
        <v>56250000</v>
      </c>
      <c r="C25" s="12" t="s">
        <v>26</v>
      </c>
      <c r="D25" s="13" t="s">
        <v>29</v>
      </c>
      <c r="E25" s="14">
        <f t="shared" si="2"/>
        <v>1250000</v>
      </c>
      <c r="F25" s="15">
        <f t="shared" si="2"/>
        <v>1080000</v>
      </c>
      <c r="G25" s="15">
        <f t="shared" si="2"/>
        <v>2330000</v>
      </c>
      <c r="H25" s="15"/>
      <c r="I25" s="15"/>
      <c r="J25" s="15"/>
      <c r="K25" s="15">
        <f t="shared" si="3"/>
        <v>55000000</v>
      </c>
    </row>
    <row r="26" spans="1:11" ht="15.75" customHeight="1" x14ac:dyDescent="0.25">
      <c r="A26" s="16">
        <f t="shared" si="0"/>
        <v>17</v>
      </c>
      <c r="B26" s="17">
        <f t="shared" si="1"/>
        <v>55000000</v>
      </c>
      <c r="C26" s="12" t="s">
        <v>16</v>
      </c>
      <c r="D26" s="13" t="s">
        <v>29</v>
      </c>
      <c r="E26" s="14">
        <f t="shared" si="2"/>
        <v>1250000</v>
      </c>
      <c r="F26" s="15">
        <f t="shared" si="2"/>
        <v>1080000</v>
      </c>
      <c r="G26" s="15">
        <f t="shared" si="2"/>
        <v>2330000</v>
      </c>
      <c r="H26" s="15"/>
      <c r="I26" s="15"/>
      <c r="J26" s="15"/>
      <c r="K26" s="15">
        <f t="shared" si="3"/>
        <v>53750000</v>
      </c>
    </row>
    <row r="27" spans="1:11" ht="15.75" customHeight="1" x14ac:dyDescent="0.25">
      <c r="A27" s="16">
        <f t="shared" si="0"/>
        <v>18</v>
      </c>
      <c r="B27" s="17">
        <f t="shared" si="1"/>
        <v>53750000</v>
      </c>
      <c r="C27" s="12" t="s">
        <v>17</v>
      </c>
      <c r="D27" s="13" t="s">
        <v>30</v>
      </c>
      <c r="E27" s="14">
        <f t="shared" ref="E27:G42" si="4">+E26</f>
        <v>1250000</v>
      </c>
      <c r="F27" s="15">
        <f t="shared" si="4"/>
        <v>1080000</v>
      </c>
      <c r="G27" s="15">
        <f t="shared" si="4"/>
        <v>2330000</v>
      </c>
      <c r="H27" s="15"/>
      <c r="I27" s="15"/>
      <c r="J27" s="15"/>
      <c r="K27" s="15">
        <f t="shared" si="3"/>
        <v>52500000</v>
      </c>
    </row>
    <row r="28" spans="1:11" ht="15.75" customHeight="1" x14ac:dyDescent="0.25">
      <c r="A28" s="16">
        <f t="shared" si="0"/>
        <v>19</v>
      </c>
      <c r="B28" s="17">
        <f t="shared" si="1"/>
        <v>52500000</v>
      </c>
      <c r="C28" s="12" t="s">
        <v>18</v>
      </c>
      <c r="D28" s="13" t="s">
        <v>30</v>
      </c>
      <c r="E28" s="14">
        <f t="shared" si="4"/>
        <v>1250000</v>
      </c>
      <c r="F28" s="15">
        <f t="shared" si="4"/>
        <v>1080000</v>
      </c>
      <c r="G28" s="15">
        <f t="shared" si="4"/>
        <v>2330000</v>
      </c>
      <c r="H28" s="15"/>
      <c r="I28" s="15"/>
      <c r="J28" s="15"/>
      <c r="K28" s="15">
        <f t="shared" si="3"/>
        <v>51250000</v>
      </c>
    </row>
    <row r="29" spans="1:11" ht="15.75" customHeight="1" x14ac:dyDescent="0.25">
      <c r="A29" s="16">
        <f t="shared" si="0"/>
        <v>20</v>
      </c>
      <c r="B29" s="17">
        <f t="shared" si="1"/>
        <v>51250000</v>
      </c>
      <c r="C29" s="12" t="s">
        <v>27</v>
      </c>
      <c r="D29" s="13" t="s">
        <v>30</v>
      </c>
      <c r="E29" s="14">
        <f t="shared" si="4"/>
        <v>1250000</v>
      </c>
      <c r="F29" s="15">
        <f t="shared" si="4"/>
        <v>1080000</v>
      </c>
      <c r="G29" s="15">
        <f t="shared" si="4"/>
        <v>2330000</v>
      </c>
      <c r="H29" s="15"/>
      <c r="I29" s="15"/>
      <c r="J29" s="15"/>
      <c r="K29" s="15">
        <f t="shared" si="3"/>
        <v>50000000</v>
      </c>
    </row>
    <row r="30" spans="1:11" ht="15.75" customHeight="1" x14ac:dyDescent="0.25">
      <c r="A30" s="16">
        <f t="shared" si="0"/>
        <v>21</v>
      </c>
      <c r="B30" s="17">
        <f t="shared" si="1"/>
        <v>50000000</v>
      </c>
      <c r="C30" s="12" t="s">
        <v>19</v>
      </c>
      <c r="D30" s="13" t="s">
        <v>30</v>
      </c>
      <c r="E30" s="14">
        <f t="shared" si="4"/>
        <v>1250000</v>
      </c>
      <c r="F30" s="15">
        <f t="shared" si="4"/>
        <v>1080000</v>
      </c>
      <c r="G30" s="15">
        <f t="shared" si="4"/>
        <v>2330000</v>
      </c>
      <c r="H30" s="15">
        <v>15000000</v>
      </c>
      <c r="I30" s="15"/>
      <c r="J30" s="15"/>
      <c r="K30" s="15">
        <f t="shared" si="3"/>
        <v>33750000</v>
      </c>
    </row>
    <row r="31" spans="1:11" ht="15.75" customHeight="1" x14ac:dyDescent="0.25">
      <c r="A31" s="16">
        <f t="shared" si="0"/>
        <v>22</v>
      </c>
      <c r="B31" s="17">
        <f t="shared" si="1"/>
        <v>33750000</v>
      </c>
      <c r="C31" s="12" t="s">
        <v>20</v>
      </c>
      <c r="D31" s="13" t="s">
        <v>30</v>
      </c>
      <c r="E31" s="14">
        <f t="shared" si="4"/>
        <v>1250000</v>
      </c>
      <c r="F31" s="15">
        <f t="shared" si="4"/>
        <v>1080000</v>
      </c>
      <c r="G31" s="15">
        <f t="shared" si="4"/>
        <v>2330000</v>
      </c>
      <c r="H31" s="31"/>
      <c r="I31" s="15"/>
      <c r="J31" s="15"/>
      <c r="K31" s="15">
        <f t="shared" si="3"/>
        <v>32500000</v>
      </c>
    </row>
    <row r="32" spans="1:11" ht="15.75" customHeight="1" x14ac:dyDescent="0.25">
      <c r="A32" s="16">
        <f t="shared" si="0"/>
        <v>23</v>
      </c>
      <c r="B32" s="17">
        <f t="shared" si="1"/>
        <v>32500000</v>
      </c>
      <c r="C32" s="12" t="s">
        <v>21</v>
      </c>
      <c r="D32" s="13" t="s">
        <v>30</v>
      </c>
      <c r="E32" s="14">
        <f t="shared" si="4"/>
        <v>1250000</v>
      </c>
      <c r="F32" s="15">
        <f t="shared" si="4"/>
        <v>1080000</v>
      </c>
      <c r="G32" s="15">
        <f t="shared" si="4"/>
        <v>2330000</v>
      </c>
      <c r="H32" s="15"/>
      <c r="I32" s="15"/>
      <c r="J32" s="15"/>
      <c r="K32" s="15">
        <f t="shared" si="3"/>
        <v>31250000</v>
      </c>
    </row>
    <row r="33" spans="1:11" ht="15.75" customHeight="1" x14ac:dyDescent="0.25">
      <c r="A33" s="16">
        <f t="shared" si="0"/>
        <v>24</v>
      </c>
      <c r="B33" s="17">
        <f t="shared" si="1"/>
        <v>31250000</v>
      </c>
      <c r="C33" s="12" t="s">
        <v>22</v>
      </c>
      <c r="D33" s="13" t="s">
        <v>30</v>
      </c>
      <c r="E33" s="14">
        <f t="shared" si="4"/>
        <v>1250000</v>
      </c>
      <c r="F33" s="15">
        <f t="shared" si="4"/>
        <v>1080000</v>
      </c>
      <c r="G33" s="15">
        <f t="shared" si="4"/>
        <v>2330000</v>
      </c>
      <c r="H33" s="15"/>
      <c r="I33" s="15"/>
      <c r="J33" s="15"/>
      <c r="K33" s="15">
        <f t="shared" si="3"/>
        <v>30000000</v>
      </c>
    </row>
    <row r="34" spans="1:11" ht="15.75" customHeight="1" x14ac:dyDescent="0.25">
      <c r="A34" s="16">
        <f t="shared" si="0"/>
        <v>25</v>
      </c>
      <c r="B34" s="17">
        <f t="shared" si="1"/>
        <v>30000000</v>
      </c>
      <c r="C34" s="12" t="s">
        <v>23</v>
      </c>
      <c r="D34" s="13" t="s">
        <v>30</v>
      </c>
      <c r="E34" s="14">
        <f t="shared" si="4"/>
        <v>1250000</v>
      </c>
      <c r="F34" s="15">
        <f t="shared" si="4"/>
        <v>1080000</v>
      </c>
      <c r="G34" s="15">
        <f t="shared" si="4"/>
        <v>2330000</v>
      </c>
      <c r="H34" s="15"/>
      <c r="I34" s="15"/>
      <c r="J34" s="15"/>
      <c r="K34" s="15">
        <f t="shared" si="3"/>
        <v>28750000</v>
      </c>
    </row>
    <row r="35" spans="1:11" ht="15.75" customHeight="1" x14ac:dyDescent="0.25">
      <c r="A35" s="16">
        <f t="shared" si="0"/>
        <v>26</v>
      </c>
      <c r="B35" s="17">
        <f t="shared" si="1"/>
        <v>28750000</v>
      </c>
      <c r="C35" s="12" t="s">
        <v>24</v>
      </c>
      <c r="D35" s="13" t="s">
        <v>30</v>
      </c>
      <c r="E35" s="14">
        <f t="shared" si="4"/>
        <v>1250000</v>
      </c>
      <c r="F35" s="15">
        <f t="shared" si="4"/>
        <v>1080000</v>
      </c>
      <c r="G35" s="15">
        <f t="shared" si="4"/>
        <v>2330000</v>
      </c>
      <c r="H35" s="15"/>
      <c r="I35" s="15"/>
      <c r="J35" s="15"/>
      <c r="K35" s="15">
        <f t="shared" si="3"/>
        <v>27500000</v>
      </c>
    </row>
    <row r="36" spans="1:11" ht="15.75" customHeight="1" x14ac:dyDescent="0.25">
      <c r="A36" s="16">
        <f t="shared" si="0"/>
        <v>27</v>
      </c>
      <c r="B36" s="17">
        <f t="shared" si="1"/>
        <v>27500000</v>
      </c>
      <c r="C36" s="12" t="s">
        <v>25</v>
      </c>
      <c r="D36" s="13" t="s">
        <v>30</v>
      </c>
      <c r="E36" s="14">
        <f t="shared" si="4"/>
        <v>1250000</v>
      </c>
      <c r="F36" s="15">
        <f t="shared" si="4"/>
        <v>1080000</v>
      </c>
      <c r="G36" s="15">
        <f t="shared" si="4"/>
        <v>2330000</v>
      </c>
      <c r="H36" s="15"/>
      <c r="I36" s="15"/>
      <c r="J36" s="15"/>
      <c r="K36" s="15">
        <f t="shared" si="3"/>
        <v>26250000</v>
      </c>
    </row>
    <row r="37" spans="1:11" ht="15.75" customHeight="1" x14ac:dyDescent="0.25">
      <c r="A37" s="16">
        <f t="shared" si="0"/>
        <v>28</v>
      </c>
      <c r="B37" s="17">
        <f t="shared" si="1"/>
        <v>26250000</v>
      </c>
      <c r="C37" s="12" t="s">
        <v>26</v>
      </c>
      <c r="D37" s="13" t="s">
        <v>30</v>
      </c>
      <c r="E37" s="14">
        <f t="shared" si="4"/>
        <v>1250000</v>
      </c>
      <c r="F37" s="15">
        <f t="shared" si="4"/>
        <v>1080000</v>
      </c>
      <c r="G37" s="15">
        <f t="shared" si="4"/>
        <v>2330000</v>
      </c>
      <c r="H37" s="15"/>
      <c r="I37" s="15"/>
      <c r="J37" s="15"/>
      <c r="K37" s="15">
        <f t="shared" si="3"/>
        <v>25000000</v>
      </c>
    </row>
    <row r="38" spans="1:11" ht="15.75" customHeight="1" x14ac:dyDescent="0.25">
      <c r="A38" s="16">
        <f t="shared" si="0"/>
        <v>29</v>
      </c>
      <c r="B38" s="17">
        <f t="shared" si="1"/>
        <v>25000000</v>
      </c>
      <c r="C38" s="12" t="s">
        <v>16</v>
      </c>
      <c r="D38" s="13" t="s">
        <v>30</v>
      </c>
      <c r="E38" s="14">
        <f t="shared" si="4"/>
        <v>1250000</v>
      </c>
      <c r="F38" s="15">
        <f t="shared" si="4"/>
        <v>1080000</v>
      </c>
      <c r="G38" s="15">
        <f t="shared" si="4"/>
        <v>2330000</v>
      </c>
      <c r="H38" s="15"/>
      <c r="I38" s="15"/>
      <c r="J38" s="15"/>
      <c r="K38" s="15">
        <f t="shared" si="3"/>
        <v>23750000</v>
      </c>
    </row>
    <row r="39" spans="1:11" ht="15.75" customHeight="1" x14ac:dyDescent="0.25">
      <c r="A39" s="16">
        <f t="shared" si="0"/>
        <v>30</v>
      </c>
      <c r="B39" s="17">
        <f t="shared" si="1"/>
        <v>23750000</v>
      </c>
      <c r="C39" s="12" t="s">
        <v>17</v>
      </c>
      <c r="D39" s="13" t="s">
        <v>31</v>
      </c>
      <c r="E39" s="14">
        <f t="shared" si="4"/>
        <v>1250000</v>
      </c>
      <c r="F39" s="15">
        <f t="shared" si="4"/>
        <v>1080000</v>
      </c>
      <c r="G39" s="15">
        <f t="shared" si="4"/>
        <v>2330000</v>
      </c>
      <c r="H39" s="15"/>
      <c r="I39" s="15"/>
      <c r="J39" s="15"/>
      <c r="K39" s="15">
        <f t="shared" si="3"/>
        <v>22500000</v>
      </c>
    </row>
    <row r="40" spans="1:11" ht="15.75" customHeight="1" x14ac:dyDescent="0.25">
      <c r="A40" s="16">
        <f t="shared" si="0"/>
        <v>31</v>
      </c>
      <c r="B40" s="17">
        <f t="shared" si="1"/>
        <v>22500000</v>
      </c>
      <c r="C40" s="12" t="s">
        <v>18</v>
      </c>
      <c r="D40" s="13" t="s">
        <v>31</v>
      </c>
      <c r="E40" s="14">
        <f t="shared" si="4"/>
        <v>1250000</v>
      </c>
      <c r="F40" s="15">
        <f t="shared" si="4"/>
        <v>1080000</v>
      </c>
      <c r="G40" s="15">
        <f t="shared" si="4"/>
        <v>2330000</v>
      </c>
      <c r="H40" s="15"/>
      <c r="I40" s="15"/>
      <c r="J40" s="15"/>
      <c r="K40" s="15">
        <f t="shared" si="3"/>
        <v>21250000</v>
      </c>
    </row>
    <row r="41" spans="1:11" ht="15.75" customHeight="1" x14ac:dyDescent="0.25">
      <c r="A41" s="16">
        <f t="shared" si="0"/>
        <v>32</v>
      </c>
      <c r="B41" s="17">
        <f t="shared" si="1"/>
        <v>21250000</v>
      </c>
      <c r="C41" s="12" t="s">
        <v>27</v>
      </c>
      <c r="D41" s="13" t="s">
        <v>31</v>
      </c>
      <c r="E41" s="14">
        <f t="shared" si="4"/>
        <v>1250000</v>
      </c>
      <c r="F41" s="15">
        <f t="shared" si="4"/>
        <v>1080000</v>
      </c>
      <c r="G41" s="15">
        <f t="shared" si="4"/>
        <v>2330000</v>
      </c>
      <c r="H41" s="15"/>
      <c r="I41" s="15"/>
      <c r="J41" s="15"/>
      <c r="K41" s="15">
        <f t="shared" si="3"/>
        <v>20000000</v>
      </c>
    </row>
    <row r="42" spans="1:11" ht="15.75" customHeight="1" x14ac:dyDescent="0.25">
      <c r="A42" s="16">
        <f t="shared" si="0"/>
        <v>33</v>
      </c>
      <c r="B42" s="17">
        <f t="shared" si="1"/>
        <v>20000000</v>
      </c>
      <c r="C42" s="12" t="s">
        <v>19</v>
      </c>
      <c r="D42" s="13" t="s">
        <v>31</v>
      </c>
      <c r="E42" s="14">
        <f t="shared" si="4"/>
        <v>1250000</v>
      </c>
      <c r="F42" s="15">
        <f t="shared" si="4"/>
        <v>1080000</v>
      </c>
      <c r="G42" s="15">
        <f t="shared" si="4"/>
        <v>2330000</v>
      </c>
      <c r="H42" s="15">
        <v>15000000</v>
      </c>
      <c r="I42" s="15"/>
      <c r="J42" s="15"/>
      <c r="K42" s="15">
        <f t="shared" si="3"/>
        <v>3750000</v>
      </c>
    </row>
    <row r="43" spans="1:11" ht="15.75" customHeight="1" x14ac:dyDescent="0.25">
      <c r="A43" s="16">
        <f t="shared" si="0"/>
        <v>34</v>
      </c>
      <c r="B43" s="17">
        <f t="shared" si="1"/>
        <v>3750000</v>
      </c>
      <c r="C43" s="12" t="s">
        <v>20</v>
      </c>
      <c r="D43" s="13" t="s">
        <v>31</v>
      </c>
      <c r="E43" s="14">
        <f t="shared" ref="E43:G58" si="5">+E42</f>
        <v>1250000</v>
      </c>
      <c r="F43" s="15">
        <f t="shared" si="5"/>
        <v>1080000</v>
      </c>
      <c r="G43" s="15">
        <f t="shared" si="5"/>
        <v>2330000</v>
      </c>
      <c r="H43" s="31"/>
      <c r="I43" s="15"/>
      <c r="J43" s="15"/>
      <c r="K43" s="15">
        <f t="shared" si="3"/>
        <v>2500000</v>
      </c>
    </row>
    <row r="44" spans="1:11" ht="15.75" customHeight="1" x14ac:dyDescent="0.25">
      <c r="A44" s="16">
        <f t="shared" si="0"/>
        <v>35</v>
      </c>
      <c r="B44" s="17">
        <f t="shared" si="1"/>
        <v>2500000</v>
      </c>
      <c r="C44" s="30" t="s">
        <v>21</v>
      </c>
      <c r="D44" s="13" t="s">
        <v>31</v>
      </c>
      <c r="E44" s="14">
        <f t="shared" si="5"/>
        <v>1250000</v>
      </c>
      <c r="F44" s="15">
        <f t="shared" si="5"/>
        <v>1080000</v>
      </c>
      <c r="G44" s="15">
        <f t="shared" si="5"/>
        <v>2330000</v>
      </c>
      <c r="H44" s="15"/>
      <c r="I44" s="15"/>
      <c r="J44" s="15"/>
      <c r="K44" s="15">
        <f t="shared" si="3"/>
        <v>1250000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1250000</v>
      </c>
      <c r="C45" s="30" t="s">
        <v>22</v>
      </c>
      <c r="D45" s="41" t="s">
        <v>31</v>
      </c>
      <c r="E45" s="14">
        <f t="shared" si="5"/>
        <v>1250000</v>
      </c>
      <c r="F45" s="32">
        <f t="shared" si="5"/>
        <v>1080000</v>
      </c>
      <c r="G45" s="32">
        <f t="shared" si="5"/>
        <v>2330000</v>
      </c>
      <c r="H45" s="32"/>
      <c r="I45" s="32"/>
      <c r="J45" s="32"/>
      <c r="K45" s="15">
        <f t="shared" si="3"/>
        <v>0</v>
      </c>
    </row>
    <row r="46" spans="1:11" ht="15.75" x14ac:dyDescent="0.25">
      <c r="A46" s="16">
        <f t="shared" si="0"/>
        <v>37</v>
      </c>
      <c r="B46" s="17">
        <f t="shared" si="1"/>
        <v>0</v>
      </c>
      <c r="C46" s="12" t="s">
        <v>23</v>
      </c>
      <c r="D46" s="13" t="s">
        <v>31</v>
      </c>
      <c r="E46" s="14">
        <f t="shared" si="5"/>
        <v>1250000</v>
      </c>
      <c r="F46" s="15">
        <f t="shared" si="5"/>
        <v>1080000</v>
      </c>
      <c r="G46" s="15">
        <f t="shared" si="5"/>
        <v>2330000</v>
      </c>
      <c r="H46" s="15"/>
      <c r="I46" s="15"/>
      <c r="J46" s="15"/>
      <c r="K46" s="15">
        <f t="shared" si="3"/>
        <v>-1250000</v>
      </c>
    </row>
    <row r="47" spans="1:11" ht="15.75" x14ac:dyDescent="0.25">
      <c r="A47" s="16">
        <f t="shared" si="0"/>
        <v>38</v>
      </c>
      <c r="B47" s="17">
        <f t="shared" si="1"/>
        <v>-1250000</v>
      </c>
      <c r="C47" s="12" t="s">
        <v>24</v>
      </c>
      <c r="D47" s="13" t="s">
        <v>31</v>
      </c>
      <c r="E47" s="14">
        <f t="shared" si="5"/>
        <v>1250000</v>
      </c>
      <c r="F47" s="15">
        <f t="shared" si="5"/>
        <v>1080000</v>
      </c>
      <c r="G47" s="15">
        <f t="shared" si="5"/>
        <v>2330000</v>
      </c>
      <c r="H47" s="15"/>
      <c r="I47" s="15"/>
      <c r="J47" s="15"/>
      <c r="K47" s="15">
        <f t="shared" si="3"/>
        <v>-2500000</v>
      </c>
    </row>
    <row r="48" spans="1:11" ht="15.75" x14ac:dyDescent="0.25">
      <c r="A48" s="16">
        <f t="shared" si="0"/>
        <v>39</v>
      </c>
      <c r="B48" s="17">
        <f t="shared" si="1"/>
        <v>-2500000</v>
      </c>
      <c r="C48" s="12" t="s">
        <v>25</v>
      </c>
      <c r="D48" s="13" t="s">
        <v>31</v>
      </c>
      <c r="E48" s="14">
        <f t="shared" si="5"/>
        <v>1250000</v>
      </c>
      <c r="F48" s="15">
        <f t="shared" si="5"/>
        <v>1080000</v>
      </c>
      <c r="G48" s="15">
        <f t="shared" si="5"/>
        <v>2330000</v>
      </c>
      <c r="H48" s="15"/>
      <c r="I48" s="15"/>
      <c r="J48" s="15"/>
      <c r="K48" s="15">
        <f t="shared" si="3"/>
        <v>-3750000</v>
      </c>
    </row>
    <row r="49" spans="1:11" ht="15.75" x14ac:dyDescent="0.25">
      <c r="A49" s="16">
        <f t="shared" si="0"/>
        <v>40</v>
      </c>
      <c r="B49" s="17">
        <f t="shared" si="1"/>
        <v>-3750000</v>
      </c>
      <c r="C49" s="12" t="s">
        <v>26</v>
      </c>
      <c r="D49" s="13" t="s">
        <v>31</v>
      </c>
      <c r="E49" s="14">
        <f t="shared" si="5"/>
        <v>1250000</v>
      </c>
      <c r="F49" s="15">
        <f t="shared" si="5"/>
        <v>1080000</v>
      </c>
      <c r="G49" s="15">
        <f t="shared" si="5"/>
        <v>2330000</v>
      </c>
      <c r="H49" s="15"/>
      <c r="I49" s="15"/>
      <c r="J49" s="15"/>
      <c r="K49" s="15">
        <f t="shared" si="3"/>
        <v>-5000000</v>
      </c>
    </row>
    <row r="50" spans="1:11" ht="15.75" x14ac:dyDescent="0.25">
      <c r="A50" s="16">
        <f t="shared" si="0"/>
        <v>41</v>
      </c>
      <c r="B50" s="17">
        <f t="shared" si="1"/>
        <v>-5000000</v>
      </c>
      <c r="C50" s="12" t="s">
        <v>16</v>
      </c>
      <c r="D50" s="13" t="s">
        <v>31</v>
      </c>
      <c r="E50" s="14">
        <f t="shared" si="5"/>
        <v>1250000</v>
      </c>
      <c r="F50" s="15">
        <f t="shared" si="5"/>
        <v>1080000</v>
      </c>
      <c r="G50" s="15">
        <f t="shared" si="5"/>
        <v>2330000</v>
      </c>
      <c r="H50" s="15"/>
      <c r="I50" s="15"/>
      <c r="J50" s="15"/>
      <c r="K50" s="15">
        <f t="shared" si="3"/>
        <v>-6250000</v>
      </c>
    </row>
    <row r="51" spans="1:11" ht="15.75" x14ac:dyDescent="0.25">
      <c r="A51" s="16">
        <f t="shared" si="0"/>
        <v>42</v>
      </c>
      <c r="B51" s="17">
        <f t="shared" si="1"/>
        <v>-6250000</v>
      </c>
      <c r="C51" s="12" t="s">
        <v>17</v>
      </c>
      <c r="D51" s="13" t="s">
        <v>36</v>
      </c>
      <c r="E51" s="14">
        <f t="shared" si="5"/>
        <v>1250000</v>
      </c>
      <c r="F51" s="15">
        <f t="shared" si="5"/>
        <v>1080000</v>
      </c>
      <c r="G51" s="15">
        <f t="shared" si="5"/>
        <v>2330000</v>
      </c>
      <c r="H51" s="15"/>
      <c r="I51" s="15"/>
      <c r="J51" s="15"/>
      <c r="K51" s="15">
        <f t="shared" si="3"/>
        <v>-7500000</v>
      </c>
    </row>
    <row r="52" spans="1:11" ht="15.75" x14ac:dyDescent="0.25">
      <c r="A52" s="16">
        <f t="shared" si="0"/>
        <v>43</v>
      </c>
      <c r="B52" s="17">
        <f t="shared" si="1"/>
        <v>-7500000</v>
      </c>
      <c r="C52" s="12" t="s">
        <v>18</v>
      </c>
      <c r="D52" s="13" t="s">
        <v>36</v>
      </c>
      <c r="E52" s="14">
        <f t="shared" si="5"/>
        <v>1250000</v>
      </c>
      <c r="F52" s="15">
        <f t="shared" si="5"/>
        <v>1080000</v>
      </c>
      <c r="G52" s="15">
        <f t="shared" si="5"/>
        <v>2330000</v>
      </c>
      <c r="H52" s="15"/>
      <c r="I52" s="15"/>
      <c r="J52" s="15"/>
      <c r="K52" s="15">
        <f t="shared" si="3"/>
        <v>-8750000</v>
      </c>
    </row>
    <row r="53" spans="1:11" ht="15.75" x14ac:dyDescent="0.25">
      <c r="A53" s="16">
        <f t="shared" si="0"/>
        <v>44</v>
      </c>
      <c r="B53" s="17">
        <f t="shared" si="1"/>
        <v>-8750000</v>
      </c>
      <c r="C53" s="12" t="s">
        <v>27</v>
      </c>
      <c r="D53" s="13" t="s">
        <v>36</v>
      </c>
      <c r="E53" s="14">
        <f t="shared" si="5"/>
        <v>1250000</v>
      </c>
      <c r="F53" s="15">
        <f t="shared" si="5"/>
        <v>1080000</v>
      </c>
      <c r="G53" s="15">
        <f t="shared" si="5"/>
        <v>2330000</v>
      </c>
      <c r="H53" s="15"/>
      <c r="I53" s="15"/>
      <c r="J53" s="15"/>
      <c r="K53" s="15">
        <f t="shared" si="3"/>
        <v>-10000000</v>
      </c>
    </row>
    <row r="54" spans="1:11" ht="15.75" x14ac:dyDescent="0.25">
      <c r="A54" s="16">
        <f t="shared" si="0"/>
        <v>45</v>
      </c>
      <c r="B54" s="17">
        <f t="shared" si="1"/>
        <v>-10000000</v>
      </c>
      <c r="C54" s="12" t="s">
        <v>19</v>
      </c>
      <c r="D54" s="13" t="s">
        <v>36</v>
      </c>
      <c r="E54" s="14">
        <f t="shared" si="5"/>
        <v>1250000</v>
      </c>
      <c r="F54" s="15">
        <f t="shared" si="5"/>
        <v>1080000</v>
      </c>
      <c r="G54" s="15">
        <f t="shared" si="5"/>
        <v>2330000</v>
      </c>
      <c r="H54" s="15"/>
      <c r="I54" s="15"/>
      <c r="J54" s="15"/>
      <c r="K54" s="15">
        <f t="shared" si="3"/>
        <v>-11250000</v>
      </c>
    </row>
    <row r="55" spans="1:11" ht="15.75" x14ac:dyDescent="0.25">
      <c r="A55" s="16">
        <f t="shared" si="0"/>
        <v>46</v>
      </c>
      <c r="B55" s="17">
        <f t="shared" si="1"/>
        <v>-11250000</v>
      </c>
      <c r="C55" s="12" t="s">
        <v>20</v>
      </c>
      <c r="D55" s="13" t="s">
        <v>36</v>
      </c>
      <c r="E55" s="14">
        <f t="shared" si="5"/>
        <v>1250000</v>
      </c>
      <c r="F55" s="15">
        <f t="shared" si="5"/>
        <v>1080000</v>
      </c>
      <c r="G55" s="15">
        <f t="shared" si="5"/>
        <v>2330000</v>
      </c>
      <c r="H55" s="31"/>
      <c r="I55" s="15"/>
      <c r="J55" s="15"/>
      <c r="K55" s="15">
        <f t="shared" si="3"/>
        <v>-12500000</v>
      </c>
    </row>
    <row r="56" spans="1:11" ht="15.75" x14ac:dyDescent="0.25">
      <c r="A56" s="16">
        <f t="shared" si="0"/>
        <v>47</v>
      </c>
      <c r="B56" s="17">
        <f t="shared" si="1"/>
        <v>-12500000</v>
      </c>
      <c r="C56" s="30" t="s">
        <v>21</v>
      </c>
      <c r="D56" s="13" t="s">
        <v>36</v>
      </c>
      <c r="E56" s="14">
        <f t="shared" si="5"/>
        <v>1250000</v>
      </c>
      <c r="F56" s="15">
        <f t="shared" si="5"/>
        <v>1080000</v>
      </c>
      <c r="G56" s="15">
        <f t="shared" si="5"/>
        <v>2330000</v>
      </c>
      <c r="H56" s="15"/>
      <c r="I56" s="15"/>
      <c r="J56" s="15"/>
      <c r="K56" s="15">
        <f t="shared" si="3"/>
        <v>-13750000</v>
      </c>
    </row>
    <row r="57" spans="1:11" ht="15.75" x14ac:dyDescent="0.25">
      <c r="A57" s="16">
        <f t="shared" si="0"/>
        <v>48</v>
      </c>
      <c r="B57" s="17">
        <f t="shared" si="1"/>
        <v>-13750000</v>
      </c>
      <c r="C57" s="12" t="s">
        <v>22</v>
      </c>
      <c r="D57" s="13" t="s">
        <v>36</v>
      </c>
      <c r="E57" s="14">
        <f t="shared" si="5"/>
        <v>1250000</v>
      </c>
      <c r="F57" s="15">
        <f t="shared" si="5"/>
        <v>1080000</v>
      </c>
      <c r="G57" s="15">
        <f t="shared" si="5"/>
        <v>2330000</v>
      </c>
      <c r="H57" s="15"/>
      <c r="I57" s="15"/>
      <c r="J57" s="15"/>
      <c r="K57" s="15">
        <f t="shared" si="3"/>
        <v>-15000000</v>
      </c>
    </row>
    <row r="58" spans="1:11" ht="15.75" x14ac:dyDescent="0.25">
      <c r="A58" s="16">
        <f t="shared" si="0"/>
        <v>49</v>
      </c>
      <c r="B58" s="17">
        <f t="shared" si="1"/>
        <v>-15000000</v>
      </c>
      <c r="C58" s="12" t="s">
        <v>23</v>
      </c>
      <c r="D58" s="13" t="s">
        <v>36</v>
      </c>
      <c r="E58" s="14">
        <f t="shared" si="5"/>
        <v>1250000</v>
      </c>
      <c r="F58" s="15">
        <f t="shared" si="5"/>
        <v>1080000</v>
      </c>
      <c r="G58" s="15">
        <f t="shared" si="5"/>
        <v>2330000</v>
      </c>
      <c r="H58" s="15"/>
      <c r="I58" s="15"/>
      <c r="J58" s="15"/>
      <c r="K58" s="15">
        <f t="shared" si="3"/>
        <v>-16250000</v>
      </c>
    </row>
    <row r="59" spans="1:11" ht="15.75" x14ac:dyDescent="0.25">
      <c r="A59" s="16">
        <f t="shared" si="0"/>
        <v>50</v>
      </c>
      <c r="B59" s="17">
        <f t="shared" si="1"/>
        <v>-16250000</v>
      </c>
      <c r="C59" s="12" t="s">
        <v>24</v>
      </c>
      <c r="D59" s="13" t="s">
        <v>36</v>
      </c>
      <c r="E59" s="14">
        <f t="shared" ref="E59:G74" si="6">+E58</f>
        <v>1250000</v>
      </c>
      <c r="F59" s="15">
        <f t="shared" si="6"/>
        <v>1080000</v>
      </c>
      <c r="G59" s="15">
        <f t="shared" si="6"/>
        <v>2330000</v>
      </c>
      <c r="H59" s="15"/>
      <c r="I59" s="15"/>
      <c r="J59" s="15"/>
      <c r="K59" s="15">
        <f t="shared" si="3"/>
        <v>-17500000</v>
      </c>
    </row>
    <row r="60" spans="1:11" ht="15.75" x14ac:dyDescent="0.25">
      <c r="A60" s="16">
        <f t="shared" si="0"/>
        <v>51</v>
      </c>
      <c r="B60" s="17">
        <f t="shared" si="1"/>
        <v>-17500000</v>
      </c>
      <c r="C60" s="12" t="s">
        <v>25</v>
      </c>
      <c r="D60" s="13" t="s">
        <v>36</v>
      </c>
      <c r="E60" s="14">
        <f t="shared" si="6"/>
        <v>1250000</v>
      </c>
      <c r="F60" s="15">
        <f t="shared" si="6"/>
        <v>1080000</v>
      </c>
      <c r="G60" s="15">
        <f t="shared" si="6"/>
        <v>2330000</v>
      </c>
      <c r="H60" s="15"/>
      <c r="I60" s="15"/>
      <c r="J60" s="15"/>
      <c r="K60" s="15">
        <f t="shared" si="3"/>
        <v>-18750000</v>
      </c>
    </row>
    <row r="61" spans="1:11" ht="15.75" x14ac:dyDescent="0.25">
      <c r="A61" s="16">
        <f t="shared" si="0"/>
        <v>52</v>
      </c>
      <c r="B61" s="17">
        <f t="shared" si="1"/>
        <v>-18750000</v>
      </c>
      <c r="C61" s="12" t="s">
        <v>26</v>
      </c>
      <c r="D61" s="13" t="s">
        <v>36</v>
      </c>
      <c r="E61" s="14">
        <f t="shared" si="6"/>
        <v>1250000</v>
      </c>
      <c r="F61" s="15">
        <f t="shared" si="6"/>
        <v>1080000</v>
      </c>
      <c r="G61" s="15">
        <f t="shared" si="6"/>
        <v>2330000</v>
      </c>
      <c r="H61" s="15"/>
      <c r="I61" s="15"/>
      <c r="J61" s="15"/>
      <c r="K61" s="15">
        <f t="shared" si="3"/>
        <v>-20000000</v>
      </c>
    </row>
    <row r="62" spans="1:11" ht="15.75" x14ac:dyDescent="0.25">
      <c r="A62" s="16">
        <f t="shared" si="0"/>
        <v>53</v>
      </c>
      <c r="B62" s="17">
        <f t="shared" si="1"/>
        <v>-20000000</v>
      </c>
      <c r="C62" s="12" t="s">
        <v>16</v>
      </c>
      <c r="D62" s="13" t="s">
        <v>36</v>
      </c>
      <c r="E62" s="14">
        <f t="shared" si="6"/>
        <v>1250000</v>
      </c>
      <c r="F62" s="15">
        <f t="shared" si="6"/>
        <v>1080000</v>
      </c>
      <c r="G62" s="15">
        <f t="shared" si="6"/>
        <v>2330000</v>
      </c>
      <c r="H62" s="15"/>
      <c r="I62" s="15"/>
      <c r="J62" s="15"/>
      <c r="K62" s="15">
        <f t="shared" si="3"/>
        <v>-21250000</v>
      </c>
    </row>
    <row r="63" spans="1:11" ht="15.75" x14ac:dyDescent="0.25">
      <c r="A63" s="16">
        <f t="shared" si="0"/>
        <v>54</v>
      </c>
      <c r="B63" s="17">
        <f t="shared" si="1"/>
        <v>-21250000</v>
      </c>
      <c r="C63" s="12" t="s">
        <v>17</v>
      </c>
      <c r="D63" s="13" t="s">
        <v>61</v>
      </c>
      <c r="E63" s="14">
        <f t="shared" si="6"/>
        <v>1250000</v>
      </c>
      <c r="F63" s="15">
        <f t="shared" si="6"/>
        <v>1080000</v>
      </c>
      <c r="G63" s="15">
        <f t="shared" si="6"/>
        <v>2330000</v>
      </c>
      <c r="H63" s="15"/>
      <c r="I63" s="15"/>
      <c r="J63" s="15"/>
      <c r="K63" s="15">
        <f t="shared" si="3"/>
        <v>-22500000</v>
      </c>
    </row>
    <row r="64" spans="1:11" ht="15.75" x14ac:dyDescent="0.25">
      <c r="A64" s="16">
        <f t="shared" si="0"/>
        <v>55</v>
      </c>
      <c r="B64" s="17">
        <f t="shared" si="1"/>
        <v>-22500000</v>
      </c>
      <c r="C64" s="12" t="s">
        <v>18</v>
      </c>
      <c r="D64" s="13" t="s">
        <v>61</v>
      </c>
      <c r="E64" s="14">
        <f t="shared" si="6"/>
        <v>1250000</v>
      </c>
      <c r="F64" s="15">
        <f t="shared" si="6"/>
        <v>1080000</v>
      </c>
      <c r="G64" s="15">
        <f t="shared" si="6"/>
        <v>2330000</v>
      </c>
      <c r="H64" s="15"/>
      <c r="I64" s="15"/>
      <c r="J64" s="15"/>
      <c r="K64" s="15">
        <f t="shared" si="3"/>
        <v>-23750000</v>
      </c>
    </row>
    <row r="65" spans="1:11" ht="15.75" x14ac:dyDescent="0.25">
      <c r="A65" s="16">
        <f t="shared" si="0"/>
        <v>56</v>
      </c>
      <c r="B65" s="17">
        <f t="shared" si="1"/>
        <v>-23750000</v>
      </c>
      <c r="C65" s="12" t="s">
        <v>27</v>
      </c>
      <c r="D65" s="13" t="s">
        <v>61</v>
      </c>
      <c r="E65" s="14">
        <f t="shared" si="6"/>
        <v>1250000</v>
      </c>
      <c r="F65" s="15">
        <f t="shared" si="6"/>
        <v>1080000</v>
      </c>
      <c r="G65" s="15">
        <f t="shared" si="6"/>
        <v>2330000</v>
      </c>
      <c r="H65" s="15"/>
      <c r="I65" s="15"/>
      <c r="J65" s="15"/>
      <c r="K65" s="15">
        <f t="shared" si="3"/>
        <v>-25000000</v>
      </c>
    </row>
    <row r="66" spans="1:11" ht="15.75" x14ac:dyDescent="0.25">
      <c r="A66" s="16">
        <f t="shared" si="0"/>
        <v>57</v>
      </c>
      <c r="B66" s="17">
        <f t="shared" si="1"/>
        <v>-25000000</v>
      </c>
      <c r="C66" s="12" t="s">
        <v>19</v>
      </c>
      <c r="D66" s="13" t="s">
        <v>61</v>
      </c>
      <c r="E66" s="14">
        <f t="shared" si="6"/>
        <v>1250000</v>
      </c>
      <c r="F66" s="15">
        <f t="shared" si="6"/>
        <v>1080000</v>
      </c>
      <c r="G66" s="15">
        <f t="shared" si="6"/>
        <v>2330000</v>
      </c>
      <c r="H66" s="15"/>
      <c r="I66" s="15"/>
      <c r="J66" s="15"/>
      <c r="K66" s="15">
        <f t="shared" si="3"/>
        <v>-26250000</v>
      </c>
    </row>
    <row r="67" spans="1:11" ht="15.75" x14ac:dyDescent="0.25">
      <c r="A67" s="16">
        <f t="shared" si="0"/>
        <v>58</v>
      </c>
      <c r="B67" s="17">
        <f t="shared" si="1"/>
        <v>-26250000</v>
      </c>
      <c r="C67" s="12" t="s">
        <v>20</v>
      </c>
      <c r="D67" s="13" t="s">
        <v>61</v>
      </c>
      <c r="E67" s="14">
        <f t="shared" si="6"/>
        <v>1250000</v>
      </c>
      <c r="F67" s="15">
        <f t="shared" si="6"/>
        <v>1080000</v>
      </c>
      <c r="G67" s="15">
        <f t="shared" si="6"/>
        <v>2330000</v>
      </c>
      <c r="H67" s="31"/>
      <c r="I67" s="15"/>
      <c r="J67" s="15"/>
      <c r="K67" s="15">
        <f t="shared" si="3"/>
        <v>-27500000</v>
      </c>
    </row>
    <row r="68" spans="1:11" ht="15.75" x14ac:dyDescent="0.25">
      <c r="A68" s="16">
        <f t="shared" si="0"/>
        <v>59</v>
      </c>
      <c r="B68" s="17">
        <f t="shared" si="1"/>
        <v>-27500000</v>
      </c>
      <c r="C68" s="30" t="s">
        <v>21</v>
      </c>
      <c r="D68" s="13" t="s">
        <v>61</v>
      </c>
      <c r="E68" s="14">
        <f t="shared" si="6"/>
        <v>1250000</v>
      </c>
      <c r="F68" s="15">
        <f t="shared" si="6"/>
        <v>1080000</v>
      </c>
      <c r="G68" s="15">
        <f t="shared" si="6"/>
        <v>2330000</v>
      </c>
      <c r="H68" s="15"/>
      <c r="I68" s="15"/>
      <c r="J68" s="15"/>
      <c r="K68" s="15">
        <f t="shared" si="3"/>
        <v>-28750000</v>
      </c>
    </row>
    <row r="69" spans="1:11" ht="15.75" x14ac:dyDescent="0.25">
      <c r="A69" s="16">
        <f t="shared" si="0"/>
        <v>60</v>
      </c>
      <c r="B69" s="17">
        <f t="shared" si="1"/>
        <v>-28750000</v>
      </c>
      <c r="C69" s="12" t="s">
        <v>22</v>
      </c>
      <c r="D69" s="13" t="s">
        <v>61</v>
      </c>
      <c r="E69" s="14">
        <f t="shared" si="6"/>
        <v>1250000</v>
      </c>
      <c r="F69" s="15">
        <f t="shared" si="6"/>
        <v>1080000</v>
      </c>
      <c r="G69" s="15">
        <f t="shared" si="6"/>
        <v>2330000</v>
      </c>
      <c r="H69" s="15"/>
      <c r="I69" s="15"/>
      <c r="J69" s="15"/>
      <c r="K69" s="15">
        <f t="shared" si="3"/>
        <v>-30000000</v>
      </c>
    </row>
    <row r="70" spans="1:11" ht="15.75" x14ac:dyDescent="0.25">
      <c r="A70" s="16">
        <f t="shared" si="0"/>
        <v>61</v>
      </c>
      <c r="B70" s="17">
        <f t="shared" si="1"/>
        <v>-30000000</v>
      </c>
      <c r="C70" s="12" t="s">
        <v>23</v>
      </c>
      <c r="D70" s="13" t="s">
        <v>61</v>
      </c>
      <c r="E70" s="14">
        <f t="shared" si="6"/>
        <v>1250000</v>
      </c>
      <c r="F70" s="15">
        <f t="shared" si="6"/>
        <v>1080000</v>
      </c>
      <c r="G70" s="15">
        <f t="shared" si="6"/>
        <v>2330000</v>
      </c>
      <c r="H70" s="15"/>
      <c r="I70" s="15"/>
      <c r="J70" s="15"/>
      <c r="K70" s="15">
        <f t="shared" si="3"/>
        <v>-31250000</v>
      </c>
    </row>
    <row r="71" spans="1:11" ht="15.75" x14ac:dyDescent="0.25">
      <c r="A71" s="16">
        <f t="shared" si="0"/>
        <v>62</v>
      </c>
      <c r="B71" s="17">
        <f t="shared" si="1"/>
        <v>-31250000</v>
      </c>
      <c r="C71" s="12" t="s">
        <v>24</v>
      </c>
      <c r="D71" s="13" t="s">
        <v>61</v>
      </c>
      <c r="E71" s="14">
        <f t="shared" si="6"/>
        <v>1250000</v>
      </c>
      <c r="F71" s="15">
        <f t="shared" si="6"/>
        <v>1080000</v>
      </c>
      <c r="G71" s="15">
        <f t="shared" si="6"/>
        <v>2330000</v>
      </c>
      <c r="H71" s="15"/>
      <c r="I71" s="15"/>
      <c r="J71" s="15"/>
      <c r="K71" s="15">
        <f t="shared" si="3"/>
        <v>-32500000</v>
      </c>
    </row>
    <row r="72" spans="1:11" ht="15.75" x14ac:dyDescent="0.25">
      <c r="A72" s="16">
        <f t="shared" si="0"/>
        <v>63</v>
      </c>
      <c r="B72" s="17">
        <f t="shared" si="1"/>
        <v>-32500000</v>
      </c>
      <c r="C72" s="12" t="s">
        <v>25</v>
      </c>
      <c r="D72" s="13" t="s">
        <v>61</v>
      </c>
      <c r="E72" s="14">
        <f t="shared" si="6"/>
        <v>1250000</v>
      </c>
      <c r="F72" s="15">
        <f t="shared" si="6"/>
        <v>1080000</v>
      </c>
      <c r="G72" s="15">
        <f t="shared" si="6"/>
        <v>2330000</v>
      </c>
      <c r="H72" s="15"/>
      <c r="I72" s="15"/>
      <c r="J72" s="15"/>
      <c r="K72" s="15">
        <f t="shared" si="3"/>
        <v>-33750000</v>
      </c>
    </row>
    <row r="73" spans="1:11" ht="15.75" x14ac:dyDescent="0.25">
      <c r="A73" s="16">
        <f t="shared" si="0"/>
        <v>64</v>
      </c>
      <c r="B73" s="17">
        <f t="shared" si="1"/>
        <v>-33750000</v>
      </c>
      <c r="C73" s="12" t="s">
        <v>26</v>
      </c>
      <c r="D73" s="13" t="s">
        <v>61</v>
      </c>
      <c r="E73" s="14">
        <f t="shared" si="6"/>
        <v>1250000</v>
      </c>
      <c r="F73" s="15">
        <f t="shared" si="6"/>
        <v>1080000</v>
      </c>
      <c r="G73" s="15">
        <f t="shared" si="6"/>
        <v>2330000</v>
      </c>
      <c r="H73" s="15"/>
      <c r="I73" s="15"/>
      <c r="J73" s="15"/>
      <c r="K73" s="15">
        <f t="shared" si="3"/>
        <v>-35000000</v>
      </c>
    </row>
    <row r="74" spans="1:11" ht="15.75" x14ac:dyDescent="0.25">
      <c r="A74" s="16">
        <f t="shared" si="0"/>
        <v>65</v>
      </c>
      <c r="B74" s="17">
        <f t="shared" si="1"/>
        <v>-35000000</v>
      </c>
      <c r="C74" s="12" t="s">
        <v>16</v>
      </c>
      <c r="D74" s="13" t="s">
        <v>61</v>
      </c>
      <c r="E74" s="14">
        <f t="shared" si="6"/>
        <v>1250000</v>
      </c>
      <c r="F74" s="15">
        <f t="shared" si="6"/>
        <v>1080000</v>
      </c>
      <c r="G74" s="15">
        <f t="shared" si="6"/>
        <v>2330000</v>
      </c>
      <c r="H74" s="15"/>
      <c r="I74" s="15"/>
      <c r="J74" s="15"/>
      <c r="K74" s="15">
        <f t="shared" si="3"/>
        <v>-36250000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-36250000</v>
      </c>
      <c r="C75" s="12" t="s">
        <v>17</v>
      </c>
      <c r="D75" s="13" t="s">
        <v>60</v>
      </c>
      <c r="E75" s="14">
        <f t="shared" ref="E75:G80" si="9">+E74</f>
        <v>1250000</v>
      </c>
      <c r="F75" s="15">
        <f t="shared" si="9"/>
        <v>1080000</v>
      </c>
      <c r="G75" s="15">
        <f t="shared" si="9"/>
        <v>2330000</v>
      </c>
      <c r="H75" s="15"/>
      <c r="I75" s="15"/>
      <c r="J75" s="15"/>
      <c r="K75" s="15">
        <f t="shared" ref="K75:K80" si="10">B75-E75-H75-I75-J75</f>
        <v>-37500000</v>
      </c>
    </row>
    <row r="76" spans="1:11" ht="15.75" x14ac:dyDescent="0.25">
      <c r="A76" s="16">
        <f t="shared" si="7"/>
        <v>67</v>
      </c>
      <c r="B76" s="17">
        <f t="shared" si="8"/>
        <v>-37500000</v>
      </c>
      <c r="C76" s="12" t="s">
        <v>18</v>
      </c>
      <c r="D76" s="13" t="s">
        <v>60</v>
      </c>
      <c r="E76" s="14">
        <f t="shared" si="9"/>
        <v>1250000</v>
      </c>
      <c r="F76" s="15">
        <f t="shared" si="9"/>
        <v>1080000</v>
      </c>
      <c r="G76" s="15">
        <f t="shared" si="9"/>
        <v>2330000</v>
      </c>
      <c r="H76" s="15"/>
      <c r="I76" s="15"/>
      <c r="J76" s="15"/>
      <c r="K76" s="15">
        <f t="shared" si="10"/>
        <v>-38750000</v>
      </c>
    </row>
    <row r="77" spans="1:11" ht="15.75" x14ac:dyDescent="0.25">
      <c r="A77" s="16">
        <f t="shared" si="7"/>
        <v>68</v>
      </c>
      <c r="B77" s="17">
        <f t="shared" si="8"/>
        <v>-38750000</v>
      </c>
      <c r="C77" s="12" t="s">
        <v>27</v>
      </c>
      <c r="D77" s="13" t="s">
        <v>60</v>
      </c>
      <c r="E77" s="14">
        <f t="shared" si="9"/>
        <v>1250000</v>
      </c>
      <c r="F77" s="15">
        <f t="shared" si="9"/>
        <v>1080000</v>
      </c>
      <c r="G77" s="15">
        <f t="shared" si="9"/>
        <v>2330000</v>
      </c>
      <c r="H77" s="15"/>
      <c r="I77" s="15"/>
      <c r="J77" s="15"/>
      <c r="K77" s="15">
        <f t="shared" si="10"/>
        <v>-40000000</v>
      </c>
    </row>
    <row r="78" spans="1:11" ht="15.75" x14ac:dyDescent="0.25">
      <c r="A78" s="16">
        <f t="shared" si="7"/>
        <v>69</v>
      </c>
      <c r="B78" s="17">
        <f t="shared" si="8"/>
        <v>-40000000</v>
      </c>
      <c r="C78" s="12" t="s">
        <v>19</v>
      </c>
      <c r="D78" s="13" t="s">
        <v>60</v>
      </c>
      <c r="E78" s="14">
        <f t="shared" si="9"/>
        <v>1250000</v>
      </c>
      <c r="F78" s="15">
        <f t="shared" si="9"/>
        <v>1080000</v>
      </c>
      <c r="G78" s="15">
        <f t="shared" si="9"/>
        <v>2330000</v>
      </c>
      <c r="H78" s="15"/>
      <c r="I78" s="15"/>
      <c r="J78" s="15"/>
      <c r="K78" s="15">
        <f t="shared" si="10"/>
        <v>-41250000</v>
      </c>
    </row>
    <row r="79" spans="1:11" ht="15.75" x14ac:dyDescent="0.25">
      <c r="A79" s="16">
        <f t="shared" si="7"/>
        <v>70</v>
      </c>
      <c r="B79" s="17">
        <f t="shared" si="8"/>
        <v>-41250000</v>
      </c>
      <c r="C79" s="12" t="s">
        <v>20</v>
      </c>
      <c r="D79" s="13" t="s">
        <v>60</v>
      </c>
      <c r="E79" s="14">
        <f t="shared" si="9"/>
        <v>1250000</v>
      </c>
      <c r="F79" s="15">
        <f t="shared" si="9"/>
        <v>1080000</v>
      </c>
      <c r="G79" s="15">
        <f t="shared" si="9"/>
        <v>2330000</v>
      </c>
      <c r="H79" s="15"/>
      <c r="I79" s="15"/>
      <c r="J79" s="15"/>
      <c r="K79" s="15">
        <f t="shared" si="10"/>
        <v>-42500000</v>
      </c>
    </row>
    <row r="80" spans="1:11" ht="15.75" x14ac:dyDescent="0.25">
      <c r="A80" s="16">
        <f t="shared" si="7"/>
        <v>71</v>
      </c>
      <c r="B80" s="17">
        <f t="shared" si="8"/>
        <v>-42500000</v>
      </c>
      <c r="E80" s="14">
        <f t="shared" si="9"/>
        <v>1250000</v>
      </c>
      <c r="F80" s="15">
        <f t="shared" si="9"/>
        <v>1080000</v>
      </c>
      <c r="G80" s="15">
        <f t="shared" si="9"/>
        <v>2330000</v>
      </c>
      <c r="H80" s="15"/>
      <c r="I80" s="15"/>
      <c r="J80" s="15"/>
      <c r="K80" s="15">
        <f t="shared" si="10"/>
        <v>-43750000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workbookViewId="0">
      <selection activeCell="A21" sqref="A21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s="43" customFormat="1" x14ac:dyDescent="0.25">
      <c r="A1" s="42" t="s">
        <v>0</v>
      </c>
      <c r="B1" s="42"/>
      <c r="C1" s="42"/>
      <c r="G1" s="44"/>
      <c r="I1" s="44"/>
      <c r="J1" s="45"/>
      <c r="K1" s="45" t="s">
        <v>1</v>
      </c>
    </row>
    <row r="2" spans="1:11" s="43" customFormat="1" x14ac:dyDescent="0.25">
      <c r="A2" s="42" t="s">
        <v>32</v>
      </c>
      <c r="B2" s="42"/>
      <c r="C2" s="42"/>
      <c r="I2" s="46"/>
    </row>
    <row r="3" spans="1:11" s="43" customFormat="1" x14ac:dyDescent="0.25">
      <c r="A3" s="42" t="s">
        <v>135</v>
      </c>
      <c r="B3" s="42"/>
      <c r="C3" s="42"/>
    </row>
    <row r="4" spans="1:11" s="43" customFormat="1" x14ac:dyDescent="0.25">
      <c r="A4" s="42" t="s">
        <v>136</v>
      </c>
      <c r="B4" s="42"/>
      <c r="C4" s="42" t="s">
        <v>34</v>
      </c>
    </row>
    <row r="5" spans="1:11" s="43" customFormat="1" x14ac:dyDescent="0.25">
      <c r="A5" s="42" t="s">
        <v>2</v>
      </c>
      <c r="B5" s="42"/>
      <c r="C5" s="47">
        <f>60000000</f>
        <v>60000000</v>
      </c>
      <c r="D5" s="48"/>
    </row>
    <row r="6" spans="1:11" s="43" customFormat="1" x14ac:dyDescent="0.25">
      <c r="A6" s="42" t="s">
        <v>3</v>
      </c>
      <c r="B6" s="42"/>
      <c r="C6" s="49">
        <v>1.2E-2</v>
      </c>
    </row>
    <row r="7" spans="1:11" s="43" customFormat="1" x14ac:dyDescent="0.25">
      <c r="A7" s="42" t="s">
        <v>33</v>
      </c>
      <c r="B7" s="42"/>
      <c r="C7" s="42"/>
    </row>
    <row r="8" spans="1:11" s="43" customFormat="1" x14ac:dyDescent="0.25">
      <c r="A8" s="50" t="s">
        <v>137</v>
      </c>
      <c r="B8" s="50"/>
      <c r="C8" s="50"/>
      <c r="D8" s="43">
        <v>36</v>
      </c>
      <c r="E8" s="51"/>
      <c r="F8" s="52">
        <f>+C5*C6</f>
        <v>720000</v>
      </c>
      <c r="G8" s="51"/>
      <c r="H8" s="51"/>
      <c r="I8" s="52"/>
    </row>
    <row r="9" spans="1:11" s="43" customFormat="1" ht="15.75" customHeight="1" x14ac:dyDescent="0.25">
      <c r="A9" s="53" t="s">
        <v>4</v>
      </c>
      <c r="B9" s="53" t="s">
        <v>5</v>
      </c>
      <c r="C9" s="53" t="s">
        <v>6</v>
      </c>
      <c r="D9" s="53" t="s">
        <v>7</v>
      </c>
      <c r="E9" s="53" t="s">
        <v>8</v>
      </c>
      <c r="F9" s="53" t="s">
        <v>9</v>
      </c>
      <c r="G9" s="53" t="s">
        <v>10</v>
      </c>
      <c r="H9" s="53" t="s">
        <v>11</v>
      </c>
      <c r="I9" s="53" t="s">
        <v>12</v>
      </c>
      <c r="J9" s="53" t="s">
        <v>13</v>
      </c>
      <c r="K9" s="53" t="s">
        <v>14</v>
      </c>
    </row>
    <row r="10" spans="1:11" s="43" customFormat="1" ht="15.75" customHeight="1" x14ac:dyDescent="0.25">
      <c r="A10" s="54" t="s">
        <v>15</v>
      </c>
      <c r="B10" s="55">
        <f>+C5</f>
        <v>60000000</v>
      </c>
      <c r="C10" s="56" t="s">
        <v>23</v>
      </c>
      <c r="D10" s="57" t="s">
        <v>28</v>
      </c>
      <c r="E10" s="58">
        <f>1553500-F10</f>
        <v>833500</v>
      </c>
      <c r="F10" s="59">
        <v>720000</v>
      </c>
      <c r="G10" s="60">
        <f>+E10+F10</f>
        <v>1553500</v>
      </c>
      <c r="H10" s="60"/>
      <c r="I10" s="60"/>
      <c r="J10" s="60"/>
      <c r="K10" s="60">
        <f>B10-E10-H10-I10-J10</f>
        <v>59166500</v>
      </c>
    </row>
    <row r="11" spans="1:11" s="43" customFormat="1" ht="15.75" customHeight="1" x14ac:dyDescent="0.25">
      <c r="A11" s="61">
        <f t="shared" ref="A11:A74" si="0">+A10+1</f>
        <v>2</v>
      </c>
      <c r="B11" s="62">
        <f t="shared" ref="B11:B74" si="1">+K10</f>
        <v>59166500</v>
      </c>
      <c r="C11" s="56" t="s">
        <v>24</v>
      </c>
      <c r="D11" s="57" t="s">
        <v>28</v>
      </c>
      <c r="E11" s="58">
        <f t="shared" ref="E11:G26" si="2">+E10</f>
        <v>833500</v>
      </c>
      <c r="F11" s="60">
        <f t="shared" si="2"/>
        <v>720000</v>
      </c>
      <c r="G11" s="60">
        <f t="shared" si="2"/>
        <v>1553500</v>
      </c>
      <c r="H11" s="60"/>
      <c r="I11" s="60"/>
      <c r="J11" s="60"/>
      <c r="K11" s="60">
        <f t="shared" ref="K11:K74" si="3">B11-E11-H11-I11-J11</f>
        <v>58333000</v>
      </c>
    </row>
    <row r="12" spans="1:11" s="43" customFormat="1" ht="15.75" customHeight="1" x14ac:dyDescent="0.25">
      <c r="A12" s="61">
        <f t="shared" si="0"/>
        <v>3</v>
      </c>
      <c r="B12" s="62">
        <f t="shared" si="1"/>
        <v>58333000</v>
      </c>
      <c r="C12" s="56" t="s">
        <v>25</v>
      </c>
      <c r="D12" s="57" t="s">
        <v>28</v>
      </c>
      <c r="E12" s="58">
        <f t="shared" si="2"/>
        <v>833500</v>
      </c>
      <c r="F12" s="60">
        <f t="shared" si="2"/>
        <v>720000</v>
      </c>
      <c r="G12" s="60">
        <f t="shared" si="2"/>
        <v>1553500</v>
      </c>
      <c r="H12" s="60"/>
      <c r="I12" s="60"/>
      <c r="J12" s="60"/>
      <c r="K12" s="60">
        <f t="shared" si="3"/>
        <v>57499500</v>
      </c>
    </row>
    <row r="13" spans="1:11" s="43" customFormat="1" ht="15.75" customHeight="1" x14ac:dyDescent="0.25">
      <c r="A13" s="61">
        <f t="shared" si="0"/>
        <v>4</v>
      </c>
      <c r="B13" s="62">
        <f t="shared" si="1"/>
        <v>57499500</v>
      </c>
      <c r="C13" s="56" t="s">
        <v>26</v>
      </c>
      <c r="D13" s="57" t="s">
        <v>28</v>
      </c>
      <c r="E13" s="58">
        <f t="shared" si="2"/>
        <v>833500</v>
      </c>
      <c r="F13" s="60">
        <f t="shared" si="2"/>
        <v>720000</v>
      </c>
      <c r="G13" s="60">
        <f t="shared" si="2"/>
        <v>1553500</v>
      </c>
      <c r="H13" s="60"/>
      <c r="I13" s="60"/>
      <c r="J13" s="60"/>
      <c r="K13" s="60">
        <f t="shared" si="3"/>
        <v>56666000</v>
      </c>
    </row>
    <row r="14" spans="1:11" s="43" customFormat="1" ht="15.75" customHeight="1" x14ac:dyDescent="0.25">
      <c r="A14" s="61">
        <f t="shared" si="0"/>
        <v>5</v>
      </c>
      <c r="B14" s="62">
        <f t="shared" si="1"/>
        <v>56666000</v>
      </c>
      <c r="C14" s="56" t="s">
        <v>16</v>
      </c>
      <c r="D14" s="57" t="s">
        <v>28</v>
      </c>
      <c r="E14" s="58">
        <f t="shared" si="2"/>
        <v>833500</v>
      </c>
      <c r="F14" s="60">
        <f t="shared" si="2"/>
        <v>720000</v>
      </c>
      <c r="G14" s="60">
        <f t="shared" si="2"/>
        <v>1553500</v>
      </c>
      <c r="H14" s="60"/>
      <c r="I14" s="60"/>
      <c r="J14" s="60">
        <v>10000000</v>
      </c>
      <c r="K14" s="60">
        <f t="shared" si="3"/>
        <v>45832500</v>
      </c>
    </row>
    <row r="15" spans="1:11" s="43" customFormat="1" ht="15.75" customHeight="1" x14ac:dyDescent="0.25">
      <c r="A15" s="61">
        <f t="shared" si="0"/>
        <v>6</v>
      </c>
      <c r="B15" s="62">
        <f t="shared" si="1"/>
        <v>45832500</v>
      </c>
      <c r="C15" s="56" t="s">
        <v>17</v>
      </c>
      <c r="D15" s="57" t="s">
        <v>29</v>
      </c>
      <c r="E15" s="58">
        <f t="shared" si="2"/>
        <v>833500</v>
      </c>
      <c r="F15" s="60">
        <f t="shared" si="2"/>
        <v>720000</v>
      </c>
      <c r="G15" s="60">
        <f t="shared" si="2"/>
        <v>1553500</v>
      </c>
      <c r="H15" s="60"/>
      <c r="I15" s="60"/>
      <c r="J15" s="60"/>
      <c r="K15" s="60">
        <f t="shared" si="3"/>
        <v>44999000</v>
      </c>
    </row>
    <row r="16" spans="1:11" s="43" customFormat="1" ht="15.75" customHeight="1" x14ac:dyDescent="0.25">
      <c r="A16" s="61">
        <f t="shared" si="0"/>
        <v>7</v>
      </c>
      <c r="B16" s="62">
        <f t="shared" si="1"/>
        <v>44999000</v>
      </c>
      <c r="C16" s="56" t="s">
        <v>18</v>
      </c>
      <c r="D16" s="57" t="s">
        <v>29</v>
      </c>
      <c r="E16" s="58">
        <f t="shared" si="2"/>
        <v>833500</v>
      </c>
      <c r="F16" s="60">
        <f t="shared" si="2"/>
        <v>720000</v>
      </c>
      <c r="G16" s="60">
        <f t="shared" si="2"/>
        <v>1553500</v>
      </c>
      <c r="H16" s="60"/>
      <c r="I16" s="60"/>
      <c r="J16" s="60"/>
      <c r="K16" s="60">
        <f t="shared" si="3"/>
        <v>44165500</v>
      </c>
    </row>
    <row r="17" spans="1:11" s="43" customFormat="1" ht="15.75" customHeight="1" x14ac:dyDescent="0.25">
      <c r="A17" s="61">
        <f t="shared" si="0"/>
        <v>8</v>
      </c>
      <c r="B17" s="62">
        <f t="shared" si="1"/>
        <v>44165500</v>
      </c>
      <c r="C17" s="56" t="s">
        <v>27</v>
      </c>
      <c r="D17" s="57" t="s">
        <v>29</v>
      </c>
      <c r="E17" s="58">
        <f t="shared" si="2"/>
        <v>833500</v>
      </c>
      <c r="F17" s="60">
        <f t="shared" si="2"/>
        <v>720000</v>
      </c>
      <c r="G17" s="60">
        <f t="shared" si="2"/>
        <v>1553500</v>
      </c>
      <c r="H17" s="60"/>
      <c r="I17" s="60"/>
      <c r="J17" s="60"/>
      <c r="K17" s="60">
        <f t="shared" si="3"/>
        <v>43332000</v>
      </c>
    </row>
    <row r="18" spans="1:11" s="43" customFormat="1" ht="15.75" customHeight="1" x14ac:dyDescent="0.25">
      <c r="A18" s="61">
        <f t="shared" si="0"/>
        <v>9</v>
      </c>
      <c r="B18" s="62">
        <f t="shared" si="1"/>
        <v>43332000</v>
      </c>
      <c r="C18" s="56" t="s">
        <v>19</v>
      </c>
      <c r="D18" s="57" t="s">
        <v>29</v>
      </c>
      <c r="E18" s="58">
        <f t="shared" si="2"/>
        <v>833500</v>
      </c>
      <c r="F18" s="60">
        <f t="shared" si="2"/>
        <v>720000</v>
      </c>
      <c r="G18" s="60">
        <f t="shared" si="2"/>
        <v>1553500</v>
      </c>
      <c r="H18" s="60">
        <v>30000000</v>
      </c>
      <c r="I18" s="60"/>
      <c r="J18" s="60"/>
      <c r="K18" s="60">
        <f t="shared" si="3"/>
        <v>12498500</v>
      </c>
    </row>
    <row r="19" spans="1:11" s="43" customFormat="1" ht="15.75" customHeight="1" x14ac:dyDescent="0.25">
      <c r="A19" s="61">
        <f t="shared" si="0"/>
        <v>10</v>
      </c>
      <c r="B19" s="62">
        <f t="shared" si="1"/>
        <v>12498500</v>
      </c>
      <c r="C19" s="56" t="s">
        <v>20</v>
      </c>
      <c r="D19" s="57" t="s">
        <v>29</v>
      </c>
      <c r="E19" s="58">
        <f t="shared" si="2"/>
        <v>833500</v>
      </c>
      <c r="F19" s="60">
        <f t="shared" si="2"/>
        <v>720000</v>
      </c>
      <c r="G19" s="60">
        <f t="shared" si="2"/>
        <v>1553500</v>
      </c>
      <c r="H19" s="63"/>
      <c r="I19" s="60">
        <v>10000000</v>
      </c>
      <c r="J19" s="60"/>
      <c r="K19" s="60">
        <f t="shared" si="3"/>
        <v>1665000</v>
      </c>
    </row>
    <row r="20" spans="1:11" s="43" customFormat="1" ht="15.75" customHeight="1" x14ac:dyDescent="0.25">
      <c r="A20" s="61">
        <f t="shared" si="0"/>
        <v>11</v>
      </c>
      <c r="B20" s="62">
        <f t="shared" si="1"/>
        <v>1665000</v>
      </c>
      <c r="C20" s="56" t="s">
        <v>21</v>
      </c>
      <c r="D20" s="57" t="s">
        <v>29</v>
      </c>
      <c r="E20" s="58">
        <f t="shared" si="2"/>
        <v>833500</v>
      </c>
      <c r="F20" s="60">
        <f t="shared" si="2"/>
        <v>720000</v>
      </c>
      <c r="G20" s="60">
        <f t="shared" si="2"/>
        <v>1553500</v>
      </c>
      <c r="H20" s="60"/>
      <c r="I20" s="60"/>
      <c r="J20" s="60"/>
      <c r="K20" s="60">
        <f t="shared" si="3"/>
        <v>831500</v>
      </c>
    </row>
    <row r="21" spans="1:11" s="43" customFormat="1" ht="15.75" customHeight="1" x14ac:dyDescent="0.25">
      <c r="A21" s="61">
        <f t="shared" si="0"/>
        <v>12</v>
      </c>
      <c r="B21" s="62">
        <f t="shared" si="1"/>
        <v>831500</v>
      </c>
      <c r="C21" s="56" t="s">
        <v>22</v>
      </c>
      <c r="D21" s="57" t="s">
        <v>29</v>
      </c>
      <c r="E21" s="58">
        <f t="shared" si="2"/>
        <v>833500</v>
      </c>
      <c r="F21" s="60">
        <f t="shared" si="2"/>
        <v>720000</v>
      </c>
      <c r="G21" s="60">
        <f t="shared" si="2"/>
        <v>1553500</v>
      </c>
      <c r="H21" s="60"/>
      <c r="I21" s="60"/>
      <c r="J21" s="60"/>
      <c r="K21" s="60">
        <f t="shared" si="3"/>
        <v>-2000</v>
      </c>
    </row>
    <row r="22" spans="1:11" ht="15.75" customHeight="1" x14ac:dyDescent="0.25">
      <c r="A22" s="16">
        <f t="shared" si="0"/>
        <v>13</v>
      </c>
      <c r="B22" s="17">
        <f t="shared" si="1"/>
        <v>-2000</v>
      </c>
      <c r="C22" s="12" t="s">
        <v>23</v>
      </c>
      <c r="D22" s="13" t="s">
        <v>29</v>
      </c>
      <c r="E22" s="14">
        <f t="shared" si="2"/>
        <v>833500</v>
      </c>
      <c r="F22" s="15">
        <f t="shared" si="2"/>
        <v>720000</v>
      </c>
      <c r="G22" s="15">
        <f t="shared" si="2"/>
        <v>1553500</v>
      </c>
      <c r="H22" s="15"/>
      <c r="I22" s="15"/>
      <c r="J22" s="15"/>
      <c r="K22" s="15">
        <f t="shared" si="3"/>
        <v>-835500</v>
      </c>
    </row>
    <row r="23" spans="1:11" ht="15.75" customHeight="1" x14ac:dyDescent="0.25">
      <c r="A23" s="16">
        <f t="shared" si="0"/>
        <v>14</v>
      </c>
      <c r="B23" s="17">
        <f t="shared" si="1"/>
        <v>-835500</v>
      </c>
      <c r="C23" s="12" t="s">
        <v>24</v>
      </c>
      <c r="D23" s="13" t="s">
        <v>29</v>
      </c>
      <c r="E23" s="14">
        <f t="shared" si="2"/>
        <v>833500</v>
      </c>
      <c r="F23" s="15">
        <f t="shared" si="2"/>
        <v>720000</v>
      </c>
      <c r="G23" s="15">
        <f t="shared" si="2"/>
        <v>1553500</v>
      </c>
      <c r="H23" s="15"/>
      <c r="I23" s="15"/>
      <c r="J23" s="15"/>
      <c r="K23" s="15">
        <f t="shared" si="3"/>
        <v>-1669000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-1669000</v>
      </c>
      <c r="C24" s="35" t="s">
        <v>25</v>
      </c>
      <c r="D24" s="36" t="s">
        <v>29</v>
      </c>
      <c r="E24" s="14">
        <f t="shared" si="2"/>
        <v>833500</v>
      </c>
      <c r="F24" s="37">
        <f t="shared" si="2"/>
        <v>720000</v>
      </c>
      <c r="G24" s="37">
        <f t="shared" si="2"/>
        <v>1553500</v>
      </c>
      <c r="H24" s="37"/>
      <c r="I24" s="37"/>
      <c r="J24" s="37"/>
      <c r="K24" s="15">
        <f t="shared" si="3"/>
        <v>-2502500</v>
      </c>
    </row>
    <row r="25" spans="1:11" ht="15.75" customHeight="1" x14ac:dyDescent="0.25">
      <c r="A25" s="16">
        <f t="shared" si="0"/>
        <v>16</v>
      </c>
      <c r="B25" s="17">
        <f t="shared" si="1"/>
        <v>-2502500</v>
      </c>
      <c r="C25" s="12" t="s">
        <v>26</v>
      </c>
      <c r="D25" s="13" t="s">
        <v>29</v>
      </c>
      <c r="E25" s="14">
        <f t="shared" si="2"/>
        <v>833500</v>
      </c>
      <c r="F25" s="15">
        <f t="shared" si="2"/>
        <v>720000</v>
      </c>
      <c r="G25" s="15">
        <f t="shared" si="2"/>
        <v>1553500</v>
      </c>
      <c r="H25" s="15"/>
      <c r="I25" s="15"/>
      <c r="J25" s="15"/>
      <c r="K25" s="15">
        <f t="shared" si="3"/>
        <v>-3336000</v>
      </c>
    </row>
    <row r="26" spans="1:11" ht="15.75" customHeight="1" x14ac:dyDescent="0.25">
      <c r="A26" s="16">
        <f t="shared" si="0"/>
        <v>17</v>
      </c>
      <c r="B26" s="17">
        <f t="shared" si="1"/>
        <v>-3336000</v>
      </c>
      <c r="C26" s="12" t="s">
        <v>16</v>
      </c>
      <c r="D26" s="13" t="s">
        <v>29</v>
      </c>
      <c r="E26" s="14">
        <f t="shared" si="2"/>
        <v>833500</v>
      </c>
      <c r="F26" s="15">
        <f t="shared" si="2"/>
        <v>720000</v>
      </c>
      <c r="G26" s="15">
        <f t="shared" si="2"/>
        <v>1553500</v>
      </c>
      <c r="H26" s="15"/>
      <c r="I26" s="15"/>
      <c r="J26" s="15">
        <v>10000000</v>
      </c>
      <c r="K26" s="15">
        <f t="shared" si="3"/>
        <v>-14169500</v>
      </c>
    </row>
    <row r="27" spans="1:11" ht="15.75" customHeight="1" x14ac:dyDescent="0.25">
      <c r="A27" s="16">
        <f t="shared" si="0"/>
        <v>18</v>
      </c>
      <c r="B27" s="17">
        <f t="shared" si="1"/>
        <v>-14169500</v>
      </c>
      <c r="C27" s="12" t="s">
        <v>17</v>
      </c>
      <c r="D27" s="13" t="s">
        <v>30</v>
      </c>
      <c r="E27" s="14">
        <f t="shared" ref="E27:G42" si="4">+E26</f>
        <v>833500</v>
      </c>
      <c r="F27" s="15">
        <f t="shared" si="4"/>
        <v>720000</v>
      </c>
      <c r="G27" s="15">
        <f t="shared" si="4"/>
        <v>1553500</v>
      </c>
      <c r="H27" s="15"/>
      <c r="I27" s="15"/>
      <c r="J27" s="15"/>
      <c r="K27" s="15">
        <f t="shared" si="3"/>
        <v>-15003000</v>
      </c>
    </row>
    <row r="28" spans="1:11" ht="15.75" customHeight="1" x14ac:dyDescent="0.25">
      <c r="A28" s="16">
        <f t="shared" si="0"/>
        <v>19</v>
      </c>
      <c r="B28" s="17">
        <f t="shared" si="1"/>
        <v>-15003000</v>
      </c>
      <c r="C28" s="12" t="s">
        <v>18</v>
      </c>
      <c r="D28" s="13" t="s">
        <v>30</v>
      </c>
      <c r="E28" s="14">
        <f t="shared" si="4"/>
        <v>833500</v>
      </c>
      <c r="F28" s="15">
        <f t="shared" si="4"/>
        <v>720000</v>
      </c>
      <c r="G28" s="15">
        <f t="shared" si="4"/>
        <v>1553500</v>
      </c>
      <c r="H28" s="15"/>
      <c r="I28" s="15"/>
      <c r="J28" s="15"/>
      <c r="K28" s="15">
        <f t="shared" si="3"/>
        <v>-15836500</v>
      </c>
    </row>
    <row r="29" spans="1:11" ht="15.75" customHeight="1" x14ac:dyDescent="0.25">
      <c r="A29" s="16">
        <f t="shared" si="0"/>
        <v>20</v>
      </c>
      <c r="B29" s="17">
        <f t="shared" si="1"/>
        <v>-15836500</v>
      </c>
      <c r="C29" s="12" t="s">
        <v>27</v>
      </c>
      <c r="D29" s="13" t="s">
        <v>30</v>
      </c>
      <c r="E29" s="14">
        <f t="shared" si="4"/>
        <v>833500</v>
      </c>
      <c r="F29" s="15">
        <f t="shared" si="4"/>
        <v>720000</v>
      </c>
      <c r="G29" s="15">
        <f t="shared" si="4"/>
        <v>1553500</v>
      </c>
      <c r="H29" s="15"/>
      <c r="I29" s="15"/>
      <c r="J29" s="15"/>
      <c r="K29" s="15">
        <f t="shared" si="3"/>
        <v>-16670000</v>
      </c>
    </row>
    <row r="30" spans="1:11" ht="15.75" customHeight="1" x14ac:dyDescent="0.25">
      <c r="A30" s="16">
        <f t="shared" si="0"/>
        <v>21</v>
      </c>
      <c r="B30" s="17">
        <f t="shared" si="1"/>
        <v>-16670000</v>
      </c>
      <c r="C30" s="12" t="s">
        <v>19</v>
      </c>
      <c r="D30" s="13" t="s">
        <v>30</v>
      </c>
      <c r="E30" s="14">
        <f t="shared" si="4"/>
        <v>833500</v>
      </c>
      <c r="F30" s="15">
        <f t="shared" si="4"/>
        <v>720000</v>
      </c>
      <c r="G30" s="15">
        <f t="shared" si="4"/>
        <v>1553500</v>
      </c>
      <c r="H30" s="15">
        <v>30000000</v>
      </c>
      <c r="I30" s="15"/>
      <c r="J30" s="15"/>
      <c r="K30" s="15">
        <f t="shared" si="3"/>
        <v>-47503500</v>
      </c>
    </row>
    <row r="31" spans="1:11" ht="15.75" customHeight="1" x14ac:dyDescent="0.25">
      <c r="A31" s="16">
        <f t="shared" si="0"/>
        <v>22</v>
      </c>
      <c r="B31" s="17">
        <f t="shared" si="1"/>
        <v>-47503500</v>
      </c>
      <c r="C31" s="12" t="s">
        <v>20</v>
      </c>
      <c r="D31" s="13" t="s">
        <v>30</v>
      </c>
      <c r="E31" s="14">
        <f t="shared" si="4"/>
        <v>833500</v>
      </c>
      <c r="F31" s="15">
        <f t="shared" si="4"/>
        <v>720000</v>
      </c>
      <c r="G31" s="15">
        <f t="shared" si="4"/>
        <v>1553500</v>
      </c>
      <c r="H31" s="31"/>
      <c r="I31" s="15">
        <v>10000000</v>
      </c>
      <c r="J31" s="15"/>
      <c r="K31" s="15">
        <f t="shared" si="3"/>
        <v>-58337000</v>
      </c>
    </row>
    <row r="32" spans="1:11" ht="15.75" customHeight="1" x14ac:dyDescent="0.25">
      <c r="A32" s="16">
        <f t="shared" si="0"/>
        <v>23</v>
      </c>
      <c r="B32" s="17">
        <f t="shared" si="1"/>
        <v>-58337000</v>
      </c>
      <c r="C32" s="12" t="s">
        <v>21</v>
      </c>
      <c r="D32" s="13" t="s">
        <v>30</v>
      </c>
      <c r="E32" s="14">
        <f t="shared" si="4"/>
        <v>833500</v>
      </c>
      <c r="F32" s="15">
        <f t="shared" si="4"/>
        <v>720000</v>
      </c>
      <c r="G32" s="15">
        <f t="shared" si="4"/>
        <v>1553500</v>
      </c>
      <c r="H32" s="15"/>
      <c r="I32" s="15"/>
      <c r="J32" s="15"/>
      <c r="K32" s="15">
        <f t="shared" si="3"/>
        <v>-59170500</v>
      </c>
    </row>
    <row r="33" spans="1:11" ht="15.75" customHeight="1" x14ac:dyDescent="0.25">
      <c r="A33" s="16">
        <f t="shared" si="0"/>
        <v>24</v>
      </c>
      <c r="B33" s="17">
        <f t="shared" si="1"/>
        <v>-59170500</v>
      </c>
      <c r="C33" s="12" t="s">
        <v>22</v>
      </c>
      <c r="D33" s="13" t="s">
        <v>30</v>
      </c>
      <c r="E33" s="14">
        <f t="shared" si="4"/>
        <v>833500</v>
      </c>
      <c r="F33" s="15">
        <f t="shared" si="4"/>
        <v>720000</v>
      </c>
      <c r="G33" s="15">
        <f t="shared" si="4"/>
        <v>1553500</v>
      </c>
      <c r="H33" s="15"/>
      <c r="I33" s="15"/>
      <c r="J33" s="15"/>
      <c r="K33" s="15">
        <f t="shared" si="3"/>
        <v>-60004000</v>
      </c>
    </row>
    <row r="34" spans="1:11" ht="15.75" customHeight="1" x14ac:dyDescent="0.25">
      <c r="A34" s="16">
        <f t="shared" si="0"/>
        <v>25</v>
      </c>
      <c r="B34" s="17">
        <f t="shared" si="1"/>
        <v>-60004000</v>
      </c>
      <c r="C34" s="12" t="s">
        <v>23</v>
      </c>
      <c r="D34" s="13" t="s">
        <v>30</v>
      </c>
      <c r="E34" s="14">
        <f t="shared" si="4"/>
        <v>833500</v>
      </c>
      <c r="F34" s="15">
        <f t="shared" si="4"/>
        <v>720000</v>
      </c>
      <c r="G34" s="15">
        <f t="shared" si="4"/>
        <v>1553500</v>
      </c>
      <c r="H34" s="15"/>
      <c r="I34" s="15"/>
      <c r="J34" s="15"/>
      <c r="K34" s="15">
        <f t="shared" si="3"/>
        <v>-60837500</v>
      </c>
    </row>
    <row r="35" spans="1:11" ht="15.75" customHeight="1" x14ac:dyDescent="0.25">
      <c r="A35" s="16">
        <f t="shared" si="0"/>
        <v>26</v>
      </c>
      <c r="B35" s="17">
        <f t="shared" si="1"/>
        <v>-60837500</v>
      </c>
      <c r="C35" s="12" t="s">
        <v>24</v>
      </c>
      <c r="D35" s="13" t="s">
        <v>30</v>
      </c>
      <c r="E35" s="14">
        <f t="shared" si="4"/>
        <v>833500</v>
      </c>
      <c r="F35" s="15">
        <f t="shared" si="4"/>
        <v>720000</v>
      </c>
      <c r="G35" s="15">
        <f t="shared" si="4"/>
        <v>1553500</v>
      </c>
      <c r="H35" s="15"/>
      <c r="I35" s="15"/>
      <c r="J35" s="15"/>
      <c r="K35" s="15">
        <f t="shared" si="3"/>
        <v>-61671000</v>
      </c>
    </row>
    <row r="36" spans="1:11" ht="15.75" customHeight="1" x14ac:dyDescent="0.25">
      <c r="A36" s="16">
        <f t="shared" si="0"/>
        <v>27</v>
      </c>
      <c r="B36" s="17">
        <f t="shared" si="1"/>
        <v>-61671000</v>
      </c>
      <c r="C36" s="12" t="s">
        <v>25</v>
      </c>
      <c r="D36" s="13" t="s">
        <v>30</v>
      </c>
      <c r="E36" s="14">
        <f t="shared" si="4"/>
        <v>833500</v>
      </c>
      <c r="F36" s="15">
        <f t="shared" si="4"/>
        <v>720000</v>
      </c>
      <c r="G36" s="15">
        <f t="shared" si="4"/>
        <v>1553500</v>
      </c>
      <c r="H36" s="15"/>
      <c r="I36" s="15"/>
      <c r="J36" s="15"/>
      <c r="K36" s="15">
        <f t="shared" si="3"/>
        <v>-62504500</v>
      </c>
    </row>
    <row r="37" spans="1:11" ht="15.75" customHeight="1" x14ac:dyDescent="0.25">
      <c r="A37" s="16">
        <f t="shared" si="0"/>
        <v>28</v>
      </c>
      <c r="B37" s="17">
        <f t="shared" si="1"/>
        <v>-62504500</v>
      </c>
      <c r="C37" s="12" t="s">
        <v>26</v>
      </c>
      <c r="D37" s="13" t="s">
        <v>30</v>
      </c>
      <c r="E37" s="14">
        <f t="shared" si="4"/>
        <v>833500</v>
      </c>
      <c r="F37" s="15">
        <f t="shared" si="4"/>
        <v>720000</v>
      </c>
      <c r="G37" s="15">
        <f t="shared" si="4"/>
        <v>1553500</v>
      </c>
      <c r="H37" s="15"/>
      <c r="I37" s="15"/>
      <c r="J37" s="15"/>
      <c r="K37" s="15">
        <f t="shared" si="3"/>
        <v>-63338000</v>
      </c>
    </row>
    <row r="38" spans="1:11" ht="15.75" customHeight="1" x14ac:dyDescent="0.25">
      <c r="A38" s="16">
        <f t="shared" si="0"/>
        <v>29</v>
      </c>
      <c r="B38" s="17">
        <f t="shared" si="1"/>
        <v>-63338000</v>
      </c>
      <c r="C38" s="12" t="s">
        <v>16</v>
      </c>
      <c r="D38" s="13" t="s">
        <v>30</v>
      </c>
      <c r="E38" s="14">
        <f t="shared" si="4"/>
        <v>833500</v>
      </c>
      <c r="F38" s="15">
        <f t="shared" si="4"/>
        <v>720000</v>
      </c>
      <c r="G38" s="15">
        <f t="shared" si="4"/>
        <v>1553500</v>
      </c>
      <c r="H38" s="15"/>
      <c r="I38" s="15"/>
      <c r="J38" s="15"/>
      <c r="K38" s="15">
        <f t="shared" si="3"/>
        <v>-64171500</v>
      </c>
    </row>
    <row r="39" spans="1:11" ht="15.75" customHeight="1" x14ac:dyDescent="0.25">
      <c r="A39" s="16">
        <f t="shared" si="0"/>
        <v>30</v>
      </c>
      <c r="B39" s="17">
        <f t="shared" si="1"/>
        <v>-64171500</v>
      </c>
      <c r="C39" s="12" t="s">
        <v>17</v>
      </c>
      <c r="D39" s="13" t="s">
        <v>31</v>
      </c>
      <c r="E39" s="14">
        <f t="shared" si="4"/>
        <v>833500</v>
      </c>
      <c r="F39" s="15">
        <f t="shared" si="4"/>
        <v>720000</v>
      </c>
      <c r="G39" s="15">
        <f t="shared" si="4"/>
        <v>1553500</v>
      </c>
      <c r="H39" s="15"/>
      <c r="I39" s="15"/>
      <c r="J39" s="15"/>
      <c r="K39" s="15">
        <f t="shared" si="3"/>
        <v>-65005000</v>
      </c>
    </row>
    <row r="40" spans="1:11" ht="15.75" customHeight="1" x14ac:dyDescent="0.25">
      <c r="A40" s="16">
        <f t="shared" si="0"/>
        <v>31</v>
      </c>
      <c r="B40" s="17">
        <f t="shared" si="1"/>
        <v>-65005000</v>
      </c>
      <c r="C40" s="12" t="s">
        <v>18</v>
      </c>
      <c r="D40" s="13" t="s">
        <v>31</v>
      </c>
      <c r="E40" s="14">
        <f t="shared" si="4"/>
        <v>833500</v>
      </c>
      <c r="F40" s="15">
        <f t="shared" si="4"/>
        <v>720000</v>
      </c>
      <c r="G40" s="15">
        <f t="shared" si="4"/>
        <v>1553500</v>
      </c>
      <c r="H40" s="15"/>
      <c r="I40" s="15"/>
      <c r="J40" s="15"/>
      <c r="K40" s="15">
        <f t="shared" si="3"/>
        <v>-65838500</v>
      </c>
    </row>
    <row r="41" spans="1:11" ht="15.75" customHeight="1" x14ac:dyDescent="0.25">
      <c r="A41" s="16">
        <f t="shared" si="0"/>
        <v>32</v>
      </c>
      <c r="B41" s="17">
        <f t="shared" si="1"/>
        <v>-65838500</v>
      </c>
      <c r="C41" s="12" t="s">
        <v>27</v>
      </c>
      <c r="D41" s="13" t="s">
        <v>31</v>
      </c>
      <c r="E41" s="14">
        <f t="shared" si="4"/>
        <v>833500</v>
      </c>
      <c r="F41" s="15">
        <f t="shared" si="4"/>
        <v>720000</v>
      </c>
      <c r="G41" s="15">
        <f t="shared" si="4"/>
        <v>1553500</v>
      </c>
      <c r="H41" s="15"/>
      <c r="I41" s="15"/>
      <c r="J41" s="15"/>
      <c r="K41" s="15">
        <f t="shared" si="3"/>
        <v>-66672000</v>
      </c>
    </row>
    <row r="42" spans="1:11" ht="15.75" customHeight="1" x14ac:dyDescent="0.25">
      <c r="A42" s="16">
        <f t="shared" si="0"/>
        <v>33</v>
      </c>
      <c r="B42" s="17">
        <f t="shared" si="1"/>
        <v>-66672000</v>
      </c>
      <c r="C42" s="12" t="s">
        <v>19</v>
      </c>
      <c r="D42" s="13" t="s">
        <v>31</v>
      </c>
      <c r="E42" s="14">
        <f t="shared" si="4"/>
        <v>833500</v>
      </c>
      <c r="F42" s="15">
        <f t="shared" si="4"/>
        <v>720000</v>
      </c>
      <c r="G42" s="15">
        <f t="shared" si="4"/>
        <v>1553500</v>
      </c>
      <c r="H42" s="15"/>
      <c r="I42" s="15"/>
      <c r="J42" s="15"/>
      <c r="K42" s="15">
        <f t="shared" si="3"/>
        <v>-67505500</v>
      </c>
    </row>
    <row r="43" spans="1:11" ht="15.75" customHeight="1" x14ac:dyDescent="0.25">
      <c r="A43" s="16">
        <f t="shared" si="0"/>
        <v>34</v>
      </c>
      <c r="B43" s="17">
        <f t="shared" si="1"/>
        <v>-67505500</v>
      </c>
      <c r="C43" s="12" t="s">
        <v>20</v>
      </c>
      <c r="D43" s="13" t="s">
        <v>31</v>
      </c>
      <c r="E43" s="14">
        <f t="shared" ref="E43:G58" si="5">+E42</f>
        <v>833500</v>
      </c>
      <c r="F43" s="15">
        <f t="shared" si="5"/>
        <v>720000</v>
      </c>
      <c r="G43" s="15">
        <f t="shared" si="5"/>
        <v>1553500</v>
      </c>
      <c r="H43" s="31"/>
      <c r="I43" s="15"/>
      <c r="J43" s="15"/>
      <c r="K43" s="15">
        <f t="shared" si="3"/>
        <v>-68339000</v>
      </c>
    </row>
    <row r="44" spans="1:11" ht="15.75" customHeight="1" x14ac:dyDescent="0.25">
      <c r="A44" s="16">
        <f t="shared" si="0"/>
        <v>35</v>
      </c>
      <c r="B44" s="17">
        <f t="shared" si="1"/>
        <v>-68339000</v>
      </c>
      <c r="C44" s="30" t="s">
        <v>21</v>
      </c>
      <c r="D44" s="13" t="s">
        <v>31</v>
      </c>
      <c r="E44" s="14">
        <f t="shared" si="5"/>
        <v>833500</v>
      </c>
      <c r="F44" s="15">
        <f t="shared" si="5"/>
        <v>720000</v>
      </c>
      <c r="G44" s="15">
        <f t="shared" si="5"/>
        <v>1553500</v>
      </c>
      <c r="H44" s="15"/>
      <c r="I44" s="15"/>
      <c r="J44" s="15"/>
      <c r="K44" s="15">
        <f t="shared" si="3"/>
        <v>-69172500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-69172500</v>
      </c>
      <c r="C45" s="30" t="s">
        <v>22</v>
      </c>
      <c r="D45" s="41" t="s">
        <v>31</v>
      </c>
      <c r="E45" s="14">
        <f t="shared" si="5"/>
        <v>833500</v>
      </c>
      <c r="F45" s="32">
        <f t="shared" si="5"/>
        <v>720000</v>
      </c>
      <c r="G45" s="32">
        <f t="shared" si="5"/>
        <v>1553500</v>
      </c>
      <c r="H45" s="32"/>
      <c r="I45" s="32"/>
      <c r="J45" s="32"/>
      <c r="K45" s="15">
        <f t="shared" si="3"/>
        <v>-70006000</v>
      </c>
    </row>
    <row r="46" spans="1:11" ht="15.75" x14ac:dyDescent="0.25">
      <c r="A46" s="16">
        <f t="shared" si="0"/>
        <v>37</v>
      </c>
      <c r="B46" s="17">
        <f t="shared" si="1"/>
        <v>-70006000</v>
      </c>
      <c r="C46" s="12" t="s">
        <v>23</v>
      </c>
      <c r="D46" s="13" t="s">
        <v>31</v>
      </c>
      <c r="E46" s="14">
        <f t="shared" si="5"/>
        <v>833500</v>
      </c>
      <c r="F46" s="15">
        <f t="shared" si="5"/>
        <v>720000</v>
      </c>
      <c r="G46" s="15">
        <f t="shared" si="5"/>
        <v>1553500</v>
      </c>
      <c r="H46" s="15"/>
      <c r="I46" s="15"/>
      <c r="J46" s="15"/>
      <c r="K46" s="15">
        <f t="shared" si="3"/>
        <v>-70839500</v>
      </c>
    </row>
    <row r="47" spans="1:11" ht="15.75" x14ac:dyDescent="0.25">
      <c r="A47" s="16">
        <f t="shared" si="0"/>
        <v>38</v>
      </c>
      <c r="B47" s="17">
        <f t="shared" si="1"/>
        <v>-70839500</v>
      </c>
      <c r="C47" s="12" t="s">
        <v>24</v>
      </c>
      <c r="D47" s="13" t="s">
        <v>31</v>
      </c>
      <c r="E47" s="14">
        <f t="shared" si="5"/>
        <v>833500</v>
      </c>
      <c r="F47" s="15">
        <f t="shared" si="5"/>
        <v>720000</v>
      </c>
      <c r="G47" s="15">
        <f t="shared" si="5"/>
        <v>1553500</v>
      </c>
      <c r="H47" s="15"/>
      <c r="I47" s="15"/>
      <c r="J47" s="15"/>
      <c r="K47" s="15">
        <f t="shared" si="3"/>
        <v>-71673000</v>
      </c>
    </row>
    <row r="48" spans="1:11" ht="15.75" x14ac:dyDescent="0.25">
      <c r="A48" s="16">
        <f t="shared" si="0"/>
        <v>39</v>
      </c>
      <c r="B48" s="17">
        <f t="shared" si="1"/>
        <v>-71673000</v>
      </c>
      <c r="C48" s="12" t="s">
        <v>25</v>
      </c>
      <c r="D48" s="13" t="s">
        <v>31</v>
      </c>
      <c r="E48" s="14">
        <f t="shared" si="5"/>
        <v>833500</v>
      </c>
      <c r="F48" s="15">
        <f t="shared" si="5"/>
        <v>720000</v>
      </c>
      <c r="G48" s="15">
        <f t="shared" si="5"/>
        <v>1553500</v>
      </c>
      <c r="H48" s="15"/>
      <c r="I48" s="15"/>
      <c r="J48" s="15"/>
      <c r="K48" s="15">
        <f t="shared" si="3"/>
        <v>-72506500</v>
      </c>
    </row>
    <row r="49" spans="1:11" ht="15.75" x14ac:dyDescent="0.25">
      <c r="A49" s="16">
        <f t="shared" si="0"/>
        <v>40</v>
      </c>
      <c r="B49" s="17">
        <f t="shared" si="1"/>
        <v>-72506500</v>
      </c>
      <c r="C49" s="12" t="s">
        <v>26</v>
      </c>
      <c r="D49" s="13" t="s">
        <v>31</v>
      </c>
      <c r="E49" s="14">
        <f t="shared" si="5"/>
        <v>833500</v>
      </c>
      <c r="F49" s="15">
        <f t="shared" si="5"/>
        <v>720000</v>
      </c>
      <c r="G49" s="15">
        <f t="shared" si="5"/>
        <v>1553500</v>
      </c>
      <c r="H49" s="15"/>
      <c r="I49" s="15"/>
      <c r="J49" s="15"/>
      <c r="K49" s="15">
        <f t="shared" si="3"/>
        <v>-73340000</v>
      </c>
    </row>
    <row r="50" spans="1:11" ht="15.75" x14ac:dyDescent="0.25">
      <c r="A50" s="16">
        <f t="shared" si="0"/>
        <v>41</v>
      </c>
      <c r="B50" s="17">
        <f t="shared" si="1"/>
        <v>-73340000</v>
      </c>
      <c r="C50" s="12" t="s">
        <v>16</v>
      </c>
      <c r="D50" s="13" t="s">
        <v>31</v>
      </c>
      <c r="E50" s="14">
        <f t="shared" si="5"/>
        <v>833500</v>
      </c>
      <c r="F50" s="15">
        <f t="shared" si="5"/>
        <v>720000</v>
      </c>
      <c r="G50" s="15">
        <f t="shared" si="5"/>
        <v>1553500</v>
      </c>
      <c r="H50" s="15"/>
      <c r="I50" s="15"/>
      <c r="J50" s="15"/>
      <c r="K50" s="15">
        <f t="shared" si="3"/>
        <v>-74173500</v>
      </c>
    </row>
    <row r="51" spans="1:11" ht="15.75" x14ac:dyDescent="0.25">
      <c r="A51" s="16">
        <f t="shared" si="0"/>
        <v>42</v>
      </c>
      <c r="B51" s="17">
        <f t="shared" si="1"/>
        <v>-74173500</v>
      </c>
      <c r="C51" s="12" t="s">
        <v>17</v>
      </c>
      <c r="D51" s="13" t="s">
        <v>36</v>
      </c>
      <c r="E51" s="14">
        <f t="shared" si="5"/>
        <v>833500</v>
      </c>
      <c r="F51" s="15">
        <f t="shared" si="5"/>
        <v>720000</v>
      </c>
      <c r="G51" s="15">
        <f t="shared" si="5"/>
        <v>1553500</v>
      </c>
      <c r="H51" s="15"/>
      <c r="I51" s="15"/>
      <c r="J51" s="15"/>
      <c r="K51" s="15">
        <f t="shared" si="3"/>
        <v>-75007000</v>
      </c>
    </row>
    <row r="52" spans="1:11" ht="15.75" x14ac:dyDescent="0.25">
      <c r="A52" s="16">
        <f t="shared" si="0"/>
        <v>43</v>
      </c>
      <c r="B52" s="17">
        <f t="shared" si="1"/>
        <v>-75007000</v>
      </c>
      <c r="C52" s="12" t="s">
        <v>18</v>
      </c>
      <c r="D52" s="13" t="s">
        <v>36</v>
      </c>
      <c r="E52" s="14">
        <f t="shared" si="5"/>
        <v>833500</v>
      </c>
      <c r="F52" s="15">
        <f t="shared" si="5"/>
        <v>720000</v>
      </c>
      <c r="G52" s="15">
        <f t="shared" si="5"/>
        <v>1553500</v>
      </c>
      <c r="H52" s="15"/>
      <c r="I52" s="15"/>
      <c r="J52" s="15"/>
      <c r="K52" s="15">
        <f t="shared" si="3"/>
        <v>-75840500</v>
      </c>
    </row>
    <row r="53" spans="1:11" ht="15.75" x14ac:dyDescent="0.25">
      <c r="A53" s="16">
        <f t="shared" si="0"/>
        <v>44</v>
      </c>
      <c r="B53" s="17">
        <f t="shared" si="1"/>
        <v>-75840500</v>
      </c>
      <c r="C53" s="12" t="s">
        <v>27</v>
      </c>
      <c r="D53" s="13" t="s">
        <v>36</v>
      </c>
      <c r="E53" s="14">
        <f t="shared" si="5"/>
        <v>833500</v>
      </c>
      <c r="F53" s="15">
        <f t="shared" si="5"/>
        <v>720000</v>
      </c>
      <c r="G53" s="15">
        <f t="shared" si="5"/>
        <v>1553500</v>
      </c>
      <c r="H53" s="15"/>
      <c r="I53" s="15"/>
      <c r="J53" s="15"/>
      <c r="K53" s="15">
        <f t="shared" si="3"/>
        <v>-76674000</v>
      </c>
    </row>
    <row r="54" spans="1:11" ht="15.75" x14ac:dyDescent="0.25">
      <c r="A54" s="16">
        <f t="shared" si="0"/>
        <v>45</v>
      </c>
      <c r="B54" s="17">
        <f t="shared" si="1"/>
        <v>-76674000</v>
      </c>
      <c r="C54" s="12" t="s">
        <v>19</v>
      </c>
      <c r="D54" s="13" t="s">
        <v>36</v>
      </c>
      <c r="E54" s="14">
        <f t="shared" si="5"/>
        <v>833500</v>
      </c>
      <c r="F54" s="15">
        <f t="shared" si="5"/>
        <v>720000</v>
      </c>
      <c r="G54" s="15">
        <f t="shared" si="5"/>
        <v>1553500</v>
      </c>
      <c r="H54" s="15"/>
      <c r="I54" s="15"/>
      <c r="J54" s="15"/>
      <c r="K54" s="15">
        <f t="shared" si="3"/>
        <v>-77507500</v>
      </c>
    </row>
    <row r="55" spans="1:11" ht="15.75" x14ac:dyDescent="0.25">
      <c r="A55" s="16">
        <f t="shared" si="0"/>
        <v>46</v>
      </c>
      <c r="B55" s="17">
        <f t="shared" si="1"/>
        <v>-77507500</v>
      </c>
      <c r="C55" s="12" t="s">
        <v>20</v>
      </c>
      <c r="D55" s="13" t="s">
        <v>36</v>
      </c>
      <c r="E55" s="14">
        <f t="shared" si="5"/>
        <v>833500</v>
      </c>
      <c r="F55" s="15">
        <f t="shared" si="5"/>
        <v>720000</v>
      </c>
      <c r="G55" s="15">
        <f t="shared" si="5"/>
        <v>1553500</v>
      </c>
      <c r="H55" s="31"/>
      <c r="I55" s="15"/>
      <c r="J55" s="15"/>
      <c r="K55" s="15">
        <f t="shared" si="3"/>
        <v>-78341000</v>
      </c>
    </row>
    <row r="56" spans="1:11" ht="15.75" x14ac:dyDescent="0.25">
      <c r="A56" s="16">
        <f t="shared" si="0"/>
        <v>47</v>
      </c>
      <c r="B56" s="17">
        <f t="shared" si="1"/>
        <v>-78341000</v>
      </c>
      <c r="C56" s="30" t="s">
        <v>21</v>
      </c>
      <c r="D56" s="13" t="s">
        <v>36</v>
      </c>
      <c r="E56" s="14">
        <f t="shared" si="5"/>
        <v>833500</v>
      </c>
      <c r="F56" s="15">
        <f t="shared" si="5"/>
        <v>720000</v>
      </c>
      <c r="G56" s="15">
        <f t="shared" si="5"/>
        <v>1553500</v>
      </c>
      <c r="H56" s="15"/>
      <c r="I56" s="15"/>
      <c r="J56" s="15"/>
      <c r="K56" s="15">
        <f t="shared" si="3"/>
        <v>-79174500</v>
      </c>
    </row>
    <row r="57" spans="1:11" ht="15.75" x14ac:dyDescent="0.25">
      <c r="A57" s="16">
        <f t="shared" si="0"/>
        <v>48</v>
      </c>
      <c r="B57" s="17">
        <f t="shared" si="1"/>
        <v>-79174500</v>
      </c>
      <c r="C57" s="12" t="s">
        <v>22</v>
      </c>
      <c r="D57" s="13" t="s">
        <v>36</v>
      </c>
      <c r="E57" s="14">
        <f t="shared" si="5"/>
        <v>833500</v>
      </c>
      <c r="F57" s="15">
        <f t="shared" si="5"/>
        <v>720000</v>
      </c>
      <c r="G57" s="15">
        <f t="shared" si="5"/>
        <v>1553500</v>
      </c>
      <c r="H57" s="15"/>
      <c r="I57" s="15"/>
      <c r="J57" s="15"/>
      <c r="K57" s="15">
        <f t="shared" si="3"/>
        <v>-80008000</v>
      </c>
    </row>
    <row r="58" spans="1:11" ht="15.75" x14ac:dyDescent="0.25">
      <c r="A58" s="16">
        <f t="shared" si="0"/>
        <v>49</v>
      </c>
      <c r="B58" s="17">
        <f t="shared" si="1"/>
        <v>-80008000</v>
      </c>
      <c r="C58" s="12" t="s">
        <v>23</v>
      </c>
      <c r="D58" s="13" t="s">
        <v>36</v>
      </c>
      <c r="E58" s="14">
        <f t="shared" si="5"/>
        <v>833500</v>
      </c>
      <c r="F58" s="15">
        <f t="shared" si="5"/>
        <v>720000</v>
      </c>
      <c r="G58" s="15">
        <f t="shared" si="5"/>
        <v>1553500</v>
      </c>
      <c r="H58" s="15"/>
      <c r="I58" s="15"/>
      <c r="J58" s="15"/>
      <c r="K58" s="15">
        <f t="shared" si="3"/>
        <v>-80841500</v>
      </c>
    </row>
    <row r="59" spans="1:11" ht="15.75" x14ac:dyDescent="0.25">
      <c r="A59" s="16">
        <f t="shared" si="0"/>
        <v>50</v>
      </c>
      <c r="B59" s="17">
        <f t="shared" si="1"/>
        <v>-80841500</v>
      </c>
      <c r="C59" s="12" t="s">
        <v>24</v>
      </c>
      <c r="D59" s="13" t="s">
        <v>36</v>
      </c>
      <c r="E59" s="14">
        <f t="shared" ref="E59:G74" si="6">+E58</f>
        <v>833500</v>
      </c>
      <c r="F59" s="15">
        <f t="shared" si="6"/>
        <v>720000</v>
      </c>
      <c r="G59" s="15">
        <f t="shared" si="6"/>
        <v>1553500</v>
      </c>
      <c r="H59" s="15"/>
      <c r="I59" s="15"/>
      <c r="J59" s="15"/>
      <c r="K59" s="15">
        <f t="shared" si="3"/>
        <v>-81675000</v>
      </c>
    </row>
    <row r="60" spans="1:11" ht="15.75" x14ac:dyDescent="0.25">
      <c r="A60" s="16">
        <f t="shared" si="0"/>
        <v>51</v>
      </c>
      <c r="B60" s="17">
        <f t="shared" si="1"/>
        <v>-81675000</v>
      </c>
      <c r="C60" s="12" t="s">
        <v>25</v>
      </c>
      <c r="D60" s="13" t="s">
        <v>36</v>
      </c>
      <c r="E60" s="14">
        <f t="shared" si="6"/>
        <v>833500</v>
      </c>
      <c r="F60" s="15">
        <f t="shared" si="6"/>
        <v>720000</v>
      </c>
      <c r="G60" s="15">
        <f t="shared" si="6"/>
        <v>1553500</v>
      </c>
      <c r="H60" s="15"/>
      <c r="I60" s="15"/>
      <c r="J60" s="15"/>
      <c r="K60" s="15">
        <f t="shared" si="3"/>
        <v>-82508500</v>
      </c>
    </row>
    <row r="61" spans="1:11" ht="15.75" x14ac:dyDescent="0.25">
      <c r="A61" s="16">
        <f t="shared" si="0"/>
        <v>52</v>
      </c>
      <c r="B61" s="17">
        <f t="shared" si="1"/>
        <v>-82508500</v>
      </c>
      <c r="C61" s="12" t="s">
        <v>26</v>
      </c>
      <c r="D61" s="13" t="s">
        <v>36</v>
      </c>
      <c r="E61" s="14">
        <f t="shared" si="6"/>
        <v>833500</v>
      </c>
      <c r="F61" s="15">
        <f t="shared" si="6"/>
        <v>720000</v>
      </c>
      <c r="G61" s="15">
        <f t="shared" si="6"/>
        <v>1553500</v>
      </c>
      <c r="H61" s="15"/>
      <c r="I61" s="15"/>
      <c r="J61" s="15"/>
      <c r="K61" s="15">
        <f t="shared" si="3"/>
        <v>-83342000</v>
      </c>
    </row>
    <row r="62" spans="1:11" ht="15.75" x14ac:dyDescent="0.25">
      <c r="A62" s="16">
        <f t="shared" si="0"/>
        <v>53</v>
      </c>
      <c r="B62" s="17">
        <f t="shared" si="1"/>
        <v>-83342000</v>
      </c>
      <c r="C62" s="12" t="s">
        <v>16</v>
      </c>
      <c r="D62" s="13" t="s">
        <v>36</v>
      </c>
      <c r="E62" s="14">
        <f t="shared" si="6"/>
        <v>833500</v>
      </c>
      <c r="F62" s="15">
        <f t="shared" si="6"/>
        <v>720000</v>
      </c>
      <c r="G62" s="15">
        <f t="shared" si="6"/>
        <v>1553500</v>
      </c>
      <c r="H62" s="15"/>
      <c r="I62" s="15"/>
      <c r="J62" s="15"/>
      <c r="K62" s="15">
        <f t="shared" si="3"/>
        <v>-84175500</v>
      </c>
    </row>
    <row r="63" spans="1:11" ht="15.75" x14ac:dyDescent="0.25">
      <c r="A63" s="16">
        <f t="shared" si="0"/>
        <v>54</v>
      </c>
      <c r="B63" s="17">
        <f t="shared" si="1"/>
        <v>-84175500</v>
      </c>
      <c r="C63" s="12" t="s">
        <v>17</v>
      </c>
      <c r="D63" s="13" t="s">
        <v>61</v>
      </c>
      <c r="E63" s="14">
        <f t="shared" si="6"/>
        <v>833500</v>
      </c>
      <c r="F63" s="15">
        <f t="shared" si="6"/>
        <v>720000</v>
      </c>
      <c r="G63" s="15">
        <f t="shared" si="6"/>
        <v>1553500</v>
      </c>
      <c r="H63" s="15"/>
      <c r="I63" s="15"/>
      <c r="J63" s="15"/>
      <c r="K63" s="15">
        <f t="shared" si="3"/>
        <v>-85009000</v>
      </c>
    </row>
    <row r="64" spans="1:11" ht="15.75" x14ac:dyDescent="0.25">
      <c r="A64" s="16">
        <f t="shared" si="0"/>
        <v>55</v>
      </c>
      <c r="B64" s="17">
        <f t="shared" si="1"/>
        <v>-85009000</v>
      </c>
      <c r="C64" s="12" t="s">
        <v>18</v>
      </c>
      <c r="D64" s="13" t="s">
        <v>61</v>
      </c>
      <c r="E64" s="14">
        <f t="shared" si="6"/>
        <v>833500</v>
      </c>
      <c r="F64" s="15">
        <f t="shared" si="6"/>
        <v>720000</v>
      </c>
      <c r="G64" s="15">
        <f t="shared" si="6"/>
        <v>1553500</v>
      </c>
      <c r="H64" s="15"/>
      <c r="I64" s="15"/>
      <c r="J64" s="15"/>
      <c r="K64" s="15">
        <f t="shared" si="3"/>
        <v>-85842500</v>
      </c>
    </row>
    <row r="65" spans="1:11" ht="15.75" x14ac:dyDescent="0.25">
      <c r="A65" s="16">
        <f t="shared" si="0"/>
        <v>56</v>
      </c>
      <c r="B65" s="17">
        <f t="shared" si="1"/>
        <v>-85842500</v>
      </c>
      <c r="C65" s="12" t="s">
        <v>27</v>
      </c>
      <c r="D65" s="13" t="s">
        <v>61</v>
      </c>
      <c r="E65" s="14">
        <f t="shared" si="6"/>
        <v>833500</v>
      </c>
      <c r="F65" s="15">
        <f t="shared" si="6"/>
        <v>720000</v>
      </c>
      <c r="G65" s="15">
        <f t="shared" si="6"/>
        <v>1553500</v>
      </c>
      <c r="H65" s="15"/>
      <c r="I65" s="15"/>
      <c r="J65" s="15"/>
      <c r="K65" s="15">
        <f t="shared" si="3"/>
        <v>-86676000</v>
      </c>
    </row>
    <row r="66" spans="1:11" ht="15.75" x14ac:dyDescent="0.25">
      <c r="A66" s="16">
        <f t="shared" si="0"/>
        <v>57</v>
      </c>
      <c r="B66" s="17">
        <f t="shared" si="1"/>
        <v>-86676000</v>
      </c>
      <c r="C66" s="12" t="s">
        <v>19</v>
      </c>
      <c r="D66" s="13" t="s">
        <v>61</v>
      </c>
      <c r="E66" s="14">
        <f t="shared" si="6"/>
        <v>833500</v>
      </c>
      <c r="F66" s="15">
        <f t="shared" si="6"/>
        <v>720000</v>
      </c>
      <c r="G66" s="15">
        <f t="shared" si="6"/>
        <v>1553500</v>
      </c>
      <c r="H66" s="15"/>
      <c r="I66" s="15"/>
      <c r="J66" s="15"/>
      <c r="K66" s="15">
        <f t="shared" si="3"/>
        <v>-87509500</v>
      </c>
    </row>
    <row r="67" spans="1:11" ht="15.75" x14ac:dyDescent="0.25">
      <c r="A67" s="16">
        <f t="shared" si="0"/>
        <v>58</v>
      </c>
      <c r="B67" s="17">
        <f t="shared" si="1"/>
        <v>-87509500</v>
      </c>
      <c r="C67" s="12" t="s">
        <v>20</v>
      </c>
      <c r="D67" s="13" t="s">
        <v>61</v>
      </c>
      <c r="E67" s="14">
        <f t="shared" si="6"/>
        <v>833500</v>
      </c>
      <c r="F67" s="15">
        <f t="shared" si="6"/>
        <v>720000</v>
      </c>
      <c r="G67" s="15">
        <f t="shared" si="6"/>
        <v>1553500</v>
      </c>
      <c r="H67" s="31"/>
      <c r="I67" s="15"/>
      <c r="J67" s="15"/>
      <c r="K67" s="15">
        <f t="shared" si="3"/>
        <v>-88343000</v>
      </c>
    </row>
    <row r="68" spans="1:11" ht="15.75" x14ac:dyDescent="0.25">
      <c r="A68" s="16">
        <f t="shared" si="0"/>
        <v>59</v>
      </c>
      <c r="B68" s="17">
        <f t="shared" si="1"/>
        <v>-88343000</v>
      </c>
      <c r="C68" s="30" t="s">
        <v>21</v>
      </c>
      <c r="D68" s="13" t="s">
        <v>61</v>
      </c>
      <c r="E68" s="14">
        <f t="shared" si="6"/>
        <v>833500</v>
      </c>
      <c r="F68" s="15">
        <f t="shared" si="6"/>
        <v>720000</v>
      </c>
      <c r="G68" s="15">
        <f t="shared" si="6"/>
        <v>1553500</v>
      </c>
      <c r="H68" s="15"/>
      <c r="I68" s="15"/>
      <c r="J68" s="15"/>
      <c r="K68" s="15">
        <f t="shared" si="3"/>
        <v>-89176500</v>
      </c>
    </row>
    <row r="69" spans="1:11" ht="15.75" x14ac:dyDescent="0.25">
      <c r="A69" s="16">
        <f t="shared" si="0"/>
        <v>60</v>
      </c>
      <c r="B69" s="17">
        <f t="shared" si="1"/>
        <v>-89176500</v>
      </c>
      <c r="C69" s="12" t="s">
        <v>22</v>
      </c>
      <c r="D69" s="13" t="s">
        <v>61</v>
      </c>
      <c r="E69" s="14">
        <f t="shared" si="6"/>
        <v>833500</v>
      </c>
      <c r="F69" s="15">
        <f t="shared" si="6"/>
        <v>720000</v>
      </c>
      <c r="G69" s="15">
        <f t="shared" si="6"/>
        <v>1553500</v>
      </c>
      <c r="H69" s="15"/>
      <c r="I69" s="15"/>
      <c r="J69" s="15"/>
      <c r="K69" s="15">
        <f t="shared" si="3"/>
        <v>-90010000</v>
      </c>
    </row>
    <row r="70" spans="1:11" ht="15.75" x14ac:dyDescent="0.25">
      <c r="A70" s="16">
        <f t="shared" si="0"/>
        <v>61</v>
      </c>
      <c r="B70" s="17">
        <f t="shared" si="1"/>
        <v>-90010000</v>
      </c>
      <c r="C70" s="12" t="s">
        <v>23</v>
      </c>
      <c r="D70" s="13" t="s">
        <v>61</v>
      </c>
      <c r="E70" s="14">
        <f t="shared" si="6"/>
        <v>833500</v>
      </c>
      <c r="F70" s="15">
        <f t="shared" si="6"/>
        <v>720000</v>
      </c>
      <c r="G70" s="15">
        <f t="shared" si="6"/>
        <v>1553500</v>
      </c>
      <c r="H70" s="15"/>
      <c r="I70" s="15"/>
      <c r="J70" s="15"/>
      <c r="K70" s="15">
        <f t="shared" si="3"/>
        <v>-90843500</v>
      </c>
    </row>
    <row r="71" spans="1:11" ht="15.75" x14ac:dyDescent="0.25">
      <c r="A71" s="16">
        <f t="shared" si="0"/>
        <v>62</v>
      </c>
      <c r="B71" s="17">
        <f t="shared" si="1"/>
        <v>-90843500</v>
      </c>
      <c r="C71" s="12" t="s">
        <v>24</v>
      </c>
      <c r="D71" s="13" t="s">
        <v>61</v>
      </c>
      <c r="E71" s="14">
        <f t="shared" si="6"/>
        <v>833500</v>
      </c>
      <c r="F71" s="15">
        <f t="shared" si="6"/>
        <v>720000</v>
      </c>
      <c r="G71" s="15">
        <f t="shared" si="6"/>
        <v>1553500</v>
      </c>
      <c r="H71" s="15"/>
      <c r="I71" s="15"/>
      <c r="J71" s="15"/>
      <c r="K71" s="15">
        <f t="shared" si="3"/>
        <v>-91677000</v>
      </c>
    </row>
    <row r="72" spans="1:11" ht="15.75" x14ac:dyDescent="0.25">
      <c r="A72" s="16">
        <f t="shared" si="0"/>
        <v>63</v>
      </c>
      <c r="B72" s="17">
        <f t="shared" si="1"/>
        <v>-91677000</v>
      </c>
      <c r="C72" s="12" t="s">
        <v>25</v>
      </c>
      <c r="D72" s="13" t="s">
        <v>61</v>
      </c>
      <c r="E72" s="14">
        <f t="shared" si="6"/>
        <v>833500</v>
      </c>
      <c r="F72" s="15">
        <f t="shared" si="6"/>
        <v>720000</v>
      </c>
      <c r="G72" s="15">
        <f t="shared" si="6"/>
        <v>1553500</v>
      </c>
      <c r="H72" s="15"/>
      <c r="I72" s="15"/>
      <c r="J72" s="15"/>
      <c r="K72" s="15">
        <f t="shared" si="3"/>
        <v>-92510500</v>
      </c>
    </row>
    <row r="73" spans="1:11" ht="15.75" x14ac:dyDescent="0.25">
      <c r="A73" s="16">
        <f t="shared" si="0"/>
        <v>64</v>
      </c>
      <c r="B73" s="17">
        <f t="shared" si="1"/>
        <v>-92510500</v>
      </c>
      <c r="C73" s="12" t="s">
        <v>26</v>
      </c>
      <c r="D73" s="13" t="s">
        <v>61</v>
      </c>
      <c r="E73" s="14">
        <f t="shared" si="6"/>
        <v>833500</v>
      </c>
      <c r="F73" s="15">
        <f t="shared" si="6"/>
        <v>720000</v>
      </c>
      <c r="G73" s="15">
        <f t="shared" si="6"/>
        <v>1553500</v>
      </c>
      <c r="H73" s="15"/>
      <c r="I73" s="15"/>
      <c r="J73" s="15"/>
      <c r="K73" s="15">
        <f t="shared" si="3"/>
        <v>-93344000</v>
      </c>
    </row>
    <row r="74" spans="1:11" ht="15.75" x14ac:dyDescent="0.25">
      <c r="A74" s="16">
        <f t="shared" si="0"/>
        <v>65</v>
      </c>
      <c r="B74" s="17">
        <f t="shared" si="1"/>
        <v>-93344000</v>
      </c>
      <c r="C74" s="12" t="s">
        <v>16</v>
      </c>
      <c r="D74" s="13" t="s">
        <v>61</v>
      </c>
      <c r="E74" s="14">
        <f t="shared" si="6"/>
        <v>833500</v>
      </c>
      <c r="F74" s="15">
        <f t="shared" si="6"/>
        <v>720000</v>
      </c>
      <c r="G74" s="15">
        <f t="shared" si="6"/>
        <v>1553500</v>
      </c>
      <c r="H74" s="15"/>
      <c r="I74" s="15"/>
      <c r="J74" s="15"/>
      <c r="K74" s="15">
        <f t="shared" si="3"/>
        <v>-94177500</v>
      </c>
    </row>
    <row r="75" spans="1:11" ht="15.75" x14ac:dyDescent="0.25">
      <c r="A75" s="16">
        <f t="shared" ref="A75:A80" si="7">+A74+1</f>
        <v>66</v>
      </c>
      <c r="B75" s="17">
        <f t="shared" ref="B75:B80" si="8">+K74</f>
        <v>-94177500</v>
      </c>
      <c r="C75" s="12" t="s">
        <v>17</v>
      </c>
      <c r="D75" s="13" t="s">
        <v>60</v>
      </c>
      <c r="E75" s="14">
        <f t="shared" ref="E75:G80" si="9">+E74</f>
        <v>833500</v>
      </c>
      <c r="F75" s="15">
        <f t="shared" si="9"/>
        <v>720000</v>
      </c>
      <c r="G75" s="15">
        <f t="shared" si="9"/>
        <v>1553500</v>
      </c>
      <c r="H75" s="15"/>
      <c r="I75" s="15"/>
      <c r="J75" s="15"/>
      <c r="K75" s="15">
        <f t="shared" ref="K75:K80" si="10">B75-E75-H75-I75-J75</f>
        <v>-95011000</v>
      </c>
    </row>
    <row r="76" spans="1:11" ht="15.75" x14ac:dyDescent="0.25">
      <c r="A76" s="16">
        <f t="shared" si="7"/>
        <v>67</v>
      </c>
      <c r="B76" s="17">
        <f t="shared" si="8"/>
        <v>-95011000</v>
      </c>
      <c r="C76" s="12" t="s">
        <v>18</v>
      </c>
      <c r="D76" s="13" t="s">
        <v>60</v>
      </c>
      <c r="E76" s="14">
        <f t="shared" si="9"/>
        <v>833500</v>
      </c>
      <c r="F76" s="15">
        <f t="shared" si="9"/>
        <v>720000</v>
      </c>
      <c r="G76" s="15">
        <f t="shared" si="9"/>
        <v>1553500</v>
      </c>
      <c r="H76" s="15"/>
      <c r="I76" s="15"/>
      <c r="J76" s="15"/>
      <c r="K76" s="15">
        <f t="shared" si="10"/>
        <v>-95844500</v>
      </c>
    </row>
    <row r="77" spans="1:11" ht="15.75" x14ac:dyDescent="0.25">
      <c r="A77" s="16">
        <f t="shared" si="7"/>
        <v>68</v>
      </c>
      <c r="B77" s="17">
        <f t="shared" si="8"/>
        <v>-95844500</v>
      </c>
      <c r="C77" s="12" t="s">
        <v>27</v>
      </c>
      <c r="D77" s="13" t="s">
        <v>60</v>
      </c>
      <c r="E77" s="14">
        <f t="shared" si="9"/>
        <v>833500</v>
      </c>
      <c r="F77" s="15">
        <f t="shared" si="9"/>
        <v>720000</v>
      </c>
      <c r="G77" s="15">
        <f t="shared" si="9"/>
        <v>1553500</v>
      </c>
      <c r="H77" s="15"/>
      <c r="I77" s="15"/>
      <c r="J77" s="15"/>
      <c r="K77" s="15">
        <f t="shared" si="10"/>
        <v>-96678000</v>
      </c>
    </row>
    <row r="78" spans="1:11" ht="15.75" x14ac:dyDescent="0.25">
      <c r="A78" s="16">
        <f t="shared" si="7"/>
        <v>69</v>
      </c>
      <c r="B78" s="17">
        <f t="shared" si="8"/>
        <v>-96678000</v>
      </c>
      <c r="C78" s="12" t="s">
        <v>19</v>
      </c>
      <c r="D78" s="13" t="s">
        <v>60</v>
      </c>
      <c r="E78" s="14">
        <f t="shared" si="9"/>
        <v>833500</v>
      </c>
      <c r="F78" s="15">
        <f t="shared" si="9"/>
        <v>720000</v>
      </c>
      <c r="G78" s="15">
        <f t="shared" si="9"/>
        <v>1553500</v>
      </c>
      <c r="H78" s="15"/>
      <c r="I78" s="15"/>
      <c r="J78" s="15"/>
      <c r="K78" s="15">
        <f t="shared" si="10"/>
        <v>-97511500</v>
      </c>
    </row>
    <row r="79" spans="1:11" ht="15.75" x14ac:dyDescent="0.25">
      <c r="A79" s="16">
        <f t="shared" si="7"/>
        <v>70</v>
      </c>
      <c r="B79" s="17">
        <f t="shared" si="8"/>
        <v>-97511500</v>
      </c>
      <c r="C79" s="12" t="s">
        <v>20</v>
      </c>
      <c r="D79" s="13" t="s">
        <v>60</v>
      </c>
      <c r="E79" s="14">
        <f t="shared" si="9"/>
        <v>833500</v>
      </c>
      <c r="F79" s="15">
        <f t="shared" si="9"/>
        <v>720000</v>
      </c>
      <c r="G79" s="15">
        <f t="shared" si="9"/>
        <v>1553500</v>
      </c>
      <c r="H79" s="15"/>
      <c r="I79" s="15"/>
      <c r="J79" s="15"/>
      <c r="K79" s="15">
        <f t="shared" si="10"/>
        <v>-98345000</v>
      </c>
    </row>
    <row r="80" spans="1:11" ht="15.75" x14ac:dyDescent="0.25">
      <c r="A80" s="16">
        <f t="shared" si="7"/>
        <v>71</v>
      </c>
      <c r="B80" s="17">
        <f t="shared" si="8"/>
        <v>-98345000</v>
      </c>
      <c r="E80" s="14">
        <f t="shared" si="9"/>
        <v>833500</v>
      </c>
      <c r="F80" s="15">
        <f t="shared" si="9"/>
        <v>720000</v>
      </c>
      <c r="G80" s="15">
        <f t="shared" si="9"/>
        <v>1553500</v>
      </c>
      <c r="H80" s="15"/>
      <c r="I80" s="15"/>
      <c r="J80" s="15"/>
      <c r="K80" s="15">
        <f t="shared" si="10"/>
        <v>-99178500</v>
      </c>
    </row>
  </sheetData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138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139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188930759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140</v>
      </c>
      <c r="B8" s="1"/>
      <c r="C8" s="1"/>
      <c r="D8" s="2">
        <v>36</v>
      </c>
      <c r="E8" s="7"/>
      <c r="F8" s="8">
        <f>+C5*C6</f>
        <v>2267169.108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188930759</v>
      </c>
      <c r="C10" s="12" t="s">
        <v>23</v>
      </c>
      <c r="D10" s="13" t="s">
        <v>28</v>
      </c>
      <c r="E10" s="14">
        <f>2500000-F10</f>
        <v>232831</v>
      </c>
      <c r="F10" s="18">
        <v>2267169</v>
      </c>
      <c r="G10" s="15">
        <f>+E10+F10</f>
        <v>2500000</v>
      </c>
      <c r="H10" s="15"/>
      <c r="I10" s="15"/>
      <c r="J10" s="15"/>
      <c r="K10" s="15">
        <f>B10-E10-H10-I10-J10</f>
        <v>188697928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188697928</v>
      </c>
      <c r="C11" s="12" t="s">
        <v>24</v>
      </c>
      <c r="D11" s="13" t="s">
        <v>28</v>
      </c>
      <c r="E11" s="14">
        <f t="shared" ref="E11:G26" si="2">+E10</f>
        <v>232831</v>
      </c>
      <c r="F11" s="15">
        <f t="shared" si="2"/>
        <v>2267169</v>
      </c>
      <c r="G11" s="15">
        <f t="shared" si="2"/>
        <v>2500000</v>
      </c>
      <c r="H11" s="15"/>
      <c r="I11" s="15"/>
      <c r="J11" s="15"/>
      <c r="K11" s="15">
        <f t="shared" ref="K11:K57" si="3">B11-E11-H11-I11-J11</f>
        <v>188465097</v>
      </c>
    </row>
    <row r="12" spans="1:11" ht="15.75" customHeight="1" x14ac:dyDescent="0.25">
      <c r="A12" s="16">
        <f t="shared" si="0"/>
        <v>3</v>
      </c>
      <c r="B12" s="17">
        <f t="shared" si="1"/>
        <v>188465097</v>
      </c>
      <c r="C12" s="12" t="s">
        <v>25</v>
      </c>
      <c r="D12" s="13" t="s">
        <v>28</v>
      </c>
      <c r="E12" s="14">
        <f t="shared" si="2"/>
        <v>232831</v>
      </c>
      <c r="F12" s="15">
        <f t="shared" si="2"/>
        <v>2267169</v>
      </c>
      <c r="G12" s="15">
        <f t="shared" si="2"/>
        <v>2500000</v>
      </c>
      <c r="H12" s="15"/>
      <c r="I12" s="15"/>
      <c r="J12" s="15"/>
      <c r="K12" s="15">
        <f t="shared" si="3"/>
        <v>188232266</v>
      </c>
    </row>
    <row r="13" spans="1:11" ht="15.75" customHeight="1" x14ac:dyDescent="0.25">
      <c r="A13" s="16">
        <f t="shared" si="0"/>
        <v>4</v>
      </c>
      <c r="B13" s="17">
        <f t="shared" si="1"/>
        <v>188232266</v>
      </c>
      <c r="C13" s="12" t="s">
        <v>26</v>
      </c>
      <c r="D13" s="13" t="s">
        <v>28</v>
      </c>
      <c r="E13" s="14">
        <f t="shared" si="2"/>
        <v>232831</v>
      </c>
      <c r="F13" s="15">
        <f t="shared" si="2"/>
        <v>2267169</v>
      </c>
      <c r="G13" s="15">
        <f t="shared" si="2"/>
        <v>2500000</v>
      </c>
      <c r="H13" s="15"/>
      <c r="I13" s="15"/>
      <c r="J13" s="15"/>
      <c r="K13" s="15">
        <f t="shared" si="3"/>
        <v>187999435</v>
      </c>
    </row>
    <row r="14" spans="1:11" ht="15.75" customHeight="1" x14ac:dyDescent="0.25">
      <c r="A14" s="16">
        <f t="shared" si="0"/>
        <v>5</v>
      </c>
      <c r="B14" s="17">
        <f t="shared" si="1"/>
        <v>187999435</v>
      </c>
      <c r="C14" s="12" t="s">
        <v>16</v>
      </c>
      <c r="D14" s="13" t="s">
        <v>28</v>
      </c>
      <c r="E14" s="14">
        <f t="shared" si="2"/>
        <v>232831</v>
      </c>
      <c r="F14" s="15">
        <f t="shared" si="2"/>
        <v>2267169</v>
      </c>
      <c r="G14" s="15">
        <f t="shared" si="2"/>
        <v>2500000</v>
      </c>
      <c r="H14" s="15"/>
      <c r="I14" s="15"/>
      <c r="J14" s="15">
        <v>5000000</v>
      </c>
      <c r="K14" s="15">
        <f t="shared" si="3"/>
        <v>182766604</v>
      </c>
    </row>
    <row r="15" spans="1:11" ht="15.75" customHeight="1" x14ac:dyDescent="0.25">
      <c r="A15" s="16">
        <f t="shared" si="0"/>
        <v>6</v>
      </c>
      <c r="B15" s="17">
        <f t="shared" si="1"/>
        <v>182766604</v>
      </c>
      <c r="C15" s="12" t="s">
        <v>17</v>
      </c>
      <c r="D15" s="13" t="s">
        <v>29</v>
      </c>
      <c r="E15" s="14">
        <f t="shared" si="2"/>
        <v>232831</v>
      </c>
      <c r="F15" s="15">
        <f t="shared" si="2"/>
        <v>2267169</v>
      </c>
      <c r="G15" s="15">
        <f t="shared" si="2"/>
        <v>2500000</v>
      </c>
      <c r="H15" s="15"/>
      <c r="I15" s="15"/>
      <c r="J15" s="15"/>
      <c r="K15" s="15">
        <f t="shared" si="3"/>
        <v>182533773</v>
      </c>
    </row>
    <row r="16" spans="1:11" ht="15.75" customHeight="1" x14ac:dyDescent="0.25">
      <c r="A16" s="16">
        <f t="shared" si="0"/>
        <v>7</v>
      </c>
      <c r="B16" s="17">
        <f t="shared" si="1"/>
        <v>182533773</v>
      </c>
      <c r="C16" s="12" t="s">
        <v>18</v>
      </c>
      <c r="D16" s="13" t="s">
        <v>29</v>
      </c>
      <c r="E16" s="14">
        <f t="shared" si="2"/>
        <v>232831</v>
      </c>
      <c r="F16" s="15">
        <f t="shared" si="2"/>
        <v>2267169</v>
      </c>
      <c r="G16" s="15">
        <f t="shared" si="2"/>
        <v>2500000</v>
      </c>
      <c r="H16" s="15"/>
      <c r="I16" s="15"/>
      <c r="J16" s="15"/>
      <c r="K16" s="15">
        <f t="shared" si="3"/>
        <v>182300942</v>
      </c>
    </row>
    <row r="17" spans="1:11" ht="15.75" customHeight="1" x14ac:dyDescent="0.25">
      <c r="A17" s="16">
        <f t="shared" si="0"/>
        <v>8</v>
      </c>
      <c r="B17" s="17">
        <f t="shared" si="1"/>
        <v>182300942</v>
      </c>
      <c r="C17" s="12" t="s">
        <v>27</v>
      </c>
      <c r="D17" s="13" t="s">
        <v>29</v>
      </c>
      <c r="E17" s="14">
        <f t="shared" si="2"/>
        <v>232831</v>
      </c>
      <c r="F17" s="15">
        <f t="shared" si="2"/>
        <v>2267169</v>
      </c>
      <c r="G17" s="15">
        <f t="shared" si="2"/>
        <v>2500000</v>
      </c>
      <c r="H17" s="15"/>
      <c r="I17" s="15"/>
      <c r="J17" s="15"/>
      <c r="K17" s="15">
        <f t="shared" si="3"/>
        <v>182068111</v>
      </c>
    </row>
    <row r="18" spans="1:11" ht="15.75" customHeight="1" x14ac:dyDescent="0.25">
      <c r="A18" s="16">
        <f t="shared" si="0"/>
        <v>9</v>
      </c>
      <c r="B18" s="17">
        <f t="shared" si="1"/>
        <v>182068111</v>
      </c>
      <c r="C18" s="12" t="s">
        <v>19</v>
      </c>
      <c r="D18" s="13" t="s">
        <v>29</v>
      </c>
      <c r="E18" s="14">
        <f t="shared" si="2"/>
        <v>232831</v>
      </c>
      <c r="F18" s="15">
        <f t="shared" si="2"/>
        <v>2267169</v>
      </c>
      <c r="G18" s="15">
        <f t="shared" si="2"/>
        <v>2500000</v>
      </c>
      <c r="H18" s="15">
        <v>40000000</v>
      </c>
      <c r="I18" s="15"/>
      <c r="J18" s="15"/>
      <c r="K18" s="15">
        <f t="shared" si="3"/>
        <v>141835280</v>
      </c>
    </row>
    <row r="19" spans="1:11" ht="15.75" customHeight="1" x14ac:dyDescent="0.25">
      <c r="A19" s="16">
        <f t="shared" si="0"/>
        <v>10</v>
      </c>
      <c r="B19" s="17">
        <f t="shared" si="1"/>
        <v>141835280</v>
      </c>
      <c r="C19" s="12" t="s">
        <v>20</v>
      </c>
      <c r="D19" s="13" t="s">
        <v>29</v>
      </c>
      <c r="E19" s="14">
        <f t="shared" si="2"/>
        <v>232831</v>
      </c>
      <c r="F19" s="15">
        <f t="shared" si="2"/>
        <v>2267169</v>
      </c>
      <c r="G19" s="15">
        <f t="shared" si="2"/>
        <v>2500000</v>
      </c>
      <c r="H19" s="31"/>
      <c r="I19" s="15">
        <v>2500000</v>
      </c>
      <c r="J19" s="15"/>
      <c r="K19" s="15">
        <f t="shared" si="3"/>
        <v>139102449</v>
      </c>
    </row>
    <row r="20" spans="1:11" ht="15.75" customHeight="1" x14ac:dyDescent="0.25">
      <c r="A20" s="16">
        <f t="shared" si="0"/>
        <v>11</v>
      </c>
      <c r="B20" s="17">
        <f t="shared" si="1"/>
        <v>139102449</v>
      </c>
      <c r="C20" s="12" t="s">
        <v>21</v>
      </c>
      <c r="D20" s="13" t="s">
        <v>29</v>
      </c>
      <c r="E20" s="14">
        <f t="shared" si="2"/>
        <v>232831</v>
      </c>
      <c r="F20" s="15">
        <f t="shared" si="2"/>
        <v>2267169</v>
      </c>
      <c r="G20" s="15">
        <f t="shared" si="2"/>
        <v>2500000</v>
      </c>
      <c r="H20" s="15"/>
      <c r="I20" s="15"/>
      <c r="J20" s="15"/>
      <c r="K20" s="15">
        <f t="shared" si="3"/>
        <v>138869618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138869618</v>
      </c>
      <c r="C21" s="30" t="s">
        <v>22</v>
      </c>
      <c r="D21" s="41" t="s">
        <v>29</v>
      </c>
      <c r="E21" s="14">
        <f t="shared" si="2"/>
        <v>232831</v>
      </c>
      <c r="F21" s="32">
        <f t="shared" si="2"/>
        <v>2267169</v>
      </c>
      <c r="G21" s="32">
        <f t="shared" si="2"/>
        <v>2500000</v>
      </c>
      <c r="H21" s="32"/>
      <c r="I21" s="32"/>
      <c r="J21" s="32"/>
      <c r="K21" s="15">
        <f t="shared" si="3"/>
        <v>138636787</v>
      </c>
    </row>
    <row r="22" spans="1:11" ht="15.75" customHeight="1" x14ac:dyDescent="0.25">
      <c r="A22" s="16">
        <f t="shared" si="0"/>
        <v>13</v>
      </c>
      <c r="B22" s="17">
        <f t="shared" si="1"/>
        <v>138636787</v>
      </c>
      <c r="C22" s="12" t="s">
        <v>23</v>
      </c>
      <c r="D22" s="13" t="s">
        <v>29</v>
      </c>
      <c r="E22" s="14">
        <f t="shared" si="2"/>
        <v>232831</v>
      </c>
      <c r="F22" s="15">
        <f t="shared" si="2"/>
        <v>2267169</v>
      </c>
      <c r="G22" s="15">
        <f t="shared" si="2"/>
        <v>2500000</v>
      </c>
      <c r="H22" s="15"/>
      <c r="I22" s="15"/>
      <c r="J22" s="15"/>
      <c r="K22" s="15">
        <f t="shared" si="3"/>
        <v>138403956</v>
      </c>
    </row>
    <row r="23" spans="1:11" ht="15.75" customHeight="1" x14ac:dyDescent="0.25">
      <c r="A23" s="16">
        <f t="shared" si="0"/>
        <v>14</v>
      </c>
      <c r="B23" s="17">
        <f t="shared" si="1"/>
        <v>138403956</v>
      </c>
      <c r="C23" s="12" t="s">
        <v>24</v>
      </c>
      <c r="D23" s="13" t="s">
        <v>29</v>
      </c>
      <c r="E23" s="14">
        <f t="shared" si="2"/>
        <v>232831</v>
      </c>
      <c r="F23" s="15">
        <f t="shared" si="2"/>
        <v>2267169</v>
      </c>
      <c r="G23" s="15">
        <f t="shared" si="2"/>
        <v>2500000</v>
      </c>
      <c r="H23" s="15"/>
      <c r="I23" s="15"/>
      <c r="J23" s="15"/>
      <c r="K23" s="15">
        <f t="shared" si="3"/>
        <v>138171125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138171125</v>
      </c>
      <c r="C24" s="35" t="s">
        <v>25</v>
      </c>
      <c r="D24" s="36" t="s">
        <v>29</v>
      </c>
      <c r="E24" s="14">
        <f t="shared" si="2"/>
        <v>232831</v>
      </c>
      <c r="F24" s="37">
        <f t="shared" si="2"/>
        <v>2267169</v>
      </c>
      <c r="G24" s="37">
        <f t="shared" si="2"/>
        <v>2500000</v>
      </c>
      <c r="H24" s="37"/>
      <c r="I24" s="37"/>
      <c r="J24" s="37"/>
      <c r="K24" s="15">
        <f t="shared" si="3"/>
        <v>137938294</v>
      </c>
    </row>
    <row r="25" spans="1:11" ht="15.75" customHeight="1" x14ac:dyDescent="0.25">
      <c r="A25" s="16">
        <f t="shared" si="0"/>
        <v>16</v>
      </c>
      <c r="B25" s="17">
        <f t="shared" si="1"/>
        <v>137938294</v>
      </c>
      <c r="C25" s="12" t="s">
        <v>26</v>
      </c>
      <c r="D25" s="13" t="s">
        <v>29</v>
      </c>
      <c r="E25" s="14">
        <f t="shared" si="2"/>
        <v>232831</v>
      </c>
      <c r="F25" s="15">
        <f t="shared" si="2"/>
        <v>2267169</v>
      </c>
      <c r="G25" s="15">
        <f t="shared" si="2"/>
        <v>2500000</v>
      </c>
      <c r="H25" s="15"/>
      <c r="I25" s="15"/>
      <c r="J25" s="15"/>
      <c r="K25" s="15">
        <f t="shared" si="3"/>
        <v>137705463</v>
      </c>
    </row>
    <row r="26" spans="1:11" ht="15.75" customHeight="1" x14ac:dyDescent="0.25">
      <c r="A26" s="16">
        <f t="shared" si="0"/>
        <v>17</v>
      </c>
      <c r="B26" s="17">
        <f t="shared" si="1"/>
        <v>137705463</v>
      </c>
      <c r="C26" s="12" t="s">
        <v>16</v>
      </c>
      <c r="D26" s="13" t="s">
        <v>29</v>
      </c>
      <c r="E26" s="14">
        <f t="shared" si="2"/>
        <v>232831</v>
      </c>
      <c r="F26" s="15">
        <f t="shared" si="2"/>
        <v>2267169</v>
      </c>
      <c r="G26" s="15">
        <f t="shared" si="2"/>
        <v>2500000</v>
      </c>
      <c r="H26" s="15"/>
      <c r="I26" s="15"/>
      <c r="J26" s="15">
        <v>5000000</v>
      </c>
      <c r="K26" s="15">
        <f t="shared" si="3"/>
        <v>132472632</v>
      </c>
    </row>
    <row r="27" spans="1:11" ht="15.75" customHeight="1" x14ac:dyDescent="0.25">
      <c r="A27" s="16">
        <f t="shared" si="0"/>
        <v>18</v>
      </c>
      <c r="B27" s="17">
        <f t="shared" si="1"/>
        <v>132472632</v>
      </c>
      <c r="C27" s="12" t="s">
        <v>17</v>
      </c>
      <c r="D27" s="13" t="s">
        <v>30</v>
      </c>
      <c r="E27" s="14">
        <f t="shared" ref="E27:G42" si="4">+E26</f>
        <v>232831</v>
      </c>
      <c r="F27" s="15">
        <f t="shared" si="4"/>
        <v>2267169</v>
      </c>
      <c r="G27" s="15">
        <f t="shared" si="4"/>
        <v>2500000</v>
      </c>
      <c r="H27" s="15"/>
      <c r="I27" s="15"/>
      <c r="J27" s="15"/>
      <c r="K27" s="15">
        <f t="shared" si="3"/>
        <v>132239801</v>
      </c>
    </row>
    <row r="28" spans="1:11" ht="15.75" customHeight="1" x14ac:dyDescent="0.25">
      <c r="A28" s="16">
        <f t="shared" si="0"/>
        <v>19</v>
      </c>
      <c r="B28" s="17">
        <f t="shared" si="1"/>
        <v>132239801</v>
      </c>
      <c r="C28" s="12" t="s">
        <v>18</v>
      </c>
      <c r="D28" s="13" t="s">
        <v>30</v>
      </c>
      <c r="E28" s="14">
        <f t="shared" si="4"/>
        <v>232831</v>
      </c>
      <c r="F28" s="15">
        <f t="shared" si="4"/>
        <v>2267169</v>
      </c>
      <c r="G28" s="15">
        <f t="shared" si="4"/>
        <v>2500000</v>
      </c>
      <c r="H28" s="15"/>
      <c r="I28" s="15"/>
      <c r="J28" s="15"/>
      <c r="K28" s="15">
        <f t="shared" si="3"/>
        <v>132006970</v>
      </c>
    </row>
    <row r="29" spans="1:11" ht="15.75" customHeight="1" x14ac:dyDescent="0.25">
      <c r="A29" s="16">
        <f t="shared" si="0"/>
        <v>20</v>
      </c>
      <c r="B29" s="17">
        <f t="shared" si="1"/>
        <v>132006970</v>
      </c>
      <c r="C29" s="12" t="s">
        <v>27</v>
      </c>
      <c r="D29" s="13" t="s">
        <v>30</v>
      </c>
      <c r="E29" s="14">
        <f t="shared" si="4"/>
        <v>232831</v>
      </c>
      <c r="F29" s="15">
        <f t="shared" si="4"/>
        <v>2267169</v>
      </c>
      <c r="G29" s="15">
        <f t="shared" si="4"/>
        <v>2500000</v>
      </c>
      <c r="H29" s="15"/>
      <c r="I29" s="15"/>
      <c r="J29" s="15"/>
      <c r="K29" s="15">
        <f t="shared" si="3"/>
        <v>131774139</v>
      </c>
    </row>
    <row r="30" spans="1:11" ht="15.75" customHeight="1" x14ac:dyDescent="0.25">
      <c r="A30" s="16">
        <f t="shared" si="0"/>
        <v>21</v>
      </c>
      <c r="B30" s="17">
        <f t="shared" si="1"/>
        <v>131774139</v>
      </c>
      <c r="C30" s="12" t="s">
        <v>19</v>
      </c>
      <c r="D30" s="13" t="s">
        <v>30</v>
      </c>
      <c r="E30" s="14">
        <f t="shared" si="4"/>
        <v>232831</v>
      </c>
      <c r="F30" s="15">
        <f t="shared" si="4"/>
        <v>2267169</v>
      </c>
      <c r="G30" s="15">
        <f t="shared" si="4"/>
        <v>2500000</v>
      </c>
      <c r="H30" s="15">
        <v>40000000</v>
      </c>
      <c r="I30" s="15"/>
      <c r="J30" s="15"/>
      <c r="K30" s="15">
        <f t="shared" si="3"/>
        <v>91541308</v>
      </c>
    </row>
    <row r="31" spans="1:11" ht="15.75" customHeight="1" x14ac:dyDescent="0.25">
      <c r="A31" s="16">
        <f t="shared" si="0"/>
        <v>22</v>
      </c>
      <c r="B31" s="17">
        <f t="shared" si="1"/>
        <v>91541308</v>
      </c>
      <c r="C31" s="12" t="s">
        <v>20</v>
      </c>
      <c r="D31" s="13" t="s">
        <v>30</v>
      </c>
      <c r="E31" s="14">
        <f t="shared" si="4"/>
        <v>232831</v>
      </c>
      <c r="F31" s="15">
        <f t="shared" si="4"/>
        <v>2267169</v>
      </c>
      <c r="G31" s="15">
        <f t="shared" si="4"/>
        <v>2500000</v>
      </c>
      <c r="H31" s="31"/>
      <c r="I31" s="15">
        <v>2500000</v>
      </c>
      <c r="J31" s="15"/>
      <c r="K31" s="15">
        <f t="shared" si="3"/>
        <v>88808477</v>
      </c>
    </row>
    <row r="32" spans="1:11" ht="15.75" customHeight="1" x14ac:dyDescent="0.25">
      <c r="A32" s="16">
        <f t="shared" si="0"/>
        <v>23</v>
      </c>
      <c r="B32" s="17">
        <f t="shared" si="1"/>
        <v>88808477</v>
      </c>
      <c r="C32" s="12" t="s">
        <v>21</v>
      </c>
      <c r="D32" s="13" t="s">
        <v>30</v>
      </c>
      <c r="E32" s="14">
        <f t="shared" si="4"/>
        <v>232831</v>
      </c>
      <c r="F32" s="15">
        <f t="shared" si="4"/>
        <v>2267169</v>
      </c>
      <c r="G32" s="15">
        <f t="shared" si="4"/>
        <v>2500000</v>
      </c>
      <c r="H32" s="15"/>
      <c r="I32" s="15"/>
      <c r="J32" s="15"/>
      <c r="K32" s="15">
        <f t="shared" si="3"/>
        <v>88575646</v>
      </c>
    </row>
    <row r="33" spans="1:11" ht="15.75" customHeight="1" x14ac:dyDescent="0.25">
      <c r="A33" s="16">
        <f t="shared" si="0"/>
        <v>24</v>
      </c>
      <c r="B33" s="17">
        <f t="shared" si="1"/>
        <v>88575646</v>
      </c>
      <c r="C33" s="12" t="s">
        <v>22</v>
      </c>
      <c r="D33" s="13" t="s">
        <v>30</v>
      </c>
      <c r="E33" s="14">
        <f t="shared" si="4"/>
        <v>232831</v>
      </c>
      <c r="F33" s="15">
        <f t="shared" si="4"/>
        <v>2267169</v>
      </c>
      <c r="G33" s="15">
        <f t="shared" si="4"/>
        <v>2500000</v>
      </c>
      <c r="H33" s="15"/>
      <c r="I33" s="15"/>
      <c r="J33" s="15"/>
      <c r="K33" s="15">
        <f t="shared" si="3"/>
        <v>88342815</v>
      </c>
    </row>
    <row r="34" spans="1:11" ht="15.75" customHeight="1" x14ac:dyDescent="0.25">
      <c r="A34" s="16">
        <f t="shared" si="0"/>
        <v>25</v>
      </c>
      <c r="B34" s="17">
        <f t="shared" si="1"/>
        <v>88342815</v>
      </c>
      <c r="C34" s="12" t="s">
        <v>23</v>
      </c>
      <c r="D34" s="13" t="s">
        <v>30</v>
      </c>
      <c r="E34" s="14">
        <f t="shared" si="4"/>
        <v>232831</v>
      </c>
      <c r="F34" s="15">
        <f t="shared" si="4"/>
        <v>2267169</v>
      </c>
      <c r="G34" s="15">
        <f t="shared" si="4"/>
        <v>2500000</v>
      </c>
      <c r="H34" s="15"/>
      <c r="I34" s="15"/>
      <c r="J34" s="15"/>
      <c r="K34" s="15">
        <f t="shared" si="3"/>
        <v>88109984</v>
      </c>
    </row>
    <row r="35" spans="1:11" ht="15.75" customHeight="1" x14ac:dyDescent="0.25">
      <c r="A35" s="16">
        <f t="shared" si="0"/>
        <v>26</v>
      </c>
      <c r="B35" s="17">
        <f t="shared" si="1"/>
        <v>88109984</v>
      </c>
      <c r="C35" s="12" t="s">
        <v>24</v>
      </c>
      <c r="D35" s="13" t="s">
        <v>30</v>
      </c>
      <c r="E35" s="14">
        <f t="shared" si="4"/>
        <v>232831</v>
      </c>
      <c r="F35" s="15">
        <f t="shared" si="4"/>
        <v>2267169</v>
      </c>
      <c r="G35" s="15">
        <f t="shared" si="4"/>
        <v>2500000</v>
      </c>
      <c r="H35" s="15"/>
      <c r="I35" s="15"/>
      <c r="J35" s="15"/>
      <c r="K35" s="15">
        <f t="shared" si="3"/>
        <v>87877153</v>
      </c>
    </row>
    <row r="36" spans="1:11" ht="15.75" customHeight="1" x14ac:dyDescent="0.25">
      <c r="A36" s="16">
        <f t="shared" si="0"/>
        <v>27</v>
      </c>
      <c r="B36" s="17">
        <f t="shared" si="1"/>
        <v>87877153</v>
      </c>
      <c r="C36" s="12" t="s">
        <v>25</v>
      </c>
      <c r="D36" s="13" t="s">
        <v>30</v>
      </c>
      <c r="E36" s="14">
        <f t="shared" si="4"/>
        <v>232831</v>
      </c>
      <c r="F36" s="15">
        <f t="shared" si="4"/>
        <v>2267169</v>
      </c>
      <c r="G36" s="15">
        <f t="shared" si="4"/>
        <v>2500000</v>
      </c>
      <c r="H36" s="15"/>
      <c r="I36" s="15"/>
      <c r="J36" s="15"/>
      <c r="K36" s="15">
        <f t="shared" si="3"/>
        <v>87644322</v>
      </c>
    </row>
    <row r="37" spans="1:11" ht="15.75" customHeight="1" x14ac:dyDescent="0.25">
      <c r="A37" s="16">
        <f t="shared" si="0"/>
        <v>28</v>
      </c>
      <c r="B37" s="17">
        <f t="shared" si="1"/>
        <v>87644322</v>
      </c>
      <c r="C37" s="12" t="s">
        <v>26</v>
      </c>
      <c r="D37" s="13" t="s">
        <v>30</v>
      </c>
      <c r="E37" s="14">
        <f t="shared" si="4"/>
        <v>232831</v>
      </c>
      <c r="F37" s="15">
        <f t="shared" si="4"/>
        <v>2267169</v>
      </c>
      <c r="G37" s="15">
        <f t="shared" si="4"/>
        <v>2500000</v>
      </c>
      <c r="H37" s="15"/>
      <c r="I37" s="15"/>
      <c r="J37" s="15"/>
      <c r="K37" s="15">
        <f t="shared" si="3"/>
        <v>87411491</v>
      </c>
    </row>
    <row r="38" spans="1:11" ht="15.75" customHeight="1" x14ac:dyDescent="0.25">
      <c r="A38" s="16">
        <f t="shared" si="0"/>
        <v>29</v>
      </c>
      <c r="B38" s="17">
        <f t="shared" si="1"/>
        <v>87411491</v>
      </c>
      <c r="C38" s="12" t="s">
        <v>16</v>
      </c>
      <c r="D38" s="13" t="s">
        <v>30</v>
      </c>
      <c r="E38" s="14">
        <f t="shared" si="4"/>
        <v>232831</v>
      </c>
      <c r="F38" s="15">
        <f t="shared" si="4"/>
        <v>2267169</v>
      </c>
      <c r="G38" s="15">
        <f t="shared" si="4"/>
        <v>2500000</v>
      </c>
      <c r="H38" s="15"/>
      <c r="I38" s="15"/>
      <c r="J38" s="15">
        <v>5000000</v>
      </c>
      <c r="K38" s="15">
        <f t="shared" si="3"/>
        <v>82178660</v>
      </c>
    </row>
    <row r="39" spans="1:11" ht="15.75" customHeight="1" x14ac:dyDescent="0.25">
      <c r="A39" s="16">
        <f t="shared" si="0"/>
        <v>30</v>
      </c>
      <c r="B39" s="17">
        <f t="shared" si="1"/>
        <v>82178660</v>
      </c>
      <c r="C39" s="12" t="s">
        <v>17</v>
      </c>
      <c r="D39" s="13" t="s">
        <v>31</v>
      </c>
      <c r="E39" s="14">
        <f t="shared" si="4"/>
        <v>232831</v>
      </c>
      <c r="F39" s="15">
        <f t="shared" si="4"/>
        <v>2267169</v>
      </c>
      <c r="G39" s="15">
        <f t="shared" si="4"/>
        <v>2500000</v>
      </c>
      <c r="H39" s="15"/>
      <c r="I39" s="15"/>
      <c r="J39" s="15"/>
      <c r="K39" s="15">
        <f t="shared" si="3"/>
        <v>81945829</v>
      </c>
    </row>
    <row r="40" spans="1:11" ht="15.75" customHeight="1" x14ac:dyDescent="0.25">
      <c r="A40" s="16">
        <f t="shared" si="0"/>
        <v>31</v>
      </c>
      <c r="B40" s="17">
        <f t="shared" si="1"/>
        <v>81945829</v>
      </c>
      <c r="C40" s="12" t="s">
        <v>18</v>
      </c>
      <c r="D40" s="13" t="s">
        <v>31</v>
      </c>
      <c r="E40" s="14">
        <f t="shared" si="4"/>
        <v>232831</v>
      </c>
      <c r="F40" s="15">
        <f t="shared" si="4"/>
        <v>2267169</v>
      </c>
      <c r="G40" s="15">
        <f t="shared" si="4"/>
        <v>2500000</v>
      </c>
      <c r="H40" s="15"/>
      <c r="I40" s="15"/>
      <c r="J40" s="15"/>
      <c r="K40" s="15">
        <f t="shared" si="3"/>
        <v>81712998</v>
      </c>
    </row>
    <row r="41" spans="1:11" ht="15.75" customHeight="1" x14ac:dyDescent="0.25">
      <c r="A41" s="16">
        <f t="shared" si="0"/>
        <v>32</v>
      </c>
      <c r="B41" s="17">
        <f t="shared" si="1"/>
        <v>81712998</v>
      </c>
      <c r="C41" s="12" t="s">
        <v>27</v>
      </c>
      <c r="D41" s="13" t="s">
        <v>31</v>
      </c>
      <c r="E41" s="14">
        <f t="shared" si="4"/>
        <v>232831</v>
      </c>
      <c r="F41" s="15">
        <f t="shared" si="4"/>
        <v>2267169</v>
      </c>
      <c r="G41" s="15">
        <f t="shared" si="4"/>
        <v>2500000</v>
      </c>
      <c r="H41" s="15"/>
      <c r="I41" s="15"/>
      <c r="J41" s="15"/>
      <c r="K41" s="15">
        <f t="shared" si="3"/>
        <v>81480167</v>
      </c>
    </row>
    <row r="42" spans="1:11" ht="15.75" customHeight="1" x14ac:dyDescent="0.25">
      <c r="A42" s="16">
        <f t="shared" si="0"/>
        <v>33</v>
      </c>
      <c r="B42" s="17">
        <f t="shared" si="1"/>
        <v>81480167</v>
      </c>
      <c r="C42" s="12" t="s">
        <v>19</v>
      </c>
      <c r="D42" s="13" t="s">
        <v>31</v>
      </c>
      <c r="E42" s="14">
        <f t="shared" si="4"/>
        <v>232831</v>
      </c>
      <c r="F42" s="15">
        <f t="shared" si="4"/>
        <v>2267169</v>
      </c>
      <c r="G42" s="15">
        <f t="shared" si="4"/>
        <v>2500000</v>
      </c>
      <c r="H42" s="15">
        <v>40000000</v>
      </c>
      <c r="I42" s="15"/>
      <c r="J42" s="15"/>
      <c r="K42" s="15">
        <f t="shared" si="3"/>
        <v>41247336</v>
      </c>
    </row>
    <row r="43" spans="1:11" ht="15.75" customHeight="1" x14ac:dyDescent="0.25">
      <c r="A43" s="16">
        <f t="shared" si="0"/>
        <v>34</v>
      </c>
      <c r="B43" s="17">
        <f t="shared" si="1"/>
        <v>41247336</v>
      </c>
      <c r="C43" s="12" t="s">
        <v>20</v>
      </c>
      <c r="D43" s="13" t="s">
        <v>31</v>
      </c>
      <c r="E43" s="14">
        <f t="shared" ref="E43:G57" si="5">+E42</f>
        <v>232831</v>
      </c>
      <c r="F43" s="15">
        <f t="shared" si="5"/>
        <v>2267169</v>
      </c>
      <c r="G43" s="15">
        <f t="shared" si="5"/>
        <v>2500000</v>
      </c>
      <c r="H43" s="31"/>
      <c r="I43" s="15">
        <v>2500000</v>
      </c>
      <c r="J43" s="15"/>
      <c r="K43" s="15">
        <f t="shared" si="3"/>
        <v>38514505</v>
      </c>
    </row>
    <row r="44" spans="1:11" ht="15.75" customHeight="1" x14ac:dyDescent="0.25">
      <c r="A44" s="16">
        <f t="shared" si="0"/>
        <v>35</v>
      </c>
      <c r="B44" s="17">
        <f t="shared" si="1"/>
        <v>38514505</v>
      </c>
      <c r="C44" s="30" t="s">
        <v>21</v>
      </c>
      <c r="D44" s="13" t="s">
        <v>31</v>
      </c>
      <c r="E44" s="14">
        <f t="shared" si="5"/>
        <v>232831</v>
      </c>
      <c r="F44" s="15">
        <f t="shared" si="5"/>
        <v>2267169</v>
      </c>
      <c r="G44" s="15">
        <f t="shared" si="5"/>
        <v>2500000</v>
      </c>
      <c r="H44" s="15"/>
      <c r="I44" s="15"/>
      <c r="J44" s="15"/>
      <c r="K44" s="15">
        <f t="shared" si="3"/>
        <v>38281674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38281674</v>
      </c>
      <c r="C45" s="30" t="s">
        <v>22</v>
      </c>
      <c r="D45" s="41" t="s">
        <v>31</v>
      </c>
      <c r="E45" s="14">
        <f t="shared" si="5"/>
        <v>232831</v>
      </c>
      <c r="F45" s="32">
        <f t="shared" si="5"/>
        <v>2267169</v>
      </c>
      <c r="G45" s="32">
        <f t="shared" si="5"/>
        <v>2500000</v>
      </c>
      <c r="H45" s="32"/>
      <c r="I45" s="32"/>
      <c r="J45" s="32"/>
      <c r="K45" s="15">
        <f t="shared" si="3"/>
        <v>38048843</v>
      </c>
    </row>
    <row r="46" spans="1:11" ht="15.75" x14ac:dyDescent="0.25">
      <c r="A46" s="16">
        <f t="shared" si="0"/>
        <v>37</v>
      </c>
      <c r="B46" s="17">
        <f t="shared" si="1"/>
        <v>38048843</v>
      </c>
      <c r="C46" s="12" t="s">
        <v>23</v>
      </c>
      <c r="D46" s="13" t="s">
        <v>31</v>
      </c>
      <c r="E46" s="14">
        <f t="shared" si="5"/>
        <v>232831</v>
      </c>
      <c r="F46" s="15">
        <f t="shared" si="5"/>
        <v>2267169</v>
      </c>
      <c r="G46" s="15">
        <f t="shared" si="5"/>
        <v>2500000</v>
      </c>
      <c r="H46" s="15"/>
      <c r="I46" s="15"/>
      <c r="J46" s="15"/>
      <c r="K46" s="15">
        <f t="shared" si="3"/>
        <v>37816012</v>
      </c>
    </row>
    <row r="47" spans="1:11" ht="15.75" x14ac:dyDescent="0.25">
      <c r="A47" s="16">
        <f t="shared" si="0"/>
        <v>38</v>
      </c>
      <c r="B47" s="17">
        <f t="shared" si="1"/>
        <v>37816012</v>
      </c>
      <c r="C47" s="12" t="s">
        <v>24</v>
      </c>
      <c r="D47" s="13" t="s">
        <v>31</v>
      </c>
      <c r="E47" s="14">
        <f t="shared" si="5"/>
        <v>232831</v>
      </c>
      <c r="F47" s="15">
        <f t="shared" si="5"/>
        <v>2267169</v>
      </c>
      <c r="G47" s="15">
        <f t="shared" si="5"/>
        <v>2500000</v>
      </c>
      <c r="H47" s="15"/>
      <c r="I47" s="15"/>
      <c r="J47" s="15"/>
      <c r="K47" s="15">
        <f t="shared" si="3"/>
        <v>37583181</v>
      </c>
    </row>
    <row r="48" spans="1:11" ht="15.75" x14ac:dyDescent="0.25">
      <c r="A48" s="16">
        <f t="shared" si="0"/>
        <v>39</v>
      </c>
      <c r="B48" s="17">
        <f t="shared" si="1"/>
        <v>37583181</v>
      </c>
      <c r="C48" s="12" t="s">
        <v>25</v>
      </c>
      <c r="D48" s="13" t="s">
        <v>31</v>
      </c>
      <c r="E48" s="14">
        <f t="shared" si="5"/>
        <v>232831</v>
      </c>
      <c r="F48" s="15">
        <f t="shared" si="5"/>
        <v>2267169</v>
      </c>
      <c r="G48" s="15">
        <f t="shared" si="5"/>
        <v>2500000</v>
      </c>
      <c r="H48" s="15"/>
      <c r="I48" s="15"/>
      <c r="J48" s="15"/>
      <c r="K48" s="15">
        <f t="shared" si="3"/>
        <v>37350350</v>
      </c>
    </row>
    <row r="49" spans="1:11" ht="15.75" x14ac:dyDescent="0.25">
      <c r="A49" s="16">
        <f t="shared" si="0"/>
        <v>40</v>
      </c>
      <c r="B49" s="17">
        <f t="shared" si="1"/>
        <v>37350350</v>
      </c>
      <c r="C49" s="12" t="s">
        <v>26</v>
      </c>
      <c r="D49" s="13" t="s">
        <v>31</v>
      </c>
      <c r="E49" s="14">
        <f t="shared" si="5"/>
        <v>232831</v>
      </c>
      <c r="F49" s="15">
        <f t="shared" si="5"/>
        <v>2267169</v>
      </c>
      <c r="G49" s="15">
        <f t="shared" si="5"/>
        <v>2500000</v>
      </c>
      <c r="H49" s="15"/>
      <c r="I49" s="15"/>
      <c r="J49" s="15"/>
      <c r="K49" s="15">
        <f t="shared" si="3"/>
        <v>37117519</v>
      </c>
    </row>
    <row r="50" spans="1:11" ht="15.75" x14ac:dyDescent="0.25">
      <c r="A50" s="16">
        <f t="shared" si="0"/>
        <v>41</v>
      </c>
      <c r="B50" s="17">
        <f t="shared" si="1"/>
        <v>37117519</v>
      </c>
      <c r="C50" s="12" t="s">
        <v>16</v>
      </c>
      <c r="D50" s="13" t="s">
        <v>31</v>
      </c>
      <c r="E50" s="14">
        <f t="shared" si="5"/>
        <v>232831</v>
      </c>
      <c r="F50" s="15">
        <f t="shared" si="5"/>
        <v>2267169</v>
      </c>
      <c r="G50" s="15">
        <f t="shared" si="5"/>
        <v>2500000</v>
      </c>
      <c r="H50" s="15"/>
      <c r="I50" s="15"/>
      <c r="J50" s="15">
        <v>5000000</v>
      </c>
      <c r="K50" s="15">
        <f t="shared" si="3"/>
        <v>31884688</v>
      </c>
    </row>
    <row r="51" spans="1:11" ht="15.75" x14ac:dyDescent="0.25">
      <c r="A51" s="16">
        <f t="shared" si="0"/>
        <v>42</v>
      </c>
      <c r="B51" s="17">
        <f t="shared" si="1"/>
        <v>31884688</v>
      </c>
      <c r="C51" s="12" t="s">
        <v>17</v>
      </c>
      <c r="D51" s="13" t="s">
        <v>36</v>
      </c>
      <c r="E51" s="14">
        <f t="shared" si="5"/>
        <v>232831</v>
      </c>
      <c r="F51" s="15">
        <f t="shared" si="5"/>
        <v>2267169</v>
      </c>
      <c r="G51" s="15">
        <f t="shared" si="5"/>
        <v>2500000</v>
      </c>
      <c r="H51" s="15"/>
      <c r="I51" s="15"/>
      <c r="J51" s="15"/>
      <c r="K51" s="15">
        <f t="shared" si="3"/>
        <v>31651857</v>
      </c>
    </row>
    <row r="52" spans="1:11" ht="15.75" x14ac:dyDescent="0.25">
      <c r="A52" s="16">
        <f t="shared" si="0"/>
        <v>43</v>
      </c>
      <c r="B52" s="17">
        <f t="shared" si="1"/>
        <v>31651857</v>
      </c>
      <c r="C52" s="12" t="s">
        <v>18</v>
      </c>
      <c r="D52" s="13" t="s">
        <v>36</v>
      </c>
      <c r="E52" s="14">
        <f t="shared" si="5"/>
        <v>232831</v>
      </c>
      <c r="F52" s="15">
        <f t="shared" si="5"/>
        <v>2267169</v>
      </c>
      <c r="G52" s="15">
        <f t="shared" si="5"/>
        <v>2500000</v>
      </c>
      <c r="H52" s="15"/>
      <c r="I52" s="15"/>
      <c r="J52" s="15"/>
      <c r="K52" s="15">
        <f t="shared" si="3"/>
        <v>31419026</v>
      </c>
    </row>
    <row r="53" spans="1:11" ht="15.75" x14ac:dyDescent="0.25">
      <c r="A53" s="16">
        <f t="shared" si="0"/>
        <v>44</v>
      </c>
      <c r="B53" s="17">
        <f t="shared" si="1"/>
        <v>31419026</v>
      </c>
      <c r="C53" s="12" t="s">
        <v>27</v>
      </c>
      <c r="D53" s="13" t="s">
        <v>36</v>
      </c>
      <c r="E53" s="14">
        <f t="shared" si="5"/>
        <v>232831</v>
      </c>
      <c r="F53" s="15">
        <f t="shared" si="5"/>
        <v>2267169</v>
      </c>
      <c r="G53" s="15">
        <f t="shared" si="5"/>
        <v>2500000</v>
      </c>
      <c r="H53" s="15"/>
      <c r="I53" s="15"/>
      <c r="J53" s="15"/>
      <c r="K53" s="15">
        <f t="shared" si="3"/>
        <v>31186195</v>
      </c>
    </row>
    <row r="54" spans="1:11" ht="15.75" x14ac:dyDescent="0.25">
      <c r="A54" s="16">
        <f t="shared" si="0"/>
        <v>45</v>
      </c>
      <c r="B54" s="17">
        <f t="shared" si="1"/>
        <v>31186195</v>
      </c>
      <c r="C54" s="12" t="s">
        <v>19</v>
      </c>
      <c r="D54" s="13" t="s">
        <v>36</v>
      </c>
      <c r="E54" s="14">
        <f t="shared" si="5"/>
        <v>232831</v>
      </c>
      <c r="F54" s="15">
        <f t="shared" si="5"/>
        <v>2267169</v>
      </c>
      <c r="G54" s="15">
        <f t="shared" si="5"/>
        <v>2500000</v>
      </c>
      <c r="H54" s="15">
        <f>40000000-9046636</f>
        <v>30953364</v>
      </c>
      <c r="I54" s="15"/>
      <c r="J54" s="15"/>
      <c r="K54" s="15">
        <f t="shared" si="3"/>
        <v>0</v>
      </c>
    </row>
    <row r="55" spans="1:11" ht="15.75" x14ac:dyDescent="0.25">
      <c r="A55" s="16">
        <f t="shared" si="0"/>
        <v>46</v>
      </c>
      <c r="B55" s="17">
        <f t="shared" si="1"/>
        <v>0</v>
      </c>
      <c r="C55" s="12" t="s">
        <v>20</v>
      </c>
      <c r="D55" s="13" t="s">
        <v>36</v>
      </c>
      <c r="E55" s="14">
        <f t="shared" si="5"/>
        <v>232831</v>
      </c>
      <c r="F55" s="15">
        <f t="shared" si="5"/>
        <v>2267169</v>
      </c>
      <c r="G55" s="15">
        <f t="shared" si="5"/>
        <v>2500000</v>
      </c>
      <c r="H55" s="31"/>
      <c r="I55" s="15">
        <v>2500000</v>
      </c>
      <c r="J55" s="15"/>
      <c r="K55" s="15">
        <f t="shared" si="3"/>
        <v>-2732831</v>
      </c>
    </row>
    <row r="56" spans="1:11" ht="15.75" x14ac:dyDescent="0.25">
      <c r="A56" s="16">
        <f t="shared" si="0"/>
        <v>47</v>
      </c>
      <c r="B56" s="17">
        <f t="shared" si="1"/>
        <v>-2732831</v>
      </c>
      <c r="C56" s="30" t="s">
        <v>21</v>
      </c>
      <c r="D56" s="13" t="s">
        <v>36</v>
      </c>
      <c r="E56" s="14">
        <f t="shared" si="5"/>
        <v>232831</v>
      </c>
      <c r="F56" s="15">
        <f t="shared" si="5"/>
        <v>2267169</v>
      </c>
      <c r="G56" s="15">
        <f t="shared" si="5"/>
        <v>2500000</v>
      </c>
      <c r="H56" s="15"/>
      <c r="I56" s="15"/>
      <c r="J56" s="15"/>
      <c r="K56" s="15">
        <f t="shared" si="3"/>
        <v>-2965662</v>
      </c>
    </row>
    <row r="57" spans="1:11" ht="15.75" x14ac:dyDescent="0.25">
      <c r="A57" s="16">
        <f t="shared" si="0"/>
        <v>48</v>
      </c>
      <c r="B57" s="17">
        <f t="shared" si="1"/>
        <v>-2965662</v>
      </c>
      <c r="C57" s="12" t="s">
        <v>22</v>
      </c>
      <c r="D57" s="13" t="s">
        <v>36</v>
      </c>
      <c r="E57" s="14">
        <f t="shared" si="5"/>
        <v>232831</v>
      </c>
      <c r="F57" s="15">
        <f t="shared" si="5"/>
        <v>2267169</v>
      </c>
      <c r="G57" s="15">
        <f t="shared" si="5"/>
        <v>2500000</v>
      </c>
      <c r="H57" s="15"/>
      <c r="I57" s="15"/>
      <c r="J57" s="15"/>
      <c r="K57" s="15">
        <f t="shared" si="3"/>
        <v>-3198493</v>
      </c>
    </row>
  </sheetData>
  <pageMargins left="0.70866141732283472" right="0.70866141732283472" top="0.74803149606299213" bottom="0.74803149606299213" header="0.31496062992125984" footer="0.31496062992125984"/>
  <pageSetup scale="61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activeCell="G5" sqref="G5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141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142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67700100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162</v>
      </c>
      <c r="B8" s="1"/>
      <c r="C8" s="1"/>
      <c r="D8" s="2">
        <v>36</v>
      </c>
      <c r="E8" s="7"/>
      <c r="F8" s="8">
        <f>+C5*C6</f>
        <v>812401.20000000007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67700100</v>
      </c>
      <c r="C10" s="12" t="s">
        <v>23</v>
      </c>
      <c r="D10" s="13" t="s">
        <v>28</v>
      </c>
      <c r="E10" s="14">
        <f>1500000-F10</f>
        <v>687599</v>
      </c>
      <c r="F10" s="18">
        <v>812401</v>
      </c>
      <c r="G10" s="15">
        <f>+E10+F10</f>
        <v>1500000</v>
      </c>
      <c r="H10" s="15"/>
      <c r="I10" s="15"/>
      <c r="J10" s="15"/>
      <c r="K10" s="15">
        <f>B10-E10-H10-I10-J10</f>
        <v>67012501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67012501</v>
      </c>
      <c r="C11" s="12" t="s">
        <v>24</v>
      </c>
      <c r="D11" s="13" t="s">
        <v>28</v>
      </c>
      <c r="E11" s="14">
        <f t="shared" ref="E11:G26" si="2">+E10</f>
        <v>687599</v>
      </c>
      <c r="F11" s="15">
        <f t="shared" si="2"/>
        <v>812401</v>
      </c>
      <c r="G11" s="15">
        <f t="shared" si="2"/>
        <v>1500000</v>
      </c>
      <c r="H11" s="15"/>
      <c r="I11" s="15"/>
      <c r="J11" s="15"/>
      <c r="K11" s="15">
        <f t="shared" ref="K11:K57" si="3">B11-E11-H11-I11-J11</f>
        <v>66324902</v>
      </c>
    </row>
    <row r="12" spans="1:11" ht="15.75" customHeight="1" x14ac:dyDescent="0.25">
      <c r="A12" s="16">
        <f t="shared" si="0"/>
        <v>3</v>
      </c>
      <c r="B12" s="17">
        <f t="shared" si="1"/>
        <v>66324902</v>
      </c>
      <c r="C12" s="12" t="s">
        <v>25</v>
      </c>
      <c r="D12" s="13" t="s">
        <v>28</v>
      </c>
      <c r="E12" s="14">
        <f t="shared" si="2"/>
        <v>687599</v>
      </c>
      <c r="F12" s="15">
        <f t="shared" si="2"/>
        <v>812401</v>
      </c>
      <c r="G12" s="15">
        <f t="shared" si="2"/>
        <v>1500000</v>
      </c>
      <c r="H12" s="15"/>
      <c r="I12" s="15"/>
      <c r="J12" s="15"/>
      <c r="K12" s="15">
        <f t="shared" si="3"/>
        <v>65637303</v>
      </c>
    </row>
    <row r="13" spans="1:11" ht="15.75" customHeight="1" x14ac:dyDescent="0.25">
      <c r="A13" s="16">
        <f t="shared" si="0"/>
        <v>4</v>
      </c>
      <c r="B13" s="17">
        <f t="shared" si="1"/>
        <v>65637303</v>
      </c>
      <c r="C13" s="12" t="s">
        <v>26</v>
      </c>
      <c r="D13" s="13" t="s">
        <v>28</v>
      </c>
      <c r="E13" s="14">
        <f t="shared" si="2"/>
        <v>687599</v>
      </c>
      <c r="F13" s="15">
        <f t="shared" si="2"/>
        <v>812401</v>
      </c>
      <c r="G13" s="15">
        <f t="shared" si="2"/>
        <v>1500000</v>
      </c>
      <c r="H13" s="15"/>
      <c r="I13" s="15"/>
      <c r="J13" s="15"/>
      <c r="K13" s="15">
        <f t="shared" si="3"/>
        <v>64949704</v>
      </c>
    </row>
    <row r="14" spans="1:11" ht="15.75" customHeight="1" x14ac:dyDescent="0.25">
      <c r="A14" s="16">
        <f t="shared" si="0"/>
        <v>5</v>
      </c>
      <c r="B14" s="17">
        <f t="shared" si="1"/>
        <v>64949704</v>
      </c>
      <c r="C14" s="12" t="s">
        <v>16</v>
      </c>
      <c r="D14" s="13" t="s">
        <v>28</v>
      </c>
      <c r="E14" s="14">
        <f t="shared" si="2"/>
        <v>687599</v>
      </c>
      <c r="F14" s="15">
        <f t="shared" si="2"/>
        <v>812401</v>
      </c>
      <c r="G14" s="15">
        <f t="shared" si="2"/>
        <v>1500000</v>
      </c>
      <c r="H14" s="15"/>
      <c r="I14" s="15"/>
      <c r="J14" s="15">
        <v>1000000</v>
      </c>
      <c r="K14" s="15">
        <f t="shared" si="3"/>
        <v>63262105</v>
      </c>
    </row>
    <row r="15" spans="1:11" ht="15.75" customHeight="1" x14ac:dyDescent="0.25">
      <c r="A15" s="16">
        <f t="shared" si="0"/>
        <v>6</v>
      </c>
      <c r="B15" s="17">
        <f t="shared" si="1"/>
        <v>63262105</v>
      </c>
      <c r="C15" s="12" t="s">
        <v>17</v>
      </c>
      <c r="D15" s="13" t="s">
        <v>29</v>
      </c>
      <c r="E15" s="14">
        <f t="shared" si="2"/>
        <v>687599</v>
      </c>
      <c r="F15" s="15">
        <f t="shared" si="2"/>
        <v>812401</v>
      </c>
      <c r="G15" s="15">
        <f t="shared" si="2"/>
        <v>1500000</v>
      </c>
      <c r="H15" s="15"/>
      <c r="I15" s="15"/>
      <c r="J15" s="15"/>
      <c r="K15" s="15">
        <f t="shared" si="3"/>
        <v>62574506</v>
      </c>
    </row>
    <row r="16" spans="1:11" ht="15.75" customHeight="1" x14ac:dyDescent="0.25">
      <c r="A16" s="16">
        <f t="shared" si="0"/>
        <v>7</v>
      </c>
      <c r="B16" s="17">
        <f t="shared" si="1"/>
        <v>62574506</v>
      </c>
      <c r="C16" s="12" t="s">
        <v>18</v>
      </c>
      <c r="D16" s="13" t="s">
        <v>29</v>
      </c>
      <c r="E16" s="14">
        <f t="shared" si="2"/>
        <v>687599</v>
      </c>
      <c r="F16" s="15">
        <f t="shared" si="2"/>
        <v>812401</v>
      </c>
      <c r="G16" s="15">
        <f t="shared" si="2"/>
        <v>1500000</v>
      </c>
      <c r="H16" s="15"/>
      <c r="I16" s="15"/>
      <c r="J16" s="15"/>
      <c r="K16" s="15">
        <f t="shared" si="3"/>
        <v>61886907</v>
      </c>
    </row>
    <row r="17" spans="1:11" ht="15.75" customHeight="1" x14ac:dyDescent="0.25">
      <c r="A17" s="16">
        <f t="shared" si="0"/>
        <v>8</v>
      </c>
      <c r="B17" s="17">
        <f t="shared" si="1"/>
        <v>61886907</v>
      </c>
      <c r="C17" s="12" t="s">
        <v>27</v>
      </c>
      <c r="D17" s="13" t="s">
        <v>29</v>
      </c>
      <c r="E17" s="14">
        <f t="shared" si="2"/>
        <v>687599</v>
      </c>
      <c r="F17" s="15">
        <f t="shared" si="2"/>
        <v>812401</v>
      </c>
      <c r="G17" s="15">
        <f t="shared" si="2"/>
        <v>1500000</v>
      </c>
      <c r="H17" s="15"/>
      <c r="I17" s="15"/>
      <c r="J17" s="15"/>
      <c r="K17" s="15">
        <f t="shared" si="3"/>
        <v>61199308</v>
      </c>
    </row>
    <row r="18" spans="1:11" ht="15.75" customHeight="1" x14ac:dyDescent="0.25">
      <c r="A18" s="16">
        <f t="shared" si="0"/>
        <v>9</v>
      </c>
      <c r="B18" s="17">
        <f t="shared" si="1"/>
        <v>61199308</v>
      </c>
      <c r="C18" s="12" t="s">
        <v>19</v>
      </c>
      <c r="D18" s="13" t="s">
        <v>29</v>
      </c>
      <c r="E18" s="14">
        <f t="shared" si="2"/>
        <v>687599</v>
      </c>
      <c r="F18" s="15">
        <f t="shared" si="2"/>
        <v>812401</v>
      </c>
      <c r="G18" s="15">
        <f t="shared" si="2"/>
        <v>1500000</v>
      </c>
      <c r="H18" s="15">
        <v>12000000</v>
      </c>
      <c r="I18" s="15"/>
      <c r="J18" s="15"/>
      <c r="K18" s="15">
        <f t="shared" si="3"/>
        <v>48511709</v>
      </c>
    </row>
    <row r="19" spans="1:11" ht="15.75" customHeight="1" x14ac:dyDescent="0.25">
      <c r="A19" s="16">
        <f t="shared" si="0"/>
        <v>10</v>
      </c>
      <c r="B19" s="17">
        <f t="shared" si="1"/>
        <v>48511709</v>
      </c>
      <c r="C19" s="12" t="s">
        <v>20</v>
      </c>
      <c r="D19" s="13" t="s">
        <v>29</v>
      </c>
      <c r="E19" s="14">
        <f t="shared" si="2"/>
        <v>687599</v>
      </c>
      <c r="F19" s="15">
        <f t="shared" si="2"/>
        <v>812401</v>
      </c>
      <c r="G19" s="15">
        <f t="shared" si="2"/>
        <v>1500000</v>
      </c>
      <c r="H19" s="31"/>
      <c r="I19" s="15">
        <v>1000000</v>
      </c>
      <c r="J19" s="15"/>
      <c r="K19" s="15">
        <f t="shared" si="3"/>
        <v>46824110</v>
      </c>
    </row>
    <row r="20" spans="1:11" ht="15.75" customHeight="1" x14ac:dyDescent="0.25">
      <c r="A20" s="16">
        <f t="shared" si="0"/>
        <v>11</v>
      </c>
      <c r="B20" s="17">
        <f t="shared" si="1"/>
        <v>46824110</v>
      </c>
      <c r="C20" s="12" t="s">
        <v>21</v>
      </c>
      <c r="D20" s="13" t="s">
        <v>29</v>
      </c>
      <c r="E20" s="14">
        <f t="shared" si="2"/>
        <v>687599</v>
      </c>
      <c r="F20" s="15">
        <f t="shared" si="2"/>
        <v>812401</v>
      </c>
      <c r="G20" s="15">
        <f t="shared" si="2"/>
        <v>1500000</v>
      </c>
      <c r="H20" s="15"/>
      <c r="I20" s="15"/>
      <c r="J20" s="15"/>
      <c r="K20" s="15">
        <f t="shared" si="3"/>
        <v>46136511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46136511</v>
      </c>
      <c r="C21" s="30" t="s">
        <v>22</v>
      </c>
      <c r="D21" s="41" t="s">
        <v>29</v>
      </c>
      <c r="E21" s="14">
        <f t="shared" si="2"/>
        <v>687599</v>
      </c>
      <c r="F21" s="32">
        <f t="shared" si="2"/>
        <v>812401</v>
      </c>
      <c r="G21" s="32">
        <f t="shared" si="2"/>
        <v>1500000</v>
      </c>
      <c r="H21" s="32"/>
      <c r="I21" s="32"/>
      <c r="J21" s="32"/>
      <c r="K21" s="15">
        <f t="shared" si="3"/>
        <v>45448912</v>
      </c>
    </row>
    <row r="22" spans="1:11" ht="15.75" customHeight="1" x14ac:dyDescent="0.25">
      <c r="A22" s="16">
        <f t="shared" si="0"/>
        <v>13</v>
      </c>
      <c r="B22" s="17">
        <f t="shared" si="1"/>
        <v>45448912</v>
      </c>
      <c r="C22" s="12" t="s">
        <v>23</v>
      </c>
      <c r="D22" s="13" t="s">
        <v>29</v>
      </c>
      <c r="E22" s="14">
        <f t="shared" si="2"/>
        <v>687599</v>
      </c>
      <c r="F22" s="15">
        <f t="shared" si="2"/>
        <v>812401</v>
      </c>
      <c r="G22" s="15">
        <f t="shared" si="2"/>
        <v>1500000</v>
      </c>
      <c r="H22" s="15"/>
      <c r="I22" s="15"/>
      <c r="J22" s="15"/>
      <c r="K22" s="15">
        <f t="shared" si="3"/>
        <v>44761313</v>
      </c>
    </row>
    <row r="23" spans="1:11" ht="15.75" customHeight="1" x14ac:dyDescent="0.25">
      <c r="A23" s="16">
        <f t="shared" si="0"/>
        <v>14</v>
      </c>
      <c r="B23" s="17">
        <f t="shared" si="1"/>
        <v>44761313</v>
      </c>
      <c r="C23" s="12" t="s">
        <v>24</v>
      </c>
      <c r="D23" s="13" t="s">
        <v>29</v>
      </c>
      <c r="E23" s="14">
        <f t="shared" si="2"/>
        <v>687599</v>
      </c>
      <c r="F23" s="15">
        <f t="shared" si="2"/>
        <v>812401</v>
      </c>
      <c r="G23" s="15">
        <f t="shared" si="2"/>
        <v>1500000</v>
      </c>
      <c r="H23" s="15"/>
      <c r="I23" s="15"/>
      <c r="J23" s="15"/>
      <c r="K23" s="15">
        <f t="shared" si="3"/>
        <v>44073714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44073714</v>
      </c>
      <c r="C24" s="35" t="s">
        <v>25</v>
      </c>
      <c r="D24" s="36" t="s">
        <v>29</v>
      </c>
      <c r="E24" s="14">
        <f t="shared" si="2"/>
        <v>687599</v>
      </c>
      <c r="F24" s="37">
        <f t="shared" si="2"/>
        <v>812401</v>
      </c>
      <c r="G24" s="37">
        <f t="shared" si="2"/>
        <v>1500000</v>
      </c>
      <c r="H24" s="37"/>
      <c r="I24" s="37"/>
      <c r="J24" s="37"/>
      <c r="K24" s="15">
        <f t="shared" si="3"/>
        <v>43386115</v>
      </c>
    </row>
    <row r="25" spans="1:11" ht="15.75" customHeight="1" x14ac:dyDescent="0.25">
      <c r="A25" s="16">
        <f t="shared" si="0"/>
        <v>16</v>
      </c>
      <c r="B25" s="17">
        <f t="shared" si="1"/>
        <v>43386115</v>
      </c>
      <c r="C25" s="12" t="s">
        <v>26</v>
      </c>
      <c r="D25" s="13" t="s">
        <v>29</v>
      </c>
      <c r="E25" s="14">
        <f t="shared" si="2"/>
        <v>687599</v>
      </c>
      <c r="F25" s="15">
        <f t="shared" si="2"/>
        <v>812401</v>
      </c>
      <c r="G25" s="15">
        <f t="shared" si="2"/>
        <v>1500000</v>
      </c>
      <c r="H25" s="15"/>
      <c r="I25" s="15"/>
      <c r="J25" s="15"/>
      <c r="K25" s="15">
        <f t="shared" si="3"/>
        <v>42698516</v>
      </c>
    </row>
    <row r="26" spans="1:11" ht="15.75" customHeight="1" x14ac:dyDescent="0.25">
      <c r="A26" s="16">
        <f t="shared" si="0"/>
        <v>17</v>
      </c>
      <c r="B26" s="17">
        <f t="shared" si="1"/>
        <v>42698516</v>
      </c>
      <c r="C26" s="12" t="s">
        <v>16</v>
      </c>
      <c r="D26" s="13" t="s">
        <v>29</v>
      </c>
      <c r="E26" s="14">
        <f t="shared" si="2"/>
        <v>687599</v>
      </c>
      <c r="F26" s="15">
        <f t="shared" si="2"/>
        <v>812401</v>
      </c>
      <c r="G26" s="15">
        <f t="shared" si="2"/>
        <v>1500000</v>
      </c>
      <c r="H26" s="15"/>
      <c r="I26" s="15"/>
      <c r="J26" s="15">
        <v>1000000</v>
      </c>
      <c r="K26" s="15">
        <f t="shared" si="3"/>
        <v>41010917</v>
      </c>
    </row>
    <row r="27" spans="1:11" ht="15.75" customHeight="1" x14ac:dyDescent="0.25">
      <c r="A27" s="16">
        <f t="shared" si="0"/>
        <v>18</v>
      </c>
      <c r="B27" s="17">
        <f t="shared" si="1"/>
        <v>41010917</v>
      </c>
      <c r="C27" s="12" t="s">
        <v>17</v>
      </c>
      <c r="D27" s="13" t="s">
        <v>30</v>
      </c>
      <c r="E27" s="14">
        <f t="shared" ref="E27:G42" si="4">+E26</f>
        <v>687599</v>
      </c>
      <c r="F27" s="15">
        <f t="shared" si="4"/>
        <v>812401</v>
      </c>
      <c r="G27" s="15">
        <f t="shared" si="4"/>
        <v>1500000</v>
      </c>
      <c r="H27" s="15"/>
      <c r="I27" s="15"/>
      <c r="J27" s="15"/>
      <c r="K27" s="15">
        <f t="shared" si="3"/>
        <v>40323318</v>
      </c>
    </row>
    <row r="28" spans="1:11" ht="15.75" customHeight="1" x14ac:dyDescent="0.25">
      <c r="A28" s="16">
        <f t="shared" si="0"/>
        <v>19</v>
      </c>
      <c r="B28" s="17">
        <f t="shared" si="1"/>
        <v>40323318</v>
      </c>
      <c r="C28" s="12" t="s">
        <v>18</v>
      </c>
      <c r="D28" s="13" t="s">
        <v>30</v>
      </c>
      <c r="E28" s="14">
        <f t="shared" si="4"/>
        <v>687599</v>
      </c>
      <c r="F28" s="15">
        <f t="shared" si="4"/>
        <v>812401</v>
      </c>
      <c r="G28" s="15">
        <f t="shared" si="4"/>
        <v>1500000</v>
      </c>
      <c r="H28" s="15"/>
      <c r="I28" s="15"/>
      <c r="J28" s="15"/>
      <c r="K28" s="15">
        <f t="shared" si="3"/>
        <v>39635719</v>
      </c>
    </row>
    <row r="29" spans="1:11" ht="15.75" customHeight="1" x14ac:dyDescent="0.25">
      <c r="A29" s="16">
        <f t="shared" si="0"/>
        <v>20</v>
      </c>
      <c r="B29" s="17">
        <f t="shared" si="1"/>
        <v>39635719</v>
      </c>
      <c r="C29" s="12" t="s">
        <v>27</v>
      </c>
      <c r="D29" s="13" t="s">
        <v>30</v>
      </c>
      <c r="E29" s="14">
        <f t="shared" si="4"/>
        <v>687599</v>
      </c>
      <c r="F29" s="15">
        <f t="shared" si="4"/>
        <v>812401</v>
      </c>
      <c r="G29" s="15">
        <f t="shared" si="4"/>
        <v>1500000</v>
      </c>
      <c r="H29" s="15"/>
      <c r="I29" s="15"/>
      <c r="J29" s="15"/>
      <c r="K29" s="15">
        <f t="shared" si="3"/>
        <v>38948120</v>
      </c>
    </row>
    <row r="30" spans="1:11" ht="15.75" customHeight="1" x14ac:dyDescent="0.25">
      <c r="A30" s="16">
        <f t="shared" si="0"/>
        <v>21</v>
      </c>
      <c r="B30" s="17">
        <f t="shared" si="1"/>
        <v>38948120</v>
      </c>
      <c r="C30" s="12" t="s">
        <v>19</v>
      </c>
      <c r="D30" s="13" t="s">
        <v>30</v>
      </c>
      <c r="E30" s="14">
        <f t="shared" si="4"/>
        <v>687599</v>
      </c>
      <c r="F30" s="15">
        <f t="shared" si="4"/>
        <v>812401</v>
      </c>
      <c r="G30" s="15">
        <f t="shared" si="4"/>
        <v>1500000</v>
      </c>
      <c r="H30" s="15">
        <v>12000000</v>
      </c>
      <c r="I30" s="15"/>
      <c r="J30" s="15"/>
      <c r="K30" s="15">
        <f t="shared" si="3"/>
        <v>26260521</v>
      </c>
    </row>
    <row r="31" spans="1:11" ht="15.75" customHeight="1" x14ac:dyDescent="0.25">
      <c r="A31" s="16">
        <f t="shared" si="0"/>
        <v>22</v>
      </c>
      <c r="B31" s="17">
        <f t="shared" si="1"/>
        <v>26260521</v>
      </c>
      <c r="C31" s="12" t="s">
        <v>20</v>
      </c>
      <c r="D31" s="13" t="s">
        <v>30</v>
      </c>
      <c r="E31" s="14">
        <f t="shared" si="4"/>
        <v>687599</v>
      </c>
      <c r="F31" s="15">
        <f t="shared" si="4"/>
        <v>812401</v>
      </c>
      <c r="G31" s="15">
        <f t="shared" si="4"/>
        <v>1500000</v>
      </c>
      <c r="H31" s="31"/>
      <c r="I31" s="15">
        <v>1000000</v>
      </c>
      <c r="J31" s="15"/>
      <c r="K31" s="15">
        <f t="shared" si="3"/>
        <v>24572922</v>
      </c>
    </row>
    <row r="32" spans="1:11" ht="15.75" customHeight="1" x14ac:dyDescent="0.25">
      <c r="A32" s="16">
        <f t="shared" si="0"/>
        <v>23</v>
      </c>
      <c r="B32" s="17">
        <f t="shared" si="1"/>
        <v>24572922</v>
      </c>
      <c r="C32" s="12" t="s">
        <v>21</v>
      </c>
      <c r="D32" s="13" t="s">
        <v>30</v>
      </c>
      <c r="E32" s="14">
        <f t="shared" si="4"/>
        <v>687599</v>
      </c>
      <c r="F32" s="15">
        <f t="shared" si="4"/>
        <v>812401</v>
      </c>
      <c r="G32" s="15">
        <f t="shared" si="4"/>
        <v>1500000</v>
      </c>
      <c r="H32" s="15"/>
      <c r="I32" s="15"/>
      <c r="J32" s="15"/>
      <c r="K32" s="15">
        <f t="shared" si="3"/>
        <v>23885323</v>
      </c>
    </row>
    <row r="33" spans="1:11" ht="15.75" customHeight="1" x14ac:dyDescent="0.25">
      <c r="A33" s="16">
        <f t="shared" si="0"/>
        <v>24</v>
      </c>
      <c r="B33" s="17">
        <f t="shared" si="1"/>
        <v>23885323</v>
      </c>
      <c r="C33" s="12" t="s">
        <v>22</v>
      </c>
      <c r="D33" s="13" t="s">
        <v>30</v>
      </c>
      <c r="E33" s="14">
        <f t="shared" si="4"/>
        <v>687599</v>
      </c>
      <c r="F33" s="15">
        <f t="shared" si="4"/>
        <v>812401</v>
      </c>
      <c r="G33" s="15">
        <f t="shared" si="4"/>
        <v>1500000</v>
      </c>
      <c r="H33" s="15"/>
      <c r="I33" s="15"/>
      <c r="J33" s="15"/>
      <c r="K33" s="15">
        <f t="shared" si="3"/>
        <v>23197724</v>
      </c>
    </row>
    <row r="34" spans="1:11" ht="15.75" customHeight="1" x14ac:dyDescent="0.25">
      <c r="A34" s="16">
        <f t="shared" si="0"/>
        <v>25</v>
      </c>
      <c r="B34" s="17">
        <f t="shared" si="1"/>
        <v>23197724</v>
      </c>
      <c r="C34" s="12" t="s">
        <v>23</v>
      </c>
      <c r="D34" s="13" t="s">
        <v>30</v>
      </c>
      <c r="E34" s="14">
        <f t="shared" si="4"/>
        <v>687599</v>
      </c>
      <c r="F34" s="15">
        <f t="shared" si="4"/>
        <v>812401</v>
      </c>
      <c r="G34" s="15">
        <f t="shared" si="4"/>
        <v>1500000</v>
      </c>
      <c r="H34" s="15"/>
      <c r="I34" s="15"/>
      <c r="J34" s="15"/>
      <c r="K34" s="15">
        <f t="shared" si="3"/>
        <v>22510125</v>
      </c>
    </row>
    <row r="35" spans="1:11" ht="15.75" customHeight="1" x14ac:dyDescent="0.25">
      <c r="A35" s="16">
        <f t="shared" si="0"/>
        <v>26</v>
      </c>
      <c r="B35" s="17">
        <f t="shared" si="1"/>
        <v>22510125</v>
      </c>
      <c r="C35" s="12" t="s">
        <v>24</v>
      </c>
      <c r="D35" s="13" t="s">
        <v>30</v>
      </c>
      <c r="E35" s="14">
        <f t="shared" si="4"/>
        <v>687599</v>
      </c>
      <c r="F35" s="15">
        <f t="shared" si="4"/>
        <v>812401</v>
      </c>
      <c r="G35" s="15">
        <f t="shared" si="4"/>
        <v>1500000</v>
      </c>
      <c r="H35" s="15"/>
      <c r="I35" s="15"/>
      <c r="J35" s="15"/>
      <c r="K35" s="15">
        <f t="shared" si="3"/>
        <v>21822526</v>
      </c>
    </row>
    <row r="36" spans="1:11" ht="15.75" customHeight="1" x14ac:dyDescent="0.25">
      <c r="A36" s="16">
        <f t="shared" si="0"/>
        <v>27</v>
      </c>
      <c r="B36" s="17">
        <f t="shared" si="1"/>
        <v>21822526</v>
      </c>
      <c r="C36" s="12" t="s">
        <v>25</v>
      </c>
      <c r="D36" s="13" t="s">
        <v>30</v>
      </c>
      <c r="E36" s="14">
        <f t="shared" si="4"/>
        <v>687599</v>
      </c>
      <c r="F36" s="15">
        <f t="shared" si="4"/>
        <v>812401</v>
      </c>
      <c r="G36" s="15">
        <f t="shared" si="4"/>
        <v>1500000</v>
      </c>
      <c r="H36" s="15"/>
      <c r="I36" s="15"/>
      <c r="J36" s="15"/>
      <c r="K36" s="15">
        <f t="shared" si="3"/>
        <v>21134927</v>
      </c>
    </row>
    <row r="37" spans="1:11" ht="15.75" customHeight="1" x14ac:dyDescent="0.25">
      <c r="A37" s="16">
        <f t="shared" si="0"/>
        <v>28</v>
      </c>
      <c r="B37" s="17">
        <f t="shared" si="1"/>
        <v>21134927</v>
      </c>
      <c r="C37" s="12" t="s">
        <v>26</v>
      </c>
      <c r="D37" s="13" t="s">
        <v>30</v>
      </c>
      <c r="E37" s="14">
        <f t="shared" si="4"/>
        <v>687599</v>
      </c>
      <c r="F37" s="15">
        <f t="shared" si="4"/>
        <v>812401</v>
      </c>
      <c r="G37" s="15">
        <f t="shared" si="4"/>
        <v>1500000</v>
      </c>
      <c r="H37" s="15"/>
      <c r="I37" s="15"/>
      <c r="J37" s="15"/>
      <c r="K37" s="15">
        <f t="shared" si="3"/>
        <v>20447328</v>
      </c>
    </row>
    <row r="38" spans="1:11" ht="15.75" customHeight="1" x14ac:dyDescent="0.25">
      <c r="A38" s="16">
        <f t="shared" si="0"/>
        <v>29</v>
      </c>
      <c r="B38" s="17">
        <f t="shared" si="1"/>
        <v>20447328</v>
      </c>
      <c r="C38" s="12" t="s">
        <v>16</v>
      </c>
      <c r="D38" s="13" t="s">
        <v>30</v>
      </c>
      <c r="E38" s="14">
        <f t="shared" si="4"/>
        <v>687599</v>
      </c>
      <c r="F38" s="15">
        <f t="shared" si="4"/>
        <v>812401</v>
      </c>
      <c r="G38" s="15">
        <f t="shared" si="4"/>
        <v>1500000</v>
      </c>
      <c r="H38" s="15"/>
      <c r="I38" s="15"/>
      <c r="J38" s="15">
        <v>1000000</v>
      </c>
      <c r="K38" s="15">
        <f t="shared" si="3"/>
        <v>18759729</v>
      </c>
    </row>
    <row r="39" spans="1:11" ht="15.75" customHeight="1" x14ac:dyDescent="0.25">
      <c r="A39" s="16">
        <f t="shared" si="0"/>
        <v>30</v>
      </c>
      <c r="B39" s="17">
        <f t="shared" si="1"/>
        <v>18759729</v>
      </c>
      <c r="C39" s="12" t="s">
        <v>17</v>
      </c>
      <c r="D39" s="13" t="s">
        <v>31</v>
      </c>
      <c r="E39" s="14">
        <f t="shared" si="4"/>
        <v>687599</v>
      </c>
      <c r="F39" s="15">
        <f t="shared" si="4"/>
        <v>812401</v>
      </c>
      <c r="G39" s="15">
        <f t="shared" si="4"/>
        <v>1500000</v>
      </c>
      <c r="H39" s="15"/>
      <c r="I39" s="15"/>
      <c r="J39" s="15"/>
      <c r="K39" s="15">
        <f t="shared" si="3"/>
        <v>18072130</v>
      </c>
    </row>
    <row r="40" spans="1:11" ht="15.75" customHeight="1" x14ac:dyDescent="0.25">
      <c r="A40" s="16">
        <f t="shared" si="0"/>
        <v>31</v>
      </c>
      <c r="B40" s="17">
        <f t="shared" si="1"/>
        <v>18072130</v>
      </c>
      <c r="C40" s="12" t="s">
        <v>18</v>
      </c>
      <c r="D40" s="13" t="s">
        <v>31</v>
      </c>
      <c r="E40" s="14">
        <f t="shared" si="4"/>
        <v>687599</v>
      </c>
      <c r="F40" s="15">
        <f t="shared" si="4"/>
        <v>812401</v>
      </c>
      <c r="G40" s="15">
        <f t="shared" si="4"/>
        <v>1500000</v>
      </c>
      <c r="H40" s="15"/>
      <c r="I40" s="15"/>
      <c r="J40" s="15"/>
      <c r="K40" s="15">
        <f t="shared" si="3"/>
        <v>17384531</v>
      </c>
    </row>
    <row r="41" spans="1:11" ht="15.75" customHeight="1" x14ac:dyDescent="0.25">
      <c r="A41" s="16">
        <f t="shared" si="0"/>
        <v>32</v>
      </c>
      <c r="B41" s="17">
        <f t="shared" si="1"/>
        <v>17384531</v>
      </c>
      <c r="C41" s="12" t="s">
        <v>27</v>
      </c>
      <c r="D41" s="13" t="s">
        <v>31</v>
      </c>
      <c r="E41" s="14">
        <f t="shared" si="4"/>
        <v>687599</v>
      </c>
      <c r="F41" s="15">
        <f t="shared" si="4"/>
        <v>812401</v>
      </c>
      <c r="G41" s="15">
        <f t="shared" si="4"/>
        <v>1500000</v>
      </c>
      <c r="H41" s="15"/>
      <c r="I41" s="15"/>
      <c r="J41" s="15"/>
      <c r="K41" s="15">
        <f t="shared" si="3"/>
        <v>16696932</v>
      </c>
    </row>
    <row r="42" spans="1:11" ht="15.75" customHeight="1" x14ac:dyDescent="0.25">
      <c r="A42" s="16">
        <f t="shared" si="0"/>
        <v>33</v>
      </c>
      <c r="B42" s="17">
        <f t="shared" si="1"/>
        <v>16696932</v>
      </c>
      <c r="C42" s="12" t="s">
        <v>19</v>
      </c>
      <c r="D42" s="13" t="s">
        <v>31</v>
      </c>
      <c r="E42" s="14">
        <f t="shared" si="4"/>
        <v>687599</v>
      </c>
      <c r="F42" s="15">
        <f t="shared" si="4"/>
        <v>812401</v>
      </c>
      <c r="G42" s="15">
        <f t="shared" si="4"/>
        <v>1500000</v>
      </c>
      <c r="H42" s="15">
        <v>12000000</v>
      </c>
      <c r="I42" s="15"/>
      <c r="J42" s="15"/>
      <c r="K42" s="15">
        <f t="shared" si="3"/>
        <v>4009333</v>
      </c>
    </row>
    <row r="43" spans="1:11" ht="15.75" customHeight="1" x14ac:dyDescent="0.25">
      <c r="A43" s="16">
        <f t="shared" si="0"/>
        <v>34</v>
      </c>
      <c r="B43" s="17">
        <f t="shared" si="1"/>
        <v>4009333</v>
      </c>
      <c r="C43" s="12" t="s">
        <v>20</v>
      </c>
      <c r="D43" s="13" t="s">
        <v>31</v>
      </c>
      <c r="E43" s="14">
        <f t="shared" ref="E43:G57" si="5">+E42</f>
        <v>687599</v>
      </c>
      <c r="F43" s="15">
        <f t="shared" si="5"/>
        <v>812401</v>
      </c>
      <c r="G43" s="15">
        <f t="shared" si="5"/>
        <v>1500000</v>
      </c>
      <c r="H43" s="31"/>
      <c r="I43" s="15">
        <v>1000000</v>
      </c>
      <c r="J43" s="15"/>
      <c r="K43" s="15">
        <f t="shared" si="3"/>
        <v>2321734</v>
      </c>
    </row>
    <row r="44" spans="1:11" ht="15.75" customHeight="1" x14ac:dyDescent="0.25">
      <c r="A44" s="16">
        <f t="shared" si="0"/>
        <v>35</v>
      </c>
      <c r="B44" s="17">
        <f t="shared" si="1"/>
        <v>2321734</v>
      </c>
      <c r="C44" s="30" t="s">
        <v>21</v>
      </c>
      <c r="D44" s="13" t="s">
        <v>31</v>
      </c>
      <c r="E44" s="14">
        <f t="shared" si="5"/>
        <v>687599</v>
      </c>
      <c r="F44" s="15">
        <f t="shared" si="5"/>
        <v>812401</v>
      </c>
      <c r="G44" s="15">
        <f t="shared" si="5"/>
        <v>1500000</v>
      </c>
      <c r="H44" s="15"/>
      <c r="I44" s="15"/>
      <c r="J44" s="15"/>
      <c r="K44" s="15">
        <f t="shared" si="3"/>
        <v>1634135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1634135</v>
      </c>
      <c r="C45" s="30" t="s">
        <v>22</v>
      </c>
      <c r="D45" s="41" t="s">
        <v>31</v>
      </c>
      <c r="E45" s="14">
        <f t="shared" si="5"/>
        <v>687599</v>
      </c>
      <c r="F45" s="32">
        <f t="shared" si="5"/>
        <v>812401</v>
      </c>
      <c r="G45" s="32">
        <f t="shared" si="5"/>
        <v>1500000</v>
      </c>
      <c r="H45" s="32"/>
      <c r="I45" s="32"/>
      <c r="J45" s="32"/>
      <c r="K45" s="15">
        <f t="shared" si="3"/>
        <v>946536</v>
      </c>
    </row>
    <row r="46" spans="1:11" ht="15.75" x14ac:dyDescent="0.25">
      <c r="A46" s="16">
        <f t="shared" si="0"/>
        <v>37</v>
      </c>
      <c r="B46" s="17">
        <f t="shared" si="1"/>
        <v>946536</v>
      </c>
      <c r="C46" s="12" t="s">
        <v>23</v>
      </c>
      <c r="D46" s="13" t="s">
        <v>31</v>
      </c>
      <c r="E46" s="14">
        <f t="shared" si="5"/>
        <v>687599</v>
      </c>
      <c r="F46" s="15">
        <f t="shared" si="5"/>
        <v>812401</v>
      </c>
      <c r="G46" s="15">
        <f t="shared" si="5"/>
        <v>1500000</v>
      </c>
      <c r="H46" s="15"/>
      <c r="I46" s="15"/>
      <c r="J46" s="15"/>
      <c r="K46" s="15">
        <f t="shared" si="3"/>
        <v>258937</v>
      </c>
    </row>
    <row r="47" spans="1:11" ht="15.75" x14ac:dyDescent="0.25">
      <c r="A47" s="16">
        <f t="shared" si="0"/>
        <v>38</v>
      </c>
      <c r="B47" s="17">
        <f t="shared" si="1"/>
        <v>258937</v>
      </c>
      <c r="C47" s="12" t="s">
        <v>24</v>
      </c>
      <c r="D47" s="13" t="s">
        <v>31</v>
      </c>
      <c r="E47" s="14">
        <f t="shared" si="5"/>
        <v>687599</v>
      </c>
      <c r="F47" s="15">
        <f t="shared" si="5"/>
        <v>812401</v>
      </c>
      <c r="G47" s="15">
        <f t="shared" si="5"/>
        <v>1500000</v>
      </c>
      <c r="H47" s="15"/>
      <c r="I47" s="15"/>
      <c r="J47" s="15"/>
      <c r="K47" s="15">
        <f t="shared" si="3"/>
        <v>-428662</v>
      </c>
    </row>
    <row r="48" spans="1:11" ht="15.75" x14ac:dyDescent="0.25">
      <c r="A48" s="16">
        <f t="shared" si="0"/>
        <v>39</v>
      </c>
      <c r="B48" s="17">
        <f t="shared" si="1"/>
        <v>-428662</v>
      </c>
      <c r="C48" s="12" t="s">
        <v>25</v>
      </c>
      <c r="D48" s="13" t="s">
        <v>31</v>
      </c>
      <c r="E48" s="14">
        <f t="shared" si="5"/>
        <v>687599</v>
      </c>
      <c r="F48" s="15">
        <f t="shared" si="5"/>
        <v>812401</v>
      </c>
      <c r="G48" s="15">
        <f t="shared" si="5"/>
        <v>1500000</v>
      </c>
      <c r="H48" s="15"/>
      <c r="I48" s="15"/>
      <c r="J48" s="15"/>
      <c r="K48" s="15">
        <f t="shared" si="3"/>
        <v>-1116261</v>
      </c>
    </row>
    <row r="49" spans="1:11" ht="15.75" x14ac:dyDescent="0.25">
      <c r="A49" s="16">
        <f t="shared" si="0"/>
        <v>40</v>
      </c>
      <c r="B49" s="17">
        <f t="shared" si="1"/>
        <v>-1116261</v>
      </c>
      <c r="C49" s="12" t="s">
        <v>26</v>
      </c>
      <c r="D49" s="13" t="s">
        <v>31</v>
      </c>
      <c r="E49" s="14">
        <f t="shared" si="5"/>
        <v>687599</v>
      </c>
      <c r="F49" s="15">
        <f t="shared" si="5"/>
        <v>812401</v>
      </c>
      <c r="G49" s="15">
        <f t="shared" si="5"/>
        <v>1500000</v>
      </c>
      <c r="H49" s="15"/>
      <c r="I49" s="15"/>
      <c r="J49" s="15"/>
      <c r="K49" s="15">
        <f t="shared" si="3"/>
        <v>-1803860</v>
      </c>
    </row>
    <row r="50" spans="1:11" ht="15.75" x14ac:dyDescent="0.25">
      <c r="A50" s="16">
        <f t="shared" si="0"/>
        <v>41</v>
      </c>
      <c r="B50" s="17">
        <f t="shared" si="1"/>
        <v>-1803860</v>
      </c>
      <c r="C50" s="12" t="s">
        <v>16</v>
      </c>
      <c r="D50" s="13" t="s">
        <v>31</v>
      </c>
      <c r="E50" s="14">
        <f t="shared" si="5"/>
        <v>687599</v>
      </c>
      <c r="F50" s="15">
        <f t="shared" si="5"/>
        <v>812401</v>
      </c>
      <c r="G50" s="15">
        <f t="shared" si="5"/>
        <v>1500000</v>
      </c>
      <c r="H50" s="15"/>
      <c r="I50" s="15"/>
      <c r="J50" s="15">
        <v>1000000</v>
      </c>
      <c r="K50" s="15">
        <f t="shared" si="3"/>
        <v>-3491459</v>
      </c>
    </row>
    <row r="51" spans="1:11" ht="15.75" x14ac:dyDescent="0.25">
      <c r="A51" s="16">
        <f t="shared" si="0"/>
        <v>42</v>
      </c>
      <c r="B51" s="17">
        <f t="shared" si="1"/>
        <v>-3491459</v>
      </c>
      <c r="C51" s="12" t="s">
        <v>17</v>
      </c>
      <c r="D51" s="13" t="s">
        <v>36</v>
      </c>
      <c r="E51" s="14">
        <f t="shared" si="5"/>
        <v>687599</v>
      </c>
      <c r="F51" s="15">
        <f t="shared" si="5"/>
        <v>812401</v>
      </c>
      <c r="G51" s="15">
        <f t="shared" si="5"/>
        <v>1500000</v>
      </c>
      <c r="H51" s="15"/>
      <c r="I51" s="15"/>
      <c r="J51" s="15"/>
      <c r="K51" s="15">
        <f t="shared" si="3"/>
        <v>-4179058</v>
      </c>
    </row>
    <row r="52" spans="1:11" ht="15.75" x14ac:dyDescent="0.25">
      <c r="A52" s="16">
        <f t="shared" si="0"/>
        <v>43</v>
      </c>
      <c r="B52" s="17">
        <f t="shared" si="1"/>
        <v>-4179058</v>
      </c>
      <c r="C52" s="12" t="s">
        <v>18</v>
      </c>
      <c r="D52" s="13" t="s">
        <v>36</v>
      </c>
      <c r="E52" s="14">
        <f t="shared" si="5"/>
        <v>687599</v>
      </c>
      <c r="F52" s="15">
        <f t="shared" si="5"/>
        <v>812401</v>
      </c>
      <c r="G52" s="15">
        <f t="shared" si="5"/>
        <v>1500000</v>
      </c>
      <c r="H52" s="15"/>
      <c r="I52" s="15"/>
      <c r="J52" s="15"/>
      <c r="K52" s="15">
        <f t="shared" si="3"/>
        <v>-4866657</v>
      </c>
    </row>
    <row r="53" spans="1:11" ht="15.75" x14ac:dyDescent="0.25">
      <c r="A53" s="16">
        <f t="shared" si="0"/>
        <v>44</v>
      </c>
      <c r="B53" s="17">
        <f t="shared" si="1"/>
        <v>-4866657</v>
      </c>
      <c r="C53" s="12" t="s">
        <v>27</v>
      </c>
      <c r="D53" s="13" t="s">
        <v>36</v>
      </c>
      <c r="E53" s="14">
        <f t="shared" si="5"/>
        <v>687599</v>
      </c>
      <c r="F53" s="15">
        <f t="shared" si="5"/>
        <v>812401</v>
      </c>
      <c r="G53" s="15">
        <f t="shared" si="5"/>
        <v>1500000</v>
      </c>
      <c r="H53" s="15"/>
      <c r="I53" s="15"/>
      <c r="J53" s="15"/>
      <c r="K53" s="15">
        <f t="shared" si="3"/>
        <v>-5554256</v>
      </c>
    </row>
    <row r="54" spans="1:11" ht="15.75" x14ac:dyDescent="0.25">
      <c r="A54" s="16">
        <f t="shared" si="0"/>
        <v>45</v>
      </c>
      <c r="B54" s="17">
        <f t="shared" si="1"/>
        <v>-5554256</v>
      </c>
      <c r="C54" s="12" t="s">
        <v>19</v>
      </c>
      <c r="D54" s="13" t="s">
        <v>36</v>
      </c>
      <c r="E54" s="14">
        <f t="shared" si="5"/>
        <v>687599</v>
      </c>
      <c r="F54" s="15">
        <f t="shared" si="5"/>
        <v>812401</v>
      </c>
      <c r="G54" s="15">
        <f t="shared" si="5"/>
        <v>1500000</v>
      </c>
      <c r="H54" s="15">
        <v>12000000</v>
      </c>
      <c r="I54" s="15"/>
      <c r="J54" s="15"/>
      <c r="K54" s="15">
        <f t="shared" si="3"/>
        <v>-18241855</v>
      </c>
    </row>
    <row r="55" spans="1:11" ht="15.75" x14ac:dyDescent="0.25">
      <c r="A55" s="16">
        <f t="shared" si="0"/>
        <v>46</v>
      </c>
      <c r="B55" s="17">
        <f t="shared" si="1"/>
        <v>-18241855</v>
      </c>
      <c r="C55" s="12" t="s">
        <v>20</v>
      </c>
      <c r="D55" s="13" t="s">
        <v>36</v>
      </c>
      <c r="E55" s="14">
        <f t="shared" si="5"/>
        <v>687599</v>
      </c>
      <c r="F55" s="15">
        <f t="shared" si="5"/>
        <v>812401</v>
      </c>
      <c r="G55" s="15">
        <f t="shared" si="5"/>
        <v>1500000</v>
      </c>
      <c r="H55" s="31"/>
      <c r="I55" s="15">
        <v>1000000</v>
      </c>
      <c r="J55" s="15"/>
      <c r="K55" s="15">
        <f t="shared" si="3"/>
        <v>-19929454</v>
      </c>
    </row>
    <row r="56" spans="1:11" ht="15.75" x14ac:dyDescent="0.25">
      <c r="A56" s="16">
        <f t="shared" si="0"/>
        <v>47</v>
      </c>
      <c r="B56" s="17">
        <f t="shared" si="1"/>
        <v>-19929454</v>
      </c>
      <c r="C56" s="30" t="s">
        <v>21</v>
      </c>
      <c r="D56" s="13" t="s">
        <v>36</v>
      </c>
      <c r="E56" s="14">
        <f t="shared" si="5"/>
        <v>687599</v>
      </c>
      <c r="F56" s="15">
        <f t="shared" si="5"/>
        <v>812401</v>
      </c>
      <c r="G56" s="15">
        <f t="shared" si="5"/>
        <v>1500000</v>
      </c>
      <c r="H56" s="15"/>
      <c r="I56" s="15"/>
      <c r="J56" s="15"/>
      <c r="K56" s="15">
        <f t="shared" si="3"/>
        <v>-20617053</v>
      </c>
    </row>
    <row r="57" spans="1:11" ht="15.75" x14ac:dyDescent="0.25">
      <c r="A57" s="16">
        <f t="shared" si="0"/>
        <v>48</v>
      </c>
      <c r="B57" s="17">
        <f t="shared" si="1"/>
        <v>-20617053</v>
      </c>
      <c r="C57" s="12" t="s">
        <v>22</v>
      </c>
      <c r="D57" s="13" t="s">
        <v>36</v>
      </c>
      <c r="E57" s="14">
        <f t="shared" si="5"/>
        <v>687599</v>
      </c>
      <c r="F57" s="15">
        <f t="shared" si="5"/>
        <v>812401</v>
      </c>
      <c r="G57" s="15">
        <f t="shared" si="5"/>
        <v>1500000</v>
      </c>
      <c r="H57" s="15"/>
      <c r="I57" s="15"/>
      <c r="J57" s="15"/>
      <c r="K57" s="15">
        <f t="shared" si="3"/>
        <v>-21304652</v>
      </c>
    </row>
  </sheetData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activeCell="H3" sqref="H3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144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145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50000000</f>
        <v>50000000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39</v>
      </c>
      <c r="B8" s="1"/>
      <c r="C8" s="1"/>
      <c r="D8" s="2">
        <v>36</v>
      </c>
      <c r="E8" s="7"/>
      <c r="F8" s="8">
        <f>+C5*C6</f>
        <v>600000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50000000</v>
      </c>
      <c r="C10" s="12" t="s">
        <v>23</v>
      </c>
      <c r="D10" s="13" t="s">
        <v>28</v>
      </c>
      <c r="E10" s="14">
        <f>1100000-F10</f>
        <v>500000</v>
      </c>
      <c r="F10" s="18">
        <v>600000</v>
      </c>
      <c r="G10" s="15">
        <f>+E10+F10</f>
        <v>1100000</v>
      </c>
      <c r="H10" s="15"/>
      <c r="I10" s="15"/>
      <c r="J10" s="15"/>
      <c r="K10" s="15">
        <f>B10-E10-H10-I10-J10</f>
        <v>49500000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49500000</v>
      </c>
      <c r="C11" s="12" t="s">
        <v>24</v>
      </c>
      <c r="D11" s="13" t="s">
        <v>28</v>
      </c>
      <c r="E11" s="14">
        <f t="shared" ref="E11:G26" si="2">+E10</f>
        <v>500000</v>
      </c>
      <c r="F11" s="15">
        <f t="shared" si="2"/>
        <v>600000</v>
      </c>
      <c r="G11" s="15">
        <f t="shared" si="2"/>
        <v>1100000</v>
      </c>
      <c r="H11" s="15"/>
      <c r="I11" s="15"/>
      <c r="J11" s="15"/>
      <c r="K11" s="15">
        <f t="shared" ref="K11:K57" si="3">B11-E11-H11-I11-J11</f>
        <v>49000000</v>
      </c>
    </row>
    <row r="12" spans="1:11" ht="15.75" customHeight="1" x14ac:dyDescent="0.25">
      <c r="A12" s="16">
        <f t="shared" si="0"/>
        <v>3</v>
      </c>
      <c r="B12" s="17">
        <f t="shared" si="1"/>
        <v>49000000</v>
      </c>
      <c r="C12" s="12" t="s">
        <v>25</v>
      </c>
      <c r="D12" s="13" t="s">
        <v>28</v>
      </c>
      <c r="E12" s="14">
        <f t="shared" si="2"/>
        <v>500000</v>
      </c>
      <c r="F12" s="15">
        <f t="shared" si="2"/>
        <v>600000</v>
      </c>
      <c r="G12" s="15">
        <f t="shared" si="2"/>
        <v>1100000</v>
      </c>
      <c r="H12" s="15"/>
      <c r="I12" s="15"/>
      <c r="J12" s="15"/>
      <c r="K12" s="15">
        <f t="shared" si="3"/>
        <v>48500000</v>
      </c>
    </row>
    <row r="13" spans="1:11" ht="15.75" customHeight="1" x14ac:dyDescent="0.25">
      <c r="A13" s="16">
        <f t="shared" si="0"/>
        <v>4</v>
      </c>
      <c r="B13" s="17">
        <f t="shared" si="1"/>
        <v>48500000</v>
      </c>
      <c r="C13" s="12" t="s">
        <v>26</v>
      </c>
      <c r="D13" s="13" t="s">
        <v>28</v>
      </c>
      <c r="E13" s="14">
        <f t="shared" si="2"/>
        <v>500000</v>
      </c>
      <c r="F13" s="15">
        <f t="shared" si="2"/>
        <v>600000</v>
      </c>
      <c r="G13" s="15">
        <f t="shared" si="2"/>
        <v>1100000</v>
      </c>
      <c r="H13" s="15"/>
      <c r="I13" s="15"/>
      <c r="J13" s="15"/>
      <c r="K13" s="15">
        <f t="shared" si="3"/>
        <v>48000000</v>
      </c>
    </row>
    <row r="14" spans="1:11" ht="15.75" customHeight="1" x14ac:dyDescent="0.25">
      <c r="A14" s="16">
        <f t="shared" si="0"/>
        <v>5</v>
      </c>
      <c r="B14" s="17">
        <f t="shared" si="1"/>
        <v>48000000</v>
      </c>
      <c r="C14" s="12" t="s">
        <v>16</v>
      </c>
      <c r="D14" s="13" t="s">
        <v>28</v>
      </c>
      <c r="E14" s="14">
        <f t="shared" si="2"/>
        <v>500000</v>
      </c>
      <c r="F14" s="15">
        <f t="shared" si="2"/>
        <v>600000</v>
      </c>
      <c r="G14" s="15">
        <f t="shared" si="2"/>
        <v>1100000</v>
      </c>
      <c r="H14" s="15"/>
      <c r="I14" s="15"/>
      <c r="J14" s="15">
        <v>5000000</v>
      </c>
      <c r="K14" s="15">
        <f t="shared" si="3"/>
        <v>42500000</v>
      </c>
    </row>
    <row r="15" spans="1:11" ht="15.75" customHeight="1" x14ac:dyDescent="0.25">
      <c r="A15" s="16">
        <f t="shared" si="0"/>
        <v>6</v>
      </c>
      <c r="B15" s="17">
        <f t="shared" si="1"/>
        <v>42500000</v>
      </c>
      <c r="C15" s="12" t="s">
        <v>17</v>
      </c>
      <c r="D15" s="13" t="s">
        <v>29</v>
      </c>
      <c r="E15" s="14">
        <f t="shared" si="2"/>
        <v>500000</v>
      </c>
      <c r="F15" s="15">
        <f t="shared" si="2"/>
        <v>600000</v>
      </c>
      <c r="G15" s="15">
        <f t="shared" si="2"/>
        <v>1100000</v>
      </c>
      <c r="H15" s="15"/>
      <c r="I15" s="15"/>
      <c r="J15" s="15"/>
      <c r="K15" s="15">
        <f t="shared" si="3"/>
        <v>42000000</v>
      </c>
    </row>
    <row r="16" spans="1:11" ht="15.75" customHeight="1" x14ac:dyDescent="0.25">
      <c r="A16" s="16">
        <f t="shared" si="0"/>
        <v>7</v>
      </c>
      <c r="B16" s="17">
        <f t="shared" si="1"/>
        <v>42000000</v>
      </c>
      <c r="C16" s="12" t="s">
        <v>18</v>
      </c>
      <c r="D16" s="13" t="s">
        <v>29</v>
      </c>
      <c r="E16" s="14">
        <f t="shared" si="2"/>
        <v>500000</v>
      </c>
      <c r="F16" s="15">
        <f t="shared" si="2"/>
        <v>600000</v>
      </c>
      <c r="G16" s="15">
        <f t="shared" si="2"/>
        <v>1100000</v>
      </c>
      <c r="H16" s="15"/>
      <c r="I16" s="15"/>
      <c r="J16" s="15"/>
      <c r="K16" s="15">
        <f t="shared" si="3"/>
        <v>41500000</v>
      </c>
    </row>
    <row r="17" spans="1:11" ht="15.75" customHeight="1" x14ac:dyDescent="0.25">
      <c r="A17" s="16">
        <f t="shared" si="0"/>
        <v>8</v>
      </c>
      <c r="B17" s="17">
        <f t="shared" si="1"/>
        <v>41500000</v>
      </c>
      <c r="C17" s="12" t="s">
        <v>27</v>
      </c>
      <c r="D17" s="13" t="s">
        <v>29</v>
      </c>
      <c r="E17" s="14">
        <f t="shared" si="2"/>
        <v>500000</v>
      </c>
      <c r="F17" s="15">
        <f t="shared" si="2"/>
        <v>600000</v>
      </c>
      <c r="G17" s="15">
        <f t="shared" si="2"/>
        <v>1100000</v>
      </c>
      <c r="H17" s="15"/>
      <c r="I17" s="15"/>
      <c r="J17" s="15"/>
      <c r="K17" s="15">
        <f t="shared" si="3"/>
        <v>41000000</v>
      </c>
    </row>
    <row r="18" spans="1:11" ht="15.75" customHeight="1" x14ac:dyDescent="0.25">
      <c r="A18" s="16">
        <f t="shared" si="0"/>
        <v>9</v>
      </c>
      <c r="B18" s="17">
        <f t="shared" si="1"/>
        <v>41000000</v>
      </c>
      <c r="C18" s="12" t="s">
        <v>19</v>
      </c>
      <c r="D18" s="13" t="s">
        <v>29</v>
      </c>
      <c r="E18" s="14">
        <f t="shared" si="2"/>
        <v>500000</v>
      </c>
      <c r="F18" s="15">
        <f t="shared" si="2"/>
        <v>600000</v>
      </c>
      <c r="G18" s="15">
        <f t="shared" si="2"/>
        <v>1100000</v>
      </c>
      <c r="H18" s="15">
        <v>10000000</v>
      </c>
      <c r="I18" s="15"/>
      <c r="J18" s="15"/>
      <c r="K18" s="15">
        <f t="shared" si="3"/>
        <v>30500000</v>
      </c>
    </row>
    <row r="19" spans="1:11" ht="15.75" customHeight="1" x14ac:dyDescent="0.25">
      <c r="A19" s="16">
        <f t="shared" si="0"/>
        <v>10</v>
      </c>
      <c r="B19" s="17">
        <f t="shared" si="1"/>
        <v>30500000</v>
      </c>
      <c r="C19" s="12" t="s">
        <v>20</v>
      </c>
      <c r="D19" s="13" t="s">
        <v>29</v>
      </c>
      <c r="E19" s="14">
        <f t="shared" si="2"/>
        <v>500000</v>
      </c>
      <c r="F19" s="15">
        <f t="shared" si="2"/>
        <v>600000</v>
      </c>
      <c r="G19" s="15">
        <f t="shared" si="2"/>
        <v>1100000</v>
      </c>
      <c r="H19" s="31"/>
      <c r="I19" s="15"/>
      <c r="J19" s="15"/>
      <c r="K19" s="15">
        <f t="shared" si="3"/>
        <v>30000000</v>
      </c>
    </row>
    <row r="20" spans="1:11" ht="15.75" customHeight="1" x14ac:dyDescent="0.25">
      <c r="A20" s="16">
        <f t="shared" si="0"/>
        <v>11</v>
      </c>
      <c r="B20" s="17">
        <f t="shared" si="1"/>
        <v>30000000</v>
      </c>
      <c r="C20" s="12" t="s">
        <v>21</v>
      </c>
      <c r="D20" s="13" t="s">
        <v>29</v>
      </c>
      <c r="E20" s="14">
        <f t="shared" si="2"/>
        <v>500000</v>
      </c>
      <c r="F20" s="15">
        <f t="shared" si="2"/>
        <v>600000</v>
      </c>
      <c r="G20" s="15">
        <f t="shared" si="2"/>
        <v>1100000</v>
      </c>
      <c r="H20" s="15"/>
      <c r="I20" s="15"/>
      <c r="J20" s="15"/>
      <c r="K20" s="15">
        <f t="shared" si="3"/>
        <v>29500000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29500000</v>
      </c>
      <c r="C21" s="30" t="s">
        <v>22</v>
      </c>
      <c r="D21" s="41" t="s">
        <v>29</v>
      </c>
      <c r="E21" s="14">
        <f t="shared" si="2"/>
        <v>500000</v>
      </c>
      <c r="F21" s="32">
        <f t="shared" si="2"/>
        <v>600000</v>
      </c>
      <c r="G21" s="32">
        <f t="shared" si="2"/>
        <v>1100000</v>
      </c>
      <c r="H21" s="32"/>
      <c r="I21" s="32"/>
      <c r="J21" s="32"/>
      <c r="K21" s="15">
        <f t="shared" si="3"/>
        <v>29000000</v>
      </c>
    </row>
    <row r="22" spans="1:11" ht="15.75" customHeight="1" x14ac:dyDescent="0.25">
      <c r="A22" s="16">
        <f t="shared" si="0"/>
        <v>13</v>
      </c>
      <c r="B22" s="17">
        <f t="shared" si="1"/>
        <v>29000000</v>
      </c>
      <c r="C22" s="12" t="s">
        <v>23</v>
      </c>
      <c r="D22" s="13" t="s">
        <v>29</v>
      </c>
      <c r="E22" s="14">
        <f t="shared" si="2"/>
        <v>500000</v>
      </c>
      <c r="F22" s="15">
        <f t="shared" si="2"/>
        <v>600000</v>
      </c>
      <c r="G22" s="15">
        <f t="shared" si="2"/>
        <v>1100000</v>
      </c>
      <c r="H22" s="15"/>
      <c r="I22" s="15"/>
      <c r="J22" s="15"/>
      <c r="K22" s="15">
        <f t="shared" si="3"/>
        <v>28500000</v>
      </c>
    </row>
    <row r="23" spans="1:11" ht="15.75" customHeight="1" x14ac:dyDescent="0.25">
      <c r="A23" s="16">
        <f t="shared" si="0"/>
        <v>14</v>
      </c>
      <c r="B23" s="17">
        <f t="shared" si="1"/>
        <v>28500000</v>
      </c>
      <c r="C23" s="12" t="s">
        <v>24</v>
      </c>
      <c r="D23" s="13" t="s">
        <v>29</v>
      </c>
      <c r="E23" s="14">
        <f t="shared" si="2"/>
        <v>500000</v>
      </c>
      <c r="F23" s="15">
        <f t="shared" si="2"/>
        <v>600000</v>
      </c>
      <c r="G23" s="15">
        <f t="shared" si="2"/>
        <v>1100000</v>
      </c>
      <c r="H23" s="15"/>
      <c r="I23" s="15"/>
      <c r="J23" s="15"/>
      <c r="K23" s="15">
        <f t="shared" si="3"/>
        <v>28000000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28000000</v>
      </c>
      <c r="C24" s="35" t="s">
        <v>25</v>
      </c>
      <c r="D24" s="36" t="s">
        <v>29</v>
      </c>
      <c r="E24" s="14">
        <f t="shared" si="2"/>
        <v>500000</v>
      </c>
      <c r="F24" s="37">
        <f t="shared" si="2"/>
        <v>600000</v>
      </c>
      <c r="G24" s="37">
        <f t="shared" si="2"/>
        <v>1100000</v>
      </c>
      <c r="H24" s="37"/>
      <c r="I24" s="37"/>
      <c r="J24" s="37"/>
      <c r="K24" s="15">
        <f t="shared" si="3"/>
        <v>27500000</v>
      </c>
    </row>
    <row r="25" spans="1:11" ht="15.75" customHeight="1" x14ac:dyDescent="0.25">
      <c r="A25" s="16">
        <f t="shared" si="0"/>
        <v>16</v>
      </c>
      <c r="B25" s="17">
        <f t="shared" si="1"/>
        <v>27500000</v>
      </c>
      <c r="C25" s="12" t="s">
        <v>26</v>
      </c>
      <c r="D25" s="13" t="s">
        <v>29</v>
      </c>
      <c r="E25" s="14">
        <f t="shared" si="2"/>
        <v>500000</v>
      </c>
      <c r="F25" s="15">
        <f t="shared" si="2"/>
        <v>600000</v>
      </c>
      <c r="G25" s="15">
        <f t="shared" si="2"/>
        <v>1100000</v>
      </c>
      <c r="H25" s="15"/>
      <c r="I25" s="15"/>
      <c r="J25" s="15"/>
      <c r="K25" s="15">
        <f t="shared" si="3"/>
        <v>27000000</v>
      </c>
    </row>
    <row r="26" spans="1:11" ht="15.75" customHeight="1" x14ac:dyDescent="0.25">
      <c r="A26" s="16">
        <f t="shared" si="0"/>
        <v>17</v>
      </c>
      <c r="B26" s="17">
        <f t="shared" si="1"/>
        <v>27000000</v>
      </c>
      <c r="C26" s="12" t="s">
        <v>16</v>
      </c>
      <c r="D26" s="13" t="s">
        <v>29</v>
      </c>
      <c r="E26" s="14">
        <f t="shared" si="2"/>
        <v>500000</v>
      </c>
      <c r="F26" s="15">
        <f t="shared" si="2"/>
        <v>600000</v>
      </c>
      <c r="G26" s="15">
        <f t="shared" si="2"/>
        <v>1100000</v>
      </c>
      <c r="H26" s="15"/>
      <c r="I26" s="15"/>
      <c r="J26" s="15">
        <v>5000000</v>
      </c>
      <c r="K26" s="15">
        <f t="shared" si="3"/>
        <v>21500000</v>
      </c>
    </row>
    <row r="27" spans="1:11" ht="15.75" customHeight="1" x14ac:dyDescent="0.25">
      <c r="A27" s="16">
        <f t="shared" si="0"/>
        <v>18</v>
      </c>
      <c r="B27" s="17">
        <f t="shared" si="1"/>
        <v>21500000</v>
      </c>
      <c r="C27" s="12" t="s">
        <v>17</v>
      </c>
      <c r="D27" s="13" t="s">
        <v>30</v>
      </c>
      <c r="E27" s="14">
        <f t="shared" ref="E27:G42" si="4">+E26</f>
        <v>500000</v>
      </c>
      <c r="F27" s="15">
        <f t="shared" si="4"/>
        <v>600000</v>
      </c>
      <c r="G27" s="15">
        <f t="shared" si="4"/>
        <v>1100000</v>
      </c>
      <c r="H27" s="15"/>
      <c r="I27" s="15"/>
      <c r="J27" s="15"/>
      <c r="K27" s="15">
        <f t="shared" si="3"/>
        <v>21000000</v>
      </c>
    </row>
    <row r="28" spans="1:11" ht="15.75" customHeight="1" x14ac:dyDescent="0.25">
      <c r="A28" s="16">
        <f t="shared" si="0"/>
        <v>19</v>
      </c>
      <c r="B28" s="17">
        <f t="shared" si="1"/>
        <v>21000000</v>
      </c>
      <c r="C28" s="12" t="s">
        <v>18</v>
      </c>
      <c r="D28" s="13" t="s">
        <v>30</v>
      </c>
      <c r="E28" s="14">
        <f t="shared" si="4"/>
        <v>500000</v>
      </c>
      <c r="F28" s="15">
        <f t="shared" si="4"/>
        <v>600000</v>
      </c>
      <c r="G28" s="15">
        <f t="shared" si="4"/>
        <v>1100000</v>
      </c>
      <c r="H28" s="15"/>
      <c r="I28" s="15"/>
      <c r="J28" s="15"/>
      <c r="K28" s="15">
        <f t="shared" si="3"/>
        <v>20500000</v>
      </c>
    </row>
    <row r="29" spans="1:11" ht="15.75" customHeight="1" x14ac:dyDescent="0.25">
      <c r="A29" s="16">
        <f t="shared" si="0"/>
        <v>20</v>
      </c>
      <c r="B29" s="17">
        <f t="shared" si="1"/>
        <v>20500000</v>
      </c>
      <c r="C29" s="12" t="s">
        <v>27</v>
      </c>
      <c r="D29" s="13" t="s">
        <v>30</v>
      </c>
      <c r="E29" s="14">
        <f t="shared" si="4"/>
        <v>500000</v>
      </c>
      <c r="F29" s="15">
        <f t="shared" si="4"/>
        <v>600000</v>
      </c>
      <c r="G29" s="15">
        <f t="shared" si="4"/>
        <v>1100000</v>
      </c>
      <c r="H29" s="15"/>
      <c r="I29" s="15"/>
      <c r="J29" s="15"/>
      <c r="K29" s="15">
        <f t="shared" si="3"/>
        <v>20000000</v>
      </c>
    </row>
    <row r="30" spans="1:11" ht="15.75" customHeight="1" x14ac:dyDescent="0.25">
      <c r="A30" s="16">
        <f t="shared" si="0"/>
        <v>21</v>
      </c>
      <c r="B30" s="17">
        <f t="shared" si="1"/>
        <v>20000000</v>
      </c>
      <c r="C30" s="12" t="s">
        <v>19</v>
      </c>
      <c r="D30" s="13" t="s">
        <v>30</v>
      </c>
      <c r="E30" s="14">
        <f t="shared" si="4"/>
        <v>500000</v>
      </c>
      <c r="F30" s="15">
        <f t="shared" si="4"/>
        <v>600000</v>
      </c>
      <c r="G30" s="15">
        <f t="shared" si="4"/>
        <v>1100000</v>
      </c>
      <c r="H30" s="15">
        <v>10000000</v>
      </c>
      <c r="I30" s="15"/>
      <c r="J30" s="15"/>
      <c r="K30" s="15">
        <f t="shared" si="3"/>
        <v>9500000</v>
      </c>
    </row>
    <row r="31" spans="1:11" ht="15.75" customHeight="1" x14ac:dyDescent="0.25">
      <c r="A31" s="16">
        <f t="shared" si="0"/>
        <v>22</v>
      </c>
      <c r="B31" s="17">
        <f t="shared" si="1"/>
        <v>9500000</v>
      </c>
      <c r="C31" s="12" t="s">
        <v>20</v>
      </c>
      <c r="D31" s="13" t="s">
        <v>30</v>
      </c>
      <c r="E31" s="14">
        <f t="shared" si="4"/>
        <v>500000</v>
      </c>
      <c r="F31" s="15">
        <f t="shared" si="4"/>
        <v>600000</v>
      </c>
      <c r="G31" s="15">
        <f t="shared" si="4"/>
        <v>1100000</v>
      </c>
      <c r="H31" s="31"/>
      <c r="I31" s="15"/>
      <c r="J31" s="15"/>
      <c r="K31" s="15">
        <f t="shared" si="3"/>
        <v>9000000</v>
      </c>
    </row>
    <row r="32" spans="1:11" ht="15.75" customHeight="1" x14ac:dyDescent="0.25">
      <c r="A32" s="16">
        <f t="shared" si="0"/>
        <v>23</v>
      </c>
      <c r="B32" s="17">
        <f t="shared" si="1"/>
        <v>9000000</v>
      </c>
      <c r="C32" s="12" t="s">
        <v>21</v>
      </c>
      <c r="D32" s="13" t="s">
        <v>30</v>
      </c>
      <c r="E32" s="14">
        <f t="shared" si="4"/>
        <v>500000</v>
      </c>
      <c r="F32" s="15">
        <f t="shared" si="4"/>
        <v>600000</v>
      </c>
      <c r="G32" s="15">
        <f t="shared" si="4"/>
        <v>1100000</v>
      </c>
      <c r="H32" s="15"/>
      <c r="I32" s="15"/>
      <c r="J32" s="15"/>
      <c r="K32" s="15">
        <f t="shared" si="3"/>
        <v>8500000</v>
      </c>
    </row>
    <row r="33" spans="1:11" ht="15.75" customHeight="1" x14ac:dyDescent="0.25">
      <c r="A33" s="16">
        <f t="shared" si="0"/>
        <v>24</v>
      </c>
      <c r="B33" s="17">
        <f t="shared" si="1"/>
        <v>8500000</v>
      </c>
      <c r="C33" s="12" t="s">
        <v>22</v>
      </c>
      <c r="D33" s="13" t="s">
        <v>30</v>
      </c>
      <c r="E33" s="14">
        <f t="shared" si="4"/>
        <v>500000</v>
      </c>
      <c r="F33" s="15">
        <f t="shared" si="4"/>
        <v>600000</v>
      </c>
      <c r="G33" s="15">
        <f t="shared" si="4"/>
        <v>1100000</v>
      </c>
      <c r="H33" s="15"/>
      <c r="I33" s="15"/>
      <c r="J33" s="15"/>
      <c r="K33" s="15">
        <f t="shared" si="3"/>
        <v>8000000</v>
      </c>
    </row>
    <row r="34" spans="1:11" ht="15.75" customHeight="1" x14ac:dyDescent="0.25">
      <c r="A34" s="16">
        <f t="shared" si="0"/>
        <v>25</v>
      </c>
      <c r="B34" s="17">
        <f t="shared" si="1"/>
        <v>8000000</v>
      </c>
      <c r="C34" s="12" t="s">
        <v>23</v>
      </c>
      <c r="D34" s="13" t="s">
        <v>30</v>
      </c>
      <c r="E34" s="14">
        <f t="shared" si="4"/>
        <v>500000</v>
      </c>
      <c r="F34" s="15">
        <f t="shared" si="4"/>
        <v>600000</v>
      </c>
      <c r="G34" s="15">
        <f t="shared" si="4"/>
        <v>1100000</v>
      </c>
      <c r="H34" s="15"/>
      <c r="I34" s="15"/>
      <c r="J34" s="15"/>
      <c r="K34" s="15">
        <f t="shared" si="3"/>
        <v>7500000</v>
      </c>
    </row>
    <row r="35" spans="1:11" ht="15.75" customHeight="1" x14ac:dyDescent="0.25">
      <c r="A35" s="16">
        <f t="shared" si="0"/>
        <v>26</v>
      </c>
      <c r="B35" s="17">
        <f t="shared" si="1"/>
        <v>7500000</v>
      </c>
      <c r="C35" s="12" t="s">
        <v>24</v>
      </c>
      <c r="D35" s="13" t="s">
        <v>30</v>
      </c>
      <c r="E35" s="14">
        <f t="shared" si="4"/>
        <v>500000</v>
      </c>
      <c r="F35" s="15">
        <f t="shared" si="4"/>
        <v>600000</v>
      </c>
      <c r="G35" s="15">
        <f t="shared" si="4"/>
        <v>1100000</v>
      </c>
      <c r="H35" s="15"/>
      <c r="I35" s="15"/>
      <c r="J35" s="15"/>
      <c r="K35" s="15">
        <f t="shared" si="3"/>
        <v>7000000</v>
      </c>
    </row>
    <row r="36" spans="1:11" ht="15.75" customHeight="1" x14ac:dyDescent="0.25">
      <c r="A36" s="16">
        <f t="shared" si="0"/>
        <v>27</v>
      </c>
      <c r="B36" s="17">
        <f t="shared" si="1"/>
        <v>7000000</v>
      </c>
      <c r="C36" s="12" t="s">
        <v>25</v>
      </c>
      <c r="D36" s="13" t="s">
        <v>30</v>
      </c>
      <c r="E36" s="14">
        <f t="shared" si="4"/>
        <v>500000</v>
      </c>
      <c r="F36" s="15">
        <f t="shared" si="4"/>
        <v>600000</v>
      </c>
      <c r="G36" s="15">
        <f t="shared" si="4"/>
        <v>1100000</v>
      </c>
      <c r="H36" s="15"/>
      <c r="I36" s="15"/>
      <c r="J36" s="15"/>
      <c r="K36" s="15">
        <f t="shared" si="3"/>
        <v>6500000</v>
      </c>
    </row>
    <row r="37" spans="1:11" ht="15.75" customHeight="1" x14ac:dyDescent="0.25">
      <c r="A37" s="16">
        <f t="shared" si="0"/>
        <v>28</v>
      </c>
      <c r="B37" s="17">
        <f t="shared" si="1"/>
        <v>6500000</v>
      </c>
      <c r="C37" s="12" t="s">
        <v>26</v>
      </c>
      <c r="D37" s="13" t="s">
        <v>30</v>
      </c>
      <c r="E37" s="14">
        <f t="shared" si="4"/>
        <v>500000</v>
      </c>
      <c r="F37" s="15">
        <f t="shared" si="4"/>
        <v>600000</v>
      </c>
      <c r="G37" s="15">
        <f t="shared" si="4"/>
        <v>1100000</v>
      </c>
      <c r="H37" s="15"/>
      <c r="I37" s="15"/>
      <c r="J37" s="15"/>
      <c r="K37" s="15">
        <f t="shared" si="3"/>
        <v>6000000</v>
      </c>
    </row>
    <row r="38" spans="1:11" ht="15.75" customHeight="1" x14ac:dyDescent="0.25">
      <c r="A38" s="16">
        <f t="shared" si="0"/>
        <v>29</v>
      </c>
      <c r="B38" s="17">
        <f t="shared" si="1"/>
        <v>6000000</v>
      </c>
      <c r="C38" s="12" t="s">
        <v>16</v>
      </c>
      <c r="D38" s="13" t="s">
        <v>30</v>
      </c>
      <c r="E38" s="14">
        <f t="shared" si="4"/>
        <v>500000</v>
      </c>
      <c r="F38" s="15">
        <f t="shared" si="4"/>
        <v>600000</v>
      </c>
      <c r="G38" s="15">
        <f t="shared" si="4"/>
        <v>1100000</v>
      </c>
      <c r="H38" s="15"/>
      <c r="I38" s="15"/>
      <c r="J38" s="15">
        <v>5000000</v>
      </c>
      <c r="K38" s="15">
        <f t="shared" si="3"/>
        <v>500000</v>
      </c>
    </row>
    <row r="39" spans="1:11" ht="15.75" customHeight="1" x14ac:dyDescent="0.25">
      <c r="A39" s="16">
        <f t="shared" si="0"/>
        <v>30</v>
      </c>
      <c r="B39" s="17">
        <f t="shared" si="1"/>
        <v>500000</v>
      </c>
      <c r="C39" s="12" t="s">
        <v>17</v>
      </c>
      <c r="D39" s="13" t="s">
        <v>31</v>
      </c>
      <c r="E39" s="14">
        <f t="shared" si="4"/>
        <v>500000</v>
      </c>
      <c r="F39" s="15">
        <f t="shared" si="4"/>
        <v>600000</v>
      </c>
      <c r="G39" s="15">
        <f t="shared" si="4"/>
        <v>1100000</v>
      </c>
      <c r="H39" s="15"/>
      <c r="I39" s="15"/>
      <c r="J39" s="15"/>
      <c r="K39" s="15">
        <f t="shared" si="3"/>
        <v>0</v>
      </c>
    </row>
    <row r="40" spans="1:11" ht="15.75" customHeight="1" x14ac:dyDescent="0.25">
      <c r="A40" s="16">
        <f t="shared" si="0"/>
        <v>31</v>
      </c>
      <c r="B40" s="17">
        <f t="shared" si="1"/>
        <v>0</v>
      </c>
      <c r="C40" s="12" t="s">
        <v>18</v>
      </c>
      <c r="D40" s="13" t="s">
        <v>31</v>
      </c>
      <c r="E40" s="14">
        <f t="shared" si="4"/>
        <v>500000</v>
      </c>
      <c r="F40" s="15">
        <f t="shared" si="4"/>
        <v>600000</v>
      </c>
      <c r="G40" s="15">
        <f t="shared" si="4"/>
        <v>1100000</v>
      </c>
      <c r="H40" s="15"/>
      <c r="I40" s="15"/>
      <c r="J40" s="15"/>
      <c r="K40" s="15">
        <f t="shared" si="3"/>
        <v>-500000</v>
      </c>
    </row>
    <row r="41" spans="1:11" ht="15.75" customHeight="1" x14ac:dyDescent="0.25">
      <c r="A41" s="16">
        <f t="shared" si="0"/>
        <v>32</v>
      </c>
      <c r="B41" s="17">
        <f t="shared" si="1"/>
        <v>-500000</v>
      </c>
      <c r="C41" s="12" t="s">
        <v>27</v>
      </c>
      <c r="D41" s="13" t="s">
        <v>31</v>
      </c>
      <c r="E41" s="14">
        <f t="shared" si="4"/>
        <v>500000</v>
      </c>
      <c r="F41" s="15">
        <f t="shared" si="4"/>
        <v>600000</v>
      </c>
      <c r="G41" s="15">
        <f t="shared" si="4"/>
        <v>1100000</v>
      </c>
      <c r="H41" s="15"/>
      <c r="I41" s="15"/>
      <c r="J41" s="15"/>
      <c r="K41" s="15">
        <f t="shared" si="3"/>
        <v>-1000000</v>
      </c>
    </row>
    <row r="42" spans="1:11" ht="15.75" customHeight="1" x14ac:dyDescent="0.25">
      <c r="A42" s="16">
        <f t="shared" si="0"/>
        <v>33</v>
      </c>
      <c r="B42" s="17">
        <f t="shared" si="1"/>
        <v>-1000000</v>
      </c>
      <c r="C42" s="12" t="s">
        <v>19</v>
      </c>
      <c r="D42" s="13" t="s">
        <v>31</v>
      </c>
      <c r="E42" s="14">
        <f t="shared" si="4"/>
        <v>500000</v>
      </c>
      <c r="F42" s="15">
        <f t="shared" si="4"/>
        <v>600000</v>
      </c>
      <c r="G42" s="15">
        <f t="shared" si="4"/>
        <v>1100000</v>
      </c>
      <c r="H42" s="15">
        <f>10000000-1600000</f>
        <v>8400000</v>
      </c>
      <c r="I42" s="15"/>
      <c r="J42" s="15"/>
      <c r="K42" s="15">
        <f t="shared" si="3"/>
        <v>-9900000</v>
      </c>
    </row>
    <row r="43" spans="1:11" ht="15.75" customHeight="1" x14ac:dyDescent="0.25">
      <c r="A43" s="16">
        <f t="shared" si="0"/>
        <v>34</v>
      </c>
      <c r="B43" s="17">
        <f t="shared" si="1"/>
        <v>-9900000</v>
      </c>
      <c r="C43" s="12" t="s">
        <v>20</v>
      </c>
      <c r="D43" s="13" t="s">
        <v>31</v>
      </c>
      <c r="E43" s="14">
        <f t="shared" ref="E43:G57" si="5">+E42</f>
        <v>500000</v>
      </c>
      <c r="F43" s="15">
        <f t="shared" si="5"/>
        <v>600000</v>
      </c>
      <c r="G43" s="15">
        <f t="shared" si="5"/>
        <v>1100000</v>
      </c>
      <c r="H43" s="31"/>
      <c r="I43" s="15"/>
      <c r="J43" s="15"/>
      <c r="K43" s="15">
        <f t="shared" si="3"/>
        <v>-10400000</v>
      </c>
    </row>
    <row r="44" spans="1:11" ht="15.75" customHeight="1" x14ac:dyDescent="0.25">
      <c r="A44" s="16">
        <f t="shared" si="0"/>
        <v>35</v>
      </c>
      <c r="B44" s="17">
        <f t="shared" si="1"/>
        <v>-10400000</v>
      </c>
      <c r="C44" s="30" t="s">
        <v>21</v>
      </c>
      <c r="D44" s="13" t="s">
        <v>31</v>
      </c>
      <c r="E44" s="14">
        <f t="shared" si="5"/>
        <v>500000</v>
      </c>
      <c r="F44" s="15">
        <f t="shared" si="5"/>
        <v>600000</v>
      </c>
      <c r="G44" s="15">
        <f t="shared" si="5"/>
        <v>1100000</v>
      </c>
      <c r="H44" s="15"/>
      <c r="I44" s="15"/>
      <c r="J44" s="15"/>
      <c r="K44" s="15">
        <f t="shared" si="3"/>
        <v>-10900000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-10900000</v>
      </c>
      <c r="C45" s="30" t="s">
        <v>22</v>
      </c>
      <c r="D45" s="41" t="s">
        <v>31</v>
      </c>
      <c r="E45" s="14">
        <f t="shared" si="5"/>
        <v>500000</v>
      </c>
      <c r="F45" s="32">
        <f t="shared" si="5"/>
        <v>600000</v>
      </c>
      <c r="G45" s="32">
        <f t="shared" si="5"/>
        <v>1100000</v>
      </c>
      <c r="H45" s="32"/>
      <c r="I45" s="32"/>
      <c r="J45" s="32"/>
      <c r="K45" s="15">
        <f t="shared" si="3"/>
        <v>-11400000</v>
      </c>
    </row>
    <row r="46" spans="1:11" ht="15.75" x14ac:dyDescent="0.25">
      <c r="A46" s="16">
        <f t="shared" si="0"/>
        <v>37</v>
      </c>
      <c r="B46" s="17">
        <f t="shared" si="1"/>
        <v>-11400000</v>
      </c>
      <c r="C46" s="12" t="s">
        <v>23</v>
      </c>
      <c r="D46" s="13" t="s">
        <v>31</v>
      </c>
      <c r="E46" s="14">
        <f t="shared" si="5"/>
        <v>500000</v>
      </c>
      <c r="F46" s="15">
        <f t="shared" si="5"/>
        <v>600000</v>
      </c>
      <c r="G46" s="15">
        <f t="shared" si="5"/>
        <v>1100000</v>
      </c>
      <c r="H46" s="15"/>
      <c r="I46" s="15"/>
      <c r="J46" s="15"/>
      <c r="K46" s="15">
        <f t="shared" si="3"/>
        <v>-11900000</v>
      </c>
    </row>
    <row r="47" spans="1:11" ht="15.75" x14ac:dyDescent="0.25">
      <c r="A47" s="16">
        <f t="shared" si="0"/>
        <v>38</v>
      </c>
      <c r="B47" s="17">
        <f t="shared" si="1"/>
        <v>-11900000</v>
      </c>
      <c r="C47" s="12" t="s">
        <v>24</v>
      </c>
      <c r="D47" s="13" t="s">
        <v>31</v>
      </c>
      <c r="E47" s="14">
        <f t="shared" si="5"/>
        <v>500000</v>
      </c>
      <c r="F47" s="15">
        <f t="shared" si="5"/>
        <v>600000</v>
      </c>
      <c r="G47" s="15">
        <f t="shared" si="5"/>
        <v>1100000</v>
      </c>
      <c r="H47" s="15"/>
      <c r="I47" s="15"/>
      <c r="J47" s="15"/>
      <c r="K47" s="15">
        <f t="shared" si="3"/>
        <v>-12400000</v>
      </c>
    </row>
    <row r="48" spans="1:11" ht="15.75" x14ac:dyDescent="0.25">
      <c r="A48" s="16">
        <f t="shared" si="0"/>
        <v>39</v>
      </c>
      <c r="B48" s="17">
        <f t="shared" si="1"/>
        <v>-12400000</v>
      </c>
      <c r="C48" s="12" t="s">
        <v>25</v>
      </c>
      <c r="D48" s="13" t="s">
        <v>31</v>
      </c>
      <c r="E48" s="14">
        <f t="shared" si="5"/>
        <v>500000</v>
      </c>
      <c r="F48" s="15">
        <f t="shared" si="5"/>
        <v>600000</v>
      </c>
      <c r="G48" s="15">
        <f t="shared" si="5"/>
        <v>1100000</v>
      </c>
      <c r="H48" s="15"/>
      <c r="I48" s="15"/>
      <c r="J48" s="15"/>
      <c r="K48" s="15">
        <f t="shared" si="3"/>
        <v>-12900000</v>
      </c>
    </row>
    <row r="49" spans="1:11" ht="15.75" x14ac:dyDescent="0.25">
      <c r="A49" s="16">
        <f t="shared" si="0"/>
        <v>40</v>
      </c>
      <c r="B49" s="17">
        <f t="shared" si="1"/>
        <v>-12900000</v>
      </c>
      <c r="C49" s="12" t="s">
        <v>26</v>
      </c>
      <c r="D49" s="13" t="s">
        <v>31</v>
      </c>
      <c r="E49" s="14">
        <f t="shared" si="5"/>
        <v>500000</v>
      </c>
      <c r="F49" s="15">
        <f t="shared" si="5"/>
        <v>600000</v>
      </c>
      <c r="G49" s="15">
        <f t="shared" si="5"/>
        <v>1100000</v>
      </c>
      <c r="H49" s="15"/>
      <c r="I49" s="15"/>
      <c r="J49" s="15"/>
      <c r="K49" s="15">
        <f t="shared" si="3"/>
        <v>-13400000</v>
      </c>
    </row>
    <row r="50" spans="1:11" ht="15.75" x14ac:dyDescent="0.25">
      <c r="A50" s="16">
        <f t="shared" si="0"/>
        <v>41</v>
      </c>
      <c r="B50" s="17">
        <f t="shared" si="1"/>
        <v>-13400000</v>
      </c>
      <c r="C50" s="12" t="s">
        <v>16</v>
      </c>
      <c r="D50" s="13" t="s">
        <v>31</v>
      </c>
      <c r="E50" s="14">
        <f t="shared" si="5"/>
        <v>500000</v>
      </c>
      <c r="F50" s="15">
        <f t="shared" si="5"/>
        <v>600000</v>
      </c>
      <c r="G50" s="15">
        <f t="shared" si="5"/>
        <v>1100000</v>
      </c>
      <c r="H50" s="15"/>
      <c r="I50" s="15"/>
      <c r="J50" s="15">
        <v>5000000</v>
      </c>
      <c r="K50" s="15">
        <f t="shared" si="3"/>
        <v>-18900000</v>
      </c>
    </row>
    <row r="51" spans="1:11" ht="15.75" x14ac:dyDescent="0.25">
      <c r="A51" s="16">
        <f t="shared" si="0"/>
        <v>42</v>
      </c>
      <c r="B51" s="17">
        <f t="shared" si="1"/>
        <v>-18900000</v>
      </c>
      <c r="C51" s="12" t="s">
        <v>17</v>
      </c>
      <c r="D51" s="13" t="s">
        <v>36</v>
      </c>
      <c r="E51" s="14">
        <f t="shared" si="5"/>
        <v>500000</v>
      </c>
      <c r="F51" s="15">
        <f t="shared" si="5"/>
        <v>600000</v>
      </c>
      <c r="G51" s="15">
        <f t="shared" si="5"/>
        <v>1100000</v>
      </c>
      <c r="H51" s="15"/>
      <c r="I51" s="15"/>
      <c r="J51" s="15"/>
      <c r="K51" s="15">
        <f t="shared" si="3"/>
        <v>-19400000</v>
      </c>
    </row>
    <row r="52" spans="1:11" ht="15.75" x14ac:dyDescent="0.25">
      <c r="A52" s="16">
        <f t="shared" si="0"/>
        <v>43</v>
      </c>
      <c r="B52" s="17">
        <f t="shared" si="1"/>
        <v>-19400000</v>
      </c>
      <c r="C52" s="12" t="s">
        <v>18</v>
      </c>
      <c r="D52" s="13" t="s">
        <v>36</v>
      </c>
      <c r="E52" s="14">
        <f t="shared" si="5"/>
        <v>500000</v>
      </c>
      <c r="F52" s="15">
        <f t="shared" si="5"/>
        <v>600000</v>
      </c>
      <c r="G52" s="15">
        <f t="shared" si="5"/>
        <v>1100000</v>
      </c>
      <c r="H52" s="15"/>
      <c r="I52" s="15"/>
      <c r="J52" s="15"/>
      <c r="K52" s="15">
        <f t="shared" si="3"/>
        <v>-19900000</v>
      </c>
    </row>
    <row r="53" spans="1:11" ht="15.75" x14ac:dyDescent="0.25">
      <c r="A53" s="16">
        <f t="shared" si="0"/>
        <v>44</v>
      </c>
      <c r="B53" s="17">
        <f t="shared" si="1"/>
        <v>-19900000</v>
      </c>
      <c r="C53" s="12" t="s">
        <v>27</v>
      </c>
      <c r="D53" s="13" t="s">
        <v>36</v>
      </c>
      <c r="E53" s="14">
        <f t="shared" si="5"/>
        <v>500000</v>
      </c>
      <c r="F53" s="15">
        <f t="shared" si="5"/>
        <v>600000</v>
      </c>
      <c r="G53" s="15">
        <f t="shared" si="5"/>
        <v>1100000</v>
      </c>
      <c r="H53" s="15"/>
      <c r="I53" s="15"/>
      <c r="J53" s="15"/>
      <c r="K53" s="15">
        <f t="shared" si="3"/>
        <v>-20400000</v>
      </c>
    </row>
    <row r="54" spans="1:11" ht="15.75" x14ac:dyDescent="0.25">
      <c r="A54" s="16">
        <f t="shared" si="0"/>
        <v>45</v>
      </c>
      <c r="B54" s="17">
        <f t="shared" si="1"/>
        <v>-20400000</v>
      </c>
      <c r="C54" s="12" t="s">
        <v>19</v>
      </c>
      <c r="D54" s="13" t="s">
        <v>36</v>
      </c>
      <c r="E54" s="14">
        <f t="shared" si="5"/>
        <v>500000</v>
      </c>
      <c r="F54" s="15">
        <f t="shared" si="5"/>
        <v>600000</v>
      </c>
      <c r="G54" s="15">
        <f t="shared" si="5"/>
        <v>1100000</v>
      </c>
      <c r="H54" s="15">
        <v>10000000</v>
      </c>
      <c r="I54" s="15"/>
      <c r="J54" s="15"/>
      <c r="K54" s="15">
        <f t="shared" si="3"/>
        <v>-30900000</v>
      </c>
    </row>
    <row r="55" spans="1:11" ht="15.75" x14ac:dyDescent="0.25">
      <c r="A55" s="16">
        <f t="shared" si="0"/>
        <v>46</v>
      </c>
      <c r="B55" s="17">
        <f t="shared" si="1"/>
        <v>-30900000</v>
      </c>
      <c r="C55" s="12" t="s">
        <v>20</v>
      </c>
      <c r="D55" s="13" t="s">
        <v>36</v>
      </c>
      <c r="E55" s="14">
        <f t="shared" si="5"/>
        <v>500000</v>
      </c>
      <c r="F55" s="15">
        <f t="shared" si="5"/>
        <v>600000</v>
      </c>
      <c r="G55" s="15">
        <f t="shared" si="5"/>
        <v>1100000</v>
      </c>
      <c r="H55" s="31"/>
      <c r="I55" s="15"/>
      <c r="J55" s="15"/>
      <c r="K55" s="15">
        <f t="shared" si="3"/>
        <v>-31400000</v>
      </c>
    </row>
    <row r="56" spans="1:11" ht="15.75" x14ac:dyDescent="0.25">
      <c r="A56" s="16">
        <f t="shared" si="0"/>
        <v>47</v>
      </c>
      <c r="B56" s="17">
        <f t="shared" si="1"/>
        <v>-31400000</v>
      </c>
      <c r="C56" s="30" t="s">
        <v>21</v>
      </c>
      <c r="D56" s="13" t="s">
        <v>36</v>
      </c>
      <c r="E56" s="14">
        <f t="shared" si="5"/>
        <v>500000</v>
      </c>
      <c r="F56" s="15">
        <f t="shared" si="5"/>
        <v>600000</v>
      </c>
      <c r="G56" s="15">
        <f t="shared" si="5"/>
        <v>1100000</v>
      </c>
      <c r="H56" s="15"/>
      <c r="I56" s="15"/>
      <c r="J56" s="15"/>
      <c r="K56" s="15">
        <f t="shared" si="3"/>
        <v>-31900000</v>
      </c>
    </row>
    <row r="57" spans="1:11" ht="15.75" x14ac:dyDescent="0.25">
      <c r="A57" s="16">
        <f t="shared" si="0"/>
        <v>48</v>
      </c>
      <c r="B57" s="17">
        <f t="shared" si="1"/>
        <v>-31900000</v>
      </c>
      <c r="C57" s="12" t="s">
        <v>22</v>
      </c>
      <c r="D57" s="13" t="s">
        <v>36</v>
      </c>
      <c r="E57" s="14">
        <f t="shared" si="5"/>
        <v>500000</v>
      </c>
      <c r="F57" s="15">
        <f t="shared" si="5"/>
        <v>600000</v>
      </c>
      <c r="G57" s="15">
        <f t="shared" si="5"/>
        <v>1100000</v>
      </c>
      <c r="H57" s="15"/>
      <c r="I57" s="15"/>
      <c r="J57" s="15"/>
      <c r="K57" s="15">
        <f t="shared" si="3"/>
        <v>-32400000</v>
      </c>
    </row>
  </sheetData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146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147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55000000</f>
        <v>55000000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148</v>
      </c>
      <c r="B8" s="1"/>
      <c r="C8" s="1"/>
      <c r="D8" s="2">
        <v>36</v>
      </c>
      <c r="E8" s="7"/>
      <c r="F8" s="8">
        <f>+C5*C6</f>
        <v>660000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55000000</v>
      </c>
      <c r="C10" s="12" t="s">
        <v>23</v>
      </c>
      <c r="D10" s="13" t="s">
        <v>28</v>
      </c>
      <c r="E10" s="14">
        <f>1295000-F10</f>
        <v>635000</v>
      </c>
      <c r="F10" s="18">
        <v>660000</v>
      </c>
      <c r="G10" s="15">
        <f>+E10+F10</f>
        <v>1295000</v>
      </c>
      <c r="H10" s="15"/>
      <c r="I10" s="15"/>
      <c r="J10" s="15"/>
      <c r="K10" s="15">
        <f>B10-E10-H10-I10-J10</f>
        <v>54365000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54365000</v>
      </c>
      <c r="C11" s="12" t="s">
        <v>24</v>
      </c>
      <c r="D11" s="13" t="s">
        <v>28</v>
      </c>
      <c r="E11" s="14">
        <f t="shared" ref="E11:G26" si="2">+E10</f>
        <v>635000</v>
      </c>
      <c r="F11" s="15">
        <f t="shared" si="2"/>
        <v>660000</v>
      </c>
      <c r="G11" s="15">
        <f t="shared" si="2"/>
        <v>1295000</v>
      </c>
      <c r="H11" s="15"/>
      <c r="I11" s="15"/>
      <c r="J11" s="15"/>
      <c r="K11" s="15">
        <f t="shared" ref="K11:K57" si="3">B11-E11-H11-I11-J11</f>
        <v>53730000</v>
      </c>
    </row>
    <row r="12" spans="1:11" ht="15.75" customHeight="1" x14ac:dyDescent="0.25">
      <c r="A12" s="16">
        <f t="shared" si="0"/>
        <v>3</v>
      </c>
      <c r="B12" s="17">
        <f t="shared" si="1"/>
        <v>53730000</v>
      </c>
      <c r="C12" s="12" t="s">
        <v>25</v>
      </c>
      <c r="D12" s="13" t="s">
        <v>28</v>
      </c>
      <c r="E12" s="14">
        <f t="shared" si="2"/>
        <v>635000</v>
      </c>
      <c r="F12" s="15">
        <f t="shared" si="2"/>
        <v>660000</v>
      </c>
      <c r="G12" s="15">
        <f t="shared" si="2"/>
        <v>1295000</v>
      </c>
      <c r="H12" s="15"/>
      <c r="I12" s="15"/>
      <c r="J12" s="15"/>
      <c r="K12" s="15">
        <f t="shared" si="3"/>
        <v>53095000</v>
      </c>
    </row>
    <row r="13" spans="1:11" ht="15.75" customHeight="1" x14ac:dyDescent="0.25">
      <c r="A13" s="16">
        <f t="shared" si="0"/>
        <v>4</v>
      </c>
      <c r="B13" s="17">
        <f t="shared" si="1"/>
        <v>53095000</v>
      </c>
      <c r="C13" s="12" t="s">
        <v>26</v>
      </c>
      <c r="D13" s="13" t="s">
        <v>28</v>
      </c>
      <c r="E13" s="14">
        <f t="shared" si="2"/>
        <v>635000</v>
      </c>
      <c r="F13" s="15">
        <f t="shared" si="2"/>
        <v>660000</v>
      </c>
      <c r="G13" s="15">
        <f t="shared" si="2"/>
        <v>1295000</v>
      </c>
      <c r="H13" s="15"/>
      <c r="I13" s="15"/>
      <c r="J13" s="15"/>
      <c r="K13" s="15">
        <f t="shared" si="3"/>
        <v>52460000</v>
      </c>
    </row>
    <row r="14" spans="1:11" ht="15.75" customHeight="1" x14ac:dyDescent="0.25">
      <c r="A14" s="16">
        <f t="shared" si="0"/>
        <v>5</v>
      </c>
      <c r="B14" s="17">
        <f t="shared" si="1"/>
        <v>52460000</v>
      </c>
      <c r="C14" s="12" t="s">
        <v>16</v>
      </c>
      <c r="D14" s="13" t="s">
        <v>28</v>
      </c>
      <c r="E14" s="14">
        <f t="shared" si="2"/>
        <v>635000</v>
      </c>
      <c r="F14" s="15">
        <f t="shared" si="2"/>
        <v>660000</v>
      </c>
      <c r="G14" s="15">
        <f t="shared" si="2"/>
        <v>1295000</v>
      </c>
      <c r="H14" s="15"/>
      <c r="I14" s="15"/>
      <c r="J14" s="15"/>
      <c r="K14" s="15">
        <f t="shared" si="3"/>
        <v>51825000</v>
      </c>
    </row>
    <row r="15" spans="1:11" ht="15.75" customHeight="1" x14ac:dyDescent="0.25">
      <c r="A15" s="16">
        <f t="shared" si="0"/>
        <v>6</v>
      </c>
      <c r="B15" s="17">
        <f t="shared" si="1"/>
        <v>51825000</v>
      </c>
      <c r="C15" s="12" t="s">
        <v>17</v>
      </c>
      <c r="D15" s="13" t="s">
        <v>29</v>
      </c>
      <c r="E15" s="14">
        <f t="shared" si="2"/>
        <v>635000</v>
      </c>
      <c r="F15" s="15">
        <f t="shared" si="2"/>
        <v>660000</v>
      </c>
      <c r="G15" s="15">
        <f t="shared" si="2"/>
        <v>1295000</v>
      </c>
      <c r="H15" s="15"/>
      <c r="I15" s="15"/>
      <c r="J15" s="15"/>
      <c r="K15" s="15">
        <f t="shared" si="3"/>
        <v>51190000</v>
      </c>
    </row>
    <row r="16" spans="1:11" ht="15.75" customHeight="1" x14ac:dyDescent="0.25">
      <c r="A16" s="16">
        <f t="shared" si="0"/>
        <v>7</v>
      </c>
      <c r="B16" s="17">
        <f t="shared" si="1"/>
        <v>51190000</v>
      </c>
      <c r="C16" s="12" t="s">
        <v>18</v>
      </c>
      <c r="D16" s="13" t="s">
        <v>29</v>
      </c>
      <c r="E16" s="14">
        <f t="shared" si="2"/>
        <v>635000</v>
      </c>
      <c r="F16" s="15">
        <f t="shared" si="2"/>
        <v>660000</v>
      </c>
      <c r="G16" s="15">
        <f t="shared" si="2"/>
        <v>1295000</v>
      </c>
      <c r="H16" s="15"/>
      <c r="I16" s="15"/>
      <c r="J16" s="15"/>
      <c r="K16" s="15">
        <f t="shared" si="3"/>
        <v>50555000</v>
      </c>
    </row>
    <row r="17" spans="1:11" ht="15.75" customHeight="1" x14ac:dyDescent="0.25">
      <c r="A17" s="16">
        <f t="shared" si="0"/>
        <v>8</v>
      </c>
      <c r="B17" s="17">
        <f t="shared" si="1"/>
        <v>50555000</v>
      </c>
      <c r="C17" s="12" t="s">
        <v>27</v>
      </c>
      <c r="D17" s="13" t="s">
        <v>29</v>
      </c>
      <c r="E17" s="14">
        <f t="shared" si="2"/>
        <v>635000</v>
      </c>
      <c r="F17" s="15">
        <f t="shared" si="2"/>
        <v>660000</v>
      </c>
      <c r="G17" s="15">
        <f t="shared" si="2"/>
        <v>1295000</v>
      </c>
      <c r="H17" s="15"/>
      <c r="I17" s="15"/>
      <c r="J17" s="15"/>
      <c r="K17" s="15">
        <f t="shared" si="3"/>
        <v>49920000</v>
      </c>
    </row>
    <row r="18" spans="1:11" ht="15.75" customHeight="1" x14ac:dyDescent="0.25">
      <c r="A18" s="16">
        <f t="shared" si="0"/>
        <v>9</v>
      </c>
      <c r="B18" s="17">
        <f t="shared" si="1"/>
        <v>49920000</v>
      </c>
      <c r="C18" s="12" t="s">
        <v>19</v>
      </c>
      <c r="D18" s="13" t="s">
        <v>29</v>
      </c>
      <c r="E18" s="14">
        <f t="shared" si="2"/>
        <v>635000</v>
      </c>
      <c r="F18" s="15">
        <f t="shared" si="2"/>
        <v>660000</v>
      </c>
      <c r="G18" s="15">
        <f t="shared" si="2"/>
        <v>1295000</v>
      </c>
      <c r="H18" s="15">
        <v>10000000</v>
      </c>
      <c r="I18" s="15"/>
      <c r="J18" s="15"/>
      <c r="K18" s="15">
        <f t="shared" si="3"/>
        <v>39285000</v>
      </c>
    </row>
    <row r="19" spans="1:11" ht="15.75" customHeight="1" x14ac:dyDescent="0.25">
      <c r="A19" s="16">
        <f t="shared" si="0"/>
        <v>10</v>
      </c>
      <c r="B19" s="17">
        <f t="shared" si="1"/>
        <v>39285000</v>
      </c>
      <c r="C19" s="12" t="s">
        <v>20</v>
      </c>
      <c r="D19" s="13" t="s">
        <v>29</v>
      </c>
      <c r="E19" s="14">
        <f t="shared" si="2"/>
        <v>635000</v>
      </c>
      <c r="F19" s="15">
        <f t="shared" si="2"/>
        <v>660000</v>
      </c>
      <c r="G19" s="15">
        <f t="shared" si="2"/>
        <v>1295000</v>
      </c>
      <c r="H19" s="31"/>
      <c r="I19" s="15"/>
      <c r="J19" s="15"/>
      <c r="K19" s="15">
        <f t="shared" si="3"/>
        <v>38650000</v>
      </c>
    </row>
    <row r="20" spans="1:11" ht="15.75" customHeight="1" x14ac:dyDescent="0.25">
      <c r="A20" s="16">
        <f t="shared" si="0"/>
        <v>11</v>
      </c>
      <c r="B20" s="17">
        <f t="shared" si="1"/>
        <v>38650000</v>
      </c>
      <c r="C20" s="12" t="s">
        <v>21</v>
      </c>
      <c r="D20" s="13" t="s">
        <v>29</v>
      </c>
      <c r="E20" s="14">
        <f t="shared" si="2"/>
        <v>635000</v>
      </c>
      <c r="F20" s="15">
        <f t="shared" si="2"/>
        <v>660000</v>
      </c>
      <c r="G20" s="15">
        <f t="shared" si="2"/>
        <v>1295000</v>
      </c>
      <c r="H20" s="15"/>
      <c r="I20" s="15"/>
      <c r="J20" s="15"/>
      <c r="K20" s="15">
        <f t="shared" si="3"/>
        <v>38015000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38015000</v>
      </c>
      <c r="C21" s="30" t="s">
        <v>22</v>
      </c>
      <c r="D21" s="41" t="s">
        <v>29</v>
      </c>
      <c r="E21" s="14">
        <f t="shared" si="2"/>
        <v>635000</v>
      </c>
      <c r="F21" s="32">
        <f t="shared" si="2"/>
        <v>660000</v>
      </c>
      <c r="G21" s="32">
        <f t="shared" si="2"/>
        <v>1295000</v>
      </c>
      <c r="H21" s="32"/>
      <c r="I21" s="32"/>
      <c r="J21" s="32"/>
      <c r="K21" s="15">
        <f t="shared" si="3"/>
        <v>37380000</v>
      </c>
    </row>
    <row r="22" spans="1:11" ht="15.75" customHeight="1" x14ac:dyDescent="0.25">
      <c r="A22" s="16">
        <f t="shared" si="0"/>
        <v>13</v>
      </c>
      <c r="B22" s="17">
        <f t="shared" si="1"/>
        <v>37380000</v>
      </c>
      <c r="C22" s="12" t="s">
        <v>23</v>
      </c>
      <c r="D22" s="13" t="s">
        <v>29</v>
      </c>
      <c r="E22" s="14">
        <f t="shared" si="2"/>
        <v>635000</v>
      </c>
      <c r="F22" s="15">
        <f t="shared" si="2"/>
        <v>660000</v>
      </c>
      <c r="G22" s="15">
        <f t="shared" si="2"/>
        <v>1295000</v>
      </c>
      <c r="H22" s="15"/>
      <c r="I22" s="15"/>
      <c r="J22" s="15"/>
      <c r="K22" s="15">
        <f t="shared" si="3"/>
        <v>36745000</v>
      </c>
    </row>
    <row r="23" spans="1:11" ht="15.75" customHeight="1" x14ac:dyDescent="0.25">
      <c r="A23" s="16">
        <f t="shared" si="0"/>
        <v>14</v>
      </c>
      <c r="B23" s="17">
        <f t="shared" si="1"/>
        <v>36745000</v>
      </c>
      <c r="C23" s="12" t="s">
        <v>24</v>
      </c>
      <c r="D23" s="13" t="s">
        <v>29</v>
      </c>
      <c r="E23" s="14">
        <f t="shared" si="2"/>
        <v>635000</v>
      </c>
      <c r="F23" s="15">
        <f t="shared" si="2"/>
        <v>660000</v>
      </c>
      <c r="G23" s="15">
        <f t="shared" si="2"/>
        <v>1295000</v>
      </c>
      <c r="H23" s="15"/>
      <c r="I23" s="15"/>
      <c r="J23" s="15"/>
      <c r="K23" s="15">
        <f t="shared" si="3"/>
        <v>36110000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36110000</v>
      </c>
      <c r="C24" s="35" t="s">
        <v>25</v>
      </c>
      <c r="D24" s="36" t="s">
        <v>29</v>
      </c>
      <c r="E24" s="14">
        <f t="shared" si="2"/>
        <v>635000</v>
      </c>
      <c r="F24" s="37">
        <f t="shared" si="2"/>
        <v>660000</v>
      </c>
      <c r="G24" s="37">
        <f t="shared" si="2"/>
        <v>1295000</v>
      </c>
      <c r="H24" s="37"/>
      <c r="I24" s="37"/>
      <c r="J24" s="37"/>
      <c r="K24" s="15">
        <f t="shared" si="3"/>
        <v>35475000</v>
      </c>
    </row>
    <row r="25" spans="1:11" ht="15.75" customHeight="1" x14ac:dyDescent="0.25">
      <c r="A25" s="16">
        <f t="shared" si="0"/>
        <v>16</v>
      </c>
      <c r="B25" s="17">
        <f t="shared" si="1"/>
        <v>35475000</v>
      </c>
      <c r="C25" s="12" t="s">
        <v>26</v>
      </c>
      <c r="D25" s="13" t="s">
        <v>29</v>
      </c>
      <c r="E25" s="14">
        <f t="shared" si="2"/>
        <v>635000</v>
      </c>
      <c r="F25" s="15">
        <f t="shared" si="2"/>
        <v>660000</v>
      </c>
      <c r="G25" s="15">
        <f t="shared" si="2"/>
        <v>1295000</v>
      </c>
      <c r="H25" s="15"/>
      <c r="I25" s="15"/>
      <c r="J25" s="15"/>
      <c r="K25" s="15">
        <f t="shared" si="3"/>
        <v>34840000</v>
      </c>
    </row>
    <row r="26" spans="1:11" ht="15.75" customHeight="1" x14ac:dyDescent="0.25">
      <c r="A26" s="16">
        <f t="shared" si="0"/>
        <v>17</v>
      </c>
      <c r="B26" s="17">
        <f t="shared" si="1"/>
        <v>34840000</v>
      </c>
      <c r="C26" s="12" t="s">
        <v>16</v>
      </c>
      <c r="D26" s="13" t="s">
        <v>29</v>
      </c>
      <c r="E26" s="14">
        <f t="shared" si="2"/>
        <v>635000</v>
      </c>
      <c r="F26" s="15">
        <f t="shared" si="2"/>
        <v>660000</v>
      </c>
      <c r="G26" s="15">
        <f t="shared" si="2"/>
        <v>1295000</v>
      </c>
      <c r="H26" s="15"/>
      <c r="I26" s="15"/>
      <c r="J26" s="15"/>
      <c r="K26" s="15">
        <f t="shared" si="3"/>
        <v>34205000</v>
      </c>
    </row>
    <row r="27" spans="1:11" ht="15.75" customHeight="1" x14ac:dyDescent="0.25">
      <c r="A27" s="16">
        <f t="shared" si="0"/>
        <v>18</v>
      </c>
      <c r="B27" s="17">
        <f t="shared" si="1"/>
        <v>34205000</v>
      </c>
      <c r="C27" s="12" t="s">
        <v>17</v>
      </c>
      <c r="D27" s="13" t="s">
        <v>30</v>
      </c>
      <c r="E27" s="14">
        <f t="shared" ref="E27:G42" si="4">+E26</f>
        <v>635000</v>
      </c>
      <c r="F27" s="15">
        <f t="shared" si="4"/>
        <v>660000</v>
      </c>
      <c r="G27" s="15">
        <f t="shared" si="4"/>
        <v>1295000</v>
      </c>
      <c r="H27" s="15"/>
      <c r="I27" s="15"/>
      <c r="J27" s="15"/>
      <c r="K27" s="15">
        <f t="shared" si="3"/>
        <v>33570000</v>
      </c>
    </row>
    <row r="28" spans="1:11" ht="15.75" customHeight="1" x14ac:dyDescent="0.25">
      <c r="A28" s="16">
        <f t="shared" si="0"/>
        <v>19</v>
      </c>
      <c r="B28" s="17">
        <f t="shared" si="1"/>
        <v>33570000</v>
      </c>
      <c r="C28" s="12" t="s">
        <v>18</v>
      </c>
      <c r="D28" s="13" t="s">
        <v>30</v>
      </c>
      <c r="E28" s="14">
        <f t="shared" si="4"/>
        <v>635000</v>
      </c>
      <c r="F28" s="15">
        <f t="shared" si="4"/>
        <v>660000</v>
      </c>
      <c r="G28" s="15">
        <f t="shared" si="4"/>
        <v>1295000</v>
      </c>
      <c r="H28" s="15"/>
      <c r="I28" s="15"/>
      <c r="J28" s="15"/>
      <c r="K28" s="15">
        <f t="shared" si="3"/>
        <v>32935000</v>
      </c>
    </row>
    <row r="29" spans="1:11" ht="15.75" customHeight="1" x14ac:dyDescent="0.25">
      <c r="A29" s="16">
        <f t="shared" si="0"/>
        <v>20</v>
      </c>
      <c r="B29" s="17">
        <f t="shared" si="1"/>
        <v>32935000</v>
      </c>
      <c r="C29" s="12" t="s">
        <v>27</v>
      </c>
      <c r="D29" s="13" t="s">
        <v>30</v>
      </c>
      <c r="E29" s="14">
        <f t="shared" si="4"/>
        <v>635000</v>
      </c>
      <c r="F29" s="15">
        <f t="shared" si="4"/>
        <v>660000</v>
      </c>
      <c r="G29" s="15">
        <f t="shared" si="4"/>
        <v>1295000</v>
      </c>
      <c r="H29" s="15"/>
      <c r="I29" s="15"/>
      <c r="J29" s="15"/>
      <c r="K29" s="15">
        <f t="shared" si="3"/>
        <v>32300000</v>
      </c>
    </row>
    <row r="30" spans="1:11" ht="15.75" customHeight="1" x14ac:dyDescent="0.25">
      <c r="A30" s="16">
        <f t="shared" si="0"/>
        <v>21</v>
      </c>
      <c r="B30" s="17">
        <f t="shared" si="1"/>
        <v>32300000</v>
      </c>
      <c r="C30" s="12" t="s">
        <v>19</v>
      </c>
      <c r="D30" s="13" t="s">
        <v>30</v>
      </c>
      <c r="E30" s="14">
        <f t="shared" si="4"/>
        <v>635000</v>
      </c>
      <c r="F30" s="15">
        <f t="shared" si="4"/>
        <v>660000</v>
      </c>
      <c r="G30" s="15">
        <f t="shared" si="4"/>
        <v>1295000</v>
      </c>
      <c r="H30" s="15">
        <v>10000000</v>
      </c>
      <c r="I30" s="15"/>
      <c r="J30" s="15"/>
      <c r="K30" s="15">
        <f t="shared" si="3"/>
        <v>21665000</v>
      </c>
    </row>
    <row r="31" spans="1:11" ht="15.75" customHeight="1" x14ac:dyDescent="0.25">
      <c r="A31" s="16">
        <f t="shared" si="0"/>
        <v>22</v>
      </c>
      <c r="B31" s="17">
        <f t="shared" si="1"/>
        <v>21665000</v>
      </c>
      <c r="C31" s="12" t="s">
        <v>20</v>
      </c>
      <c r="D31" s="13" t="s">
        <v>30</v>
      </c>
      <c r="E31" s="14">
        <f t="shared" si="4"/>
        <v>635000</v>
      </c>
      <c r="F31" s="15">
        <f t="shared" si="4"/>
        <v>660000</v>
      </c>
      <c r="G31" s="15">
        <f t="shared" si="4"/>
        <v>1295000</v>
      </c>
      <c r="H31" s="31"/>
      <c r="I31" s="15"/>
      <c r="J31" s="15"/>
      <c r="K31" s="15">
        <f t="shared" si="3"/>
        <v>21030000</v>
      </c>
    </row>
    <row r="32" spans="1:11" ht="15.75" customHeight="1" x14ac:dyDescent="0.25">
      <c r="A32" s="16">
        <f t="shared" si="0"/>
        <v>23</v>
      </c>
      <c r="B32" s="17">
        <f t="shared" si="1"/>
        <v>21030000</v>
      </c>
      <c r="C32" s="12" t="s">
        <v>21</v>
      </c>
      <c r="D32" s="13" t="s">
        <v>30</v>
      </c>
      <c r="E32" s="14">
        <f t="shared" si="4"/>
        <v>635000</v>
      </c>
      <c r="F32" s="15">
        <f t="shared" si="4"/>
        <v>660000</v>
      </c>
      <c r="G32" s="15">
        <f t="shared" si="4"/>
        <v>1295000</v>
      </c>
      <c r="H32" s="15"/>
      <c r="I32" s="15"/>
      <c r="J32" s="15"/>
      <c r="K32" s="15">
        <f t="shared" si="3"/>
        <v>20395000</v>
      </c>
    </row>
    <row r="33" spans="1:11" ht="15.75" customHeight="1" x14ac:dyDescent="0.25">
      <c r="A33" s="16">
        <f t="shared" si="0"/>
        <v>24</v>
      </c>
      <c r="B33" s="17">
        <f t="shared" si="1"/>
        <v>20395000</v>
      </c>
      <c r="C33" s="12" t="s">
        <v>22</v>
      </c>
      <c r="D33" s="13" t="s">
        <v>30</v>
      </c>
      <c r="E33" s="14">
        <f t="shared" si="4"/>
        <v>635000</v>
      </c>
      <c r="F33" s="15">
        <f t="shared" si="4"/>
        <v>660000</v>
      </c>
      <c r="G33" s="15">
        <f t="shared" si="4"/>
        <v>1295000</v>
      </c>
      <c r="H33" s="15"/>
      <c r="I33" s="15"/>
      <c r="J33" s="15"/>
      <c r="K33" s="15">
        <f t="shared" si="3"/>
        <v>19760000</v>
      </c>
    </row>
    <row r="34" spans="1:11" ht="15.75" customHeight="1" x14ac:dyDescent="0.25">
      <c r="A34" s="16">
        <f t="shared" si="0"/>
        <v>25</v>
      </c>
      <c r="B34" s="17">
        <f t="shared" si="1"/>
        <v>19760000</v>
      </c>
      <c r="C34" s="12" t="s">
        <v>23</v>
      </c>
      <c r="D34" s="13" t="s">
        <v>30</v>
      </c>
      <c r="E34" s="14">
        <f t="shared" si="4"/>
        <v>635000</v>
      </c>
      <c r="F34" s="15">
        <f t="shared" si="4"/>
        <v>660000</v>
      </c>
      <c r="G34" s="15">
        <f t="shared" si="4"/>
        <v>1295000</v>
      </c>
      <c r="H34" s="15"/>
      <c r="I34" s="15"/>
      <c r="J34" s="15"/>
      <c r="K34" s="15">
        <f t="shared" si="3"/>
        <v>19125000</v>
      </c>
    </row>
    <row r="35" spans="1:11" ht="15.75" customHeight="1" x14ac:dyDescent="0.25">
      <c r="A35" s="16">
        <f t="shared" si="0"/>
        <v>26</v>
      </c>
      <c r="B35" s="17">
        <f t="shared" si="1"/>
        <v>19125000</v>
      </c>
      <c r="C35" s="12" t="s">
        <v>24</v>
      </c>
      <c r="D35" s="13" t="s">
        <v>30</v>
      </c>
      <c r="E35" s="14">
        <f t="shared" si="4"/>
        <v>635000</v>
      </c>
      <c r="F35" s="15">
        <f t="shared" si="4"/>
        <v>660000</v>
      </c>
      <c r="G35" s="15">
        <f t="shared" si="4"/>
        <v>1295000</v>
      </c>
      <c r="H35" s="15"/>
      <c r="I35" s="15"/>
      <c r="J35" s="15"/>
      <c r="K35" s="15">
        <f t="shared" si="3"/>
        <v>18490000</v>
      </c>
    </row>
    <row r="36" spans="1:11" ht="15.75" customHeight="1" x14ac:dyDescent="0.25">
      <c r="A36" s="16">
        <f t="shared" si="0"/>
        <v>27</v>
      </c>
      <c r="B36" s="17">
        <f t="shared" si="1"/>
        <v>18490000</v>
      </c>
      <c r="C36" s="12" t="s">
        <v>25</v>
      </c>
      <c r="D36" s="13" t="s">
        <v>30</v>
      </c>
      <c r="E36" s="14">
        <f t="shared" si="4"/>
        <v>635000</v>
      </c>
      <c r="F36" s="15">
        <f t="shared" si="4"/>
        <v>660000</v>
      </c>
      <c r="G36" s="15">
        <f t="shared" si="4"/>
        <v>1295000</v>
      </c>
      <c r="H36" s="15"/>
      <c r="I36" s="15"/>
      <c r="J36" s="15"/>
      <c r="K36" s="15">
        <f t="shared" si="3"/>
        <v>17855000</v>
      </c>
    </row>
    <row r="37" spans="1:11" ht="15.75" customHeight="1" x14ac:dyDescent="0.25">
      <c r="A37" s="16">
        <f t="shared" si="0"/>
        <v>28</v>
      </c>
      <c r="B37" s="17">
        <f t="shared" si="1"/>
        <v>17855000</v>
      </c>
      <c r="C37" s="12" t="s">
        <v>26</v>
      </c>
      <c r="D37" s="13" t="s">
        <v>30</v>
      </c>
      <c r="E37" s="14">
        <f t="shared" si="4"/>
        <v>635000</v>
      </c>
      <c r="F37" s="15">
        <f t="shared" si="4"/>
        <v>660000</v>
      </c>
      <c r="G37" s="15">
        <f t="shared" si="4"/>
        <v>1295000</v>
      </c>
      <c r="H37" s="15"/>
      <c r="I37" s="15"/>
      <c r="J37" s="15"/>
      <c r="K37" s="15">
        <f t="shared" si="3"/>
        <v>17220000</v>
      </c>
    </row>
    <row r="38" spans="1:11" ht="15.75" customHeight="1" x14ac:dyDescent="0.25">
      <c r="A38" s="16">
        <f t="shared" si="0"/>
        <v>29</v>
      </c>
      <c r="B38" s="17">
        <f t="shared" si="1"/>
        <v>17220000</v>
      </c>
      <c r="C38" s="12" t="s">
        <v>16</v>
      </c>
      <c r="D38" s="13" t="s">
        <v>30</v>
      </c>
      <c r="E38" s="14">
        <f t="shared" si="4"/>
        <v>635000</v>
      </c>
      <c r="F38" s="15">
        <f t="shared" si="4"/>
        <v>660000</v>
      </c>
      <c r="G38" s="15">
        <f t="shared" si="4"/>
        <v>1295000</v>
      </c>
      <c r="H38" s="15"/>
      <c r="I38" s="15"/>
      <c r="J38" s="15"/>
      <c r="K38" s="15">
        <f t="shared" si="3"/>
        <v>16585000</v>
      </c>
    </row>
    <row r="39" spans="1:11" ht="15.75" customHeight="1" x14ac:dyDescent="0.25">
      <c r="A39" s="16">
        <f t="shared" si="0"/>
        <v>30</v>
      </c>
      <c r="B39" s="17">
        <f t="shared" si="1"/>
        <v>16585000</v>
      </c>
      <c r="C39" s="12" t="s">
        <v>17</v>
      </c>
      <c r="D39" s="13" t="s">
        <v>31</v>
      </c>
      <c r="E39" s="14">
        <f t="shared" si="4"/>
        <v>635000</v>
      </c>
      <c r="F39" s="15">
        <f t="shared" si="4"/>
        <v>660000</v>
      </c>
      <c r="G39" s="15">
        <f t="shared" si="4"/>
        <v>1295000</v>
      </c>
      <c r="H39" s="15"/>
      <c r="I39" s="15"/>
      <c r="J39" s="15"/>
      <c r="K39" s="15">
        <f t="shared" si="3"/>
        <v>15950000</v>
      </c>
    </row>
    <row r="40" spans="1:11" ht="15.75" customHeight="1" x14ac:dyDescent="0.25">
      <c r="A40" s="16">
        <f t="shared" si="0"/>
        <v>31</v>
      </c>
      <c r="B40" s="17">
        <f t="shared" si="1"/>
        <v>15950000</v>
      </c>
      <c r="C40" s="12" t="s">
        <v>18</v>
      </c>
      <c r="D40" s="13" t="s">
        <v>31</v>
      </c>
      <c r="E40" s="14">
        <f t="shared" si="4"/>
        <v>635000</v>
      </c>
      <c r="F40" s="15">
        <f t="shared" si="4"/>
        <v>660000</v>
      </c>
      <c r="G40" s="15">
        <f t="shared" si="4"/>
        <v>1295000</v>
      </c>
      <c r="H40" s="15"/>
      <c r="I40" s="15"/>
      <c r="J40" s="15"/>
      <c r="K40" s="15">
        <f t="shared" si="3"/>
        <v>15315000</v>
      </c>
    </row>
    <row r="41" spans="1:11" ht="15.75" customHeight="1" x14ac:dyDescent="0.25">
      <c r="A41" s="16">
        <f t="shared" si="0"/>
        <v>32</v>
      </c>
      <c r="B41" s="17">
        <f t="shared" si="1"/>
        <v>15315000</v>
      </c>
      <c r="C41" s="12" t="s">
        <v>27</v>
      </c>
      <c r="D41" s="13" t="s">
        <v>31</v>
      </c>
      <c r="E41" s="14">
        <f t="shared" si="4"/>
        <v>635000</v>
      </c>
      <c r="F41" s="15">
        <f t="shared" si="4"/>
        <v>660000</v>
      </c>
      <c r="G41" s="15">
        <f t="shared" si="4"/>
        <v>1295000</v>
      </c>
      <c r="H41" s="15"/>
      <c r="I41" s="15"/>
      <c r="J41" s="15"/>
      <c r="K41" s="15">
        <f t="shared" si="3"/>
        <v>14680000</v>
      </c>
    </row>
    <row r="42" spans="1:11" ht="15.75" customHeight="1" x14ac:dyDescent="0.25">
      <c r="A42" s="16">
        <f t="shared" si="0"/>
        <v>33</v>
      </c>
      <c r="B42" s="17">
        <f t="shared" si="1"/>
        <v>14680000</v>
      </c>
      <c r="C42" s="12" t="s">
        <v>19</v>
      </c>
      <c r="D42" s="13" t="s">
        <v>31</v>
      </c>
      <c r="E42" s="14">
        <f t="shared" si="4"/>
        <v>635000</v>
      </c>
      <c r="F42" s="15">
        <f t="shared" si="4"/>
        <v>660000</v>
      </c>
      <c r="G42" s="15">
        <f t="shared" si="4"/>
        <v>1295000</v>
      </c>
      <c r="H42" s="15">
        <f>10000000-1600000</f>
        <v>8400000</v>
      </c>
      <c r="I42" s="15"/>
      <c r="J42" s="15"/>
      <c r="K42" s="15">
        <f t="shared" si="3"/>
        <v>5645000</v>
      </c>
    </row>
    <row r="43" spans="1:11" ht="15.75" customHeight="1" x14ac:dyDescent="0.25">
      <c r="A43" s="16">
        <f t="shared" si="0"/>
        <v>34</v>
      </c>
      <c r="B43" s="17">
        <f t="shared" si="1"/>
        <v>5645000</v>
      </c>
      <c r="C43" s="12" t="s">
        <v>20</v>
      </c>
      <c r="D43" s="13" t="s">
        <v>31</v>
      </c>
      <c r="E43" s="14">
        <f t="shared" ref="E43:G57" si="5">+E42</f>
        <v>635000</v>
      </c>
      <c r="F43" s="15">
        <f t="shared" si="5"/>
        <v>660000</v>
      </c>
      <c r="G43" s="15">
        <f t="shared" si="5"/>
        <v>1295000</v>
      </c>
      <c r="H43" s="31"/>
      <c r="I43" s="15"/>
      <c r="J43" s="15"/>
      <c r="K43" s="15">
        <f t="shared" si="3"/>
        <v>5010000</v>
      </c>
    </row>
    <row r="44" spans="1:11" ht="15.75" customHeight="1" x14ac:dyDescent="0.25">
      <c r="A44" s="16">
        <f t="shared" si="0"/>
        <v>35</v>
      </c>
      <c r="B44" s="17">
        <f t="shared" si="1"/>
        <v>5010000</v>
      </c>
      <c r="C44" s="30" t="s">
        <v>21</v>
      </c>
      <c r="D44" s="13" t="s">
        <v>31</v>
      </c>
      <c r="E44" s="14">
        <f t="shared" si="5"/>
        <v>635000</v>
      </c>
      <c r="F44" s="15">
        <f t="shared" si="5"/>
        <v>660000</v>
      </c>
      <c r="G44" s="15">
        <f t="shared" si="5"/>
        <v>1295000</v>
      </c>
      <c r="H44" s="15"/>
      <c r="I44" s="15"/>
      <c r="J44" s="15"/>
      <c r="K44" s="15">
        <f t="shared" si="3"/>
        <v>4375000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4375000</v>
      </c>
      <c r="C45" s="30" t="s">
        <v>22</v>
      </c>
      <c r="D45" s="41" t="s">
        <v>31</v>
      </c>
      <c r="E45" s="14">
        <f t="shared" si="5"/>
        <v>635000</v>
      </c>
      <c r="F45" s="32">
        <f t="shared" si="5"/>
        <v>660000</v>
      </c>
      <c r="G45" s="32">
        <f t="shared" si="5"/>
        <v>1295000</v>
      </c>
      <c r="H45" s="32"/>
      <c r="I45" s="32"/>
      <c r="J45" s="32"/>
      <c r="K45" s="15">
        <f t="shared" si="3"/>
        <v>3740000</v>
      </c>
    </row>
    <row r="46" spans="1:11" ht="15.75" x14ac:dyDescent="0.25">
      <c r="A46" s="16">
        <f t="shared" si="0"/>
        <v>37</v>
      </c>
      <c r="B46" s="17">
        <f t="shared" si="1"/>
        <v>3740000</v>
      </c>
      <c r="C46" s="12" t="s">
        <v>23</v>
      </c>
      <c r="D46" s="13" t="s">
        <v>31</v>
      </c>
      <c r="E46" s="14">
        <f t="shared" si="5"/>
        <v>635000</v>
      </c>
      <c r="F46" s="15">
        <f t="shared" si="5"/>
        <v>660000</v>
      </c>
      <c r="G46" s="15">
        <f t="shared" si="5"/>
        <v>1295000</v>
      </c>
      <c r="H46" s="15"/>
      <c r="I46" s="15"/>
      <c r="J46" s="15"/>
      <c r="K46" s="15">
        <f t="shared" si="3"/>
        <v>3105000</v>
      </c>
    </row>
    <row r="47" spans="1:11" ht="15.75" x14ac:dyDescent="0.25">
      <c r="A47" s="16">
        <f t="shared" si="0"/>
        <v>38</v>
      </c>
      <c r="B47" s="17">
        <f t="shared" si="1"/>
        <v>3105000</v>
      </c>
      <c r="C47" s="12" t="s">
        <v>24</v>
      </c>
      <c r="D47" s="13" t="s">
        <v>31</v>
      </c>
      <c r="E47" s="14">
        <f t="shared" si="5"/>
        <v>635000</v>
      </c>
      <c r="F47" s="15">
        <f t="shared" si="5"/>
        <v>660000</v>
      </c>
      <c r="G47" s="15">
        <f t="shared" si="5"/>
        <v>1295000</v>
      </c>
      <c r="H47" s="15"/>
      <c r="I47" s="15"/>
      <c r="J47" s="15"/>
      <c r="K47" s="15">
        <f t="shared" si="3"/>
        <v>2470000</v>
      </c>
    </row>
    <row r="48" spans="1:11" ht="15.75" x14ac:dyDescent="0.25">
      <c r="A48" s="16">
        <f t="shared" si="0"/>
        <v>39</v>
      </c>
      <c r="B48" s="17">
        <f t="shared" si="1"/>
        <v>2470000</v>
      </c>
      <c r="C48" s="12" t="s">
        <v>25</v>
      </c>
      <c r="D48" s="13" t="s">
        <v>31</v>
      </c>
      <c r="E48" s="14">
        <f t="shared" si="5"/>
        <v>635000</v>
      </c>
      <c r="F48" s="15">
        <f t="shared" si="5"/>
        <v>660000</v>
      </c>
      <c r="G48" s="15">
        <f t="shared" si="5"/>
        <v>1295000</v>
      </c>
      <c r="H48" s="15"/>
      <c r="I48" s="15"/>
      <c r="J48" s="15"/>
      <c r="K48" s="15">
        <f t="shared" si="3"/>
        <v>1835000</v>
      </c>
    </row>
    <row r="49" spans="1:11" ht="15.75" x14ac:dyDescent="0.25">
      <c r="A49" s="16">
        <f t="shared" si="0"/>
        <v>40</v>
      </c>
      <c r="B49" s="17">
        <f t="shared" si="1"/>
        <v>1835000</v>
      </c>
      <c r="C49" s="12" t="s">
        <v>26</v>
      </c>
      <c r="D49" s="13" t="s">
        <v>31</v>
      </c>
      <c r="E49" s="14">
        <f t="shared" si="5"/>
        <v>635000</v>
      </c>
      <c r="F49" s="15">
        <f t="shared" si="5"/>
        <v>660000</v>
      </c>
      <c r="G49" s="15">
        <f t="shared" si="5"/>
        <v>1295000</v>
      </c>
      <c r="H49" s="15"/>
      <c r="I49" s="15"/>
      <c r="J49" s="15"/>
      <c r="K49" s="15">
        <f t="shared" si="3"/>
        <v>1200000</v>
      </c>
    </row>
    <row r="50" spans="1:11" ht="15.75" x14ac:dyDescent="0.25">
      <c r="A50" s="16">
        <f t="shared" si="0"/>
        <v>41</v>
      </c>
      <c r="B50" s="17">
        <f t="shared" si="1"/>
        <v>1200000</v>
      </c>
      <c r="C50" s="12" t="s">
        <v>16</v>
      </c>
      <c r="D50" s="13" t="s">
        <v>31</v>
      </c>
      <c r="E50" s="14">
        <f t="shared" si="5"/>
        <v>635000</v>
      </c>
      <c r="F50" s="15">
        <f t="shared" si="5"/>
        <v>660000</v>
      </c>
      <c r="G50" s="15">
        <f t="shared" si="5"/>
        <v>1295000</v>
      </c>
      <c r="H50" s="15"/>
      <c r="I50" s="15"/>
      <c r="J50" s="15"/>
      <c r="K50" s="15">
        <f t="shared" si="3"/>
        <v>565000</v>
      </c>
    </row>
    <row r="51" spans="1:11" ht="15.75" x14ac:dyDescent="0.25">
      <c r="A51" s="16">
        <f t="shared" si="0"/>
        <v>42</v>
      </c>
      <c r="B51" s="17">
        <f t="shared" si="1"/>
        <v>565000</v>
      </c>
      <c r="C51" s="12" t="s">
        <v>17</v>
      </c>
      <c r="D51" s="13" t="s">
        <v>36</v>
      </c>
      <c r="E51" s="14">
        <f t="shared" si="5"/>
        <v>635000</v>
      </c>
      <c r="F51" s="15">
        <f t="shared" si="5"/>
        <v>660000</v>
      </c>
      <c r="G51" s="15">
        <f t="shared" si="5"/>
        <v>1295000</v>
      </c>
      <c r="H51" s="15"/>
      <c r="I51" s="15"/>
      <c r="J51" s="15"/>
      <c r="K51" s="15">
        <f t="shared" si="3"/>
        <v>-70000</v>
      </c>
    </row>
    <row r="52" spans="1:11" ht="15.75" x14ac:dyDescent="0.25">
      <c r="A52" s="16">
        <f t="shared" si="0"/>
        <v>43</v>
      </c>
      <c r="B52" s="17">
        <f t="shared" si="1"/>
        <v>-70000</v>
      </c>
      <c r="C52" s="12" t="s">
        <v>18</v>
      </c>
      <c r="D52" s="13" t="s">
        <v>36</v>
      </c>
      <c r="E52" s="14">
        <f t="shared" si="5"/>
        <v>635000</v>
      </c>
      <c r="F52" s="15">
        <f t="shared" si="5"/>
        <v>660000</v>
      </c>
      <c r="G52" s="15">
        <f t="shared" si="5"/>
        <v>1295000</v>
      </c>
      <c r="H52" s="15"/>
      <c r="I52" s="15"/>
      <c r="J52" s="15"/>
      <c r="K52" s="15">
        <f t="shared" si="3"/>
        <v>-705000</v>
      </c>
    </row>
    <row r="53" spans="1:11" ht="15.75" x14ac:dyDescent="0.25">
      <c r="A53" s="16">
        <f t="shared" si="0"/>
        <v>44</v>
      </c>
      <c r="B53" s="17">
        <f t="shared" si="1"/>
        <v>-705000</v>
      </c>
      <c r="C53" s="12" t="s">
        <v>27</v>
      </c>
      <c r="D53" s="13" t="s">
        <v>36</v>
      </c>
      <c r="E53" s="14">
        <f t="shared" si="5"/>
        <v>635000</v>
      </c>
      <c r="F53" s="15">
        <f t="shared" si="5"/>
        <v>660000</v>
      </c>
      <c r="G53" s="15">
        <f t="shared" si="5"/>
        <v>1295000</v>
      </c>
      <c r="H53" s="15"/>
      <c r="I53" s="15"/>
      <c r="J53" s="15"/>
      <c r="K53" s="15">
        <f t="shared" si="3"/>
        <v>-1340000</v>
      </c>
    </row>
    <row r="54" spans="1:11" ht="15.75" x14ac:dyDescent="0.25">
      <c r="A54" s="16">
        <f t="shared" si="0"/>
        <v>45</v>
      </c>
      <c r="B54" s="17">
        <f t="shared" si="1"/>
        <v>-1340000</v>
      </c>
      <c r="C54" s="12" t="s">
        <v>19</v>
      </c>
      <c r="D54" s="13" t="s">
        <v>36</v>
      </c>
      <c r="E54" s="14">
        <f t="shared" si="5"/>
        <v>635000</v>
      </c>
      <c r="F54" s="15">
        <f t="shared" si="5"/>
        <v>660000</v>
      </c>
      <c r="G54" s="15">
        <f t="shared" si="5"/>
        <v>1295000</v>
      </c>
      <c r="H54" s="15">
        <v>10000000</v>
      </c>
      <c r="I54" s="15"/>
      <c r="J54" s="15"/>
      <c r="K54" s="15">
        <f t="shared" si="3"/>
        <v>-11975000</v>
      </c>
    </row>
    <row r="55" spans="1:11" ht="15.75" x14ac:dyDescent="0.25">
      <c r="A55" s="16">
        <f t="shared" si="0"/>
        <v>46</v>
      </c>
      <c r="B55" s="17">
        <f t="shared" si="1"/>
        <v>-11975000</v>
      </c>
      <c r="C55" s="12" t="s">
        <v>20</v>
      </c>
      <c r="D55" s="13" t="s">
        <v>36</v>
      </c>
      <c r="E55" s="14">
        <f t="shared" si="5"/>
        <v>635000</v>
      </c>
      <c r="F55" s="15">
        <f t="shared" si="5"/>
        <v>660000</v>
      </c>
      <c r="G55" s="15">
        <f t="shared" si="5"/>
        <v>1295000</v>
      </c>
      <c r="H55" s="31"/>
      <c r="I55" s="15"/>
      <c r="J55" s="15"/>
      <c r="K55" s="15">
        <f t="shared" si="3"/>
        <v>-12610000</v>
      </c>
    </row>
    <row r="56" spans="1:11" ht="15.75" x14ac:dyDescent="0.25">
      <c r="A56" s="16">
        <f t="shared" si="0"/>
        <v>47</v>
      </c>
      <c r="B56" s="17">
        <f t="shared" si="1"/>
        <v>-12610000</v>
      </c>
      <c r="C56" s="30" t="s">
        <v>21</v>
      </c>
      <c r="D56" s="13" t="s">
        <v>36</v>
      </c>
      <c r="E56" s="14">
        <f t="shared" si="5"/>
        <v>635000</v>
      </c>
      <c r="F56" s="15">
        <f t="shared" si="5"/>
        <v>660000</v>
      </c>
      <c r="G56" s="15">
        <f t="shared" si="5"/>
        <v>1295000</v>
      </c>
      <c r="H56" s="15"/>
      <c r="I56" s="15"/>
      <c r="J56" s="15"/>
      <c r="K56" s="15">
        <f t="shared" si="3"/>
        <v>-13245000</v>
      </c>
    </row>
    <row r="57" spans="1:11" ht="15.75" x14ac:dyDescent="0.25">
      <c r="A57" s="16">
        <f t="shared" si="0"/>
        <v>48</v>
      </c>
      <c r="B57" s="17">
        <f t="shared" si="1"/>
        <v>-13245000</v>
      </c>
      <c r="C57" s="12" t="s">
        <v>22</v>
      </c>
      <c r="D57" s="13" t="s">
        <v>36</v>
      </c>
      <c r="E57" s="14">
        <f t="shared" si="5"/>
        <v>635000</v>
      </c>
      <c r="F57" s="15">
        <f t="shared" si="5"/>
        <v>660000</v>
      </c>
      <c r="G57" s="15">
        <f t="shared" si="5"/>
        <v>1295000</v>
      </c>
      <c r="H57" s="15"/>
      <c r="I57" s="15"/>
      <c r="J57" s="15"/>
      <c r="K57" s="15">
        <f t="shared" si="3"/>
        <v>-13880000</v>
      </c>
    </row>
  </sheetData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opLeftCell="A31" workbookViewId="0">
      <selection activeCell="H45" sqref="H45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149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150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100000000</f>
        <v>100000000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35</v>
      </c>
      <c r="B8" s="1"/>
      <c r="C8" s="1"/>
      <c r="D8" s="2">
        <v>36</v>
      </c>
      <c r="E8" s="7"/>
      <c r="F8" s="8">
        <f>+C5*C6</f>
        <v>1200000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100000000</v>
      </c>
      <c r="C10" s="12" t="s">
        <v>24</v>
      </c>
      <c r="D10" s="13" t="s">
        <v>28</v>
      </c>
      <c r="E10" s="14">
        <f>2478000-F10</f>
        <v>1278000</v>
      </c>
      <c r="F10" s="18">
        <v>1200000</v>
      </c>
      <c r="G10" s="15">
        <f>+E10+F10</f>
        <v>2478000</v>
      </c>
      <c r="H10" s="15"/>
      <c r="I10" s="15"/>
      <c r="J10" s="15"/>
      <c r="K10" s="15">
        <f>B10-E10-H10-I10-J10</f>
        <v>98722000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98722000</v>
      </c>
      <c r="C11" s="12" t="s">
        <v>25</v>
      </c>
      <c r="D11" s="13" t="s">
        <v>28</v>
      </c>
      <c r="E11" s="14">
        <f t="shared" ref="E11:G26" si="2">+E10</f>
        <v>1278000</v>
      </c>
      <c r="F11" s="15">
        <f t="shared" si="2"/>
        <v>1200000</v>
      </c>
      <c r="G11" s="15">
        <f t="shared" si="2"/>
        <v>2478000</v>
      </c>
      <c r="H11" s="15"/>
      <c r="I11" s="15"/>
      <c r="J11" s="15"/>
      <c r="K11" s="15">
        <f t="shared" ref="K11:K57" si="3">B11-E11-H11-I11-J11</f>
        <v>97444000</v>
      </c>
    </row>
    <row r="12" spans="1:11" ht="15.75" customHeight="1" x14ac:dyDescent="0.25">
      <c r="A12" s="16">
        <f t="shared" si="0"/>
        <v>3</v>
      </c>
      <c r="B12" s="17">
        <f t="shared" si="1"/>
        <v>97444000</v>
      </c>
      <c r="C12" s="12" t="s">
        <v>26</v>
      </c>
      <c r="D12" s="13" t="s">
        <v>28</v>
      </c>
      <c r="E12" s="14">
        <f t="shared" si="2"/>
        <v>1278000</v>
      </c>
      <c r="F12" s="15">
        <f t="shared" si="2"/>
        <v>1200000</v>
      </c>
      <c r="G12" s="15">
        <f t="shared" si="2"/>
        <v>2478000</v>
      </c>
      <c r="H12" s="15"/>
      <c r="I12" s="15"/>
      <c r="J12" s="15"/>
      <c r="K12" s="15">
        <f t="shared" si="3"/>
        <v>96166000</v>
      </c>
    </row>
    <row r="13" spans="1:11" ht="15.75" customHeight="1" x14ac:dyDescent="0.25">
      <c r="A13" s="16">
        <f t="shared" si="0"/>
        <v>4</v>
      </c>
      <c r="B13" s="17">
        <f t="shared" si="1"/>
        <v>96166000</v>
      </c>
      <c r="C13" s="12" t="s">
        <v>16</v>
      </c>
      <c r="D13" s="13" t="s">
        <v>28</v>
      </c>
      <c r="E13" s="14">
        <f t="shared" si="2"/>
        <v>1278000</v>
      </c>
      <c r="F13" s="15">
        <f t="shared" si="2"/>
        <v>1200000</v>
      </c>
      <c r="G13" s="15">
        <f t="shared" si="2"/>
        <v>2478000</v>
      </c>
      <c r="H13" s="15"/>
      <c r="I13" s="15"/>
      <c r="J13" s="15">
        <v>4000000</v>
      </c>
      <c r="K13" s="15">
        <f t="shared" si="3"/>
        <v>90888000</v>
      </c>
    </row>
    <row r="14" spans="1:11" ht="15.75" customHeight="1" x14ac:dyDescent="0.25">
      <c r="A14" s="16">
        <f t="shared" si="0"/>
        <v>5</v>
      </c>
      <c r="B14" s="17">
        <f t="shared" si="1"/>
        <v>90888000</v>
      </c>
      <c r="C14" s="12" t="s">
        <v>17</v>
      </c>
      <c r="D14" s="13" t="s">
        <v>29</v>
      </c>
      <c r="E14" s="14">
        <f t="shared" si="2"/>
        <v>1278000</v>
      </c>
      <c r="F14" s="15">
        <f t="shared" si="2"/>
        <v>1200000</v>
      </c>
      <c r="G14" s="15">
        <f t="shared" si="2"/>
        <v>2478000</v>
      </c>
      <c r="H14" s="15"/>
      <c r="I14" s="15"/>
      <c r="J14" s="15"/>
      <c r="K14" s="15">
        <f t="shared" si="3"/>
        <v>89610000</v>
      </c>
    </row>
    <row r="15" spans="1:11" ht="15.75" customHeight="1" x14ac:dyDescent="0.25">
      <c r="A15" s="16">
        <f t="shared" si="0"/>
        <v>6</v>
      </c>
      <c r="B15" s="17">
        <f t="shared" si="1"/>
        <v>89610000</v>
      </c>
      <c r="C15" s="12" t="s">
        <v>18</v>
      </c>
      <c r="D15" s="13" t="s">
        <v>29</v>
      </c>
      <c r="E15" s="14">
        <f t="shared" si="2"/>
        <v>1278000</v>
      </c>
      <c r="F15" s="15">
        <f t="shared" si="2"/>
        <v>1200000</v>
      </c>
      <c r="G15" s="15">
        <f t="shared" si="2"/>
        <v>2478000</v>
      </c>
      <c r="H15" s="15"/>
      <c r="I15" s="15"/>
      <c r="J15" s="15"/>
      <c r="K15" s="15">
        <f t="shared" si="3"/>
        <v>88332000</v>
      </c>
    </row>
    <row r="16" spans="1:11" ht="15.75" customHeight="1" x14ac:dyDescent="0.25">
      <c r="A16" s="16">
        <f t="shared" si="0"/>
        <v>7</v>
      </c>
      <c r="B16" s="17">
        <f t="shared" si="1"/>
        <v>88332000</v>
      </c>
      <c r="C16" s="12" t="s">
        <v>27</v>
      </c>
      <c r="D16" s="13" t="s">
        <v>29</v>
      </c>
      <c r="E16" s="14">
        <f t="shared" si="2"/>
        <v>1278000</v>
      </c>
      <c r="F16" s="15">
        <f t="shared" si="2"/>
        <v>1200000</v>
      </c>
      <c r="G16" s="15">
        <f t="shared" si="2"/>
        <v>2478000</v>
      </c>
      <c r="H16" s="15"/>
      <c r="I16" s="15"/>
      <c r="J16" s="15"/>
      <c r="K16" s="15">
        <f t="shared" si="3"/>
        <v>87054000</v>
      </c>
    </row>
    <row r="17" spans="1:11" ht="15.75" customHeight="1" x14ac:dyDescent="0.25">
      <c r="A17" s="16">
        <f t="shared" si="0"/>
        <v>8</v>
      </c>
      <c r="B17" s="17">
        <f t="shared" si="1"/>
        <v>87054000</v>
      </c>
      <c r="C17" s="12" t="s">
        <v>19</v>
      </c>
      <c r="D17" s="13" t="s">
        <v>29</v>
      </c>
      <c r="E17" s="14">
        <f t="shared" si="2"/>
        <v>1278000</v>
      </c>
      <c r="F17" s="15">
        <f t="shared" si="2"/>
        <v>1200000</v>
      </c>
      <c r="G17" s="15">
        <f t="shared" si="2"/>
        <v>2478000</v>
      </c>
      <c r="H17" s="15">
        <v>10000000</v>
      </c>
      <c r="I17" s="15"/>
      <c r="J17" s="15"/>
      <c r="K17" s="15">
        <f t="shared" si="3"/>
        <v>75776000</v>
      </c>
    </row>
    <row r="18" spans="1:11" ht="15.75" customHeight="1" x14ac:dyDescent="0.25">
      <c r="A18" s="16">
        <f t="shared" si="0"/>
        <v>9</v>
      </c>
      <c r="B18" s="17">
        <f t="shared" si="1"/>
        <v>75776000</v>
      </c>
      <c r="C18" s="12" t="s">
        <v>20</v>
      </c>
      <c r="D18" s="13" t="s">
        <v>29</v>
      </c>
      <c r="E18" s="14">
        <f t="shared" si="2"/>
        <v>1278000</v>
      </c>
      <c r="F18" s="15">
        <f t="shared" si="2"/>
        <v>1200000</v>
      </c>
      <c r="G18" s="15">
        <f t="shared" si="2"/>
        <v>2478000</v>
      </c>
      <c r="H18" s="15"/>
      <c r="I18" s="15">
        <v>4000000</v>
      </c>
      <c r="J18" s="15"/>
      <c r="K18" s="15">
        <f t="shared" si="3"/>
        <v>70498000</v>
      </c>
    </row>
    <row r="19" spans="1:11" ht="15.75" customHeight="1" x14ac:dyDescent="0.25">
      <c r="A19" s="16">
        <f t="shared" si="0"/>
        <v>10</v>
      </c>
      <c r="B19" s="17">
        <f t="shared" si="1"/>
        <v>70498000</v>
      </c>
      <c r="C19" s="12" t="s">
        <v>21</v>
      </c>
      <c r="D19" s="13" t="s">
        <v>29</v>
      </c>
      <c r="E19" s="14">
        <f t="shared" si="2"/>
        <v>1278000</v>
      </c>
      <c r="F19" s="15">
        <f t="shared" si="2"/>
        <v>1200000</v>
      </c>
      <c r="G19" s="15">
        <f t="shared" si="2"/>
        <v>2478000</v>
      </c>
      <c r="H19" s="31"/>
      <c r="I19" s="15"/>
      <c r="J19" s="15"/>
      <c r="K19" s="15">
        <f t="shared" si="3"/>
        <v>69220000</v>
      </c>
    </row>
    <row r="20" spans="1:11" ht="15.75" customHeight="1" x14ac:dyDescent="0.25">
      <c r="A20" s="16">
        <f t="shared" si="0"/>
        <v>11</v>
      </c>
      <c r="B20" s="17">
        <f t="shared" si="1"/>
        <v>69220000</v>
      </c>
      <c r="C20" s="30" t="s">
        <v>22</v>
      </c>
      <c r="D20" s="41" t="s">
        <v>29</v>
      </c>
      <c r="E20" s="14">
        <f t="shared" si="2"/>
        <v>1278000</v>
      </c>
      <c r="F20" s="15">
        <f t="shared" si="2"/>
        <v>1200000</v>
      </c>
      <c r="G20" s="15">
        <f t="shared" si="2"/>
        <v>2478000</v>
      </c>
      <c r="H20" s="15"/>
      <c r="I20" s="15"/>
      <c r="J20" s="15"/>
      <c r="K20" s="15">
        <f t="shared" si="3"/>
        <v>67942000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67942000</v>
      </c>
      <c r="C21" s="12" t="s">
        <v>23</v>
      </c>
      <c r="D21" s="13" t="s">
        <v>29</v>
      </c>
      <c r="E21" s="14">
        <f t="shared" si="2"/>
        <v>1278000</v>
      </c>
      <c r="F21" s="32">
        <f t="shared" si="2"/>
        <v>1200000</v>
      </c>
      <c r="G21" s="32">
        <f t="shared" si="2"/>
        <v>2478000</v>
      </c>
      <c r="H21" s="32"/>
      <c r="I21" s="32"/>
      <c r="J21" s="32"/>
      <c r="K21" s="15">
        <f t="shared" si="3"/>
        <v>66664000</v>
      </c>
    </row>
    <row r="22" spans="1:11" ht="15.75" customHeight="1" x14ac:dyDescent="0.25">
      <c r="A22" s="16">
        <f t="shared" si="0"/>
        <v>13</v>
      </c>
      <c r="B22" s="17">
        <f t="shared" si="1"/>
        <v>66664000</v>
      </c>
      <c r="C22" s="12" t="s">
        <v>24</v>
      </c>
      <c r="D22" s="13" t="s">
        <v>29</v>
      </c>
      <c r="E22" s="14">
        <f t="shared" si="2"/>
        <v>1278000</v>
      </c>
      <c r="F22" s="15">
        <f t="shared" si="2"/>
        <v>1200000</v>
      </c>
      <c r="G22" s="15">
        <f t="shared" si="2"/>
        <v>2478000</v>
      </c>
      <c r="H22" s="15"/>
      <c r="I22" s="15"/>
      <c r="J22" s="15"/>
      <c r="K22" s="15">
        <f t="shared" si="3"/>
        <v>65386000</v>
      </c>
    </row>
    <row r="23" spans="1:11" ht="15.75" customHeight="1" x14ac:dyDescent="0.25">
      <c r="A23" s="16">
        <f t="shared" si="0"/>
        <v>14</v>
      </c>
      <c r="B23" s="17">
        <f t="shared" si="1"/>
        <v>65386000</v>
      </c>
      <c r="C23" s="35" t="s">
        <v>25</v>
      </c>
      <c r="D23" s="36" t="s">
        <v>29</v>
      </c>
      <c r="E23" s="14">
        <f t="shared" si="2"/>
        <v>1278000</v>
      </c>
      <c r="F23" s="15">
        <f t="shared" si="2"/>
        <v>1200000</v>
      </c>
      <c r="G23" s="15">
        <f t="shared" si="2"/>
        <v>2478000</v>
      </c>
      <c r="H23" s="15"/>
      <c r="I23" s="15"/>
      <c r="J23" s="15"/>
      <c r="K23" s="15">
        <f t="shared" si="3"/>
        <v>64108000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64108000</v>
      </c>
      <c r="C24" s="12" t="s">
        <v>26</v>
      </c>
      <c r="D24" s="13" t="s">
        <v>29</v>
      </c>
      <c r="E24" s="14">
        <f t="shared" si="2"/>
        <v>1278000</v>
      </c>
      <c r="F24" s="37">
        <f t="shared" si="2"/>
        <v>1200000</v>
      </c>
      <c r="G24" s="37">
        <f t="shared" si="2"/>
        <v>2478000</v>
      </c>
      <c r="H24" s="37"/>
      <c r="I24" s="37"/>
      <c r="J24" s="37"/>
      <c r="K24" s="15">
        <f t="shared" si="3"/>
        <v>62830000</v>
      </c>
    </row>
    <row r="25" spans="1:11" ht="15.75" customHeight="1" x14ac:dyDescent="0.25">
      <c r="A25" s="16">
        <f t="shared" si="0"/>
        <v>16</v>
      </c>
      <c r="B25" s="17">
        <f t="shared" si="1"/>
        <v>62830000</v>
      </c>
      <c r="C25" s="12" t="s">
        <v>16</v>
      </c>
      <c r="D25" s="13" t="s">
        <v>29</v>
      </c>
      <c r="E25" s="14">
        <f t="shared" si="2"/>
        <v>1278000</v>
      </c>
      <c r="F25" s="15">
        <f t="shared" si="2"/>
        <v>1200000</v>
      </c>
      <c r="G25" s="15">
        <f t="shared" si="2"/>
        <v>2478000</v>
      </c>
      <c r="H25" s="15"/>
      <c r="I25" s="15"/>
      <c r="J25" s="15">
        <v>4000000</v>
      </c>
      <c r="K25" s="15">
        <f t="shared" si="3"/>
        <v>57552000</v>
      </c>
    </row>
    <row r="26" spans="1:11" ht="15.75" customHeight="1" x14ac:dyDescent="0.25">
      <c r="A26" s="16">
        <f t="shared" si="0"/>
        <v>17</v>
      </c>
      <c r="B26" s="17">
        <f t="shared" si="1"/>
        <v>57552000</v>
      </c>
      <c r="C26" s="12" t="s">
        <v>17</v>
      </c>
      <c r="D26" s="13" t="s">
        <v>30</v>
      </c>
      <c r="E26" s="14">
        <f t="shared" si="2"/>
        <v>1278000</v>
      </c>
      <c r="F26" s="15">
        <f t="shared" si="2"/>
        <v>1200000</v>
      </c>
      <c r="G26" s="15">
        <f t="shared" si="2"/>
        <v>2478000</v>
      </c>
      <c r="H26" s="15"/>
      <c r="I26" s="15"/>
      <c r="J26" s="15"/>
      <c r="K26" s="15">
        <f t="shared" si="3"/>
        <v>56274000</v>
      </c>
    </row>
    <row r="27" spans="1:11" ht="15.75" customHeight="1" x14ac:dyDescent="0.25">
      <c r="A27" s="16">
        <f t="shared" si="0"/>
        <v>18</v>
      </c>
      <c r="B27" s="17">
        <f t="shared" si="1"/>
        <v>56274000</v>
      </c>
      <c r="C27" s="12" t="s">
        <v>18</v>
      </c>
      <c r="D27" s="13" t="s">
        <v>30</v>
      </c>
      <c r="E27" s="14">
        <f t="shared" ref="E27:G42" si="4">+E26</f>
        <v>1278000</v>
      </c>
      <c r="F27" s="15">
        <f t="shared" si="4"/>
        <v>1200000</v>
      </c>
      <c r="G27" s="15">
        <f t="shared" si="4"/>
        <v>2478000</v>
      </c>
      <c r="H27" s="15"/>
      <c r="I27" s="15"/>
      <c r="J27" s="15"/>
      <c r="K27" s="15">
        <f t="shared" si="3"/>
        <v>54996000</v>
      </c>
    </row>
    <row r="28" spans="1:11" ht="15.75" customHeight="1" x14ac:dyDescent="0.25">
      <c r="A28" s="16">
        <f t="shared" si="0"/>
        <v>19</v>
      </c>
      <c r="B28" s="17">
        <f t="shared" si="1"/>
        <v>54996000</v>
      </c>
      <c r="C28" s="12" t="s">
        <v>27</v>
      </c>
      <c r="D28" s="13" t="s">
        <v>30</v>
      </c>
      <c r="E28" s="14">
        <f t="shared" si="4"/>
        <v>1278000</v>
      </c>
      <c r="F28" s="15">
        <f t="shared" si="4"/>
        <v>1200000</v>
      </c>
      <c r="G28" s="15">
        <f t="shared" si="4"/>
        <v>2478000</v>
      </c>
      <c r="H28" s="15"/>
      <c r="I28" s="15"/>
      <c r="J28" s="15"/>
      <c r="K28" s="15">
        <f t="shared" si="3"/>
        <v>53718000</v>
      </c>
    </row>
    <row r="29" spans="1:11" ht="15.75" customHeight="1" x14ac:dyDescent="0.25">
      <c r="A29" s="16">
        <f t="shared" si="0"/>
        <v>20</v>
      </c>
      <c r="B29" s="17">
        <f t="shared" si="1"/>
        <v>53718000</v>
      </c>
      <c r="C29" s="12" t="s">
        <v>19</v>
      </c>
      <c r="D29" s="13" t="s">
        <v>30</v>
      </c>
      <c r="E29" s="14">
        <f t="shared" si="4"/>
        <v>1278000</v>
      </c>
      <c r="F29" s="15">
        <f t="shared" si="4"/>
        <v>1200000</v>
      </c>
      <c r="G29" s="15">
        <f t="shared" si="4"/>
        <v>2478000</v>
      </c>
      <c r="H29" s="15">
        <v>10000000</v>
      </c>
      <c r="I29" s="15"/>
      <c r="J29" s="15"/>
      <c r="K29" s="15">
        <f t="shared" si="3"/>
        <v>42440000</v>
      </c>
    </row>
    <row r="30" spans="1:11" ht="15.75" customHeight="1" x14ac:dyDescent="0.25">
      <c r="A30" s="16">
        <f t="shared" si="0"/>
        <v>21</v>
      </c>
      <c r="B30" s="17">
        <f t="shared" si="1"/>
        <v>42440000</v>
      </c>
      <c r="C30" s="12" t="s">
        <v>20</v>
      </c>
      <c r="D30" s="13" t="s">
        <v>30</v>
      </c>
      <c r="E30" s="14">
        <f t="shared" si="4"/>
        <v>1278000</v>
      </c>
      <c r="F30" s="15">
        <f t="shared" si="4"/>
        <v>1200000</v>
      </c>
      <c r="G30" s="15">
        <f t="shared" si="4"/>
        <v>2478000</v>
      </c>
      <c r="H30" s="15"/>
      <c r="I30" s="15">
        <v>4000000</v>
      </c>
      <c r="J30" s="15"/>
      <c r="K30" s="15">
        <f t="shared" si="3"/>
        <v>37162000</v>
      </c>
    </row>
    <row r="31" spans="1:11" ht="15.75" customHeight="1" x14ac:dyDescent="0.25">
      <c r="A31" s="16">
        <f t="shared" si="0"/>
        <v>22</v>
      </c>
      <c r="B31" s="17">
        <f t="shared" si="1"/>
        <v>37162000</v>
      </c>
      <c r="C31" s="12" t="s">
        <v>21</v>
      </c>
      <c r="D31" s="13" t="s">
        <v>30</v>
      </c>
      <c r="E31" s="14">
        <f t="shared" si="4"/>
        <v>1278000</v>
      </c>
      <c r="F31" s="15">
        <f t="shared" si="4"/>
        <v>1200000</v>
      </c>
      <c r="G31" s="15">
        <f t="shared" si="4"/>
        <v>2478000</v>
      </c>
      <c r="H31" s="31"/>
      <c r="I31" s="15"/>
      <c r="J31" s="15"/>
      <c r="K31" s="15">
        <f t="shared" si="3"/>
        <v>35884000</v>
      </c>
    </row>
    <row r="32" spans="1:11" ht="15.75" customHeight="1" x14ac:dyDescent="0.25">
      <c r="A32" s="16">
        <f t="shared" si="0"/>
        <v>23</v>
      </c>
      <c r="B32" s="17">
        <f t="shared" si="1"/>
        <v>35884000</v>
      </c>
      <c r="C32" s="12" t="s">
        <v>22</v>
      </c>
      <c r="D32" s="13" t="s">
        <v>30</v>
      </c>
      <c r="E32" s="14">
        <f t="shared" si="4"/>
        <v>1278000</v>
      </c>
      <c r="F32" s="15">
        <f t="shared" si="4"/>
        <v>1200000</v>
      </c>
      <c r="G32" s="15">
        <f t="shared" si="4"/>
        <v>2478000</v>
      </c>
      <c r="H32" s="15"/>
      <c r="I32" s="15"/>
      <c r="J32" s="15"/>
      <c r="K32" s="15">
        <f t="shared" si="3"/>
        <v>34606000</v>
      </c>
    </row>
    <row r="33" spans="1:11" ht="15.75" customHeight="1" x14ac:dyDescent="0.25">
      <c r="A33" s="16">
        <f t="shared" si="0"/>
        <v>24</v>
      </c>
      <c r="B33" s="17">
        <f t="shared" si="1"/>
        <v>34606000</v>
      </c>
      <c r="C33" s="12" t="s">
        <v>23</v>
      </c>
      <c r="D33" s="13" t="s">
        <v>30</v>
      </c>
      <c r="E33" s="14">
        <f t="shared" si="4"/>
        <v>1278000</v>
      </c>
      <c r="F33" s="15">
        <f t="shared" si="4"/>
        <v>1200000</v>
      </c>
      <c r="G33" s="15">
        <f t="shared" si="4"/>
        <v>2478000</v>
      </c>
      <c r="H33" s="15"/>
      <c r="I33" s="15"/>
      <c r="J33" s="15"/>
      <c r="K33" s="15">
        <f t="shared" si="3"/>
        <v>33328000</v>
      </c>
    </row>
    <row r="34" spans="1:11" ht="15.75" customHeight="1" x14ac:dyDescent="0.25">
      <c r="A34" s="16">
        <f t="shared" si="0"/>
        <v>25</v>
      </c>
      <c r="B34" s="17">
        <f t="shared" si="1"/>
        <v>33328000</v>
      </c>
      <c r="C34" s="12" t="s">
        <v>24</v>
      </c>
      <c r="D34" s="13" t="s">
        <v>30</v>
      </c>
      <c r="E34" s="14">
        <f t="shared" si="4"/>
        <v>1278000</v>
      </c>
      <c r="F34" s="15">
        <f t="shared" si="4"/>
        <v>1200000</v>
      </c>
      <c r="G34" s="15">
        <f t="shared" si="4"/>
        <v>2478000</v>
      </c>
      <c r="H34" s="15"/>
      <c r="I34" s="15"/>
      <c r="J34" s="15"/>
      <c r="K34" s="15">
        <f t="shared" si="3"/>
        <v>32050000</v>
      </c>
    </row>
    <row r="35" spans="1:11" ht="15.75" customHeight="1" x14ac:dyDescent="0.25">
      <c r="A35" s="16">
        <f t="shared" si="0"/>
        <v>26</v>
      </c>
      <c r="B35" s="17">
        <f t="shared" si="1"/>
        <v>32050000</v>
      </c>
      <c r="C35" s="12" t="s">
        <v>25</v>
      </c>
      <c r="D35" s="13" t="s">
        <v>30</v>
      </c>
      <c r="E35" s="14">
        <f t="shared" si="4"/>
        <v>1278000</v>
      </c>
      <c r="F35" s="15">
        <f t="shared" si="4"/>
        <v>1200000</v>
      </c>
      <c r="G35" s="15">
        <f t="shared" si="4"/>
        <v>2478000</v>
      </c>
      <c r="H35" s="15"/>
      <c r="I35" s="15"/>
      <c r="J35" s="15"/>
      <c r="K35" s="15">
        <f t="shared" si="3"/>
        <v>30772000</v>
      </c>
    </row>
    <row r="36" spans="1:11" ht="15.75" customHeight="1" x14ac:dyDescent="0.25">
      <c r="A36" s="16">
        <f t="shared" si="0"/>
        <v>27</v>
      </c>
      <c r="B36" s="17">
        <f t="shared" si="1"/>
        <v>30772000</v>
      </c>
      <c r="C36" s="12" t="s">
        <v>26</v>
      </c>
      <c r="D36" s="13" t="s">
        <v>30</v>
      </c>
      <c r="E36" s="14">
        <f t="shared" si="4"/>
        <v>1278000</v>
      </c>
      <c r="F36" s="15">
        <f t="shared" si="4"/>
        <v>1200000</v>
      </c>
      <c r="G36" s="15">
        <f t="shared" si="4"/>
        <v>2478000</v>
      </c>
      <c r="H36" s="15"/>
      <c r="I36" s="15"/>
      <c r="J36" s="15"/>
      <c r="K36" s="15">
        <f t="shared" si="3"/>
        <v>29494000</v>
      </c>
    </row>
    <row r="37" spans="1:11" ht="15.75" customHeight="1" x14ac:dyDescent="0.25">
      <c r="A37" s="16">
        <f t="shared" si="0"/>
        <v>28</v>
      </c>
      <c r="B37" s="17">
        <f t="shared" si="1"/>
        <v>29494000</v>
      </c>
      <c r="C37" s="12" t="s">
        <v>16</v>
      </c>
      <c r="D37" s="13" t="s">
        <v>30</v>
      </c>
      <c r="E37" s="14">
        <f t="shared" si="4"/>
        <v>1278000</v>
      </c>
      <c r="F37" s="15">
        <f t="shared" si="4"/>
        <v>1200000</v>
      </c>
      <c r="G37" s="15">
        <f t="shared" si="4"/>
        <v>2478000</v>
      </c>
      <c r="H37" s="15"/>
      <c r="I37" s="15"/>
      <c r="J37" s="15">
        <v>4000000</v>
      </c>
      <c r="K37" s="15">
        <f t="shared" si="3"/>
        <v>24216000</v>
      </c>
    </row>
    <row r="38" spans="1:11" ht="15.75" customHeight="1" x14ac:dyDescent="0.25">
      <c r="A38" s="16">
        <f t="shared" si="0"/>
        <v>29</v>
      </c>
      <c r="B38" s="17">
        <f t="shared" si="1"/>
        <v>24216000</v>
      </c>
      <c r="C38" s="12" t="s">
        <v>17</v>
      </c>
      <c r="D38" s="13" t="s">
        <v>31</v>
      </c>
      <c r="E38" s="14">
        <f t="shared" si="4"/>
        <v>1278000</v>
      </c>
      <c r="F38" s="15">
        <f t="shared" si="4"/>
        <v>1200000</v>
      </c>
      <c r="G38" s="15">
        <f t="shared" si="4"/>
        <v>2478000</v>
      </c>
      <c r="H38" s="15"/>
      <c r="I38" s="15"/>
      <c r="J38" s="15"/>
      <c r="K38" s="15">
        <f t="shared" si="3"/>
        <v>22938000</v>
      </c>
    </row>
    <row r="39" spans="1:11" ht="15.75" customHeight="1" x14ac:dyDescent="0.25">
      <c r="A39" s="16">
        <f t="shared" si="0"/>
        <v>30</v>
      </c>
      <c r="B39" s="17">
        <f t="shared" si="1"/>
        <v>22938000</v>
      </c>
      <c r="C39" s="12" t="s">
        <v>18</v>
      </c>
      <c r="D39" s="13" t="s">
        <v>31</v>
      </c>
      <c r="E39" s="14">
        <f t="shared" si="4"/>
        <v>1278000</v>
      </c>
      <c r="F39" s="15">
        <f t="shared" si="4"/>
        <v>1200000</v>
      </c>
      <c r="G39" s="15">
        <f t="shared" si="4"/>
        <v>2478000</v>
      </c>
      <c r="H39" s="15"/>
      <c r="I39" s="15"/>
      <c r="J39" s="15"/>
      <c r="K39" s="15">
        <f t="shared" si="3"/>
        <v>21660000</v>
      </c>
    </row>
    <row r="40" spans="1:11" ht="15.75" customHeight="1" x14ac:dyDescent="0.25">
      <c r="A40" s="16">
        <f t="shared" si="0"/>
        <v>31</v>
      </c>
      <c r="B40" s="17">
        <f t="shared" si="1"/>
        <v>21660000</v>
      </c>
      <c r="C40" s="12" t="s">
        <v>27</v>
      </c>
      <c r="D40" s="13" t="s">
        <v>31</v>
      </c>
      <c r="E40" s="14">
        <f t="shared" si="4"/>
        <v>1278000</v>
      </c>
      <c r="F40" s="15">
        <f t="shared" si="4"/>
        <v>1200000</v>
      </c>
      <c r="G40" s="15">
        <f t="shared" si="4"/>
        <v>2478000</v>
      </c>
      <c r="H40" s="15"/>
      <c r="I40" s="15"/>
      <c r="J40" s="15"/>
      <c r="K40" s="15">
        <f t="shared" si="3"/>
        <v>20382000</v>
      </c>
    </row>
    <row r="41" spans="1:11" ht="15.75" customHeight="1" x14ac:dyDescent="0.25">
      <c r="A41" s="16">
        <f t="shared" si="0"/>
        <v>32</v>
      </c>
      <c r="B41" s="17">
        <f t="shared" si="1"/>
        <v>20382000</v>
      </c>
      <c r="C41" s="12" t="s">
        <v>19</v>
      </c>
      <c r="D41" s="13" t="s">
        <v>31</v>
      </c>
      <c r="E41" s="14">
        <f t="shared" si="4"/>
        <v>1278000</v>
      </c>
      <c r="F41" s="15">
        <f t="shared" si="4"/>
        <v>1200000</v>
      </c>
      <c r="G41" s="15">
        <f t="shared" si="4"/>
        <v>2478000</v>
      </c>
      <c r="H41" s="15">
        <v>10000000</v>
      </c>
      <c r="I41" s="15"/>
      <c r="J41" s="15"/>
      <c r="K41" s="15">
        <f t="shared" si="3"/>
        <v>9104000</v>
      </c>
    </row>
    <row r="42" spans="1:11" ht="15.75" customHeight="1" x14ac:dyDescent="0.25">
      <c r="A42" s="16">
        <f t="shared" si="0"/>
        <v>33</v>
      </c>
      <c r="B42" s="17">
        <f t="shared" si="1"/>
        <v>9104000</v>
      </c>
      <c r="C42" s="12" t="s">
        <v>20</v>
      </c>
      <c r="D42" s="13" t="s">
        <v>31</v>
      </c>
      <c r="E42" s="14">
        <f t="shared" si="4"/>
        <v>1278000</v>
      </c>
      <c r="F42" s="15">
        <f t="shared" si="4"/>
        <v>1200000</v>
      </c>
      <c r="G42" s="15">
        <f t="shared" si="4"/>
        <v>2478000</v>
      </c>
      <c r="H42" s="15"/>
      <c r="I42" s="15">
        <v>4000000</v>
      </c>
      <c r="J42" s="15"/>
      <c r="K42" s="15">
        <f t="shared" si="3"/>
        <v>3826000</v>
      </c>
    </row>
    <row r="43" spans="1:11" ht="15.75" customHeight="1" x14ac:dyDescent="0.25">
      <c r="A43" s="16">
        <f t="shared" si="0"/>
        <v>34</v>
      </c>
      <c r="B43" s="17">
        <f t="shared" si="1"/>
        <v>3826000</v>
      </c>
      <c r="C43" s="30" t="s">
        <v>21</v>
      </c>
      <c r="D43" s="13" t="s">
        <v>31</v>
      </c>
      <c r="E43" s="14">
        <f t="shared" ref="E43:G57" si="5">+E42</f>
        <v>1278000</v>
      </c>
      <c r="F43" s="15">
        <f t="shared" si="5"/>
        <v>1200000</v>
      </c>
      <c r="G43" s="15">
        <f t="shared" si="5"/>
        <v>2478000</v>
      </c>
      <c r="H43" s="31"/>
      <c r="I43" s="15"/>
      <c r="J43" s="15"/>
      <c r="K43" s="15">
        <f t="shared" si="3"/>
        <v>2548000</v>
      </c>
    </row>
    <row r="44" spans="1:11" ht="15.75" customHeight="1" x14ac:dyDescent="0.25">
      <c r="A44" s="16">
        <f t="shared" si="0"/>
        <v>35</v>
      </c>
      <c r="B44" s="17">
        <f t="shared" si="1"/>
        <v>2548000</v>
      </c>
      <c r="C44" s="30" t="s">
        <v>22</v>
      </c>
      <c r="D44" s="41" t="s">
        <v>31</v>
      </c>
      <c r="E44" s="14">
        <f t="shared" si="5"/>
        <v>1278000</v>
      </c>
      <c r="F44" s="15">
        <f t="shared" si="5"/>
        <v>1200000</v>
      </c>
      <c r="G44" s="15">
        <f t="shared" si="5"/>
        <v>2478000</v>
      </c>
      <c r="H44" s="15"/>
      <c r="I44" s="15"/>
      <c r="J44" s="15"/>
      <c r="K44" s="15">
        <f t="shared" si="3"/>
        <v>1270000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1270000</v>
      </c>
      <c r="C45" s="12" t="s">
        <v>23</v>
      </c>
      <c r="D45" s="13" t="s">
        <v>31</v>
      </c>
      <c r="E45" s="14">
        <f t="shared" si="5"/>
        <v>1278000</v>
      </c>
      <c r="F45" s="32">
        <f t="shared" si="5"/>
        <v>1200000</v>
      </c>
      <c r="G45" s="32">
        <f t="shared" si="5"/>
        <v>2478000</v>
      </c>
      <c r="H45" s="32"/>
      <c r="I45" s="32"/>
      <c r="J45" s="32"/>
      <c r="K45" s="15">
        <f t="shared" si="3"/>
        <v>-8000</v>
      </c>
    </row>
    <row r="46" spans="1:11" ht="15.75" x14ac:dyDescent="0.25">
      <c r="A46" s="16">
        <f t="shared" si="0"/>
        <v>37</v>
      </c>
      <c r="B46" s="17">
        <f t="shared" si="1"/>
        <v>-8000</v>
      </c>
      <c r="C46" s="12" t="s">
        <v>24</v>
      </c>
      <c r="D46" s="13" t="s">
        <v>31</v>
      </c>
      <c r="E46" s="14">
        <f t="shared" si="5"/>
        <v>1278000</v>
      </c>
      <c r="F46" s="15">
        <f t="shared" si="5"/>
        <v>1200000</v>
      </c>
      <c r="G46" s="15">
        <f t="shared" si="5"/>
        <v>2478000</v>
      </c>
      <c r="H46" s="15"/>
      <c r="I46" s="15"/>
      <c r="J46" s="15"/>
      <c r="K46" s="15">
        <f t="shared" si="3"/>
        <v>-1286000</v>
      </c>
    </row>
    <row r="47" spans="1:11" ht="15.75" x14ac:dyDescent="0.25">
      <c r="A47" s="16">
        <f t="shared" si="0"/>
        <v>38</v>
      </c>
      <c r="B47" s="17">
        <f t="shared" si="1"/>
        <v>-1286000</v>
      </c>
      <c r="C47" s="12" t="s">
        <v>25</v>
      </c>
      <c r="D47" s="13" t="s">
        <v>31</v>
      </c>
      <c r="E47" s="14">
        <f t="shared" si="5"/>
        <v>1278000</v>
      </c>
      <c r="F47" s="15">
        <f t="shared" si="5"/>
        <v>1200000</v>
      </c>
      <c r="G47" s="15">
        <f t="shared" si="5"/>
        <v>2478000</v>
      </c>
      <c r="H47" s="15"/>
      <c r="I47" s="15"/>
      <c r="J47" s="15"/>
      <c r="K47" s="15">
        <f t="shared" si="3"/>
        <v>-2564000</v>
      </c>
    </row>
    <row r="48" spans="1:11" ht="15.75" x14ac:dyDescent="0.25">
      <c r="A48" s="16">
        <f t="shared" si="0"/>
        <v>39</v>
      </c>
      <c r="B48" s="17">
        <f t="shared" si="1"/>
        <v>-2564000</v>
      </c>
      <c r="C48" s="12" t="s">
        <v>26</v>
      </c>
      <c r="D48" s="13" t="s">
        <v>31</v>
      </c>
      <c r="E48" s="14">
        <f t="shared" si="5"/>
        <v>1278000</v>
      </c>
      <c r="F48" s="15">
        <f t="shared" si="5"/>
        <v>1200000</v>
      </c>
      <c r="G48" s="15">
        <f t="shared" si="5"/>
        <v>2478000</v>
      </c>
      <c r="H48" s="15"/>
      <c r="I48" s="15"/>
      <c r="J48" s="15"/>
      <c r="K48" s="15">
        <f t="shared" si="3"/>
        <v>-3842000</v>
      </c>
    </row>
    <row r="49" spans="1:11" ht="15.75" x14ac:dyDescent="0.25">
      <c r="A49" s="16">
        <f t="shared" si="0"/>
        <v>40</v>
      </c>
      <c r="B49" s="17">
        <f t="shared" si="1"/>
        <v>-3842000</v>
      </c>
      <c r="C49" s="12" t="s">
        <v>16</v>
      </c>
      <c r="D49" s="13" t="s">
        <v>31</v>
      </c>
      <c r="E49" s="14">
        <f t="shared" si="5"/>
        <v>1278000</v>
      </c>
      <c r="F49" s="15">
        <f t="shared" si="5"/>
        <v>1200000</v>
      </c>
      <c r="G49" s="15">
        <f t="shared" si="5"/>
        <v>2478000</v>
      </c>
      <c r="H49" s="15"/>
      <c r="I49" s="15"/>
      <c r="J49" s="15">
        <v>4000000</v>
      </c>
      <c r="K49" s="15">
        <f t="shared" si="3"/>
        <v>-9120000</v>
      </c>
    </row>
    <row r="50" spans="1:11" ht="15.75" x14ac:dyDescent="0.25">
      <c r="A50" s="16">
        <f t="shared" si="0"/>
        <v>41</v>
      </c>
      <c r="B50" s="17">
        <f t="shared" si="1"/>
        <v>-9120000</v>
      </c>
      <c r="C50" s="12" t="s">
        <v>17</v>
      </c>
      <c r="D50" s="13" t="s">
        <v>36</v>
      </c>
      <c r="E50" s="14">
        <f t="shared" si="5"/>
        <v>1278000</v>
      </c>
      <c r="F50" s="15">
        <f t="shared" si="5"/>
        <v>1200000</v>
      </c>
      <c r="G50" s="15">
        <f t="shared" si="5"/>
        <v>2478000</v>
      </c>
      <c r="H50" s="15"/>
      <c r="I50" s="15"/>
      <c r="J50" s="15"/>
      <c r="K50" s="15">
        <f t="shared" si="3"/>
        <v>-10398000</v>
      </c>
    </row>
    <row r="51" spans="1:11" ht="15.75" x14ac:dyDescent="0.25">
      <c r="A51" s="16">
        <f t="shared" si="0"/>
        <v>42</v>
      </c>
      <c r="B51" s="17">
        <f t="shared" si="1"/>
        <v>-10398000</v>
      </c>
      <c r="C51" s="12" t="s">
        <v>18</v>
      </c>
      <c r="D51" s="13" t="s">
        <v>36</v>
      </c>
      <c r="E51" s="14">
        <f t="shared" si="5"/>
        <v>1278000</v>
      </c>
      <c r="F51" s="15">
        <f t="shared" si="5"/>
        <v>1200000</v>
      </c>
      <c r="G51" s="15">
        <f t="shared" si="5"/>
        <v>2478000</v>
      </c>
      <c r="H51" s="15"/>
      <c r="I51" s="15"/>
      <c r="J51" s="15"/>
      <c r="K51" s="15">
        <f t="shared" si="3"/>
        <v>-11676000</v>
      </c>
    </row>
    <row r="52" spans="1:11" ht="15.75" x14ac:dyDescent="0.25">
      <c r="A52" s="16">
        <f t="shared" si="0"/>
        <v>43</v>
      </c>
      <c r="B52" s="17">
        <f t="shared" si="1"/>
        <v>-11676000</v>
      </c>
      <c r="C52" s="12" t="s">
        <v>27</v>
      </c>
      <c r="D52" s="13" t="s">
        <v>36</v>
      </c>
      <c r="E52" s="14">
        <f t="shared" si="5"/>
        <v>1278000</v>
      </c>
      <c r="F52" s="15">
        <f t="shared" si="5"/>
        <v>1200000</v>
      </c>
      <c r="G52" s="15">
        <f t="shared" si="5"/>
        <v>2478000</v>
      </c>
      <c r="H52" s="15"/>
      <c r="I52" s="15"/>
      <c r="J52" s="15"/>
      <c r="K52" s="15">
        <f t="shared" si="3"/>
        <v>-12954000</v>
      </c>
    </row>
    <row r="53" spans="1:11" ht="15.75" x14ac:dyDescent="0.25">
      <c r="A53" s="16">
        <f t="shared" si="0"/>
        <v>44</v>
      </c>
      <c r="B53" s="17">
        <f t="shared" si="1"/>
        <v>-12954000</v>
      </c>
      <c r="C53" s="12" t="s">
        <v>19</v>
      </c>
      <c r="D53" s="13" t="s">
        <v>36</v>
      </c>
      <c r="E53" s="14">
        <f t="shared" si="5"/>
        <v>1278000</v>
      </c>
      <c r="F53" s="15">
        <f t="shared" si="5"/>
        <v>1200000</v>
      </c>
      <c r="G53" s="15">
        <f t="shared" si="5"/>
        <v>2478000</v>
      </c>
      <c r="H53" s="15">
        <v>10000000</v>
      </c>
      <c r="I53" s="15"/>
      <c r="J53" s="15"/>
      <c r="K53" s="15">
        <f t="shared" si="3"/>
        <v>-24232000</v>
      </c>
    </row>
    <row r="54" spans="1:11" ht="15.75" x14ac:dyDescent="0.25">
      <c r="A54" s="16">
        <f t="shared" si="0"/>
        <v>45</v>
      </c>
      <c r="B54" s="17">
        <f t="shared" si="1"/>
        <v>-24232000</v>
      </c>
      <c r="C54" s="12" t="s">
        <v>20</v>
      </c>
      <c r="D54" s="13" t="s">
        <v>36</v>
      </c>
      <c r="E54" s="14">
        <f t="shared" si="5"/>
        <v>1278000</v>
      </c>
      <c r="F54" s="15">
        <f t="shared" si="5"/>
        <v>1200000</v>
      </c>
      <c r="G54" s="15">
        <f t="shared" si="5"/>
        <v>2478000</v>
      </c>
      <c r="H54" s="15"/>
      <c r="I54" s="15">
        <v>4000000</v>
      </c>
      <c r="J54" s="15"/>
      <c r="K54" s="15">
        <f t="shared" si="3"/>
        <v>-29510000</v>
      </c>
    </row>
    <row r="55" spans="1:11" ht="15.75" x14ac:dyDescent="0.25">
      <c r="A55" s="16">
        <f t="shared" si="0"/>
        <v>46</v>
      </c>
      <c r="B55" s="17">
        <f t="shared" si="1"/>
        <v>-29510000</v>
      </c>
      <c r="C55" s="30" t="s">
        <v>21</v>
      </c>
      <c r="D55" s="13" t="s">
        <v>36</v>
      </c>
      <c r="E55" s="14">
        <f t="shared" si="5"/>
        <v>1278000</v>
      </c>
      <c r="F55" s="15">
        <f t="shared" si="5"/>
        <v>1200000</v>
      </c>
      <c r="G55" s="15">
        <f t="shared" si="5"/>
        <v>2478000</v>
      </c>
      <c r="H55" s="31"/>
      <c r="I55" s="15"/>
      <c r="J55" s="15"/>
      <c r="K55" s="15">
        <f t="shared" si="3"/>
        <v>-30788000</v>
      </c>
    </row>
    <row r="56" spans="1:11" ht="15.75" x14ac:dyDescent="0.25">
      <c r="A56" s="16">
        <f t="shared" si="0"/>
        <v>47</v>
      </c>
      <c r="B56" s="17">
        <f t="shared" si="1"/>
        <v>-30788000</v>
      </c>
      <c r="C56" s="12" t="s">
        <v>22</v>
      </c>
      <c r="D56" s="13" t="s">
        <v>36</v>
      </c>
      <c r="E56" s="14">
        <f t="shared" si="5"/>
        <v>1278000</v>
      </c>
      <c r="F56" s="15">
        <f t="shared" si="5"/>
        <v>1200000</v>
      </c>
      <c r="G56" s="15">
        <f t="shared" si="5"/>
        <v>2478000</v>
      </c>
      <c r="H56" s="15"/>
      <c r="I56" s="15"/>
      <c r="J56" s="15"/>
      <c r="K56" s="15">
        <f t="shared" si="3"/>
        <v>-32066000</v>
      </c>
    </row>
    <row r="57" spans="1:11" ht="15.75" x14ac:dyDescent="0.25">
      <c r="A57" s="16">
        <f t="shared" si="0"/>
        <v>48</v>
      </c>
      <c r="B57" s="17">
        <f t="shared" si="1"/>
        <v>-32066000</v>
      </c>
      <c r="E57" s="14">
        <f t="shared" si="5"/>
        <v>1278000</v>
      </c>
      <c r="F57" s="15">
        <f t="shared" si="5"/>
        <v>1200000</v>
      </c>
      <c r="G57" s="15">
        <f t="shared" si="5"/>
        <v>2478000</v>
      </c>
      <c r="H57" s="15"/>
      <c r="I57" s="15"/>
      <c r="J57" s="15"/>
      <c r="K57" s="15">
        <f t="shared" si="3"/>
        <v>-33344000</v>
      </c>
    </row>
  </sheetData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47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48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f>50000000</f>
        <v>50000000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49</v>
      </c>
      <c r="B8" s="1"/>
      <c r="C8" s="1"/>
      <c r="D8" s="2">
        <v>36</v>
      </c>
      <c r="E8" s="7"/>
      <c r="F8" s="8">
        <f>+C5*C6</f>
        <v>600000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50000000</v>
      </c>
      <c r="C10" s="12" t="s">
        <v>22</v>
      </c>
      <c r="D10" s="13" t="s">
        <v>28</v>
      </c>
      <c r="E10" s="14">
        <f>1017000-F10</f>
        <v>417000</v>
      </c>
      <c r="F10" s="18">
        <v>600000</v>
      </c>
      <c r="G10" s="15">
        <f>+E10+F10</f>
        <v>1017000</v>
      </c>
      <c r="H10" s="15"/>
      <c r="I10" s="15"/>
      <c r="J10" s="15"/>
      <c r="K10" s="15">
        <f>B10-E10-H10-I10-J10</f>
        <v>49583000</v>
      </c>
    </row>
    <row r="11" spans="1:12" ht="15.75" customHeight="1" x14ac:dyDescent="0.25">
      <c r="A11" s="16">
        <f t="shared" ref="A11:A57" si="0">+A10+1</f>
        <v>2</v>
      </c>
      <c r="B11" s="17">
        <f t="shared" ref="B11:B57" si="1">+K10</f>
        <v>49583000</v>
      </c>
      <c r="C11" s="12" t="s">
        <v>23</v>
      </c>
      <c r="D11" s="13" t="s">
        <v>28</v>
      </c>
      <c r="E11" s="14">
        <f t="shared" ref="E11:E57" si="2">+E10</f>
        <v>417000</v>
      </c>
      <c r="F11" s="15">
        <f t="shared" ref="F11:F57" si="3">+F10</f>
        <v>600000</v>
      </c>
      <c r="G11" s="15">
        <f t="shared" ref="G11:G57" si="4">+G10</f>
        <v>1017000</v>
      </c>
      <c r="H11" s="15"/>
      <c r="I11" s="15"/>
      <c r="J11" s="15"/>
      <c r="K11" s="15">
        <f t="shared" ref="K11:K57" si="5">B11-E11-H11-I11-J11</f>
        <v>49166000</v>
      </c>
    </row>
    <row r="12" spans="1:12" ht="15.75" customHeight="1" x14ac:dyDescent="0.25">
      <c r="A12" s="16">
        <f t="shared" si="0"/>
        <v>3</v>
      </c>
      <c r="B12" s="17">
        <f t="shared" si="1"/>
        <v>49166000</v>
      </c>
      <c r="C12" s="12" t="s">
        <v>24</v>
      </c>
      <c r="D12" s="13" t="s">
        <v>28</v>
      </c>
      <c r="E12" s="14">
        <f t="shared" si="2"/>
        <v>417000</v>
      </c>
      <c r="F12" s="15">
        <f t="shared" si="3"/>
        <v>600000</v>
      </c>
      <c r="G12" s="15">
        <f t="shared" si="4"/>
        <v>1017000</v>
      </c>
      <c r="H12" s="15"/>
      <c r="I12" s="15"/>
      <c r="J12" s="15"/>
      <c r="K12" s="15">
        <f t="shared" si="5"/>
        <v>48749000</v>
      </c>
    </row>
    <row r="13" spans="1:12" ht="15.75" customHeight="1" x14ac:dyDescent="0.25">
      <c r="A13" s="16">
        <f t="shared" si="0"/>
        <v>4</v>
      </c>
      <c r="B13" s="17">
        <f t="shared" si="1"/>
        <v>48749000</v>
      </c>
      <c r="C13" s="12" t="s">
        <v>25</v>
      </c>
      <c r="D13" s="13" t="s">
        <v>28</v>
      </c>
      <c r="E13" s="14">
        <f t="shared" si="2"/>
        <v>417000</v>
      </c>
      <c r="F13" s="15">
        <f t="shared" si="3"/>
        <v>600000</v>
      </c>
      <c r="G13" s="15">
        <f t="shared" si="4"/>
        <v>1017000</v>
      </c>
      <c r="H13" s="15"/>
      <c r="I13" s="15"/>
      <c r="J13" s="15"/>
      <c r="K13" s="15">
        <f t="shared" si="5"/>
        <v>48332000</v>
      </c>
    </row>
    <row r="14" spans="1:12" ht="15.75" customHeight="1" x14ac:dyDescent="0.25">
      <c r="A14" s="16">
        <f t="shared" si="0"/>
        <v>5</v>
      </c>
      <c r="B14" s="17">
        <f t="shared" si="1"/>
        <v>48332000</v>
      </c>
      <c r="C14" s="12" t="s">
        <v>26</v>
      </c>
      <c r="D14" s="13" t="s">
        <v>28</v>
      </c>
      <c r="E14" s="14">
        <f t="shared" si="2"/>
        <v>417000</v>
      </c>
      <c r="F14" s="15">
        <f t="shared" si="3"/>
        <v>600000</v>
      </c>
      <c r="G14" s="15">
        <f t="shared" si="4"/>
        <v>1017000</v>
      </c>
      <c r="H14" s="15"/>
      <c r="I14" s="15"/>
      <c r="J14" s="15"/>
      <c r="K14" s="15">
        <f t="shared" si="5"/>
        <v>47915000</v>
      </c>
    </row>
    <row r="15" spans="1:12" ht="15.75" customHeight="1" x14ac:dyDescent="0.25">
      <c r="A15" s="16">
        <f t="shared" si="0"/>
        <v>6</v>
      </c>
      <c r="B15" s="17">
        <f t="shared" si="1"/>
        <v>47915000</v>
      </c>
      <c r="C15" s="12" t="s">
        <v>16</v>
      </c>
      <c r="D15" s="13" t="s">
        <v>28</v>
      </c>
      <c r="E15" s="14">
        <f t="shared" si="2"/>
        <v>417000</v>
      </c>
      <c r="F15" s="15">
        <f t="shared" si="3"/>
        <v>600000</v>
      </c>
      <c r="G15" s="15">
        <f t="shared" si="4"/>
        <v>1017000</v>
      </c>
      <c r="H15" s="15"/>
      <c r="I15" s="15"/>
      <c r="J15" s="15">
        <v>5000000</v>
      </c>
      <c r="K15" s="15">
        <f t="shared" si="5"/>
        <v>42498000</v>
      </c>
    </row>
    <row r="16" spans="1:12" ht="15.75" customHeight="1" x14ac:dyDescent="0.25">
      <c r="A16" s="16">
        <f t="shared" si="0"/>
        <v>7</v>
      </c>
      <c r="B16" s="17">
        <f t="shared" si="1"/>
        <v>42498000</v>
      </c>
      <c r="C16" s="12" t="s">
        <v>17</v>
      </c>
      <c r="D16" s="13" t="s">
        <v>29</v>
      </c>
      <c r="E16" s="14">
        <f t="shared" si="2"/>
        <v>417000</v>
      </c>
      <c r="F16" s="15">
        <f t="shared" si="3"/>
        <v>600000</v>
      </c>
      <c r="G16" s="15">
        <f t="shared" si="4"/>
        <v>1017000</v>
      </c>
      <c r="H16" s="15"/>
      <c r="I16" s="15"/>
      <c r="J16" s="15"/>
      <c r="K16" s="15">
        <f t="shared" si="5"/>
        <v>42081000</v>
      </c>
    </row>
    <row r="17" spans="1:11" ht="15.75" x14ac:dyDescent="0.25">
      <c r="A17" s="16">
        <f t="shared" si="0"/>
        <v>8</v>
      </c>
      <c r="B17" s="17">
        <f t="shared" si="1"/>
        <v>42081000</v>
      </c>
      <c r="C17" s="12" t="s">
        <v>18</v>
      </c>
      <c r="D17" s="13" t="s">
        <v>29</v>
      </c>
      <c r="E17" s="14">
        <f t="shared" si="2"/>
        <v>417000</v>
      </c>
      <c r="F17" s="15">
        <f t="shared" si="3"/>
        <v>600000</v>
      </c>
      <c r="G17" s="15">
        <f t="shared" si="4"/>
        <v>1017000</v>
      </c>
      <c r="H17" s="15"/>
      <c r="I17" s="15"/>
      <c r="J17" s="15"/>
      <c r="K17" s="15">
        <f t="shared" si="5"/>
        <v>41664000</v>
      </c>
    </row>
    <row r="18" spans="1:11" ht="15.75" x14ac:dyDescent="0.25">
      <c r="A18" s="16">
        <f t="shared" si="0"/>
        <v>9</v>
      </c>
      <c r="B18" s="17">
        <f t="shared" si="1"/>
        <v>41664000</v>
      </c>
      <c r="C18" s="12" t="s">
        <v>27</v>
      </c>
      <c r="D18" s="13" t="s">
        <v>29</v>
      </c>
      <c r="E18" s="14">
        <f t="shared" si="2"/>
        <v>417000</v>
      </c>
      <c r="F18" s="15">
        <f t="shared" si="3"/>
        <v>600000</v>
      </c>
      <c r="G18" s="15">
        <f t="shared" si="4"/>
        <v>1017000</v>
      </c>
      <c r="H18" s="15"/>
      <c r="I18" s="15"/>
      <c r="J18" s="15"/>
      <c r="K18" s="15">
        <f t="shared" si="5"/>
        <v>41247000</v>
      </c>
    </row>
    <row r="19" spans="1:11" ht="15.75" x14ac:dyDescent="0.25">
      <c r="A19" s="16">
        <f t="shared" si="0"/>
        <v>10</v>
      </c>
      <c r="B19" s="17">
        <f t="shared" si="1"/>
        <v>41247000</v>
      </c>
      <c r="C19" s="12" t="s">
        <v>19</v>
      </c>
      <c r="D19" s="13" t="s">
        <v>29</v>
      </c>
      <c r="E19" s="14">
        <f t="shared" si="2"/>
        <v>417000</v>
      </c>
      <c r="F19" s="15">
        <f t="shared" si="3"/>
        <v>600000</v>
      </c>
      <c r="G19" s="15">
        <f t="shared" si="4"/>
        <v>1017000</v>
      </c>
      <c r="H19" s="15">
        <v>10000000</v>
      </c>
      <c r="I19" s="15"/>
      <c r="J19" s="15"/>
      <c r="K19" s="15">
        <f t="shared" si="5"/>
        <v>30830000</v>
      </c>
    </row>
    <row r="20" spans="1:11" ht="15.75" x14ac:dyDescent="0.25">
      <c r="A20" s="16">
        <f t="shared" si="0"/>
        <v>11</v>
      </c>
      <c r="B20" s="17">
        <f t="shared" si="1"/>
        <v>30830000</v>
      </c>
      <c r="C20" s="12" t="s">
        <v>20</v>
      </c>
      <c r="D20" s="13" t="s">
        <v>29</v>
      </c>
      <c r="E20" s="14">
        <f t="shared" si="2"/>
        <v>417000</v>
      </c>
      <c r="F20" s="15">
        <f t="shared" si="3"/>
        <v>600000</v>
      </c>
      <c r="G20" s="15">
        <f t="shared" si="4"/>
        <v>1017000</v>
      </c>
      <c r="H20" s="15"/>
      <c r="I20" s="15">
        <v>5000000</v>
      </c>
      <c r="J20" s="15"/>
      <c r="K20" s="15">
        <f t="shared" si="5"/>
        <v>25413000</v>
      </c>
    </row>
    <row r="21" spans="1:11" ht="15.75" x14ac:dyDescent="0.25">
      <c r="A21" s="16">
        <f t="shared" si="0"/>
        <v>12</v>
      </c>
      <c r="B21" s="17">
        <f t="shared" si="1"/>
        <v>25413000</v>
      </c>
      <c r="C21" s="12" t="s">
        <v>21</v>
      </c>
      <c r="D21" s="13" t="s">
        <v>29</v>
      </c>
      <c r="E21" s="14">
        <f t="shared" si="2"/>
        <v>417000</v>
      </c>
      <c r="F21" s="15">
        <f t="shared" si="3"/>
        <v>600000</v>
      </c>
      <c r="G21" s="15">
        <f t="shared" si="4"/>
        <v>1017000</v>
      </c>
      <c r="H21" s="15"/>
      <c r="I21" s="15"/>
      <c r="J21" s="15"/>
      <c r="K21" s="15">
        <f t="shared" si="5"/>
        <v>24996000</v>
      </c>
    </row>
    <row r="22" spans="1:11" ht="15.75" x14ac:dyDescent="0.25">
      <c r="A22" s="16">
        <f t="shared" si="0"/>
        <v>13</v>
      </c>
      <c r="B22" s="17">
        <f t="shared" si="1"/>
        <v>24996000</v>
      </c>
      <c r="C22" s="12" t="s">
        <v>22</v>
      </c>
      <c r="D22" s="13" t="s">
        <v>29</v>
      </c>
      <c r="E22" s="14">
        <f t="shared" si="2"/>
        <v>417000</v>
      </c>
      <c r="F22" s="15">
        <f t="shared" si="3"/>
        <v>600000</v>
      </c>
      <c r="G22" s="15">
        <f t="shared" si="4"/>
        <v>1017000</v>
      </c>
      <c r="H22" s="15"/>
      <c r="I22" s="15"/>
      <c r="J22" s="15"/>
      <c r="K22" s="15">
        <f t="shared" si="5"/>
        <v>24579000</v>
      </c>
    </row>
    <row r="23" spans="1:11" ht="15.75" x14ac:dyDescent="0.25">
      <c r="A23" s="16">
        <f t="shared" si="0"/>
        <v>14</v>
      </c>
      <c r="B23" s="17">
        <f t="shared" si="1"/>
        <v>24579000</v>
      </c>
      <c r="C23" s="12" t="s">
        <v>23</v>
      </c>
      <c r="D23" s="13" t="s">
        <v>29</v>
      </c>
      <c r="E23" s="14">
        <f t="shared" si="2"/>
        <v>417000</v>
      </c>
      <c r="F23" s="15">
        <f t="shared" si="3"/>
        <v>600000</v>
      </c>
      <c r="G23" s="15">
        <f t="shared" si="4"/>
        <v>1017000</v>
      </c>
      <c r="H23" s="15"/>
      <c r="I23" s="15"/>
      <c r="J23" s="15"/>
      <c r="K23" s="15">
        <f t="shared" si="5"/>
        <v>24162000</v>
      </c>
    </row>
    <row r="24" spans="1:11" ht="15.75" x14ac:dyDescent="0.25">
      <c r="A24" s="16">
        <f t="shared" si="0"/>
        <v>15</v>
      </c>
      <c r="B24" s="17">
        <f t="shared" si="1"/>
        <v>24162000</v>
      </c>
      <c r="C24" s="12" t="s">
        <v>24</v>
      </c>
      <c r="D24" s="13" t="s">
        <v>29</v>
      </c>
      <c r="E24" s="14">
        <f t="shared" si="2"/>
        <v>417000</v>
      </c>
      <c r="F24" s="15">
        <f t="shared" si="3"/>
        <v>600000</v>
      </c>
      <c r="G24" s="15">
        <f t="shared" si="4"/>
        <v>1017000</v>
      </c>
      <c r="H24" s="15"/>
      <c r="I24" s="15"/>
      <c r="J24" s="15"/>
      <c r="K24" s="15">
        <f t="shared" si="5"/>
        <v>23745000</v>
      </c>
    </row>
    <row r="25" spans="1:11" ht="15.75" x14ac:dyDescent="0.25">
      <c r="A25" s="16">
        <f t="shared" si="0"/>
        <v>16</v>
      </c>
      <c r="B25" s="17">
        <f t="shared" si="1"/>
        <v>23745000</v>
      </c>
      <c r="C25" s="12" t="s">
        <v>25</v>
      </c>
      <c r="D25" s="13" t="s">
        <v>29</v>
      </c>
      <c r="E25" s="14">
        <f t="shared" si="2"/>
        <v>417000</v>
      </c>
      <c r="F25" s="15">
        <f t="shared" si="3"/>
        <v>600000</v>
      </c>
      <c r="G25" s="15">
        <f t="shared" si="4"/>
        <v>1017000</v>
      </c>
      <c r="H25" s="15"/>
      <c r="I25" s="15"/>
      <c r="J25" s="15"/>
      <c r="K25" s="15">
        <f t="shared" si="5"/>
        <v>23328000</v>
      </c>
    </row>
    <row r="26" spans="1:11" ht="15.75" x14ac:dyDescent="0.25">
      <c r="A26" s="16">
        <f t="shared" si="0"/>
        <v>17</v>
      </c>
      <c r="B26" s="17">
        <f t="shared" si="1"/>
        <v>23328000</v>
      </c>
      <c r="C26" s="12" t="s">
        <v>26</v>
      </c>
      <c r="D26" s="13" t="s">
        <v>29</v>
      </c>
      <c r="E26" s="14">
        <f t="shared" si="2"/>
        <v>417000</v>
      </c>
      <c r="F26" s="15">
        <f t="shared" si="3"/>
        <v>600000</v>
      </c>
      <c r="G26" s="15">
        <f t="shared" si="4"/>
        <v>1017000</v>
      </c>
      <c r="H26" s="15"/>
      <c r="I26" s="15"/>
      <c r="J26" s="15"/>
      <c r="K26" s="15">
        <f t="shared" si="5"/>
        <v>22911000</v>
      </c>
    </row>
    <row r="27" spans="1:11" ht="15.75" x14ac:dyDescent="0.25">
      <c r="A27" s="16">
        <f t="shared" si="0"/>
        <v>18</v>
      </c>
      <c r="B27" s="17">
        <f t="shared" si="1"/>
        <v>22911000</v>
      </c>
      <c r="C27" s="12" t="s">
        <v>16</v>
      </c>
      <c r="D27" s="13" t="s">
        <v>29</v>
      </c>
      <c r="E27" s="14">
        <f t="shared" si="2"/>
        <v>417000</v>
      </c>
      <c r="F27" s="15">
        <f t="shared" si="3"/>
        <v>600000</v>
      </c>
      <c r="G27" s="15">
        <f t="shared" si="4"/>
        <v>1017000</v>
      </c>
      <c r="H27" s="15"/>
      <c r="I27" s="15"/>
      <c r="J27" s="15">
        <v>5000000</v>
      </c>
      <c r="K27" s="15">
        <f t="shared" si="5"/>
        <v>17494000</v>
      </c>
    </row>
    <row r="28" spans="1:11" ht="15.75" x14ac:dyDescent="0.25">
      <c r="A28" s="16">
        <f t="shared" si="0"/>
        <v>19</v>
      </c>
      <c r="B28" s="17">
        <f t="shared" si="1"/>
        <v>17494000</v>
      </c>
      <c r="C28" s="12" t="s">
        <v>17</v>
      </c>
      <c r="D28" s="13" t="s">
        <v>30</v>
      </c>
      <c r="E28" s="14">
        <f t="shared" si="2"/>
        <v>417000</v>
      </c>
      <c r="F28" s="15">
        <f t="shared" si="3"/>
        <v>600000</v>
      </c>
      <c r="G28" s="15">
        <f t="shared" si="4"/>
        <v>1017000</v>
      </c>
      <c r="H28" s="15"/>
      <c r="I28" s="15"/>
      <c r="J28" s="15"/>
      <c r="K28" s="15">
        <f t="shared" si="5"/>
        <v>17077000</v>
      </c>
    </row>
    <row r="29" spans="1:11" ht="15.75" x14ac:dyDescent="0.25">
      <c r="A29" s="16">
        <f t="shared" si="0"/>
        <v>20</v>
      </c>
      <c r="B29" s="17">
        <f t="shared" si="1"/>
        <v>17077000</v>
      </c>
      <c r="C29" s="12" t="s">
        <v>18</v>
      </c>
      <c r="D29" s="13" t="s">
        <v>30</v>
      </c>
      <c r="E29" s="14">
        <f t="shared" si="2"/>
        <v>417000</v>
      </c>
      <c r="F29" s="15">
        <f t="shared" si="3"/>
        <v>600000</v>
      </c>
      <c r="G29" s="15">
        <f t="shared" si="4"/>
        <v>1017000</v>
      </c>
      <c r="H29" s="15"/>
      <c r="I29" s="15"/>
      <c r="J29" s="15"/>
      <c r="K29" s="15">
        <f t="shared" si="5"/>
        <v>16660000</v>
      </c>
    </row>
    <row r="30" spans="1:11" ht="15.75" x14ac:dyDescent="0.25">
      <c r="A30" s="16">
        <f t="shared" si="0"/>
        <v>21</v>
      </c>
      <c r="B30" s="17">
        <f t="shared" si="1"/>
        <v>16660000</v>
      </c>
      <c r="C30" s="12" t="s">
        <v>27</v>
      </c>
      <c r="D30" s="13" t="s">
        <v>30</v>
      </c>
      <c r="E30" s="14">
        <f t="shared" si="2"/>
        <v>417000</v>
      </c>
      <c r="F30" s="15">
        <f t="shared" si="3"/>
        <v>600000</v>
      </c>
      <c r="G30" s="15">
        <f t="shared" si="4"/>
        <v>1017000</v>
      </c>
      <c r="H30" s="15"/>
      <c r="I30" s="15"/>
      <c r="J30" s="15"/>
      <c r="K30" s="15">
        <f t="shared" si="5"/>
        <v>16243000</v>
      </c>
    </row>
    <row r="31" spans="1:11" ht="15.75" x14ac:dyDescent="0.25">
      <c r="A31" s="16">
        <f t="shared" si="0"/>
        <v>22</v>
      </c>
      <c r="B31" s="17">
        <f t="shared" si="1"/>
        <v>16243000</v>
      </c>
      <c r="C31" s="12" t="s">
        <v>19</v>
      </c>
      <c r="D31" s="13" t="s">
        <v>30</v>
      </c>
      <c r="E31" s="14">
        <f t="shared" si="2"/>
        <v>417000</v>
      </c>
      <c r="F31" s="15">
        <f t="shared" si="3"/>
        <v>600000</v>
      </c>
      <c r="G31" s="15">
        <f t="shared" si="4"/>
        <v>1017000</v>
      </c>
      <c r="H31" s="15">
        <v>10000000</v>
      </c>
      <c r="I31" s="15"/>
      <c r="J31" s="15"/>
      <c r="K31" s="15">
        <f t="shared" si="5"/>
        <v>5826000</v>
      </c>
    </row>
    <row r="32" spans="1:11" ht="15.75" x14ac:dyDescent="0.25">
      <c r="A32" s="16">
        <f t="shared" si="0"/>
        <v>23</v>
      </c>
      <c r="B32" s="17">
        <f t="shared" si="1"/>
        <v>5826000</v>
      </c>
      <c r="C32" s="12" t="s">
        <v>20</v>
      </c>
      <c r="D32" s="13" t="s">
        <v>30</v>
      </c>
      <c r="E32" s="14">
        <f t="shared" si="2"/>
        <v>417000</v>
      </c>
      <c r="F32" s="15">
        <f t="shared" si="3"/>
        <v>600000</v>
      </c>
      <c r="G32" s="15">
        <f t="shared" si="4"/>
        <v>1017000</v>
      </c>
      <c r="H32" s="15"/>
      <c r="I32" s="15">
        <v>5000000</v>
      </c>
      <c r="J32" s="15"/>
      <c r="K32" s="15">
        <f t="shared" si="5"/>
        <v>409000</v>
      </c>
    </row>
    <row r="33" spans="1:11" ht="15.75" x14ac:dyDescent="0.25">
      <c r="A33" s="16">
        <f t="shared" si="0"/>
        <v>24</v>
      </c>
      <c r="B33" s="17">
        <f t="shared" si="1"/>
        <v>409000</v>
      </c>
      <c r="C33" s="12" t="s">
        <v>21</v>
      </c>
      <c r="D33" s="13" t="s">
        <v>30</v>
      </c>
      <c r="E33" s="14">
        <f t="shared" si="2"/>
        <v>417000</v>
      </c>
      <c r="F33" s="15">
        <f t="shared" si="3"/>
        <v>600000</v>
      </c>
      <c r="G33" s="15">
        <f t="shared" si="4"/>
        <v>1017000</v>
      </c>
      <c r="H33" s="15"/>
      <c r="I33" s="15"/>
      <c r="J33" s="15"/>
      <c r="K33" s="15">
        <f t="shared" si="5"/>
        <v>-8000</v>
      </c>
    </row>
    <row r="34" spans="1:11" ht="15.75" x14ac:dyDescent="0.25">
      <c r="A34" s="16">
        <f t="shared" si="0"/>
        <v>25</v>
      </c>
      <c r="B34" s="17">
        <f t="shared" si="1"/>
        <v>-8000</v>
      </c>
      <c r="C34" s="12" t="s">
        <v>22</v>
      </c>
      <c r="D34" s="13" t="s">
        <v>30</v>
      </c>
      <c r="E34" s="14">
        <f t="shared" si="2"/>
        <v>417000</v>
      </c>
      <c r="F34" s="15">
        <f t="shared" si="3"/>
        <v>600000</v>
      </c>
      <c r="G34" s="15">
        <f t="shared" si="4"/>
        <v>1017000</v>
      </c>
      <c r="H34" s="15"/>
      <c r="I34" s="15"/>
      <c r="J34" s="15"/>
      <c r="K34" s="15">
        <f t="shared" si="5"/>
        <v>-425000</v>
      </c>
    </row>
    <row r="35" spans="1:11" ht="15.75" x14ac:dyDescent="0.25">
      <c r="A35" s="16">
        <f t="shared" si="0"/>
        <v>26</v>
      </c>
      <c r="B35" s="17">
        <f t="shared" si="1"/>
        <v>-425000</v>
      </c>
      <c r="C35" s="12" t="s">
        <v>23</v>
      </c>
      <c r="D35" s="13" t="s">
        <v>30</v>
      </c>
      <c r="E35" s="14">
        <f t="shared" si="2"/>
        <v>417000</v>
      </c>
      <c r="F35" s="15">
        <f t="shared" si="3"/>
        <v>600000</v>
      </c>
      <c r="G35" s="15">
        <f t="shared" si="4"/>
        <v>1017000</v>
      </c>
      <c r="H35" s="15"/>
      <c r="I35" s="15"/>
      <c r="J35" s="15"/>
      <c r="K35" s="15">
        <f t="shared" si="5"/>
        <v>-842000</v>
      </c>
    </row>
    <row r="36" spans="1:11" ht="15.75" x14ac:dyDescent="0.25">
      <c r="A36" s="16">
        <f t="shared" si="0"/>
        <v>27</v>
      </c>
      <c r="B36" s="17">
        <f t="shared" si="1"/>
        <v>-842000</v>
      </c>
      <c r="C36" s="12" t="s">
        <v>24</v>
      </c>
      <c r="D36" s="13" t="s">
        <v>30</v>
      </c>
      <c r="E36" s="14">
        <f t="shared" si="2"/>
        <v>417000</v>
      </c>
      <c r="F36" s="15">
        <f t="shared" si="3"/>
        <v>600000</v>
      </c>
      <c r="G36" s="15">
        <f t="shared" si="4"/>
        <v>1017000</v>
      </c>
      <c r="H36" s="15"/>
      <c r="I36" s="15"/>
      <c r="J36" s="15"/>
      <c r="K36" s="15">
        <f t="shared" si="5"/>
        <v>-1259000</v>
      </c>
    </row>
    <row r="37" spans="1:11" ht="15.75" x14ac:dyDescent="0.25">
      <c r="A37" s="16">
        <f t="shared" si="0"/>
        <v>28</v>
      </c>
      <c r="B37" s="17">
        <f t="shared" si="1"/>
        <v>-1259000</v>
      </c>
      <c r="C37" s="12" t="s">
        <v>25</v>
      </c>
      <c r="D37" s="13" t="s">
        <v>30</v>
      </c>
      <c r="E37" s="14">
        <f t="shared" si="2"/>
        <v>417000</v>
      </c>
      <c r="F37" s="15">
        <f t="shared" si="3"/>
        <v>600000</v>
      </c>
      <c r="G37" s="15">
        <f t="shared" si="4"/>
        <v>1017000</v>
      </c>
      <c r="H37" s="15"/>
      <c r="I37" s="15"/>
      <c r="J37" s="15"/>
      <c r="K37" s="15">
        <f t="shared" si="5"/>
        <v>-1676000</v>
      </c>
    </row>
    <row r="38" spans="1:11" ht="15.75" x14ac:dyDescent="0.25">
      <c r="A38" s="16">
        <f t="shared" si="0"/>
        <v>29</v>
      </c>
      <c r="B38" s="17">
        <f t="shared" si="1"/>
        <v>-1676000</v>
      </c>
      <c r="C38" s="12" t="s">
        <v>26</v>
      </c>
      <c r="D38" s="13" t="s">
        <v>30</v>
      </c>
      <c r="E38" s="14">
        <f t="shared" si="2"/>
        <v>417000</v>
      </c>
      <c r="F38" s="15">
        <f t="shared" si="3"/>
        <v>600000</v>
      </c>
      <c r="G38" s="15">
        <f t="shared" si="4"/>
        <v>1017000</v>
      </c>
      <c r="H38" s="15"/>
      <c r="I38" s="15"/>
      <c r="J38" s="15"/>
      <c r="K38" s="15">
        <f t="shared" si="5"/>
        <v>-2093000</v>
      </c>
    </row>
    <row r="39" spans="1:11" ht="15.75" x14ac:dyDescent="0.25">
      <c r="A39" s="16">
        <f t="shared" si="0"/>
        <v>30</v>
      </c>
      <c r="B39" s="17">
        <f t="shared" si="1"/>
        <v>-2093000</v>
      </c>
      <c r="C39" s="12" t="s">
        <v>16</v>
      </c>
      <c r="D39" s="13" t="s">
        <v>30</v>
      </c>
      <c r="E39" s="14">
        <f t="shared" si="2"/>
        <v>417000</v>
      </c>
      <c r="F39" s="15">
        <f t="shared" si="3"/>
        <v>600000</v>
      </c>
      <c r="G39" s="15">
        <f t="shared" si="4"/>
        <v>1017000</v>
      </c>
      <c r="H39" s="15"/>
      <c r="I39" s="15"/>
      <c r="J39" s="15">
        <v>5000000</v>
      </c>
      <c r="K39" s="15">
        <f t="shared" si="5"/>
        <v>-7510000</v>
      </c>
    </row>
    <row r="40" spans="1:11" ht="15.75" x14ac:dyDescent="0.25">
      <c r="A40" s="16">
        <f t="shared" si="0"/>
        <v>31</v>
      </c>
      <c r="B40" s="17">
        <f t="shared" si="1"/>
        <v>-7510000</v>
      </c>
      <c r="C40" s="12" t="s">
        <v>17</v>
      </c>
      <c r="D40" s="13" t="s">
        <v>31</v>
      </c>
      <c r="E40" s="14">
        <f t="shared" si="2"/>
        <v>417000</v>
      </c>
      <c r="F40" s="15">
        <f t="shared" si="3"/>
        <v>600000</v>
      </c>
      <c r="G40" s="15">
        <f t="shared" si="4"/>
        <v>1017000</v>
      </c>
      <c r="H40" s="15"/>
      <c r="I40" s="15"/>
      <c r="J40" s="15"/>
      <c r="K40" s="15">
        <f t="shared" si="5"/>
        <v>-7927000</v>
      </c>
    </row>
    <row r="41" spans="1:11" ht="15.75" x14ac:dyDescent="0.25">
      <c r="A41" s="16">
        <f t="shared" si="0"/>
        <v>32</v>
      </c>
      <c r="B41" s="17">
        <f t="shared" si="1"/>
        <v>-7927000</v>
      </c>
      <c r="C41" s="12" t="s">
        <v>18</v>
      </c>
      <c r="D41" s="13" t="s">
        <v>31</v>
      </c>
      <c r="E41" s="14">
        <f t="shared" si="2"/>
        <v>417000</v>
      </c>
      <c r="F41" s="15">
        <f t="shared" si="3"/>
        <v>600000</v>
      </c>
      <c r="G41" s="15">
        <f t="shared" si="4"/>
        <v>1017000</v>
      </c>
      <c r="H41" s="15"/>
      <c r="I41" s="15"/>
      <c r="J41" s="15"/>
      <c r="K41" s="15">
        <f t="shared" si="5"/>
        <v>-8344000</v>
      </c>
    </row>
    <row r="42" spans="1:11" ht="15.75" x14ac:dyDescent="0.25">
      <c r="A42" s="16">
        <f t="shared" si="0"/>
        <v>33</v>
      </c>
      <c r="B42" s="17">
        <f t="shared" si="1"/>
        <v>-8344000</v>
      </c>
      <c r="C42" s="12" t="s">
        <v>27</v>
      </c>
      <c r="D42" s="13" t="s">
        <v>31</v>
      </c>
      <c r="E42" s="14">
        <f t="shared" si="2"/>
        <v>417000</v>
      </c>
      <c r="F42" s="15">
        <f t="shared" si="3"/>
        <v>600000</v>
      </c>
      <c r="G42" s="15">
        <f t="shared" si="4"/>
        <v>1017000</v>
      </c>
      <c r="H42" s="15"/>
      <c r="I42" s="15"/>
      <c r="J42" s="15"/>
      <c r="K42" s="15">
        <f t="shared" si="5"/>
        <v>-8761000</v>
      </c>
    </row>
    <row r="43" spans="1:11" ht="15.75" x14ac:dyDescent="0.25">
      <c r="A43" s="16">
        <f t="shared" si="0"/>
        <v>34</v>
      </c>
      <c r="B43" s="17">
        <f t="shared" si="1"/>
        <v>-8761000</v>
      </c>
      <c r="C43" s="12" t="s">
        <v>19</v>
      </c>
      <c r="D43" s="13" t="s">
        <v>31</v>
      </c>
      <c r="E43" s="14">
        <f t="shared" si="2"/>
        <v>417000</v>
      </c>
      <c r="F43" s="15">
        <f t="shared" si="3"/>
        <v>600000</v>
      </c>
      <c r="G43" s="15">
        <f t="shared" si="4"/>
        <v>1017000</v>
      </c>
      <c r="H43" s="15">
        <v>10000000</v>
      </c>
      <c r="I43" s="15"/>
      <c r="J43" s="15"/>
      <c r="K43" s="15">
        <f t="shared" si="5"/>
        <v>-19178000</v>
      </c>
    </row>
    <row r="44" spans="1:11" ht="15.75" x14ac:dyDescent="0.25">
      <c r="A44" s="16">
        <f t="shared" si="0"/>
        <v>35</v>
      </c>
      <c r="B44" s="17">
        <f t="shared" si="1"/>
        <v>-19178000</v>
      </c>
      <c r="C44" s="12" t="s">
        <v>20</v>
      </c>
      <c r="D44" s="13" t="s">
        <v>31</v>
      </c>
      <c r="E44" s="14">
        <f t="shared" si="2"/>
        <v>417000</v>
      </c>
      <c r="F44" s="15">
        <f t="shared" si="3"/>
        <v>600000</v>
      </c>
      <c r="G44" s="15">
        <f t="shared" si="4"/>
        <v>1017000</v>
      </c>
      <c r="H44" s="15"/>
      <c r="I44" s="15">
        <v>5000000</v>
      </c>
      <c r="J44" s="15"/>
      <c r="K44" s="15">
        <f t="shared" si="5"/>
        <v>-24595000</v>
      </c>
    </row>
    <row r="45" spans="1:11" ht="15.75" x14ac:dyDescent="0.25">
      <c r="A45" s="16">
        <f t="shared" si="0"/>
        <v>36</v>
      </c>
      <c r="B45" s="17">
        <f t="shared" si="1"/>
        <v>-24595000</v>
      </c>
      <c r="C45" s="12" t="s">
        <v>21</v>
      </c>
      <c r="D45" s="13" t="s">
        <v>31</v>
      </c>
      <c r="E45" s="14">
        <f t="shared" si="2"/>
        <v>417000</v>
      </c>
      <c r="F45" s="15">
        <f t="shared" si="3"/>
        <v>600000</v>
      </c>
      <c r="G45" s="15">
        <f t="shared" si="4"/>
        <v>1017000</v>
      </c>
      <c r="H45" s="15"/>
      <c r="I45" s="15"/>
      <c r="J45" s="15"/>
      <c r="K45" s="15">
        <f t="shared" si="5"/>
        <v>-25012000</v>
      </c>
    </row>
    <row r="46" spans="1:11" ht="15.75" x14ac:dyDescent="0.25">
      <c r="A46" s="16">
        <f t="shared" si="0"/>
        <v>37</v>
      </c>
      <c r="B46" s="17">
        <f t="shared" si="1"/>
        <v>-25012000</v>
      </c>
      <c r="C46" s="12" t="s">
        <v>22</v>
      </c>
      <c r="D46" s="13" t="s">
        <v>31</v>
      </c>
      <c r="E46" s="14">
        <f t="shared" si="2"/>
        <v>417000</v>
      </c>
      <c r="F46" s="15">
        <f t="shared" si="3"/>
        <v>600000</v>
      </c>
      <c r="G46" s="15">
        <f t="shared" si="4"/>
        <v>1017000</v>
      </c>
      <c r="H46" s="15"/>
      <c r="I46" s="15"/>
      <c r="J46" s="15"/>
      <c r="K46" s="15">
        <f t="shared" si="5"/>
        <v>-25429000</v>
      </c>
    </row>
    <row r="47" spans="1:11" ht="15.75" x14ac:dyDescent="0.25">
      <c r="A47" s="16">
        <f t="shared" si="0"/>
        <v>38</v>
      </c>
      <c r="B47" s="17">
        <f t="shared" si="1"/>
        <v>-25429000</v>
      </c>
      <c r="C47" s="12" t="s">
        <v>23</v>
      </c>
      <c r="D47" s="13" t="s">
        <v>31</v>
      </c>
      <c r="E47" s="14">
        <f t="shared" si="2"/>
        <v>417000</v>
      </c>
      <c r="F47" s="15">
        <f t="shared" si="3"/>
        <v>600000</v>
      </c>
      <c r="G47" s="15">
        <f t="shared" si="4"/>
        <v>1017000</v>
      </c>
      <c r="H47" s="15"/>
      <c r="I47" s="15"/>
      <c r="J47" s="15"/>
      <c r="K47" s="15">
        <f t="shared" si="5"/>
        <v>-25846000</v>
      </c>
    </row>
    <row r="48" spans="1:11" ht="15.75" x14ac:dyDescent="0.25">
      <c r="A48" s="16">
        <f t="shared" si="0"/>
        <v>39</v>
      </c>
      <c r="B48" s="17">
        <f t="shared" si="1"/>
        <v>-25846000</v>
      </c>
      <c r="C48" s="12" t="s">
        <v>24</v>
      </c>
      <c r="D48" s="13" t="s">
        <v>31</v>
      </c>
      <c r="E48" s="14">
        <f t="shared" si="2"/>
        <v>417000</v>
      </c>
      <c r="F48" s="15">
        <f t="shared" si="3"/>
        <v>600000</v>
      </c>
      <c r="G48" s="15">
        <f t="shared" si="4"/>
        <v>1017000</v>
      </c>
      <c r="H48" s="15"/>
      <c r="I48" s="15"/>
      <c r="J48" s="15"/>
      <c r="K48" s="15">
        <f t="shared" si="5"/>
        <v>-26263000</v>
      </c>
    </row>
    <row r="49" spans="1:11" ht="15.75" x14ac:dyDescent="0.25">
      <c r="A49" s="16">
        <f t="shared" si="0"/>
        <v>40</v>
      </c>
      <c r="B49" s="17">
        <f t="shared" si="1"/>
        <v>-26263000</v>
      </c>
      <c r="C49" s="12" t="s">
        <v>25</v>
      </c>
      <c r="D49" s="13" t="s">
        <v>31</v>
      </c>
      <c r="E49" s="14">
        <f t="shared" si="2"/>
        <v>417000</v>
      </c>
      <c r="F49" s="15">
        <f t="shared" si="3"/>
        <v>600000</v>
      </c>
      <c r="G49" s="15">
        <f t="shared" si="4"/>
        <v>1017000</v>
      </c>
      <c r="H49" s="15"/>
      <c r="I49" s="15"/>
      <c r="J49" s="15"/>
      <c r="K49" s="15">
        <f t="shared" si="5"/>
        <v>-26680000</v>
      </c>
    </row>
    <row r="50" spans="1:11" ht="15.75" x14ac:dyDescent="0.25">
      <c r="A50" s="16">
        <f t="shared" si="0"/>
        <v>41</v>
      </c>
      <c r="B50" s="17">
        <f t="shared" si="1"/>
        <v>-26680000</v>
      </c>
      <c r="C50" s="12" t="s">
        <v>26</v>
      </c>
      <c r="D50" s="13" t="s">
        <v>31</v>
      </c>
      <c r="E50" s="14">
        <f t="shared" si="2"/>
        <v>417000</v>
      </c>
      <c r="F50" s="15">
        <f t="shared" si="3"/>
        <v>600000</v>
      </c>
      <c r="G50" s="15">
        <f t="shared" si="4"/>
        <v>1017000</v>
      </c>
      <c r="H50" s="15"/>
      <c r="I50" s="15"/>
      <c r="J50" s="15"/>
      <c r="K50" s="15">
        <f t="shared" si="5"/>
        <v>-27097000</v>
      </c>
    </row>
    <row r="51" spans="1:11" ht="15.75" x14ac:dyDescent="0.25">
      <c r="A51" s="16">
        <f t="shared" si="0"/>
        <v>42</v>
      </c>
      <c r="B51" s="17">
        <f t="shared" si="1"/>
        <v>-27097000</v>
      </c>
      <c r="C51" s="12" t="s">
        <v>16</v>
      </c>
      <c r="D51" s="13" t="s">
        <v>31</v>
      </c>
      <c r="E51" s="14">
        <f t="shared" si="2"/>
        <v>417000</v>
      </c>
      <c r="F51" s="15">
        <f t="shared" si="3"/>
        <v>600000</v>
      </c>
      <c r="G51" s="15">
        <f t="shared" si="4"/>
        <v>1017000</v>
      </c>
      <c r="H51" s="15"/>
      <c r="I51" s="15"/>
      <c r="J51" s="15">
        <v>5000000</v>
      </c>
      <c r="K51" s="15">
        <f t="shared" si="5"/>
        <v>-32514000</v>
      </c>
    </row>
    <row r="52" spans="1:11" ht="15.75" x14ac:dyDescent="0.25">
      <c r="A52" s="16">
        <f t="shared" si="0"/>
        <v>43</v>
      </c>
      <c r="B52" s="17">
        <f t="shared" si="1"/>
        <v>-32514000</v>
      </c>
      <c r="C52" s="12" t="s">
        <v>17</v>
      </c>
      <c r="D52" s="13" t="s">
        <v>36</v>
      </c>
      <c r="E52" s="14">
        <f t="shared" si="2"/>
        <v>417000</v>
      </c>
      <c r="F52" s="15">
        <f t="shared" si="3"/>
        <v>600000</v>
      </c>
      <c r="G52" s="15">
        <f t="shared" si="4"/>
        <v>1017000</v>
      </c>
      <c r="H52" s="15"/>
      <c r="I52" s="15"/>
      <c r="J52" s="15"/>
      <c r="K52" s="15">
        <f t="shared" si="5"/>
        <v>-32931000</v>
      </c>
    </row>
    <row r="53" spans="1:11" ht="15.75" x14ac:dyDescent="0.25">
      <c r="A53" s="16">
        <f t="shared" si="0"/>
        <v>44</v>
      </c>
      <c r="B53" s="17">
        <f t="shared" si="1"/>
        <v>-32931000</v>
      </c>
      <c r="C53" s="12" t="s">
        <v>18</v>
      </c>
      <c r="D53" s="13" t="s">
        <v>36</v>
      </c>
      <c r="E53" s="14">
        <f t="shared" si="2"/>
        <v>417000</v>
      </c>
      <c r="F53" s="15">
        <f t="shared" si="3"/>
        <v>600000</v>
      </c>
      <c r="G53" s="15">
        <f t="shared" si="4"/>
        <v>1017000</v>
      </c>
      <c r="H53" s="15"/>
      <c r="I53" s="15"/>
      <c r="J53" s="15"/>
      <c r="K53" s="15">
        <f t="shared" si="5"/>
        <v>-33348000</v>
      </c>
    </row>
    <row r="54" spans="1:11" ht="15.75" x14ac:dyDescent="0.25">
      <c r="A54" s="16">
        <f t="shared" si="0"/>
        <v>45</v>
      </c>
      <c r="B54" s="17">
        <f t="shared" si="1"/>
        <v>-33348000</v>
      </c>
      <c r="C54" s="12" t="s">
        <v>27</v>
      </c>
      <c r="D54" s="13" t="s">
        <v>36</v>
      </c>
      <c r="E54" s="14">
        <f t="shared" si="2"/>
        <v>417000</v>
      </c>
      <c r="F54" s="15">
        <f t="shared" si="3"/>
        <v>600000</v>
      </c>
      <c r="G54" s="15">
        <f t="shared" si="4"/>
        <v>1017000</v>
      </c>
      <c r="H54" s="15"/>
      <c r="I54" s="15"/>
      <c r="J54" s="15"/>
      <c r="K54" s="15">
        <f t="shared" si="5"/>
        <v>-33765000</v>
      </c>
    </row>
    <row r="55" spans="1:11" ht="15.75" x14ac:dyDescent="0.25">
      <c r="A55" s="16">
        <f t="shared" si="0"/>
        <v>46</v>
      </c>
      <c r="B55" s="17">
        <f t="shared" si="1"/>
        <v>-33765000</v>
      </c>
      <c r="C55" s="12" t="s">
        <v>19</v>
      </c>
      <c r="D55" s="13" t="s">
        <v>36</v>
      </c>
      <c r="E55" s="14">
        <f t="shared" si="2"/>
        <v>417000</v>
      </c>
      <c r="F55" s="15">
        <f t="shared" si="3"/>
        <v>600000</v>
      </c>
      <c r="G55" s="15">
        <f t="shared" si="4"/>
        <v>1017000</v>
      </c>
      <c r="H55" s="15">
        <v>10000000</v>
      </c>
      <c r="I55" s="15"/>
      <c r="J55" s="15"/>
      <c r="K55" s="15">
        <f t="shared" si="5"/>
        <v>-44182000</v>
      </c>
    </row>
    <row r="56" spans="1:11" ht="15.75" x14ac:dyDescent="0.25">
      <c r="A56" s="16">
        <f t="shared" si="0"/>
        <v>47</v>
      </c>
      <c r="B56" s="17">
        <f t="shared" si="1"/>
        <v>-44182000</v>
      </c>
      <c r="C56" s="12" t="s">
        <v>20</v>
      </c>
      <c r="D56" s="13" t="s">
        <v>36</v>
      </c>
      <c r="E56" s="14">
        <f t="shared" si="2"/>
        <v>417000</v>
      </c>
      <c r="F56" s="15">
        <f t="shared" si="3"/>
        <v>600000</v>
      </c>
      <c r="G56" s="15">
        <f t="shared" si="4"/>
        <v>1017000</v>
      </c>
      <c r="H56" s="15"/>
      <c r="I56" s="15">
        <v>5000000</v>
      </c>
      <c r="J56" s="15"/>
      <c r="K56" s="15">
        <f t="shared" si="5"/>
        <v>-49599000</v>
      </c>
    </row>
    <row r="57" spans="1:11" ht="15.75" x14ac:dyDescent="0.25">
      <c r="A57" s="16">
        <f t="shared" si="0"/>
        <v>48</v>
      </c>
      <c r="B57" s="17">
        <f t="shared" si="1"/>
        <v>-49599000</v>
      </c>
      <c r="C57" s="24"/>
      <c r="D57" s="25"/>
      <c r="E57" s="14">
        <f t="shared" si="2"/>
        <v>417000</v>
      </c>
      <c r="F57" s="15">
        <f t="shared" si="3"/>
        <v>600000</v>
      </c>
      <c r="G57" s="15">
        <f t="shared" si="4"/>
        <v>1017000</v>
      </c>
      <c r="H57" s="15"/>
      <c r="I57" s="15"/>
      <c r="J57" s="15"/>
      <c r="K57" s="15">
        <f t="shared" si="5"/>
        <v>-50016000</v>
      </c>
    </row>
    <row r="58" spans="1:11" ht="15.75" x14ac:dyDescent="0.25">
      <c r="A58" s="22"/>
      <c r="B58" s="23"/>
      <c r="C58" s="28"/>
      <c r="D58" s="28"/>
      <c r="E58" s="26"/>
      <c r="F58" s="27"/>
      <c r="G58" s="27"/>
      <c r="H58" s="27"/>
      <c r="I58" s="27"/>
      <c r="J58" s="27"/>
      <c r="K58" s="27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opLeftCell="A13" workbookViewId="0">
      <selection activeCell="H24" sqref="H24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151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152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280000000</f>
        <v>280000000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100</v>
      </c>
      <c r="B8" s="1"/>
      <c r="C8" s="1"/>
      <c r="D8" s="2">
        <v>36</v>
      </c>
      <c r="E8" s="7"/>
      <c r="F8" s="8">
        <f>+C5*C6</f>
        <v>3360000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280000000</v>
      </c>
      <c r="C10" s="12" t="s">
        <v>23</v>
      </c>
      <c r="D10" s="13" t="s">
        <v>28</v>
      </c>
      <c r="E10" s="14">
        <f>5027000-F10</f>
        <v>1667000</v>
      </c>
      <c r="F10" s="18">
        <v>3360000</v>
      </c>
      <c r="G10" s="15">
        <f>+E10+F10</f>
        <v>5027000</v>
      </c>
      <c r="H10" s="15"/>
      <c r="I10" s="15"/>
      <c r="J10" s="15"/>
      <c r="K10" s="15">
        <f>B10-E10-H10-I10-J10</f>
        <v>278333000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278333000</v>
      </c>
      <c r="C11" s="12" t="s">
        <v>24</v>
      </c>
      <c r="D11" s="13" t="s">
        <v>28</v>
      </c>
      <c r="E11" s="14">
        <f t="shared" ref="E11:G26" si="2">+E10</f>
        <v>1667000</v>
      </c>
      <c r="F11" s="15">
        <f t="shared" si="2"/>
        <v>3360000</v>
      </c>
      <c r="G11" s="15">
        <f t="shared" si="2"/>
        <v>5027000</v>
      </c>
      <c r="H11" s="15"/>
      <c r="I11" s="15"/>
      <c r="J11" s="15"/>
      <c r="K11" s="15">
        <f t="shared" ref="K11:K57" si="3">B11-E11-H11-I11-J11</f>
        <v>276666000</v>
      </c>
    </row>
    <row r="12" spans="1:11" ht="15.75" customHeight="1" x14ac:dyDescent="0.25">
      <c r="A12" s="16">
        <f t="shared" si="0"/>
        <v>3</v>
      </c>
      <c r="B12" s="17">
        <f t="shared" si="1"/>
        <v>276666000</v>
      </c>
      <c r="C12" s="12" t="s">
        <v>25</v>
      </c>
      <c r="D12" s="13" t="s">
        <v>28</v>
      </c>
      <c r="E12" s="14">
        <f t="shared" si="2"/>
        <v>1667000</v>
      </c>
      <c r="F12" s="15">
        <f t="shared" si="2"/>
        <v>3360000</v>
      </c>
      <c r="G12" s="15">
        <f t="shared" si="2"/>
        <v>5027000</v>
      </c>
      <c r="H12" s="15"/>
      <c r="I12" s="15"/>
      <c r="J12" s="15"/>
      <c r="K12" s="15">
        <f t="shared" si="3"/>
        <v>274999000</v>
      </c>
    </row>
    <row r="13" spans="1:11" ht="15.75" customHeight="1" x14ac:dyDescent="0.25">
      <c r="A13" s="16">
        <f t="shared" si="0"/>
        <v>4</v>
      </c>
      <c r="B13" s="17">
        <f t="shared" si="1"/>
        <v>274999000</v>
      </c>
      <c r="C13" s="12" t="s">
        <v>26</v>
      </c>
      <c r="D13" s="13" t="s">
        <v>28</v>
      </c>
      <c r="E13" s="14">
        <f t="shared" si="2"/>
        <v>1667000</v>
      </c>
      <c r="F13" s="15">
        <f t="shared" si="2"/>
        <v>3360000</v>
      </c>
      <c r="G13" s="15">
        <f t="shared" si="2"/>
        <v>5027000</v>
      </c>
      <c r="H13" s="15"/>
      <c r="I13" s="15"/>
      <c r="J13" s="15"/>
      <c r="K13" s="15">
        <f t="shared" si="3"/>
        <v>273332000</v>
      </c>
    </row>
    <row r="14" spans="1:11" ht="15.75" customHeight="1" x14ac:dyDescent="0.25">
      <c r="A14" s="16">
        <f t="shared" si="0"/>
        <v>5</v>
      </c>
      <c r="B14" s="17">
        <f t="shared" si="1"/>
        <v>273332000</v>
      </c>
      <c r="C14" s="12" t="s">
        <v>16</v>
      </c>
      <c r="D14" s="13" t="s">
        <v>28</v>
      </c>
      <c r="E14" s="14">
        <f t="shared" si="2"/>
        <v>1667000</v>
      </c>
      <c r="F14" s="15">
        <f t="shared" si="2"/>
        <v>3360000</v>
      </c>
      <c r="G14" s="15">
        <f t="shared" si="2"/>
        <v>5027000</v>
      </c>
      <c r="H14" s="15"/>
      <c r="I14" s="15"/>
      <c r="J14" s="15">
        <v>10000000</v>
      </c>
      <c r="K14" s="15">
        <f t="shared" si="3"/>
        <v>261665000</v>
      </c>
    </row>
    <row r="15" spans="1:11" ht="15.75" customHeight="1" x14ac:dyDescent="0.25">
      <c r="A15" s="16">
        <f t="shared" si="0"/>
        <v>6</v>
      </c>
      <c r="B15" s="17">
        <f t="shared" si="1"/>
        <v>261665000</v>
      </c>
      <c r="C15" s="12" t="s">
        <v>17</v>
      </c>
      <c r="D15" s="13" t="s">
        <v>29</v>
      </c>
      <c r="E15" s="14">
        <f t="shared" si="2"/>
        <v>1667000</v>
      </c>
      <c r="F15" s="15">
        <f t="shared" si="2"/>
        <v>3360000</v>
      </c>
      <c r="G15" s="15">
        <f t="shared" si="2"/>
        <v>5027000</v>
      </c>
      <c r="H15" s="15"/>
      <c r="I15" s="15"/>
      <c r="J15" s="15"/>
      <c r="K15" s="15">
        <f t="shared" si="3"/>
        <v>259998000</v>
      </c>
    </row>
    <row r="16" spans="1:11" ht="15.75" customHeight="1" x14ac:dyDescent="0.25">
      <c r="A16" s="16">
        <f t="shared" si="0"/>
        <v>7</v>
      </c>
      <c r="B16" s="17">
        <f t="shared" si="1"/>
        <v>259998000</v>
      </c>
      <c r="C16" s="12" t="s">
        <v>18</v>
      </c>
      <c r="D16" s="13" t="s">
        <v>29</v>
      </c>
      <c r="E16" s="14">
        <f t="shared" si="2"/>
        <v>1667000</v>
      </c>
      <c r="F16" s="15">
        <f t="shared" si="2"/>
        <v>3360000</v>
      </c>
      <c r="G16" s="15">
        <f t="shared" si="2"/>
        <v>5027000</v>
      </c>
      <c r="H16" s="15"/>
      <c r="I16" s="15"/>
      <c r="J16" s="15"/>
      <c r="K16" s="15">
        <f t="shared" si="3"/>
        <v>258331000</v>
      </c>
    </row>
    <row r="17" spans="1:11" ht="15.75" customHeight="1" x14ac:dyDescent="0.25">
      <c r="A17" s="16">
        <f t="shared" si="0"/>
        <v>8</v>
      </c>
      <c r="B17" s="17">
        <f t="shared" si="1"/>
        <v>258331000</v>
      </c>
      <c r="C17" s="12" t="s">
        <v>27</v>
      </c>
      <c r="D17" s="13" t="s">
        <v>29</v>
      </c>
      <c r="E17" s="14">
        <f t="shared" si="2"/>
        <v>1667000</v>
      </c>
      <c r="F17" s="15">
        <f t="shared" si="2"/>
        <v>3360000</v>
      </c>
      <c r="G17" s="15">
        <f t="shared" si="2"/>
        <v>5027000</v>
      </c>
      <c r="H17" s="15"/>
      <c r="I17" s="15"/>
      <c r="J17" s="15"/>
      <c r="K17" s="15">
        <f t="shared" si="3"/>
        <v>256664000</v>
      </c>
    </row>
    <row r="18" spans="1:11" ht="15.75" customHeight="1" x14ac:dyDescent="0.25">
      <c r="A18" s="16">
        <f t="shared" si="0"/>
        <v>9</v>
      </c>
      <c r="B18" s="17">
        <f t="shared" si="1"/>
        <v>256664000</v>
      </c>
      <c r="C18" s="12" t="s">
        <v>19</v>
      </c>
      <c r="D18" s="13" t="s">
        <v>29</v>
      </c>
      <c r="E18" s="14">
        <f t="shared" si="2"/>
        <v>1667000</v>
      </c>
      <c r="F18" s="15">
        <f t="shared" si="2"/>
        <v>3360000</v>
      </c>
      <c r="G18" s="15">
        <f t="shared" si="2"/>
        <v>5027000</v>
      </c>
      <c r="H18" s="15">
        <v>35000000</v>
      </c>
      <c r="I18" s="15"/>
      <c r="J18" s="15"/>
      <c r="K18" s="15">
        <f t="shared" si="3"/>
        <v>219997000</v>
      </c>
    </row>
    <row r="19" spans="1:11" ht="15.75" customHeight="1" x14ac:dyDescent="0.25">
      <c r="A19" s="16">
        <f t="shared" si="0"/>
        <v>10</v>
      </c>
      <c r="B19" s="17">
        <f t="shared" si="1"/>
        <v>219997000</v>
      </c>
      <c r="C19" s="12" t="s">
        <v>20</v>
      </c>
      <c r="D19" s="13" t="s">
        <v>29</v>
      </c>
      <c r="E19" s="14">
        <f t="shared" si="2"/>
        <v>1667000</v>
      </c>
      <c r="F19" s="15">
        <f t="shared" si="2"/>
        <v>3360000</v>
      </c>
      <c r="G19" s="15">
        <f t="shared" si="2"/>
        <v>5027000</v>
      </c>
      <c r="H19" s="31"/>
      <c r="I19" s="15">
        <v>5000000</v>
      </c>
      <c r="J19" s="15"/>
      <c r="K19" s="15">
        <f t="shared" si="3"/>
        <v>213330000</v>
      </c>
    </row>
    <row r="20" spans="1:11" ht="15.75" customHeight="1" x14ac:dyDescent="0.25">
      <c r="A20" s="16">
        <f t="shared" si="0"/>
        <v>11</v>
      </c>
      <c r="B20" s="17">
        <f t="shared" si="1"/>
        <v>213330000</v>
      </c>
      <c r="C20" s="12" t="s">
        <v>21</v>
      </c>
      <c r="D20" s="13" t="s">
        <v>29</v>
      </c>
      <c r="E20" s="14">
        <f t="shared" si="2"/>
        <v>1667000</v>
      </c>
      <c r="F20" s="15">
        <f t="shared" si="2"/>
        <v>3360000</v>
      </c>
      <c r="G20" s="15">
        <f t="shared" si="2"/>
        <v>5027000</v>
      </c>
      <c r="H20" s="15"/>
      <c r="I20" s="15"/>
      <c r="J20" s="15"/>
      <c r="K20" s="15">
        <f t="shared" si="3"/>
        <v>211663000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211663000</v>
      </c>
      <c r="C21" s="30" t="s">
        <v>22</v>
      </c>
      <c r="D21" s="41" t="s">
        <v>29</v>
      </c>
      <c r="E21" s="14">
        <f t="shared" si="2"/>
        <v>1667000</v>
      </c>
      <c r="F21" s="32">
        <f t="shared" si="2"/>
        <v>3360000</v>
      </c>
      <c r="G21" s="32">
        <f t="shared" si="2"/>
        <v>5027000</v>
      </c>
      <c r="H21" s="32"/>
      <c r="I21" s="32"/>
      <c r="J21" s="32"/>
      <c r="K21" s="15">
        <f t="shared" si="3"/>
        <v>209996000</v>
      </c>
    </row>
    <row r="22" spans="1:11" ht="15.75" customHeight="1" x14ac:dyDescent="0.25">
      <c r="A22" s="16">
        <f t="shared" si="0"/>
        <v>13</v>
      </c>
      <c r="B22" s="17">
        <f t="shared" si="1"/>
        <v>209996000</v>
      </c>
      <c r="C22" s="12" t="s">
        <v>23</v>
      </c>
      <c r="D22" s="13" t="s">
        <v>29</v>
      </c>
      <c r="E22" s="14">
        <f t="shared" si="2"/>
        <v>1667000</v>
      </c>
      <c r="F22" s="15">
        <f t="shared" si="2"/>
        <v>3360000</v>
      </c>
      <c r="G22" s="15">
        <f t="shared" si="2"/>
        <v>5027000</v>
      </c>
      <c r="H22" s="15"/>
      <c r="I22" s="15"/>
      <c r="J22" s="15"/>
      <c r="K22" s="15">
        <f t="shared" si="3"/>
        <v>208329000</v>
      </c>
    </row>
    <row r="23" spans="1:11" ht="15.75" customHeight="1" x14ac:dyDescent="0.25">
      <c r="A23" s="16">
        <f t="shared" si="0"/>
        <v>14</v>
      </c>
      <c r="B23" s="17">
        <f t="shared" si="1"/>
        <v>208329000</v>
      </c>
      <c r="C23" s="12" t="s">
        <v>24</v>
      </c>
      <c r="D23" s="13" t="s">
        <v>29</v>
      </c>
      <c r="E23" s="14">
        <f t="shared" si="2"/>
        <v>1667000</v>
      </c>
      <c r="F23" s="15">
        <f t="shared" si="2"/>
        <v>3360000</v>
      </c>
      <c r="G23" s="15">
        <f t="shared" si="2"/>
        <v>5027000</v>
      </c>
      <c r="H23" s="15"/>
      <c r="I23" s="15"/>
      <c r="J23" s="15"/>
      <c r="K23" s="15">
        <f t="shared" si="3"/>
        <v>206662000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206662000</v>
      </c>
      <c r="C24" s="35" t="s">
        <v>25</v>
      </c>
      <c r="D24" s="36" t="s">
        <v>29</v>
      </c>
      <c r="E24" s="14">
        <f t="shared" si="2"/>
        <v>1667000</v>
      </c>
      <c r="F24" s="37">
        <f t="shared" si="2"/>
        <v>3360000</v>
      </c>
      <c r="G24" s="37">
        <f t="shared" si="2"/>
        <v>5027000</v>
      </c>
      <c r="H24" s="37"/>
      <c r="I24" s="37"/>
      <c r="J24" s="37"/>
      <c r="K24" s="15">
        <f t="shared" si="3"/>
        <v>204995000</v>
      </c>
    </row>
    <row r="25" spans="1:11" ht="15.75" customHeight="1" x14ac:dyDescent="0.25">
      <c r="A25" s="16">
        <f t="shared" si="0"/>
        <v>16</v>
      </c>
      <c r="B25" s="17">
        <f t="shared" si="1"/>
        <v>204995000</v>
      </c>
      <c r="C25" s="12" t="s">
        <v>26</v>
      </c>
      <c r="D25" s="13" t="s">
        <v>29</v>
      </c>
      <c r="E25" s="14">
        <f t="shared" si="2"/>
        <v>1667000</v>
      </c>
      <c r="F25" s="15">
        <f t="shared" si="2"/>
        <v>3360000</v>
      </c>
      <c r="G25" s="15">
        <f t="shared" si="2"/>
        <v>5027000</v>
      </c>
      <c r="H25" s="15"/>
      <c r="I25" s="15"/>
      <c r="J25" s="15"/>
      <c r="K25" s="15">
        <f t="shared" si="3"/>
        <v>203328000</v>
      </c>
    </row>
    <row r="26" spans="1:11" ht="15.75" customHeight="1" x14ac:dyDescent="0.25">
      <c r="A26" s="16">
        <f t="shared" si="0"/>
        <v>17</v>
      </c>
      <c r="B26" s="17">
        <f t="shared" si="1"/>
        <v>203328000</v>
      </c>
      <c r="C26" s="12" t="s">
        <v>16</v>
      </c>
      <c r="D26" s="13" t="s">
        <v>29</v>
      </c>
      <c r="E26" s="14">
        <f t="shared" si="2"/>
        <v>1667000</v>
      </c>
      <c r="F26" s="15">
        <f t="shared" si="2"/>
        <v>3360000</v>
      </c>
      <c r="G26" s="15">
        <f t="shared" si="2"/>
        <v>5027000</v>
      </c>
      <c r="H26" s="15"/>
      <c r="I26" s="15"/>
      <c r="J26" s="15">
        <v>10000000</v>
      </c>
      <c r="K26" s="15">
        <f t="shared" si="3"/>
        <v>191661000</v>
      </c>
    </row>
    <row r="27" spans="1:11" ht="15.75" customHeight="1" x14ac:dyDescent="0.25">
      <c r="A27" s="16">
        <f t="shared" si="0"/>
        <v>18</v>
      </c>
      <c r="B27" s="17">
        <f t="shared" si="1"/>
        <v>191661000</v>
      </c>
      <c r="C27" s="12" t="s">
        <v>17</v>
      </c>
      <c r="D27" s="13" t="s">
        <v>30</v>
      </c>
      <c r="E27" s="14">
        <f t="shared" ref="E27:G42" si="4">+E26</f>
        <v>1667000</v>
      </c>
      <c r="F27" s="15">
        <f t="shared" si="4"/>
        <v>3360000</v>
      </c>
      <c r="G27" s="15">
        <f t="shared" si="4"/>
        <v>5027000</v>
      </c>
      <c r="H27" s="15"/>
      <c r="I27" s="15"/>
      <c r="J27" s="15"/>
      <c r="K27" s="15">
        <f t="shared" si="3"/>
        <v>189994000</v>
      </c>
    </row>
    <row r="28" spans="1:11" ht="15.75" customHeight="1" x14ac:dyDescent="0.25">
      <c r="A28" s="16">
        <f t="shared" si="0"/>
        <v>19</v>
      </c>
      <c r="B28" s="17">
        <f t="shared" si="1"/>
        <v>189994000</v>
      </c>
      <c r="C28" s="12" t="s">
        <v>18</v>
      </c>
      <c r="D28" s="13" t="s">
        <v>30</v>
      </c>
      <c r="E28" s="14">
        <f t="shared" si="4"/>
        <v>1667000</v>
      </c>
      <c r="F28" s="15">
        <f t="shared" si="4"/>
        <v>3360000</v>
      </c>
      <c r="G28" s="15">
        <f t="shared" si="4"/>
        <v>5027000</v>
      </c>
      <c r="H28" s="15"/>
      <c r="I28" s="15"/>
      <c r="J28" s="15"/>
      <c r="K28" s="15">
        <f t="shared" si="3"/>
        <v>188327000</v>
      </c>
    </row>
    <row r="29" spans="1:11" ht="15.75" customHeight="1" x14ac:dyDescent="0.25">
      <c r="A29" s="16">
        <f t="shared" si="0"/>
        <v>20</v>
      </c>
      <c r="B29" s="17">
        <f t="shared" si="1"/>
        <v>188327000</v>
      </c>
      <c r="C29" s="12" t="s">
        <v>27</v>
      </c>
      <c r="D29" s="13" t="s">
        <v>30</v>
      </c>
      <c r="E29" s="14">
        <f t="shared" si="4"/>
        <v>1667000</v>
      </c>
      <c r="F29" s="15">
        <f t="shared" si="4"/>
        <v>3360000</v>
      </c>
      <c r="G29" s="15">
        <f t="shared" si="4"/>
        <v>5027000</v>
      </c>
      <c r="H29" s="15"/>
      <c r="I29" s="15"/>
      <c r="J29" s="15"/>
      <c r="K29" s="15">
        <f t="shared" si="3"/>
        <v>186660000</v>
      </c>
    </row>
    <row r="30" spans="1:11" ht="15.75" customHeight="1" x14ac:dyDescent="0.25">
      <c r="A30" s="16">
        <f t="shared" si="0"/>
        <v>21</v>
      </c>
      <c r="B30" s="17">
        <f t="shared" si="1"/>
        <v>186660000</v>
      </c>
      <c r="C30" s="12" t="s">
        <v>19</v>
      </c>
      <c r="D30" s="13" t="s">
        <v>30</v>
      </c>
      <c r="E30" s="14">
        <f t="shared" si="4"/>
        <v>1667000</v>
      </c>
      <c r="F30" s="15">
        <f t="shared" si="4"/>
        <v>3360000</v>
      </c>
      <c r="G30" s="15">
        <f t="shared" si="4"/>
        <v>5027000</v>
      </c>
      <c r="H30" s="15">
        <v>35000000</v>
      </c>
      <c r="I30" s="15"/>
      <c r="J30" s="15"/>
      <c r="K30" s="15">
        <f t="shared" si="3"/>
        <v>149993000</v>
      </c>
    </row>
    <row r="31" spans="1:11" ht="15.75" customHeight="1" x14ac:dyDescent="0.25">
      <c r="A31" s="16">
        <f t="shared" si="0"/>
        <v>22</v>
      </c>
      <c r="B31" s="17">
        <f t="shared" si="1"/>
        <v>149993000</v>
      </c>
      <c r="C31" s="12" t="s">
        <v>20</v>
      </c>
      <c r="D31" s="13" t="s">
        <v>30</v>
      </c>
      <c r="E31" s="14">
        <f t="shared" si="4"/>
        <v>1667000</v>
      </c>
      <c r="F31" s="15">
        <f t="shared" si="4"/>
        <v>3360000</v>
      </c>
      <c r="G31" s="15">
        <f t="shared" si="4"/>
        <v>5027000</v>
      </c>
      <c r="H31" s="31"/>
      <c r="I31" s="15">
        <v>5000000</v>
      </c>
      <c r="J31" s="15"/>
      <c r="K31" s="15">
        <f t="shared" si="3"/>
        <v>143326000</v>
      </c>
    </row>
    <row r="32" spans="1:11" ht="15.75" customHeight="1" x14ac:dyDescent="0.25">
      <c r="A32" s="16">
        <f t="shared" si="0"/>
        <v>23</v>
      </c>
      <c r="B32" s="17">
        <f t="shared" si="1"/>
        <v>143326000</v>
      </c>
      <c r="C32" s="12" t="s">
        <v>21</v>
      </c>
      <c r="D32" s="13" t="s">
        <v>30</v>
      </c>
      <c r="E32" s="14">
        <f t="shared" si="4"/>
        <v>1667000</v>
      </c>
      <c r="F32" s="15">
        <f t="shared" si="4"/>
        <v>3360000</v>
      </c>
      <c r="G32" s="15">
        <f t="shared" si="4"/>
        <v>5027000</v>
      </c>
      <c r="H32" s="15"/>
      <c r="I32" s="15"/>
      <c r="J32" s="15"/>
      <c r="K32" s="15">
        <f t="shared" si="3"/>
        <v>141659000</v>
      </c>
    </row>
    <row r="33" spans="1:11" ht="15.75" customHeight="1" x14ac:dyDescent="0.25">
      <c r="A33" s="16">
        <f t="shared" si="0"/>
        <v>24</v>
      </c>
      <c r="B33" s="17">
        <f t="shared" si="1"/>
        <v>141659000</v>
      </c>
      <c r="C33" s="12" t="s">
        <v>22</v>
      </c>
      <c r="D33" s="13" t="s">
        <v>30</v>
      </c>
      <c r="E33" s="14">
        <f t="shared" si="4"/>
        <v>1667000</v>
      </c>
      <c r="F33" s="15">
        <f t="shared" si="4"/>
        <v>3360000</v>
      </c>
      <c r="G33" s="15">
        <f t="shared" si="4"/>
        <v>5027000</v>
      </c>
      <c r="H33" s="15"/>
      <c r="I33" s="15"/>
      <c r="J33" s="15"/>
      <c r="K33" s="15">
        <f t="shared" si="3"/>
        <v>139992000</v>
      </c>
    </row>
    <row r="34" spans="1:11" ht="15.75" customHeight="1" x14ac:dyDescent="0.25">
      <c r="A34" s="16">
        <f t="shared" si="0"/>
        <v>25</v>
      </c>
      <c r="B34" s="17">
        <f t="shared" si="1"/>
        <v>139992000</v>
      </c>
      <c r="C34" s="12" t="s">
        <v>23</v>
      </c>
      <c r="D34" s="13" t="s">
        <v>30</v>
      </c>
      <c r="E34" s="14">
        <f t="shared" si="4"/>
        <v>1667000</v>
      </c>
      <c r="F34" s="15">
        <f t="shared" si="4"/>
        <v>3360000</v>
      </c>
      <c r="G34" s="15">
        <f t="shared" si="4"/>
        <v>5027000</v>
      </c>
      <c r="H34" s="15"/>
      <c r="I34" s="15"/>
      <c r="J34" s="15"/>
      <c r="K34" s="15">
        <f t="shared" si="3"/>
        <v>138325000</v>
      </c>
    </row>
    <row r="35" spans="1:11" ht="15.75" customHeight="1" x14ac:dyDescent="0.25">
      <c r="A35" s="16">
        <f t="shared" si="0"/>
        <v>26</v>
      </c>
      <c r="B35" s="17">
        <f t="shared" si="1"/>
        <v>138325000</v>
      </c>
      <c r="C35" s="12" t="s">
        <v>24</v>
      </c>
      <c r="D35" s="13" t="s">
        <v>30</v>
      </c>
      <c r="E35" s="14">
        <f t="shared" si="4"/>
        <v>1667000</v>
      </c>
      <c r="F35" s="15">
        <f t="shared" si="4"/>
        <v>3360000</v>
      </c>
      <c r="G35" s="15">
        <f t="shared" si="4"/>
        <v>5027000</v>
      </c>
      <c r="H35" s="15"/>
      <c r="I35" s="15"/>
      <c r="J35" s="15"/>
      <c r="K35" s="15">
        <f t="shared" si="3"/>
        <v>136658000</v>
      </c>
    </row>
    <row r="36" spans="1:11" ht="15.75" customHeight="1" x14ac:dyDescent="0.25">
      <c r="A36" s="16">
        <f t="shared" si="0"/>
        <v>27</v>
      </c>
      <c r="B36" s="17">
        <f t="shared" si="1"/>
        <v>136658000</v>
      </c>
      <c r="C36" s="12" t="s">
        <v>25</v>
      </c>
      <c r="D36" s="13" t="s">
        <v>30</v>
      </c>
      <c r="E36" s="14">
        <f t="shared" si="4"/>
        <v>1667000</v>
      </c>
      <c r="F36" s="15">
        <f t="shared" si="4"/>
        <v>3360000</v>
      </c>
      <c r="G36" s="15">
        <f t="shared" si="4"/>
        <v>5027000</v>
      </c>
      <c r="H36" s="15"/>
      <c r="I36" s="15"/>
      <c r="J36" s="15"/>
      <c r="K36" s="15">
        <f t="shared" si="3"/>
        <v>134991000</v>
      </c>
    </row>
    <row r="37" spans="1:11" ht="15.75" customHeight="1" x14ac:dyDescent="0.25">
      <c r="A37" s="16">
        <f t="shared" si="0"/>
        <v>28</v>
      </c>
      <c r="B37" s="17">
        <f t="shared" si="1"/>
        <v>134991000</v>
      </c>
      <c r="C37" s="12" t="s">
        <v>26</v>
      </c>
      <c r="D37" s="13" t="s">
        <v>30</v>
      </c>
      <c r="E37" s="14">
        <f t="shared" si="4"/>
        <v>1667000</v>
      </c>
      <c r="F37" s="15">
        <f t="shared" si="4"/>
        <v>3360000</v>
      </c>
      <c r="G37" s="15">
        <f t="shared" si="4"/>
        <v>5027000</v>
      </c>
      <c r="H37" s="15"/>
      <c r="I37" s="15"/>
      <c r="J37" s="15"/>
      <c r="K37" s="15">
        <f t="shared" si="3"/>
        <v>133324000</v>
      </c>
    </row>
    <row r="38" spans="1:11" ht="15.75" customHeight="1" x14ac:dyDescent="0.25">
      <c r="A38" s="16">
        <f t="shared" si="0"/>
        <v>29</v>
      </c>
      <c r="B38" s="17">
        <f t="shared" si="1"/>
        <v>133324000</v>
      </c>
      <c r="C38" s="12" t="s">
        <v>16</v>
      </c>
      <c r="D38" s="13" t="s">
        <v>30</v>
      </c>
      <c r="E38" s="14">
        <f t="shared" si="4"/>
        <v>1667000</v>
      </c>
      <c r="F38" s="15">
        <f t="shared" si="4"/>
        <v>3360000</v>
      </c>
      <c r="G38" s="15">
        <f t="shared" si="4"/>
        <v>5027000</v>
      </c>
      <c r="H38" s="15"/>
      <c r="I38" s="15"/>
      <c r="J38" s="15">
        <v>10000000</v>
      </c>
      <c r="K38" s="15">
        <f t="shared" si="3"/>
        <v>121657000</v>
      </c>
    </row>
    <row r="39" spans="1:11" ht="15.75" customHeight="1" x14ac:dyDescent="0.25">
      <c r="A39" s="16">
        <f t="shared" si="0"/>
        <v>30</v>
      </c>
      <c r="B39" s="17">
        <f t="shared" si="1"/>
        <v>121657000</v>
      </c>
      <c r="C39" s="12" t="s">
        <v>17</v>
      </c>
      <c r="D39" s="13" t="s">
        <v>31</v>
      </c>
      <c r="E39" s="14">
        <f t="shared" si="4"/>
        <v>1667000</v>
      </c>
      <c r="F39" s="15">
        <f t="shared" si="4"/>
        <v>3360000</v>
      </c>
      <c r="G39" s="15">
        <f t="shared" si="4"/>
        <v>5027000</v>
      </c>
      <c r="H39" s="15"/>
      <c r="I39" s="15"/>
      <c r="J39" s="15"/>
      <c r="K39" s="15">
        <f t="shared" si="3"/>
        <v>119990000</v>
      </c>
    </row>
    <row r="40" spans="1:11" ht="15.75" customHeight="1" x14ac:dyDescent="0.25">
      <c r="A40" s="16">
        <f t="shared" si="0"/>
        <v>31</v>
      </c>
      <c r="B40" s="17">
        <f t="shared" si="1"/>
        <v>119990000</v>
      </c>
      <c r="C40" s="12" t="s">
        <v>18</v>
      </c>
      <c r="D40" s="13" t="s">
        <v>31</v>
      </c>
      <c r="E40" s="14">
        <f t="shared" si="4"/>
        <v>1667000</v>
      </c>
      <c r="F40" s="15">
        <f t="shared" si="4"/>
        <v>3360000</v>
      </c>
      <c r="G40" s="15">
        <f t="shared" si="4"/>
        <v>5027000</v>
      </c>
      <c r="H40" s="15"/>
      <c r="I40" s="15"/>
      <c r="J40" s="15"/>
      <c r="K40" s="15">
        <f t="shared" si="3"/>
        <v>118323000</v>
      </c>
    </row>
    <row r="41" spans="1:11" ht="15.75" customHeight="1" x14ac:dyDescent="0.25">
      <c r="A41" s="16">
        <f t="shared" si="0"/>
        <v>32</v>
      </c>
      <c r="B41" s="17">
        <f t="shared" si="1"/>
        <v>118323000</v>
      </c>
      <c r="C41" s="12" t="s">
        <v>27</v>
      </c>
      <c r="D41" s="13" t="s">
        <v>31</v>
      </c>
      <c r="E41" s="14">
        <f t="shared" si="4"/>
        <v>1667000</v>
      </c>
      <c r="F41" s="15">
        <f t="shared" si="4"/>
        <v>3360000</v>
      </c>
      <c r="G41" s="15">
        <f t="shared" si="4"/>
        <v>5027000</v>
      </c>
      <c r="H41" s="15"/>
      <c r="I41" s="15"/>
      <c r="J41" s="15"/>
      <c r="K41" s="15">
        <f t="shared" si="3"/>
        <v>116656000</v>
      </c>
    </row>
    <row r="42" spans="1:11" ht="15.75" customHeight="1" x14ac:dyDescent="0.25">
      <c r="A42" s="16">
        <f t="shared" si="0"/>
        <v>33</v>
      </c>
      <c r="B42" s="17">
        <f t="shared" si="1"/>
        <v>116656000</v>
      </c>
      <c r="C42" s="12" t="s">
        <v>19</v>
      </c>
      <c r="D42" s="13" t="s">
        <v>31</v>
      </c>
      <c r="E42" s="14">
        <f t="shared" si="4"/>
        <v>1667000</v>
      </c>
      <c r="F42" s="15">
        <f t="shared" si="4"/>
        <v>3360000</v>
      </c>
      <c r="G42" s="15">
        <f t="shared" si="4"/>
        <v>5027000</v>
      </c>
      <c r="H42" s="15">
        <v>35000000</v>
      </c>
      <c r="I42" s="15"/>
      <c r="J42" s="15"/>
      <c r="K42" s="15">
        <f t="shared" si="3"/>
        <v>79989000</v>
      </c>
    </row>
    <row r="43" spans="1:11" ht="15.75" customHeight="1" x14ac:dyDescent="0.25">
      <c r="A43" s="16">
        <f t="shared" si="0"/>
        <v>34</v>
      </c>
      <c r="B43" s="17">
        <f t="shared" si="1"/>
        <v>79989000</v>
      </c>
      <c r="C43" s="12" t="s">
        <v>20</v>
      </c>
      <c r="D43" s="13" t="s">
        <v>31</v>
      </c>
      <c r="E43" s="14">
        <f t="shared" ref="E43:G57" si="5">+E42</f>
        <v>1667000</v>
      </c>
      <c r="F43" s="15">
        <f t="shared" si="5"/>
        <v>3360000</v>
      </c>
      <c r="G43" s="15">
        <f t="shared" si="5"/>
        <v>5027000</v>
      </c>
      <c r="H43" s="31"/>
      <c r="I43" s="15">
        <v>5000000</v>
      </c>
      <c r="J43" s="15"/>
      <c r="K43" s="15">
        <f t="shared" si="3"/>
        <v>73322000</v>
      </c>
    </row>
    <row r="44" spans="1:11" ht="15.75" customHeight="1" x14ac:dyDescent="0.25">
      <c r="A44" s="16">
        <f t="shared" si="0"/>
        <v>35</v>
      </c>
      <c r="B44" s="17">
        <f t="shared" si="1"/>
        <v>73322000</v>
      </c>
      <c r="C44" s="30" t="s">
        <v>21</v>
      </c>
      <c r="D44" s="13" t="s">
        <v>31</v>
      </c>
      <c r="E44" s="14">
        <f t="shared" si="5"/>
        <v>1667000</v>
      </c>
      <c r="F44" s="15">
        <f t="shared" si="5"/>
        <v>3360000</v>
      </c>
      <c r="G44" s="15">
        <f t="shared" si="5"/>
        <v>5027000</v>
      </c>
      <c r="H44" s="15"/>
      <c r="I44" s="15"/>
      <c r="J44" s="15"/>
      <c r="K44" s="15">
        <f t="shared" si="3"/>
        <v>71655000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71655000</v>
      </c>
      <c r="C45" s="30" t="s">
        <v>22</v>
      </c>
      <c r="D45" s="41" t="s">
        <v>31</v>
      </c>
      <c r="E45" s="14">
        <f t="shared" si="5"/>
        <v>1667000</v>
      </c>
      <c r="F45" s="32">
        <f t="shared" si="5"/>
        <v>3360000</v>
      </c>
      <c r="G45" s="32">
        <f t="shared" si="5"/>
        <v>5027000</v>
      </c>
      <c r="H45" s="32"/>
      <c r="I45" s="32"/>
      <c r="J45" s="32"/>
      <c r="K45" s="15">
        <f t="shared" si="3"/>
        <v>69988000</v>
      </c>
    </row>
    <row r="46" spans="1:11" ht="15.75" x14ac:dyDescent="0.25">
      <c r="A46" s="16">
        <f t="shared" si="0"/>
        <v>37</v>
      </c>
      <c r="B46" s="17">
        <f t="shared" si="1"/>
        <v>69988000</v>
      </c>
      <c r="C46" s="12" t="s">
        <v>23</v>
      </c>
      <c r="D46" s="13" t="s">
        <v>31</v>
      </c>
      <c r="E46" s="14">
        <f t="shared" si="5"/>
        <v>1667000</v>
      </c>
      <c r="F46" s="15">
        <f t="shared" si="5"/>
        <v>3360000</v>
      </c>
      <c r="G46" s="15">
        <f t="shared" si="5"/>
        <v>5027000</v>
      </c>
      <c r="H46" s="15"/>
      <c r="I46" s="15"/>
      <c r="J46" s="15"/>
      <c r="K46" s="15">
        <f t="shared" si="3"/>
        <v>68321000</v>
      </c>
    </row>
    <row r="47" spans="1:11" ht="15.75" x14ac:dyDescent="0.25">
      <c r="A47" s="16">
        <f t="shared" si="0"/>
        <v>38</v>
      </c>
      <c r="B47" s="17">
        <f t="shared" si="1"/>
        <v>68321000</v>
      </c>
      <c r="C47" s="12" t="s">
        <v>24</v>
      </c>
      <c r="D47" s="13" t="s">
        <v>31</v>
      </c>
      <c r="E47" s="14">
        <f t="shared" si="5"/>
        <v>1667000</v>
      </c>
      <c r="F47" s="15">
        <f t="shared" si="5"/>
        <v>3360000</v>
      </c>
      <c r="G47" s="15">
        <f t="shared" si="5"/>
        <v>5027000</v>
      </c>
      <c r="H47" s="15"/>
      <c r="I47" s="15"/>
      <c r="J47" s="15"/>
      <c r="K47" s="15">
        <f t="shared" si="3"/>
        <v>66654000</v>
      </c>
    </row>
    <row r="48" spans="1:11" ht="15.75" x14ac:dyDescent="0.25">
      <c r="A48" s="16">
        <f t="shared" si="0"/>
        <v>39</v>
      </c>
      <c r="B48" s="17">
        <f t="shared" si="1"/>
        <v>66654000</v>
      </c>
      <c r="C48" s="12" t="s">
        <v>25</v>
      </c>
      <c r="D48" s="13" t="s">
        <v>31</v>
      </c>
      <c r="E48" s="14">
        <f t="shared" si="5"/>
        <v>1667000</v>
      </c>
      <c r="F48" s="15">
        <f t="shared" si="5"/>
        <v>3360000</v>
      </c>
      <c r="G48" s="15">
        <f t="shared" si="5"/>
        <v>5027000</v>
      </c>
      <c r="H48" s="15"/>
      <c r="I48" s="15"/>
      <c r="J48" s="15"/>
      <c r="K48" s="15">
        <f t="shared" si="3"/>
        <v>64987000</v>
      </c>
    </row>
    <row r="49" spans="1:11" ht="15.75" x14ac:dyDescent="0.25">
      <c r="A49" s="16">
        <f t="shared" si="0"/>
        <v>40</v>
      </c>
      <c r="B49" s="17">
        <f t="shared" si="1"/>
        <v>64987000</v>
      </c>
      <c r="C49" s="12" t="s">
        <v>26</v>
      </c>
      <c r="D49" s="13" t="s">
        <v>31</v>
      </c>
      <c r="E49" s="14">
        <f t="shared" si="5"/>
        <v>1667000</v>
      </c>
      <c r="F49" s="15">
        <f t="shared" si="5"/>
        <v>3360000</v>
      </c>
      <c r="G49" s="15">
        <f t="shared" si="5"/>
        <v>5027000</v>
      </c>
      <c r="H49" s="15"/>
      <c r="I49" s="15"/>
      <c r="J49" s="15"/>
      <c r="K49" s="15">
        <f t="shared" si="3"/>
        <v>63320000</v>
      </c>
    </row>
    <row r="50" spans="1:11" ht="15.75" x14ac:dyDescent="0.25">
      <c r="A50" s="16">
        <f t="shared" si="0"/>
        <v>41</v>
      </c>
      <c r="B50" s="17">
        <f t="shared" si="1"/>
        <v>63320000</v>
      </c>
      <c r="C50" s="12" t="s">
        <v>16</v>
      </c>
      <c r="D50" s="13" t="s">
        <v>31</v>
      </c>
      <c r="E50" s="14">
        <f t="shared" si="5"/>
        <v>1667000</v>
      </c>
      <c r="F50" s="15">
        <f t="shared" si="5"/>
        <v>3360000</v>
      </c>
      <c r="G50" s="15">
        <f t="shared" si="5"/>
        <v>5027000</v>
      </c>
      <c r="H50" s="15"/>
      <c r="I50" s="15"/>
      <c r="J50" s="15">
        <v>10000000</v>
      </c>
      <c r="K50" s="15">
        <f t="shared" si="3"/>
        <v>51653000</v>
      </c>
    </row>
    <row r="51" spans="1:11" ht="15.75" x14ac:dyDescent="0.25">
      <c r="A51" s="16">
        <f t="shared" si="0"/>
        <v>42</v>
      </c>
      <c r="B51" s="17">
        <f t="shared" si="1"/>
        <v>51653000</v>
      </c>
      <c r="C51" s="12" t="s">
        <v>17</v>
      </c>
      <c r="D51" s="13" t="s">
        <v>36</v>
      </c>
      <c r="E51" s="14">
        <f t="shared" si="5"/>
        <v>1667000</v>
      </c>
      <c r="F51" s="15">
        <f t="shared" si="5"/>
        <v>3360000</v>
      </c>
      <c r="G51" s="15">
        <f t="shared" si="5"/>
        <v>5027000</v>
      </c>
      <c r="H51" s="15"/>
      <c r="I51" s="15"/>
      <c r="J51" s="15"/>
      <c r="K51" s="15">
        <f t="shared" si="3"/>
        <v>49986000</v>
      </c>
    </row>
    <row r="52" spans="1:11" ht="15.75" x14ac:dyDescent="0.25">
      <c r="A52" s="16">
        <f t="shared" si="0"/>
        <v>43</v>
      </c>
      <c r="B52" s="17">
        <f t="shared" si="1"/>
        <v>49986000</v>
      </c>
      <c r="C52" s="12" t="s">
        <v>18</v>
      </c>
      <c r="D52" s="13" t="s">
        <v>36</v>
      </c>
      <c r="E52" s="14">
        <f t="shared" si="5"/>
        <v>1667000</v>
      </c>
      <c r="F52" s="15">
        <f t="shared" si="5"/>
        <v>3360000</v>
      </c>
      <c r="G52" s="15">
        <f t="shared" si="5"/>
        <v>5027000</v>
      </c>
      <c r="H52" s="15"/>
      <c r="I52" s="15"/>
      <c r="J52" s="15"/>
      <c r="K52" s="15">
        <f t="shared" si="3"/>
        <v>48319000</v>
      </c>
    </row>
    <row r="53" spans="1:11" ht="15.75" x14ac:dyDescent="0.25">
      <c r="A53" s="16">
        <f t="shared" si="0"/>
        <v>44</v>
      </c>
      <c r="B53" s="17">
        <f t="shared" si="1"/>
        <v>48319000</v>
      </c>
      <c r="C53" s="12" t="s">
        <v>27</v>
      </c>
      <c r="D53" s="13" t="s">
        <v>36</v>
      </c>
      <c r="E53" s="14">
        <f t="shared" si="5"/>
        <v>1667000</v>
      </c>
      <c r="F53" s="15">
        <f t="shared" si="5"/>
        <v>3360000</v>
      </c>
      <c r="G53" s="15">
        <f t="shared" si="5"/>
        <v>5027000</v>
      </c>
      <c r="H53" s="15"/>
      <c r="I53" s="15"/>
      <c r="J53" s="15"/>
      <c r="K53" s="15">
        <f t="shared" si="3"/>
        <v>46652000</v>
      </c>
    </row>
    <row r="54" spans="1:11" ht="15.75" x14ac:dyDescent="0.25">
      <c r="A54" s="16">
        <f t="shared" si="0"/>
        <v>45</v>
      </c>
      <c r="B54" s="17">
        <f t="shared" si="1"/>
        <v>46652000</v>
      </c>
      <c r="C54" s="12" t="s">
        <v>19</v>
      </c>
      <c r="D54" s="13" t="s">
        <v>36</v>
      </c>
      <c r="E54" s="14">
        <f t="shared" si="5"/>
        <v>1667000</v>
      </c>
      <c r="F54" s="15">
        <f t="shared" si="5"/>
        <v>3360000</v>
      </c>
      <c r="G54" s="15">
        <f t="shared" si="5"/>
        <v>5027000</v>
      </c>
      <c r="H54" s="15">
        <v>35000000</v>
      </c>
      <c r="I54" s="15"/>
      <c r="J54" s="15"/>
      <c r="K54" s="15">
        <f t="shared" si="3"/>
        <v>9985000</v>
      </c>
    </row>
    <row r="55" spans="1:11" ht="15.75" x14ac:dyDescent="0.25">
      <c r="A55" s="16">
        <f t="shared" si="0"/>
        <v>46</v>
      </c>
      <c r="B55" s="17">
        <f t="shared" si="1"/>
        <v>9985000</v>
      </c>
      <c r="C55" s="12" t="s">
        <v>20</v>
      </c>
      <c r="D55" s="13" t="s">
        <v>36</v>
      </c>
      <c r="E55" s="14">
        <f t="shared" si="5"/>
        <v>1667000</v>
      </c>
      <c r="F55" s="15">
        <f t="shared" si="5"/>
        <v>3360000</v>
      </c>
      <c r="G55" s="15">
        <f t="shared" si="5"/>
        <v>5027000</v>
      </c>
      <c r="H55" s="31"/>
      <c r="I55" s="15">
        <v>5000000</v>
      </c>
      <c r="J55" s="15"/>
      <c r="K55" s="15">
        <f t="shared" si="3"/>
        <v>3318000</v>
      </c>
    </row>
    <row r="56" spans="1:11" ht="15.75" x14ac:dyDescent="0.25">
      <c r="A56" s="16">
        <f t="shared" si="0"/>
        <v>47</v>
      </c>
      <c r="B56" s="17">
        <f t="shared" si="1"/>
        <v>3318000</v>
      </c>
      <c r="C56" s="30" t="s">
        <v>21</v>
      </c>
      <c r="D56" s="13" t="s">
        <v>36</v>
      </c>
      <c r="E56" s="14">
        <f t="shared" si="5"/>
        <v>1667000</v>
      </c>
      <c r="F56" s="15">
        <f t="shared" si="5"/>
        <v>3360000</v>
      </c>
      <c r="G56" s="15">
        <f t="shared" si="5"/>
        <v>5027000</v>
      </c>
      <c r="H56" s="15"/>
      <c r="I56" s="15"/>
      <c r="J56" s="15"/>
      <c r="K56" s="15">
        <f t="shared" si="3"/>
        <v>1651000</v>
      </c>
    </row>
    <row r="57" spans="1:11" ht="15.75" x14ac:dyDescent="0.25">
      <c r="A57" s="16">
        <f t="shared" si="0"/>
        <v>48</v>
      </c>
      <c r="B57" s="17">
        <f t="shared" si="1"/>
        <v>1651000</v>
      </c>
      <c r="C57" s="12" t="s">
        <v>22</v>
      </c>
      <c r="D57" s="13" t="s">
        <v>36</v>
      </c>
      <c r="E57" s="14">
        <f t="shared" si="5"/>
        <v>1667000</v>
      </c>
      <c r="F57" s="15">
        <f t="shared" si="5"/>
        <v>3360000</v>
      </c>
      <c r="G57" s="15">
        <f t="shared" si="5"/>
        <v>5027000</v>
      </c>
      <c r="H57" s="15"/>
      <c r="I57" s="15"/>
      <c r="J57" s="15"/>
      <c r="K57" s="15">
        <f t="shared" si="3"/>
        <v>-16000</v>
      </c>
    </row>
  </sheetData>
  <pageMargins left="0.70866141732283472" right="0.70866141732283472" top="0.74803149606299213" bottom="0.74803149606299213" header="0.31496062992125984" footer="0.31496062992125984"/>
  <pageSetup scale="59" orientation="landscape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153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154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92468526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155</v>
      </c>
      <c r="B8" s="1"/>
      <c r="C8" s="1"/>
      <c r="D8" s="2">
        <v>36</v>
      </c>
      <c r="E8" s="7"/>
      <c r="F8" s="8">
        <f>+C5*C6</f>
        <v>1109622.3119999999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92468526</v>
      </c>
      <c r="C10" s="12" t="s">
        <v>23</v>
      </c>
      <c r="D10" s="13" t="s">
        <v>28</v>
      </c>
      <c r="E10" s="14">
        <f>2000000-F10</f>
        <v>890378</v>
      </c>
      <c r="F10" s="18">
        <v>1109622</v>
      </c>
      <c r="G10" s="15">
        <f>+E10+F10</f>
        <v>2000000</v>
      </c>
      <c r="H10" s="15"/>
      <c r="I10" s="15"/>
      <c r="J10" s="15"/>
      <c r="K10" s="15">
        <f>B10-E10-H10-I10-J10</f>
        <v>91578148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91578148</v>
      </c>
      <c r="C11" s="12" t="s">
        <v>24</v>
      </c>
      <c r="D11" s="13" t="s">
        <v>28</v>
      </c>
      <c r="E11" s="14">
        <f t="shared" ref="E11:G26" si="2">+E10</f>
        <v>890378</v>
      </c>
      <c r="F11" s="15">
        <f t="shared" si="2"/>
        <v>1109622</v>
      </c>
      <c r="G11" s="15">
        <f t="shared" si="2"/>
        <v>2000000</v>
      </c>
      <c r="H11" s="15"/>
      <c r="I11" s="15"/>
      <c r="J11" s="15"/>
      <c r="K11" s="15">
        <f t="shared" ref="K11:K57" si="3">B11-E11-H11-I11-J11</f>
        <v>90687770</v>
      </c>
    </row>
    <row r="12" spans="1:11" ht="15.75" customHeight="1" x14ac:dyDescent="0.25">
      <c r="A12" s="16">
        <f t="shared" si="0"/>
        <v>3</v>
      </c>
      <c r="B12" s="17">
        <f t="shared" si="1"/>
        <v>90687770</v>
      </c>
      <c r="C12" s="12" t="s">
        <v>25</v>
      </c>
      <c r="D12" s="13" t="s">
        <v>28</v>
      </c>
      <c r="E12" s="14">
        <f t="shared" si="2"/>
        <v>890378</v>
      </c>
      <c r="F12" s="15">
        <f t="shared" si="2"/>
        <v>1109622</v>
      </c>
      <c r="G12" s="15">
        <f t="shared" si="2"/>
        <v>2000000</v>
      </c>
      <c r="H12" s="15"/>
      <c r="I12" s="15"/>
      <c r="J12" s="15"/>
      <c r="K12" s="15">
        <f t="shared" si="3"/>
        <v>89797392</v>
      </c>
    </row>
    <row r="13" spans="1:11" ht="15.75" customHeight="1" x14ac:dyDescent="0.25">
      <c r="A13" s="16">
        <f t="shared" si="0"/>
        <v>4</v>
      </c>
      <c r="B13" s="17">
        <f t="shared" si="1"/>
        <v>89797392</v>
      </c>
      <c r="C13" s="12" t="s">
        <v>26</v>
      </c>
      <c r="D13" s="13" t="s">
        <v>28</v>
      </c>
      <c r="E13" s="14">
        <f t="shared" si="2"/>
        <v>890378</v>
      </c>
      <c r="F13" s="15">
        <f t="shared" si="2"/>
        <v>1109622</v>
      </c>
      <c r="G13" s="15">
        <f t="shared" si="2"/>
        <v>2000000</v>
      </c>
      <c r="H13" s="15"/>
      <c r="I13" s="15"/>
      <c r="J13" s="15"/>
      <c r="K13" s="15">
        <f t="shared" si="3"/>
        <v>88907014</v>
      </c>
    </row>
    <row r="14" spans="1:11" ht="15.75" customHeight="1" x14ac:dyDescent="0.25">
      <c r="A14" s="16">
        <f t="shared" si="0"/>
        <v>5</v>
      </c>
      <c r="B14" s="17">
        <f t="shared" si="1"/>
        <v>88907014</v>
      </c>
      <c r="C14" s="12" t="s">
        <v>16</v>
      </c>
      <c r="D14" s="13" t="s">
        <v>28</v>
      </c>
      <c r="E14" s="14">
        <f t="shared" si="2"/>
        <v>890378</v>
      </c>
      <c r="F14" s="15">
        <f t="shared" si="2"/>
        <v>1109622</v>
      </c>
      <c r="G14" s="15">
        <f t="shared" si="2"/>
        <v>2000000</v>
      </c>
      <c r="H14" s="15"/>
      <c r="I14" s="15"/>
      <c r="J14" s="15">
        <v>12500000</v>
      </c>
      <c r="K14" s="15">
        <f t="shared" si="3"/>
        <v>75516636</v>
      </c>
    </row>
    <row r="15" spans="1:11" ht="15.75" customHeight="1" x14ac:dyDescent="0.25">
      <c r="A15" s="16">
        <f t="shared" si="0"/>
        <v>6</v>
      </c>
      <c r="B15" s="17">
        <f t="shared" si="1"/>
        <v>75516636</v>
      </c>
      <c r="C15" s="12" t="s">
        <v>17</v>
      </c>
      <c r="D15" s="13" t="s">
        <v>29</v>
      </c>
      <c r="E15" s="14">
        <f t="shared" si="2"/>
        <v>890378</v>
      </c>
      <c r="F15" s="15">
        <f t="shared" si="2"/>
        <v>1109622</v>
      </c>
      <c r="G15" s="15">
        <f t="shared" si="2"/>
        <v>2000000</v>
      </c>
      <c r="H15" s="15"/>
      <c r="I15" s="15"/>
      <c r="J15" s="15"/>
      <c r="K15" s="15">
        <f t="shared" si="3"/>
        <v>74626258</v>
      </c>
    </row>
    <row r="16" spans="1:11" ht="15.75" customHeight="1" x14ac:dyDescent="0.25">
      <c r="A16" s="16">
        <f t="shared" si="0"/>
        <v>7</v>
      </c>
      <c r="B16" s="17">
        <f t="shared" si="1"/>
        <v>74626258</v>
      </c>
      <c r="C16" s="12" t="s">
        <v>18</v>
      </c>
      <c r="D16" s="13" t="s">
        <v>29</v>
      </c>
      <c r="E16" s="14">
        <f t="shared" si="2"/>
        <v>890378</v>
      </c>
      <c r="F16" s="15">
        <f t="shared" si="2"/>
        <v>1109622</v>
      </c>
      <c r="G16" s="15">
        <f t="shared" si="2"/>
        <v>2000000</v>
      </c>
      <c r="H16" s="15"/>
      <c r="I16" s="15"/>
      <c r="J16" s="15"/>
      <c r="K16" s="15">
        <f t="shared" si="3"/>
        <v>73735880</v>
      </c>
    </row>
    <row r="17" spans="1:11" ht="15.75" customHeight="1" x14ac:dyDescent="0.25">
      <c r="A17" s="16">
        <f t="shared" si="0"/>
        <v>8</v>
      </c>
      <c r="B17" s="17">
        <f t="shared" si="1"/>
        <v>73735880</v>
      </c>
      <c r="C17" s="12" t="s">
        <v>27</v>
      </c>
      <c r="D17" s="13" t="s">
        <v>29</v>
      </c>
      <c r="E17" s="14">
        <f t="shared" si="2"/>
        <v>890378</v>
      </c>
      <c r="F17" s="15">
        <f t="shared" si="2"/>
        <v>1109622</v>
      </c>
      <c r="G17" s="15">
        <f t="shared" si="2"/>
        <v>2000000</v>
      </c>
      <c r="H17" s="15"/>
      <c r="I17" s="15"/>
      <c r="J17" s="15"/>
      <c r="K17" s="15">
        <f t="shared" si="3"/>
        <v>72845502</v>
      </c>
    </row>
    <row r="18" spans="1:11" ht="15.75" customHeight="1" x14ac:dyDescent="0.25">
      <c r="A18" s="16">
        <f t="shared" si="0"/>
        <v>9</v>
      </c>
      <c r="B18" s="17">
        <f t="shared" si="1"/>
        <v>72845502</v>
      </c>
      <c r="C18" s="12" t="s">
        <v>19</v>
      </c>
      <c r="D18" s="13" t="s">
        <v>29</v>
      </c>
      <c r="E18" s="14">
        <f t="shared" si="2"/>
        <v>890378</v>
      </c>
      <c r="F18" s="15">
        <f t="shared" si="2"/>
        <v>1109622</v>
      </c>
      <c r="G18" s="15">
        <f t="shared" si="2"/>
        <v>2000000</v>
      </c>
      <c r="H18" s="15">
        <v>15000000</v>
      </c>
      <c r="I18" s="15"/>
      <c r="J18" s="15"/>
      <c r="K18" s="15">
        <f t="shared" si="3"/>
        <v>56955124</v>
      </c>
    </row>
    <row r="19" spans="1:11" ht="15.75" customHeight="1" x14ac:dyDescent="0.25">
      <c r="A19" s="16">
        <f t="shared" si="0"/>
        <v>10</v>
      </c>
      <c r="B19" s="17">
        <f t="shared" si="1"/>
        <v>56955124</v>
      </c>
      <c r="C19" s="12" t="s">
        <v>20</v>
      </c>
      <c r="D19" s="13" t="s">
        <v>29</v>
      </c>
      <c r="E19" s="14">
        <f t="shared" si="2"/>
        <v>890378</v>
      </c>
      <c r="F19" s="15">
        <f t="shared" si="2"/>
        <v>1109622</v>
      </c>
      <c r="G19" s="15">
        <f t="shared" si="2"/>
        <v>2000000</v>
      </c>
      <c r="H19" s="31"/>
      <c r="I19" s="15">
        <v>12500000</v>
      </c>
      <c r="J19" s="15"/>
      <c r="K19" s="15">
        <f t="shared" si="3"/>
        <v>43564746</v>
      </c>
    </row>
    <row r="20" spans="1:11" ht="15.75" customHeight="1" x14ac:dyDescent="0.25">
      <c r="A20" s="16">
        <f t="shared" si="0"/>
        <v>11</v>
      </c>
      <c r="B20" s="17">
        <f t="shared" si="1"/>
        <v>43564746</v>
      </c>
      <c r="C20" s="12" t="s">
        <v>21</v>
      </c>
      <c r="D20" s="13" t="s">
        <v>29</v>
      </c>
      <c r="E20" s="14">
        <f t="shared" si="2"/>
        <v>890378</v>
      </c>
      <c r="F20" s="15">
        <f t="shared" si="2"/>
        <v>1109622</v>
      </c>
      <c r="G20" s="15">
        <f t="shared" si="2"/>
        <v>2000000</v>
      </c>
      <c r="H20" s="15"/>
      <c r="I20" s="15"/>
      <c r="J20" s="15"/>
      <c r="K20" s="15">
        <f t="shared" si="3"/>
        <v>42674368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42674368</v>
      </c>
      <c r="C21" s="30" t="s">
        <v>22</v>
      </c>
      <c r="D21" s="41" t="s">
        <v>29</v>
      </c>
      <c r="E21" s="14">
        <f t="shared" si="2"/>
        <v>890378</v>
      </c>
      <c r="F21" s="32">
        <f t="shared" si="2"/>
        <v>1109622</v>
      </c>
      <c r="G21" s="32">
        <f t="shared" si="2"/>
        <v>2000000</v>
      </c>
      <c r="H21" s="32"/>
      <c r="I21" s="32"/>
      <c r="J21" s="32"/>
      <c r="K21" s="15">
        <f t="shared" si="3"/>
        <v>41783990</v>
      </c>
    </row>
    <row r="22" spans="1:11" ht="15.75" customHeight="1" x14ac:dyDescent="0.25">
      <c r="A22" s="16">
        <f t="shared" si="0"/>
        <v>13</v>
      </c>
      <c r="B22" s="17">
        <f t="shared" si="1"/>
        <v>41783990</v>
      </c>
      <c r="C22" s="12" t="s">
        <v>23</v>
      </c>
      <c r="D22" s="13" t="s">
        <v>29</v>
      </c>
      <c r="E22" s="14">
        <f t="shared" si="2"/>
        <v>890378</v>
      </c>
      <c r="F22" s="15">
        <f t="shared" si="2"/>
        <v>1109622</v>
      </c>
      <c r="G22" s="15">
        <f t="shared" si="2"/>
        <v>2000000</v>
      </c>
      <c r="H22" s="15"/>
      <c r="I22" s="15"/>
      <c r="J22" s="15"/>
      <c r="K22" s="15">
        <f t="shared" si="3"/>
        <v>40893612</v>
      </c>
    </row>
    <row r="23" spans="1:11" ht="15.75" customHeight="1" x14ac:dyDescent="0.25">
      <c r="A23" s="16">
        <f t="shared" si="0"/>
        <v>14</v>
      </c>
      <c r="B23" s="17">
        <f t="shared" si="1"/>
        <v>40893612</v>
      </c>
      <c r="C23" s="12" t="s">
        <v>24</v>
      </c>
      <c r="D23" s="13" t="s">
        <v>29</v>
      </c>
      <c r="E23" s="14">
        <f t="shared" si="2"/>
        <v>890378</v>
      </c>
      <c r="F23" s="15">
        <f t="shared" si="2"/>
        <v>1109622</v>
      </c>
      <c r="G23" s="15">
        <f t="shared" si="2"/>
        <v>2000000</v>
      </c>
      <c r="H23" s="15"/>
      <c r="I23" s="15"/>
      <c r="J23" s="15"/>
      <c r="K23" s="15">
        <f t="shared" si="3"/>
        <v>40003234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40003234</v>
      </c>
      <c r="C24" s="35" t="s">
        <v>25</v>
      </c>
      <c r="D24" s="36" t="s">
        <v>29</v>
      </c>
      <c r="E24" s="14">
        <f t="shared" si="2"/>
        <v>890378</v>
      </c>
      <c r="F24" s="37">
        <f t="shared" si="2"/>
        <v>1109622</v>
      </c>
      <c r="G24" s="37">
        <f t="shared" si="2"/>
        <v>2000000</v>
      </c>
      <c r="H24" s="37"/>
      <c r="I24" s="37"/>
      <c r="J24" s="37"/>
      <c r="K24" s="15">
        <f t="shared" si="3"/>
        <v>39112856</v>
      </c>
    </row>
    <row r="25" spans="1:11" ht="15.75" customHeight="1" x14ac:dyDescent="0.25">
      <c r="A25" s="16">
        <f t="shared" si="0"/>
        <v>16</v>
      </c>
      <c r="B25" s="17">
        <f t="shared" si="1"/>
        <v>39112856</v>
      </c>
      <c r="C25" s="12" t="s">
        <v>26</v>
      </c>
      <c r="D25" s="13" t="s">
        <v>29</v>
      </c>
      <c r="E25" s="14">
        <f t="shared" si="2"/>
        <v>890378</v>
      </c>
      <c r="F25" s="15">
        <f t="shared" si="2"/>
        <v>1109622</v>
      </c>
      <c r="G25" s="15">
        <f t="shared" si="2"/>
        <v>2000000</v>
      </c>
      <c r="H25" s="15"/>
      <c r="I25" s="15"/>
      <c r="J25" s="15"/>
      <c r="K25" s="15">
        <f t="shared" si="3"/>
        <v>38222478</v>
      </c>
    </row>
    <row r="26" spans="1:11" ht="15.75" customHeight="1" x14ac:dyDescent="0.25">
      <c r="A26" s="16">
        <f t="shared" si="0"/>
        <v>17</v>
      </c>
      <c r="B26" s="17">
        <f t="shared" si="1"/>
        <v>38222478</v>
      </c>
      <c r="C26" s="12" t="s">
        <v>16</v>
      </c>
      <c r="D26" s="13" t="s">
        <v>29</v>
      </c>
      <c r="E26" s="14">
        <f t="shared" si="2"/>
        <v>890378</v>
      </c>
      <c r="F26" s="15">
        <f t="shared" si="2"/>
        <v>1109622</v>
      </c>
      <c r="G26" s="15">
        <f t="shared" si="2"/>
        <v>2000000</v>
      </c>
      <c r="H26" s="15"/>
      <c r="I26" s="15"/>
      <c r="J26" s="15">
        <v>12500000</v>
      </c>
      <c r="K26" s="15">
        <f t="shared" si="3"/>
        <v>24832100</v>
      </c>
    </row>
    <row r="27" spans="1:11" ht="15.75" customHeight="1" x14ac:dyDescent="0.25">
      <c r="A27" s="16">
        <f t="shared" si="0"/>
        <v>18</v>
      </c>
      <c r="B27" s="17">
        <f t="shared" si="1"/>
        <v>24832100</v>
      </c>
      <c r="C27" s="12" t="s">
        <v>17</v>
      </c>
      <c r="D27" s="13" t="s">
        <v>30</v>
      </c>
      <c r="E27" s="14">
        <f t="shared" ref="E27:G42" si="4">+E26</f>
        <v>890378</v>
      </c>
      <c r="F27" s="15">
        <f t="shared" si="4"/>
        <v>1109622</v>
      </c>
      <c r="G27" s="15">
        <f t="shared" si="4"/>
        <v>2000000</v>
      </c>
      <c r="H27" s="15"/>
      <c r="I27" s="15"/>
      <c r="J27" s="15"/>
      <c r="K27" s="15">
        <f t="shared" si="3"/>
        <v>23941722</v>
      </c>
    </row>
    <row r="28" spans="1:11" ht="15.75" customHeight="1" x14ac:dyDescent="0.25">
      <c r="A28" s="16">
        <f t="shared" si="0"/>
        <v>19</v>
      </c>
      <c r="B28" s="17">
        <f t="shared" si="1"/>
        <v>23941722</v>
      </c>
      <c r="C28" s="12" t="s">
        <v>18</v>
      </c>
      <c r="D28" s="13" t="s">
        <v>30</v>
      </c>
      <c r="E28" s="14">
        <f t="shared" si="4"/>
        <v>890378</v>
      </c>
      <c r="F28" s="15">
        <f t="shared" si="4"/>
        <v>1109622</v>
      </c>
      <c r="G28" s="15">
        <f t="shared" si="4"/>
        <v>2000000</v>
      </c>
      <c r="H28" s="15"/>
      <c r="I28" s="15"/>
      <c r="J28" s="15"/>
      <c r="K28" s="15">
        <f t="shared" si="3"/>
        <v>23051344</v>
      </c>
    </row>
    <row r="29" spans="1:11" ht="15.75" customHeight="1" x14ac:dyDescent="0.25">
      <c r="A29" s="16">
        <f t="shared" si="0"/>
        <v>20</v>
      </c>
      <c r="B29" s="17">
        <f t="shared" si="1"/>
        <v>23051344</v>
      </c>
      <c r="C29" s="12" t="s">
        <v>27</v>
      </c>
      <c r="D29" s="13" t="s">
        <v>30</v>
      </c>
      <c r="E29" s="14">
        <f t="shared" si="4"/>
        <v>890378</v>
      </c>
      <c r="F29" s="15">
        <f t="shared" si="4"/>
        <v>1109622</v>
      </c>
      <c r="G29" s="15">
        <f t="shared" si="4"/>
        <v>2000000</v>
      </c>
      <c r="H29" s="15"/>
      <c r="I29" s="15"/>
      <c r="J29" s="15"/>
      <c r="K29" s="15">
        <f t="shared" si="3"/>
        <v>22160966</v>
      </c>
    </row>
    <row r="30" spans="1:11" ht="15.75" customHeight="1" x14ac:dyDescent="0.25">
      <c r="A30" s="16">
        <f t="shared" si="0"/>
        <v>21</v>
      </c>
      <c r="B30" s="17">
        <f t="shared" si="1"/>
        <v>22160966</v>
      </c>
      <c r="C30" s="12" t="s">
        <v>19</v>
      </c>
      <c r="D30" s="13" t="s">
        <v>30</v>
      </c>
      <c r="E30" s="14">
        <f t="shared" si="4"/>
        <v>890378</v>
      </c>
      <c r="F30" s="15">
        <f t="shared" si="4"/>
        <v>1109622</v>
      </c>
      <c r="G30" s="15">
        <f t="shared" si="4"/>
        <v>2000000</v>
      </c>
      <c r="H30" s="15">
        <v>15000000</v>
      </c>
      <c r="I30" s="15"/>
      <c r="J30" s="15"/>
      <c r="K30" s="15">
        <f t="shared" si="3"/>
        <v>6270588</v>
      </c>
    </row>
    <row r="31" spans="1:11" ht="15.75" customHeight="1" x14ac:dyDescent="0.25">
      <c r="A31" s="16">
        <f t="shared" si="0"/>
        <v>22</v>
      </c>
      <c r="B31" s="17">
        <f t="shared" si="1"/>
        <v>6270588</v>
      </c>
      <c r="C31" s="12" t="s">
        <v>20</v>
      </c>
      <c r="D31" s="13" t="s">
        <v>30</v>
      </c>
      <c r="E31" s="14">
        <f t="shared" si="4"/>
        <v>890378</v>
      </c>
      <c r="F31" s="15">
        <f t="shared" si="4"/>
        <v>1109622</v>
      </c>
      <c r="G31" s="15">
        <f t="shared" si="4"/>
        <v>2000000</v>
      </c>
      <c r="H31" s="31"/>
      <c r="I31" s="15">
        <f>12500000-7119790</f>
        <v>5380210</v>
      </c>
      <c r="J31" s="15"/>
      <c r="K31" s="15">
        <f t="shared" si="3"/>
        <v>0</v>
      </c>
    </row>
    <row r="32" spans="1:11" ht="15.75" customHeight="1" x14ac:dyDescent="0.25">
      <c r="A32" s="16">
        <f t="shared" si="0"/>
        <v>23</v>
      </c>
      <c r="B32" s="17">
        <f t="shared" si="1"/>
        <v>0</v>
      </c>
      <c r="C32" s="12" t="s">
        <v>21</v>
      </c>
      <c r="D32" s="13" t="s">
        <v>30</v>
      </c>
      <c r="E32" s="14">
        <f t="shared" si="4"/>
        <v>890378</v>
      </c>
      <c r="F32" s="15">
        <f t="shared" si="4"/>
        <v>1109622</v>
      </c>
      <c r="G32" s="15">
        <f t="shared" si="4"/>
        <v>2000000</v>
      </c>
      <c r="H32" s="15"/>
      <c r="I32" s="15"/>
      <c r="J32" s="15"/>
      <c r="K32" s="15">
        <f t="shared" si="3"/>
        <v>-890378</v>
      </c>
    </row>
    <row r="33" spans="1:11" ht="15.75" customHeight="1" x14ac:dyDescent="0.25">
      <c r="A33" s="16">
        <f t="shared" si="0"/>
        <v>24</v>
      </c>
      <c r="B33" s="17">
        <f t="shared" si="1"/>
        <v>-890378</v>
      </c>
      <c r="C33" s="12" t="s">
        <v>22</v>
      </c>
      <c r="D33" s="13" t="s">
        <v>30</v>
      </c>
      <c r="E33" s="14">
        <f t="shared" si="4"/>
        <v>890378</v>
      </c>
      <c r="F33" s="15">
        <f t="shared" si="4"/>
        <v>1109622</v>
      </c>
      <c r="G33" s="15">
        <f t="shared" si="4"/>
        <v>2000000</v>
      </c>
      <c r="H33" s="15"/>
      <c r="I33" s="15"/>
      <c r="J33" s="15"/>
      <c r="K33" s="15">
        <f t="shared" si="3"/>
        <v>-1780756</v>
      </c>
    </row>
    <row r="34" spans="1:11" ht="15.75" customHeight="1" x14ac:dyDescent="0.25">
      <c r="A34" s="16">
        <f t="shared" si="0"/>
        <v>25</v>
      </c>
      <c r="B34" s="17">
        <f t="shared" si="1"/>
        <v>-1780756</v>
      </c>
      <c r="C34" s="12" t="s">
        <v>23</v>
      </c>
      <c r="D34" s="13" t="s">
        <v>30</v>
      </c>
      <c r="E34" s="14">
        <f t="shared" si="4"/>
        <v>890378</v>
      </c>
      <c r="F34" s="15">
        <f t="shared" si="4"/>
        <v>1109622</v>
      </c>
      <c r="G34" s="15">
        <f t="shared" si="4"/>
        <v>2000000</v>
      </c>
      <c r="H34" s="15"/>
      <c r="I34" s="15"/>
      <c r="J34" s="15"/>
      <c r="K34" s="15">
        <f t="shared" si="3"/>
        <v>-2671134</v>
      </c>
    </row>
    <row r="35" spans="1:11" ht="15.75" customHeight="1" x14ac:dyDescent="0.25">
      <c r="A35" s="16">
        <f t="shared" si="0"/>
        <v>26</v>
      </c>
      <c r="B35" s="17">
        <f t="shared" si="1"/>
        <v>-2671134</v>
      </c>
      <c r="C35" s="12" t="s">
        <v>24</v>
      </c>
      <c r="D35" s="13" t="s">
        <v>30</v>
      </c>
      <c r="E35" s="14">
        <f t="shared" si="4"/>
        <v>890378</v>
      </c>
      <c r="F35" s="15">
        <f t="shared" si="4"/>
        <v>1109622</v>
      </c>
      <c r="G35" s="15">
        <f t="shared" si="4"/>
        <v>2000000</v>
      </c>
      <c r="H35" s="15"/>
      <c r="I35" s="15"/>
      <c r="J35" s="15"/>
      <c r="K35" s="15">
        <f t="shared" si="3"/>
        <v>-3561512</v>
      </c>
    </row>
    <row r="36" spans="1:11" ht="15.75" customHeight="1" x14ac:dyDescent="0.25">
      <c r="A36" s="16">
        <f t="shared" si="0"/>
        <v>27</v>
      </c>
      <c r="B36" s="17">
        <f t="shared" si="1"/>
        <v>-3561512</v>
      </c>
      <c r="C36" s="12" t="s">
        <v>25</v>
      </c>
      <c r="D36" s="13" t="s">
        <v>30</v>
      </c>
      <c r="E36" s="14">
        <f t="shared" si="4"/>
        <v>890378</v>
      </c>
      <c r="F36" s="15">
        <f t="shared" si="4"/>
        <v>1109622</v>
      </c>
      <c r="G36" s="15">
        <f t="shared" si="4"/>
        <v>2000000</v>
      </c>
      <c r="H36" s="15"/>
      <c r="I36" s="15"/>
      <c r="J36" s="15"/>
      <c r="K36" s="15">
        <f t="shared" si="3"/>
        <v>-4451890</v>
      </c>
    </row>
    <row r="37" spans="1:11" ht="15.75" customHeight="1" x14ac:dyDescent="0.25">
      <c r="A37" s="16">
        <f t="shared" si="0"/>
        <v>28</v>
      </c>
      <c r="B37" s="17">
        <f t="shared" si="1"/>
        <v>-4451890</v>
      </c>
      <c r="C37" s="12" t="s">
        <v>26</v>
      </c>
      <c r="D37" s="13" t="s">
        <v>30</v>
      </c>
      <c r="E37" s="14">
        <f t="shared" si="4"/>
        <v>890378</v>
      </c>
      <c r="F37" s="15">
        <f t="shared" si="4"/>
        <v>1109622</v>
      </c>
      <c r="G37" s="15">
        <f t="shared" si="4"/>
        <v>2000000</v>
      </c>
      <c r="H37" s="15"/>
      <c r="I37" s="15"/>
      <c r="J37" s="15"/>
      <c r="K37" s="15">
        <f t="shared" si="3"/>
        <v>-5342268</v>
      </c>
    </row>
    <row r="38" spans="1:11" ht="15.75" customHeight="1" x14ac:dyDescent="0.25">
      <c r="A38" s="16">
        <f t="shared" si="0"/>
        <v>29</v>
      </c>
      <c r="B38" s="17">
        <f t="shared" si="1"/>
        <v>-5342268</v>
      </c>
      <c r="C38" s="12" t="s">
        <v>16</v>
      </c>
      <c r="D38" s="13" t="s">
        <v>30</v>
      </c>
      <c r="E38" s="14">
        <f t="shared" si="4"/>
        <v>890378</v>
      </c>
      <c r="F38" s="15">
        <f t="shared" si="4"/>
        <v>1109622</v>
      </c>
      <c r="G38" s="15">
        <f t="shared" si="4"/>
        <v>2000000</v>
      </c>
      <c r="H38" s="15"/>
      <c r="I38" s="15"/>
      <c r="J38" s="15">
        <v>12500000</v>
      </c>
      <c r="K38" s="15">
        <f t="shared" si="3"/>
        <v>-18732646</v>
      </c>
    </row>
    <row r="39" spans="1:11" ht="15.75" customHeight="1" x14ac:dyDescent="0.25">
      <c r="A39" s="16">
        <f t="shared" si="0"/>
        <v>30</v>
      </c>
      <c r="B39" s="17">
        <f t="shared" si="1"/>
        <v>-18732646</v>
      </c>
      <c r="C39" s="12" t="s">
        <v>17</v>
      </c>
      <c r="D39" s="13" t="s">
        <v>31</v>
      </c>
      <c r="E39" s="14">
        <f t="shared" si="4"/>
        <v>890378</v>
      </c>
      <c r="F39" s="15">
        <f t="shared" si="4"/>
        <v>1109622</v>
      </c>
      <c r="G39" s="15">
        <f t="shared" si="4"/>
        <v>2000000</v>
      </c>
      <c r="H39" s="15"/>
      <c r="I39" s="15"/>
      <c r="J39" s="15"/>
      <c r="K39" s="15">
        <f t="shared" si="3"/>
        <v>-19623024</v>
      </c>
    </row>
    <row r="40" spans="1:11" ht="15.75" customHeight="1" x14ac:dyDescent="0.25">
      <c r="A40" s="16">
        <f t="shared" si="0"/>
        <v>31</v>
      </c>
      <c r="B40" s="17">
        <f t="shared" si="1"/>
        <v>-19623024</v>
      </c>
      <c r="C40" s="12" t="s">
        <v>18</v>
      </c>
      <c r="D40" s="13" t="s">
        <v>31</v>
      </c>
      <c r="E40" s="14">
        <f t="shared" si="4"/>
        <v>890378</v>
      </c>
      <c r="F40" s="15">
        <f t="shared" si="4"/>
        <v>1109622</v>
      </c>
      <c r="G40" s="15">
        <f t="shared" si="4"/>
        <v>2000000</v>
      </c>
      <c r="H40" s="15"/>
      <c r="I40" s="15"/>
      <c r="J40" s="15"/>
      <c r="K40" s="15">
        <f t="shared" si="3"/>
        <v>-20513402</v>
      </c>
    </row>
    <row r="41" spans="1:11" ht="15.75" customHeight="1" x14ac:dyDescent="0.25">
      <c r="A41" s="16">
        <f t="shared" si="0"/>
        <v>32</v>
      </c>
      <c r="B41" s="17">
        <f t="shared" si="1"/>
        <v>-20513402</v>
      </c>
      <c r="C41" s="12" t="s">
        <v>27</v>
      </c>
      <c r="D41" s="13" t="s">
        <v>31</v>
      </c>
      <c r="E41" s="14">
        <f t="shared" si="4"/>
        <v>890378</v>
      </c>
      <c r="F41" s="15">
        <f t="shared" si="4"/>
        <v>1109622</v>
      </c>
      <c r="G41" s="15">
        <f t="shared" si="4"/>
        <v>2000000</v>
      </c>
      <c r="H41" s="15"/>
      <c r="I41" s="15"/>
      <c r="J41" s="15"/>
      <c r="K41" s="15">
        <f t="shared" si="3"/>
        <v>-21403780</v>
      </c>
    </row>
    <row r="42" spans="1:11" ht="15.75" customHeight="1" x14ac:dyDescent="0.25">
      <c r="A42" s="16">
        <f t="shared" si="0"/>
        <v>33</v>
      </c>
      <c r="B42" s="17">
        <f t="shared" si="1"/>
        <v>-21403780</v>
      </c>
      <c r="C42" s="12" t="s">
        <v>19</v>
      </c>
      <c r="D42" s="13" t="s">
        <v>31</v>
      </c>
      <c r="E42" s="14">
        <f t="shared" si="4"/>
        <v>890378</v>
      </c>
      <c r="F42" s="15">
        <f t="shared" si="4"/>
        <v>1109622</v>
      </c>
      <c r="G42" s="15">
        <f t="shared" si="4"/>
        <v>2000000</v>
      </c>
      <c r="H42" s="15">
        <v>15000000</v>
      </c>
      <c r="I42" s="15"/>
      <c r="J42" s="15"/>
      <c r="K42" s="15">
        <f t="shared" si="3"/>
        <v>-37294158</v>
      </c>
    </row>
    <row r="43" spans="1:11" ht="15.75" customHeight="1" x14ac:dyDescent="0.25">
      <c r="A43" s="16">
        <f t="shared" si="0"/>
        <v>34</v>
      </c>
      <c r="B43" s="17">
        <f t="shared" si="1"/>
        <v>-37294158</v>
      </c>
      <c r="C43" s="12" t="s">
        <v>20</v>
      </c>
      <c r="D43" s="13" t="s">
        <v>31</v>
      </c>
      <c r="E43" s="14">
        <f t="shared" ref="E43:G57" si="5">+E42</f>
        <v>890378</v>
      </c>
      <c r="F43" s="15">
        <f t="shared" si="5"/>
        <v>1109622</v>
      </c>
      <c r="G43" s="15">
        <f t="shared" si="5"/>
        <v>2000000</v>
      </c>
      <c r="H43" s="31"/>
      <c r="I43" s="15">
        <v>12500000</v>
      </c>
      <c r="J43" s="15"/>
      <c r="K43" s="15">
        <f t="shared" si="3"/>
        <v>-50684536</v>
      </c>
    </row>
    <row r="44" spans="1:11" ht="15.75" customHeight="1" x14ac:dyDescent="0.25">
      <c r="A44" s="16">
        <f t="shared" si="0"/>
        <v>35</v>
      </c>
      <c r="B44" s="17">
        <f t="shared" si="1"/>
        <v>-50684536</v>
      </c>
      <c r="C44" s="30" t="s">
        <v>21</v>
      </c>
      <c r="D44" s="13" t="s">
        <v>31</v>
      </c>
      <c r="E44" s="14">
        <f t="shared" si="5"/>
        <v>890378</v>
      </c>
      <c r="F44" s="15">
        <f t="shared" si="5"/>
        <v>1109622</v>
      </c>
      <c r="G44" s="15">
        <f t="shared" si="5"/>
        <v>2000000</v>
      </c>
      <c r="H44" s="15"/>
      <c r="I44" s="15"/>
      <c r="J44" s="15"/>
      <c r="K44" s="15">
        <f t="shared" si="3"/>
        <v>-51574914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-51574914</v>
      </c>
      <c r="C45" s="30" t="s">
        <v>22</v>
      </c>
      <c r="D45" s="41" t="s">
        <v>31</v>
      </c>
      <c r="E45" s="14">
        <f t="shared" si="5"/>
        <v>890378</v>
      </c>
      <c r="F45" s="32">
        <f t="shared" si="5"/>
        <v>1109622</v>
      </c>
      <c r="G45" s="32">
        <f t="shared" si="5"/>
        <v>2000000</v>
      </c>
      <c r="H45" s="32"/>
      <c r="I45" s="32"/>
      <c r="J45" s="32"/>
      <c r="K45" s="15">
        <f t="shared" si="3"/>
        <v>-52465292</v>
      </c>
    </row>
    <row r="46" spans="1:11" ht="15.75" x14ac:dyDescent="0.25">
      <c r="A46" s="16">
        <f t="shared" si="0"/>
        <v>37</v>
      </c>
      <c r="B46" s="17">
        <f t="shared" si="1"/>
        <v>-52465292</v>
      </c>
      <c r="C46" s="12" t="s">
        <v>23</v>
      </c>
      <c r="D46" s="13" t="s">
        <v>31</v>
      </c>
      <c r="E46" s="14">
        <f t="shared" si="5"/>
        <v>890378</v>
      </c>
      <c r="F46" s="15">
        <f t="shared" si="5"/>
        <v>1109622</v>
      </c>
      <c r="G46" s="15">
        <f t="shared" si="5"/>
        <v>2000000</v>
      </c>
      <c r="H46" s="15"/>
      <c r="I46" s="15"/>
      <c r="J46" s="15"/>
      <c r="K46" s="15">
        <f t="shared" si="3"/>
        <v>-53355670</v>
      </c>
    </row>
    <row r="47" spans="1:11" ht="15.75" x14ac:dyDescent="0.25">
      <c r="A47" s="16">
        <f t="shared" si="0"/>
        <v>38</v>
      </c>
      <c r="B47" s="17">
        <f t="shared" si="1"/>
        <v>-53355670</v>
      </c>
      <c r="C47" s="12" t="s">
        <v>24</v>
      </c>
      <c r="D47" s="13" t="s">
        <v>31</v>
      </c>
      <c r="E47" s="14">
        <f t="shared" si="5"/>
        <v>890378</v>
      </c>
      <c r="F47" s="15">
        <f t="shared" si="5"/>
        <v>1109622</v>
      </c>
      <c r="G47" s="15">
        <f t="shared" si="5"/>
        <v>2000000</v>
      </c>
      <c r="H47" s="15"/>
      <c r="I47" s="15"/>
      <c r="J47" s="15"/>
      <c r="K47" s="15">
        <f t="shared" si="3"/>
        <v>-54246048</v>
      </c>
    </row>
    <row r="48" spans="1:11" ht="15.75" x14ac:dyDescent="0.25">
      <c r="A48" s="16">
        <f t="shared" si="0"/>
        <v>39</v>
      </c>
      <c r="B48" s="17">
        <f t="shared" si="1"/>
        <v>-54246048</v>
      </c>
      <c r="C48" s="12" t="s">
        <v>25</v>
      </c>
      <c r="D48" s="13" t="s">
        <v>31</v>
      </c>
      <c r="E48" s="14">
        <f t="shared" si="5"/>
        <v>890378</v>
      </c>
      <c r="F48" s="15">
        <f t="shared" si="5"/>
        <v>1109622</v>
      </c>
      <c r="G48" s="15">
        <f t="shared" si="5"/>
        <v>2000000</v>
      </c>
      <c r="H48" s="15"/>
      <c r="I48" s="15"/>
      <c r="J48" s="15"/>
      <c r="K48" s="15">
        <f t="shared" si="3"/>
        <v>-55136426</v>
      </c>
    </row>
    <row r="49" spans="1:11" ht="15.75" x14ac:dyDescent="0.25">
      <c r="A49" s="16">
        <f t="shared" si="0"/>
        <v>40</v>
      </c>
      <c r="B49" s="17">
        <f t="shared" si="1"/>
        <v>-55136426</v>
      </c>
      <c r="C49" s="12" t="s">
        <v>26</v>
      </c>
      <c r="D49" s="13" t="s">
        <v>31</v>
      </c>
      <c r="E49" s="14">
        <f t="shared" si="5"/>
        <v>890378</v>
      </c>
      <c r="F49" s="15">
        <f t="shared" si="5"/>
        <v>1109622</v>
      </c>
      <c r="G49" s="15">
        <f t="shared" si="5"/>
        <v>2000000</v>
      </c>
      <c r="H49" s="15"/>
      <c r="I49" s="15"/>
      <c r="J49" s="15"/>
      <c r="K49" s="15">
        <f t="shared" si="3"/>
        <v>-56026804</v>
      </c>
    </row>
    <row r="50" spans="1:11" ht="15.75" x14ac:dyDescent="0.25">
      <c r="A50" s="16">
        <f t="shared" si="0"/>
        <v>41</v>
      </c>
      <c r="B50" s="17">
        <f t="shared" si="1"/>
        <v>-56026804</v>
      </c>
      <c r="C50" s="12" t="s">
        <v>16</v>
      </c>
      <c r="D50" s="13" t="s">
        <v>31</v>
      </c>
      <c r="E50" s="14">
        <f t="shared" si="5"/>
        <v>890378</v>
      </c>
      <c r="F50" s="15">
        <f t="shared" si="5"/>
        <v>1109622</v>
      </c>
      <c r="G50" s="15">
        <f t="shared" si="5"/>
        <v>2000000</v>
      </c>
      <c r="H50" s="15"/>
      <c r="I50" s="15"/>
      <c r="J50" s="15">
        <v>10000000</v>
      </c>
      <c r="K50" s="15">
        <f t="shared" si="3"/>
        <v>-66917182</v>
      </c>
    </row>
    <row r="51" spans="1:11" ht="15.75" x14ac:dyDescent="0.25">
      <c r="A51" s="16">
        <f t="shared" si="0"/>
        <v>42</v>
      </c>
      <c r="B51" s="17">
        <f t="shared" si="1"/>
        <v>-66917182</v>
      </c>
      <c r="C51" s="12" t="s">
        <v>17</v>
      </c>
      <c r="D51" s="13" t="s">
        <v>36</v>
      </c>
      <c r="E51" s="14">
        <f t="shared" si="5"/>
        <v>890378</v>
      </c>
      <c r="F51" s="15">
        <f t="shared" si="5"/>
        <v>1109622</v>
      </c>
      <c r="G51" s="15">
        <f t="shared" si="5"/>
        <v>2000000</v>
      </c>
      <c r="H51" s="15"/>
      <c r="I51" s="15"/>
      <c r="J51" s="15"/>
      <c r="K51" s="15">
        <f t="shared" si="3"/>
        <v>-67807560</v>
      </c>
    </row>
    <row r="52" spans="1:11" ht="15.75" x14ac:dyDescent="0.25">
      <c r="A52" s="16">
        <f t="shared" si="0"/>
        <v>43</v>
      </c>
      <c r="B52" s="17">
        <f t="shared" si="1"/>
        <v>-67807560</v>
      </c>
      <c r="C52" s="12" t="s">
        <v>18</v>
      </c>
      <c r="D52" s="13" t="s">
        <v>36</v>
      </c>
      <c r="E52" s="14">
        <f t="shared" si="5"/>
        <v>890378</v>
      </c>
      <c r="F52" s="15">
        <f t="shared" si="5"/>
        <v>1109622</v>
      </c>
      <c r="G52" s="15">
        <f t="shared" si="5"/>
        <v>2000000</v>
      </c>
      <c r="H52" s="15"/>
      <c r="I52" s="15"/>
      <c r="J52" s="15"/>
      <c r="K52" s="15">
        <f t="shared" si="3"/>
        <v>-68697938</v>
      </c>
    </row>
    <row r="53" spans="1:11" ht="15.75" x14ac:dyDescent="0.25">
      <c r="A53" s="16">
        <f t="shared" si="0"/>
        <v>44</v>
      </c>
      <c r="B53" s="17">
        <f t="shared" si="1"/>
        <v>-68697938</v>
      </c>
      <c r="C53" s="12" t="s">
        <v>27</v>
      </c>
      <c r="D53" s="13" t="s">
        <v>36</v>
      </c>
      <c r="E53" s="14">
        <f t="shared" si="5"/>
        <v>890378</v>
      </c>
      <c r="F53" s="15">
        <f t="shared" si="5"/>
        <v>1109622</v>
      </c>
      <c r="G53" s="15">
        <f t="shared" si="5"/>
        <v>2000000</v>
      </c>
      <c r="H53" s="15"/>
      <c r="I53" s="15"/>
      <c r="J53" s="15"/>
      <c r="K53" s="15">
        <f t="shared" si="3"/>
        <v>-69588316</v>
      </c>
    </row>
    <row r="54" spans="1:11" ht="15.75" x14ac:dyDescent="0.25">
      <c r="A54" s="16">
        <f t="shared" si="0"/>
        <v>45</v>
      </c>
      <c r="B54" s="17">
        <f t="shared" si="1"/>
        <v>-69588316</v>
      </c>
      <c r="C54" s="12" t="s">
        <v>19</v>
      </c>
      <c r="D54" s="13" t="s">
        <v>36</v>
      </c>
      <c r="E54" s="14">
        <f t="shared" si="5"/>
        <v>890378</v>
      </c>
      <c r="F54" s="15">
        <f t="shared" si="5"/>
        <v>1109622</v>
      </c>
      <c r="G54" s="15">
        <f t="shared" si="5"/>
        <v>2000000</v>
      </c>
      <c r="H54" s="15">
        <v>35000000</v>
      </c>
      <c r="I54" s="15"/>
      <c r="J54" s="15"/>
      <c r="K54" s="15">
        <f t="shared" si="3"/>
        <v>-105478694</v>
      </c>
    </row>
    <row r="55" spans="1:11" ht="15.75" x14ac:dyDescent="0.25">
      <c r="A55" s="16">
        <f t="shared" si="0"/>
        <v>46</v>
      </c>
      <c r="B55" s="17">
        <f t="shared" si="1"/>
        <v>-105478694</v>
      </c>
      <c r="C55" s="12" t="s">
        <v>20</v>
      </c>
      <c r="D55" s="13" t="s">
        <v>36</v>
      </c>
      <c r="E55" s="14">
        <f t="shared" si="5"/>
        <v>890378</v>
      </c>
      <c r="F55" s="15">
        <f t="shared" si="5"/>
        <v>1109622</v>
      </c>
      <c r="G55" s="15">
        <f t="shared" si="5"/>
        <v>2000000</v>
      </c>
      <c r="H55" s="31"/>
      <c r="I55" s="15">
        <v>5000000</v>
      </c>
      <c r="J55" s="15"/>
      <c r="K55" s="15">
        <f t="shared" si="3"/>
        <v>-111369072</v>
      </c>
    </row>
    <row r="56" spans="1:11" ht="15.75" x14ac:dyDescent="0.25">
      <c r="A56" s="16">
        <f t="shared" si="0"/>
        <v>47</v>
      </c>
      <c r="B56" s="17">
        <f t="shared" si="1"/>
        <v>-111369072</v>
      </c>
      <c r="C56" s="30" t="s">
        <v>21</v>
      </c>
      <c r="D56" s="13" t="s">
        <v>36</v>
      </c>
      <c r="E56" s="14">
        <f t="shared" si="5"/>
        <v>890378</v>
      </c>
      <c r="F56" s="15">
        <f t="shared" si="5"/>
        <v>1109622</v>
      </c>
      <c r="G56" s="15">
        <f t="shared" si="5"/>
        <v>2000000</v>
      </c>
      <c r="H56" s="15"/>
      <c r="I56" s="15"/>
      <c r="J56" s="15"/>
      <c r="K56" s="15">
        <f t="shared" si="3"/>
        <v>-112259450</v>
      </c>
    </row>
    <row r="57" spans="1:11" ht="15.75" x14ac:dyDescent="0.25">
      <c r="A57" s="16">
        <f t="shared" si="0"/>
        <v>48</v>
      </c>
      <c r="B57" s="17">
        <f t="shared" si="1"/>
        <v>-112259450</v>
      </c>
      <c r="C57" s="12" t="s">
        <v>22</v>
      </c>
      <c r="D57" s="13" t="s">
        <v>36</v>
      </c>
      <c r="E57" s="14">
        <f t="shared" si="5"/>
        <v>890378</v>
      </c>
      <c r="F57" s="15">
        <f t="shared" si="5"/>
        <v>1109622</v>
      </c>
      <c r="G57" s="15">
        <f t="shared" si="5"/>
        <v>2000000</v>
      </c>
      <c r="H57" s="15"/>
      <c r="I57" s="15"/>
      <c r="J57" s="15"/>
      <c r="K57" s="15">
        <f t="shared" si="3"/>
        <v>-113149828</v>
      </c>
    </row>
  </sheetData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156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157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128508508</f>
        <v>128508508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143</v>
      </c>
      <c r="B8" s="1"/>
      <c r="C8" s="1"/>
      <c r="D8" s="2">
        <v>36</v>
      </c>
      <c r="E8" s="7"/>
      <c r="F8" s="8">
        <f>+C5*C6</f>
        <v>1542102.0960000001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128508508</v>
      </c>
      <c r="C10" s="12" t="s">
        <v>23</v>
      </c>
      <c r="D10" s="13" t="s">
        <v>28</v>
      </c>
      <c r="E10" s="14">
        <f>2500000-F10</f>
        <v>957898</v>
      </c>
      <c r="F10" s="18">
        <v>1542102</v>
      </c>
      <c r="G10" s="15">
        <f>+E10+F10</f>
        <v>2500000</v>
      </c>
      <c r="H10" s="15"/>
      <c r="I10" s="15"/>
      <c r="J10" s="15"/>
      <c r="K10" s="15">
        <f>B10-E10-H10-I10-J10</f>
        <v>127550610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127550610</v>
      </c>
      <c r="C11" s="12" t="s">
        <v>24</v>
      </c>
      <c r="D11" s="13" t="s">
        <v>28</v>
      </c>
      <c r="E11" s="14">
        <f t="shared" ref="E11:G26" si="2">+E10</f>
        <v>957898</v>
      </c>
      <c r="F11" s="15">
        <f t="shared" si="2"/>
        <v>1542102</v>
      </c>
      <c r="G11" s="15">
        <f t="shared" si="2"/>
        <v>2500000</v>
      </c>
      <c r="H11" s="15"/>
      <c r="I11" s="15"/>
      <c r="J11" s="15"/>
      <c r="K11" s="15">
        <f t="shared" ref="K11:K57" si="3">B11-E11-H11-I11-J11</f>
        <v>126592712</v>
      </c>
    </row>
    <row r="12" spans="1:11" ht="15.75" customHeight="1" x14ac:dyDescent="0.25">
      <c r="A12" s="16">
        <f t="shared" si="0"/>
        <v>3</v>
      </c>
      <c r="B12" s="17">
        <f t="shared" si="1"/>
        <v>126592712</v>
      </c>
      <c r="C12" s="12" t="s">
        <v>25</v>
      </c>
      <c r="D12" s="13" t="s">
        <v>28</v>
      </c>
      <c r="E12" s="14">
        <f t="shared" si="2"/>
        <v>957898</v>
      </c>
      <c r="F12" s="15">
        <f t="shared" si="2"/>
        <v>1542102</v>
      </c>
      <c r="G12" s="15">
        <f t="shared" si="2"/>
        <v>2500000</v>
      </c>
      <c r="H12" s="15"/>
      <c r="I12" s="15"/>
      <c r="J12" s="15"/>
      <c r="K12" s="15">
        <f t="shared" si="3"/>
        <v>125634814</v>
      </c>
    </row>
    <row r="13" spans="1:11" ht="15.75" customHeight="1" x14ac:dyDescent="0.25">
      <c r="A13" s="16">
        <f t="shared" si="0"/>
        <v>4</v>
      </c>
      <c r="B13" s="17">
        <f t="shared" si="1"/>
        <v>125634814</v>
      </c>
      <c r="C13" s="12" t="s">
        <v>26</v>
      </c>
      <c r="D13" s="13" t="s">
        <v>28</v>
      </c>
      <c r="E13" s="14">
        <f t="shared" si="2"/>
        <v>957898</v>
      </c>
      <c r="F13" s="15">
        <f t="shared" si="2"/>
        <v>1542102</v>
      </c>
      <c r="G13" s="15">
        <f t="shared" si="2"/>
        <v>2500000</v>
      </c>
      <c r="H13" s="15"/>
      <c r="I13" s="15"/>
      <c r="J13" s="15"/>
      <c r="K13" s="15">
        <f t="shared" si="3"/>
        <v>124676916</v>
      </c>
    </row>
    <row r="14" spans="1:11" ht="15.75" customHeight="1" x14ac:dyDescent="0.25">
      <c r="A14" s="16">
        <f t="shared" si="0"/>
        <v>5</v>
      </c>
      <c r="B14" s="17">
        <f t="shared" si="1"/>
        <v>124676916</v>
      </c>
      <c r="C14" s="12" t="s">
        <v>16</v>
      </c>
      <c r="D14" s="13" t="s">
        <v>28</v>
      </c>
      <c r="E14" s="14">
        <f t="shared" si="2"/>
        <v>957898</v>
      </c>
      <c r="F14" s="15">
        <f t="shared" si="2"/>
        <v>1542102</v>
      </c>
      <c r="G14" s="15">
        <f t="shared" si="2"/>
        <v>2500000</v>
      </c>
      <c r="H14" s="15"/>
      <c r="I14" s="15"/>
      <c r="J14" s="15">
        <v>5000000</v>
      </c>
      <c r="K14" s="15">
        <f t="shared" si="3"/>
        <v>118719018</v>
      </c>
    </row>
    <row r="15" spans="1:11" ht="15.75" customHeight="1" x14ac:dyDescent="0.25">
      <c r="A15" s="16">
        <f t="shared" si="0"/>
        <v>6</v>
      </c>
      <c r="B15" s="17">
        <f t="shared" si="1"/>
        <v>118719018</v>
      </c>
      <c r="C15" s="12" t="s">
        <v>17</v>
      </c>
      <c r="D15" s="13" t="s">
        <v>29</v>
      </c>
      <c r="E15" s="14">
        <f t="shared" si="2"/>
        <v>957898</v>
      </c>
      <c r="F15" s="15">
        <f t="shared" si="2"/>
        <v>1542102</v>
      </c>
      <c r="G15" s="15">
        <f t="shared" si="2"/>
        <v>2500000</v>
      </c>
      <c r="H15" s="15"/>
      <c r="I15" s="15"/>
      <c r="J15" s="15"/>
      <c r="K15" s="15">
        <f t="shared" si="3"/>
        <v>117761120</v>
      </c>
    </row>
    <row r="16" spans="1:11" ht="15.75" customHeight="1" x14ac:dyDescent="0.25">
      <c r="A16" s="16">
        <f t="shared" si="0"/>
        <v>7</v>
      </c>
      <c r="B16" s="17">
        <f t="shared" si="1"/>
        <v>117761120</v>
      </c>
      <c r="C16" s="12" t="s">
        <v>18</v>
      </c>
      <c r="D16" s="13" t="s">
        <v>29</v>
      </c>
      <c r="E16" s="14">
        <f t="shared" si="2"/>
        <v>957898</v>
      </c>
      <c r="F16" s="15">
        <f t="shared" si="2"/>
        <v>1542102</v>
      </c>
      <c r="G16" s="15">
        <f t="shared" si="2"/>
        <v>2500000</v>
      </c>
      <c r="H16" s="15"/>
      <c r="I16" s="15"/>
      <c r="J16" s="15"/>
      <c r="K16" s="15">
        <f t="shared" si="3"/>
        <v>116803222</v>
      </c>
    </row>
    <row r="17" spans="1:11" ht="15.75" customHeight="1" x14ac:dyDescent="0.25">
      <c r="A17" s="16">
        <f t="shared" si="0"/>
        <v>8</v>
      </c>
      <c r="B17" s="17">
        <f t="shared" si="1"/>
        <v>116803222</v>
      </c>
      <c r="C17" s="12" t="s">
        <v>27</v>
      </c>
      <c r="D17" s="13" t="s">
        <v>29</v>
      </c>
      <c r="E17" s="14">
        <f t="shared" si="2"/>
        <v>957898</v>
      </c>
      <c r="F17" s="15">
        <f t="shared" si="2"/>
        <v>1542102</v>
      </c>
      <c r="G17" s="15">
        <f t="shared" si="2"/>
        <v>2500000</v>
      </c>
      <c r="H17" s="15"/>
      <c r="I17" s="15"/>
      <c r="J17" s="15"/>
      <c r="K17" s="15">
        <f t="shared" si="3"/>
        <v>115845324</v>
      </c>
    </row>
    <row r="18" spans="1:11" ht="15.75" customHeight="1" x14ac:dyDescent="0.25">
      <c r="A18" s="16">
        <f t="shared" si="0"/>
        <v>9</v>
      </c>
      <c r="B18" s="17">
        <f t="shared" si="1"/>
        <v>115845324</v>
      </c>
      <c r="C18" s="12" t="s">
        <v>19</v>
      </c>
      <c r="D18" s="13" t="s">
        <v>29</v>
      </c>
      <c r="E18" s="14">
        <f t="shared" si="2"/>
        <v>957898</v>
      </c>
      <c r="F18" s="15">
        <f t="shared" si="2"/>
        <v>1542102</v>
      </c>
      <c r="G18" s="15">
        <f t="shared" si="2"/>
        <v>2500000</v>
      </c>
      <c r="H18" s="15">
        <v>20000000</v>
      </c>
      <c r="I18" s="15"/>
      <c r="J18" s="15"/>
      <c r="K18" s="15">
        <f t="shared" si="3"/>
        <v>94887426</v>
      </c>
    </row>
    <row r="19" spans="1:11" ht="15.75" customHeight="1" x14ac:dyDescent="0.25">
      <c r="A19" s="16">
        <f t="shared" si="0"/>
        <v>10</v>
      </c>
      <c r="B19" s="17">
        <f t="shared" si="1"/>
        <v>94887426</v>
      </c>
      <c r="C19" s="12" t="s">
        <v>20</v>
      </c>
      <c r="D19" s="13" t="s">
        <v>29</v>
      </c>
      <c r="E19" s="14">
        <f t="shared" si="2"/>
        <v>957898</v>
      </c>
      <c r="F19" s="15">
        <f t="shared" si="2"/>
        <v>1542102</v>
      </c>
      <c r="G19" s="15">
        <f t="shared" si="2"/>
        <v>2500000</v>
      </c>
      <c r="H19" s="31"/>
      <c r="I19" s="15">
        <v>5000000</v>
      </c>
      <c r="J19" s="15"/>
      <c r="K19" s="15">
        <f t="shared" si="3"/>
        <v>88929528</v>
      </c>
    </row>
    <row r="20" spans="1:11" ht="15.75" customHeight="1" x14ac:dyDescent="0.25">
      <c r="A20" s="16">
        <f t="shared" si="0"/>
        <v>11</v>
      </c>
      <c r="B20" s="17">
        <f t="shared" si="1"/>
        <v>88929528</v>
      </c>
      <c r="C20" s="12" t="s">
        <v>21</v>
      </c>
      <c r="D20" s="13" t="s">
        <v>29</v>
      </c>
      <c r="E20" s="14">
        <f t="shared" si="2"/>
        <v>957898</v>
      </c>
      <c r="F20" s="15">
        <f t="shared" si="2"/>
        <v>1542102</v>
      </c>
      <c r="G20" s="15">
        <f t="shared" si="2"/>
        <v>2500000</v>
      </c>
      <c r="H20" s="15"/>
      <c r="I20" s="15"/>
      <c r="J20" s="15"/>
      <c r="K20" s="15">
        <f t="shared" si="3"/>
        <v>87971630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87971630</v>
      </c>
      <c r="C21" s="30" t="s">
        <v>22</v>
      </c>
      <c r="D21" s="41" t="s">
        <v>29</v>
      </c>
      <c r="E21" s="14">
        <f t="shared" si="2"/>
        <v>957898</v>
      </c>
      <c r="F21" s="32">
        <f t="shared" si="2"/>
        <v>1542102</v>
      </c>
      <c r="G21" s="32">
        <f t="shared" si="2"/>
        <v>2500000</v>
      </c>
      <c r="H21" s="32"/>
      <c r="I21" s="32"/>
      <c r="J21" s="32"/>
      <c r="K21" s="15">
        <f t="shared" si="3"/>
        <v>87013732</v>
      </c>
    </row>
    <row r="22" spans="1:11" ht="15.75" customHeight="1" x14ac:dyDescent="0.25">
      <c r="A22" s="16">
        <f t="shared" si="0"/>
        <v>13</v>
      </c>
      <c r="B22" s="17">
        <f t="shared" si="1"/>
        <v>87013732</v>
      </c>
      <c r="C22" s="12" t="s">
        <v>23</v>
      </c>
      <c r="D22" s="13" t="s">
        <v>29</v>
      </c>
      <c r="E22" s="14">
        <f t="shared" si="2"/>
        <v>957898</v>
      </c>
      <c r="F22" s="15">
        <f t="shared" si="2"/>
        <v>1542102</v>
      </c>
      <c r="G22" s="15">
        <f t="shared" si="2"/>
        <v>2500000</v>
      </c>
      <c r="H22" s="15"/>
      <c r="I22" s="15"/>
      <c r="J22" s="15"/>
      <c r="K22" s="15">
        <f t="shared" si="3"/>
        <v>86055834</v>
      </c>
    </row>
    <row r="23" spans="1:11" ht="15.75" customHeight="1" x14ac:dyDescent="0.25">
      <c r="A23" s="16">
        <f t="shared" si="0"/>
        <v>14</v>
      </c>
      <c r="B23" s="17">
        <f t="shared" si="1"/>
        <v>86055834</v>
      </c>
      <c r="C23" s="12" t="s">
        <v>24</v>
      </c>
      <c r="D23" s="13" t="s">
        <v>29</v>
      </c>
      <c r="E23" s="14">
        <f t="shared" si="2"/>
        <v>957898</v>
      </c>
      <c r="F23" s="15">
        <f t="shared" si="2"/>
        <v>1542102</v>
      </c>
      <c r="G23" s="15">
        <f t="shared" si="2"/>
        <v>2500000</v>
      </c>
      <c r="H23" s="15"/>
      <c r="I23" s="15"/>
      <c r="J23" s="15"/>
      <c r="K23" s="15">
        <f t="shared" si="3"/>
        <v>85097936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85097936</v>
      </c>
      <c r="C24" s="35" t="s">
        <v>25</v>
      </c>
      <c r="D24" s="36" t="s">
        <v>29</v>
      </c>
      <c r="E24" s="14">
        <f t="shared" si="2"/>
        <v>957898</v>
      </c>
      <c r="F24" s="37">
        <f t="shared" si="2"/>
        <v>1542102</v>
      </c>
      <c r="G24" s="37">
        <f t="shared" si="2"/>
        <v>2500000</v>
      </c>
      <c r="H24" s="37"/>
      <c r="I24" s="37"/>
      <c r="J24" s="37"/>
      <c r="K24" s="15">
        <f t="shared" si="3"/>
        <v>84140038</v>
      </c>
    </row>
    <row r="25" spans="1:11" ht="15.75" customHeight="1" x14ac:dyDescent="0.25">
      <c r="A25" s="16">
        <f t="shared" si="0"/>
        <v>16</v>
      </c>
      <c r="B25" s="17">
        <f t="shared" si="1"/>
        <v>84140038</v>
      </c>
      <c r="C25" s="12" t="s">
        <v>26</v>
      </c>
      <c r="D25" s="13" t="s">
        <v>29</v>
      </c>
      <c r="E25" s="14">
        <f t="shared" si="2"/>
        <v>957898</v>
      </c>
      <c r="F25" s="15">
        <f t="shared" si="2"/>
        <v>1542102</v>
      </c>
      <c r="G25" s="15">
        <f t="shared" si="2"/>
        <v>2500000</v>
      </c>
      <c r="H25" s="15"/>
      <c r="I25" s="15"/>
      <c r="J25" s="15"/>
      <c r="K25" s="15">
        <f t="shared" si="3"/>
        <v>83182140</v>
      </c>
    </row>
    <row r="26" spans="1:11" ht="15.75" customHeight="1" x14ac:dyDescent="0.25">
      <c r="A26" s="16">
        <f t="shared" si="0"/>
        <v>17</v>
      </c>
      <c r="B26" s="17">
        <f t="shared" si="1"/>
        <v>83182140</v>
      </c>
      <c r="C26" s="12" t="s">
        <v>16</v>
      </c>
      <c r="D26" s="13" t="s">
        <v>29</v>
      </c>
      <c r="E26" s="14">
        <f t="shared" si="2"/>
        <v>957898</v>
      </c>
      <c r="F26" s="15">
        <f t="shared" si="2"/>
        <v>1542102</v>
      </c>
      <c r="G26" s="15">
        <f t="shared" si="2"/>
        <v>2500000</v>
      </c>
      <c r="H26" s="15"/>
      <c r="I26" s="15"/>
      <c r="J26" s="15">
        <v>5000000</v>
      </c>
      <c r="K26" s="15">
        <f t="shared" si="3"/>
        <v>77224242</v>
      </c>
    </row>
    <row r="27" spans="1:11" ht="15.75" customHeight="1" x14ac:dyDescent="0.25">
      <c r="A27" s="16">
        <f t="shared" si="0"/>
        <v>18</v>
      </c>
      <c r="B27" s="17">
        <f t="shared" si="1"/>
        <v>77224242</v>
      </c>
      <c r="C27" s="12" t="s">
        <v>17</v>
      </c>
      <c r="D27" s="13" t="s">
        <v>30</v>
      </c>
      <c r="E27" s="14">
        <f t="shared" ref="E27:G42" si="4">+E26</f>
        <v>957898</v>
      </c>
      <c r="F27" s="15">
        <f t="shared" si="4"/>
        <v>1542102</v>
      </c>
      <c r="G27" s="15">
        <f t="shared" si="4"/>
        <v>2500000</v>
      </c>
      <c r="H27" s="15"/>
      <c r="I27" s="15"/>
      <c r="J27" s="15"/>
      <c r="K27" s="15">
        <f t="shared" si="3"/>
        <v>76266344</v>
      </c>
    </row>
    <row r="28" spans="1:11" ht="15.75" customHeight="1" x14ac:dyDescent="0.25">
      <c r="A28" s="16">
        <f t="shared" si="0"/>
        <v>19</v>
      </c>
      <c r="B28" s="17">
        <f t="shared" si="1"/>
        <v>76266344</v>
      </c>
      <c r="C28" s="12" t="s">
        <v>18</v>
      </c>
      <c r="D28" s="13" t="s">
        <v>30</v>
      </c>
      <c r="E28" s="14">
        <f t="shared" si="4"/>
        <v>957898</v>
      </c>
      <c r="F28" s="15">
        <f t="shared" si="4"/>
        <v>1542102</v>
      </c>
      <c r="G28" s="15">
        <f t="shared" si="4"/>
        <v>2500000</v>
      </c>
      <c r="H28" s="15"/>
      <c r="I28" s="15"/>
      <c r="J28" s="15"/>
      <c r="K28" s="15">
        <f t="shared" si="3"/>
        <v>75308446</v>
      </c>
    </row>
    <row r="29" spans="1:11" ht="15.75" customHeight="1" x14ac:dyDescent="0.25">
      <c r="A29" s="16">
        <f t="shared" si="0"/>
        <v>20</v>
      </c>
      <c r="B29" s="17">
        <f t="shared" si="1"/>
        <v>75308446</v>
      </c>
      <c r="C29" s="12" t="s">
        <v>27</v>
      </c>
      <c r="D29" s="13" t="s">
        <v>30</v>
      </c>
      <c r="E29" s="14">
        <f t="shared" si="4"/>
        <v>957898</v>
      </c>
      <c r="F29" s="15">
        <f t="shared" si="4"/>
        <v>1542102</v>
      </c>
      <c r="G29" s="15">
        <f t="shared" si="4"/>
        <v>2500000</v>
      </c>
      <c r="H29" s="15"/>
      <c r="I29" s="15"/>
      <c r="J29" s="15"/>
      <c r="K29" s="15">
        <f t="shared" si="3"/>
        <v>74350548</v>
      </c>
    </row>
    <row r="30" spans="1:11" ht="15.75" customHeight="1" x14ac:dyDescent="0.25">
      <c r="A30" s="16">
        <f t="shared" si="0"/>
        <v>21</v>
      </c>
      <c r="B30" s="17">
        <f t="shared" si="1"/>
        <v>74350548</v>
      </c>
      <c r="C30" s="12" t="s">
        <v>19</v>
      </c>
      <c r="D30" s="13" t="s">
        <v>30</v>
      </c>
      <c r="E30" s="14">
        <f t="shared" si="4"/>
        <v>957898</v>
      </c>
      <c r="F30" s="15">
        <f t="shared" si="4"/>
        <v>1542102</v>
      </c>
      <c r="G30" s="15">
        <f t="shared" si="4"/>
        <v>2500000</v>
      </c>
      <c r="H30" s="15">
        <v>20000000</v>
      </c>
      <c r="I30" s="15"/>
      <c r="J30" s="15"/>
      <c r="K30" s="15">
        <f t="shared" si="3"/>
        <v>53392650</v>
      </c>
    </row>
    <row r="31" spans="1:11" ht="15.75" customHeight="1" x14ac:dyDescent="0.25">
      <c r="A31" s="16">
        <f t="shared" si="0"/>
        <v>22</v>
      </c>
      <c r="B31" s="17">
        <f t="shared" si="1"/>
        <v>53392650</v>
      </c>
      <c r="C31" s="12" t="s">
        <v>20</v>
      </c>
      <c r="D31" s="13" t="s">
        <v>30</v>
      </c>
      <c r="E31" s="14">
        <f t="shared" si="4"/>
        <v>957898</v>
      </c>
      <c r="F31" s="15">
        <f t="shared" si="4"/>
        <v>1542102</v>
      </c>
      <c r="G31" s="15">
        <f t="shared" si="4"/>
        <v>2500000</v>
      </c>
      <c r="H31" s="31"/>
      <c r="I31" s="15">
        <v>5000000</v>
      </c>
      <c r="J31" s="15"/>
      <c r="K31" s="15">
        <f t="shared" si="3"/>
        <v>47434752</v>
      </c>
    </row>
    <row r="32" spans="1:11" ht="15.75" customHeight="1" x14ac:dyDescent="0.25">
      <c r="A32" s="16">
        <f t="shared" si="0"/>
        <v>23</v>
      </c>
      <c r="B32" s="17">
        <f t="shared" si="1"/>
        <v>47434752</v>
      </c>
      <c r="C32" s="12" t="s">
        <v>21</v>
      </c>
      <c r="D32" s="13" t="s">
        <v>30</v>
      </c>
      <c r="E32" s="14">
        <f t="shared" si="4"/>
        <v>957898</v>
      </c>
      <c r="F32" s="15">
        <f t="shared" si="4"/>
        <v>1542102</v>
      </c>
      <c r="G32" s="15">
        <f t="shared" si="4"/>
        <v>2500000</v>
      </c>
      <c r="H32" s="15"/>
      <c r="I32" s="15"/>
      <c r="J32" s="15"/>
      <c r="K32" s="15">
        <f t="shared" si="3"/>
        <v>46476854</v>
      </c>
    </row>
    <row r="33" spans="1:11" ht="15.75" customHeight="1" x14ac:dyDescent="0.25">
      <c r="A33" s="16">
        <f t="shared" si="0"/>
        <v>24</v>
      </c>
      <c r="B33" s="17">
        <f t="shared" si="1"/>
        <v>46476854</v>
      </c>
      <c r="C33" s="12" t="s">
        <v>22</v>
      </c>
      <c r="D33" s="13" t="s">
        <v>30</v>
      </c>
      <c r="E33" s="14">
        <f t="shared" si="4"/>
        <v>957898</v>
      </c>
      <c r="F33" s="15">
        <f t="shared" si="4"/>
        <v>1542102</v>
      </c>
      <c r="G33" s="15">
        <f t="shared" si="4"/>
        <v>2500000</v>
      </c>
      <c r="H33" s="15"/>
      <c r="I33" s="15"/>
      <c r="J33" s="15"/>
      <c r="K33" s="15">
        <f t="shared" si="3"/>
        <v>45518956</v>
      </c>
    </row>
    <row r="34" spans="1:11" ht="15.75" customHeight="1" x14ac:dyDescent="0.25">
      <c r="A34" s="16">
        <f t="shared" si="0"/>
        <v>25</v>
      </c>
      <c r="B34" s="17">
        <f t="shared" si="1"/>
        <v>45518956</v>
      </c>
      <c r="C34" s="12" t="s">
        <v>23</v>
      </c>
      <c r="D34" s="13" t="s">
        <v>30</v>
      </c>
      <c r="E34" s="14">
        <f t="shared" si="4"/>
        <v>957898</v>
      </c>
      <c r="F34" s="15">
        <f t="shared" si="4"/>
        <v>1542102</v>
      </c>
      <c r="G34" s="15">
        <f t="shared" si="4"/>
        <v>2500000</v>
      </c>
      <c r="H34" s="15"/>
      <c r="I34" s="15"/>
      <c r="J34" s="15"/>
      <c r="K34" s="15">
        <f t="shared" si="3"/>
        <v>44561058</v>
      </c>
    </row>
    <row r="35" spans="1:11" ht="15.75" customHeight="1" x14ac:dyDescent="0.25">
      <c r="A35" s="16">
        <f t="shared" si="0"/>
        <v>26</v>
      </c>
      <c r="B35" s="17">
        <f t="shared" si="1"/>
        <v>44561058</v>
      </c>
      <c r="C35" s="12" t="s">
        <v>24</v>
      </c>
      <c r="D35" s="13" t="s">
        <v>30</v>
      </c>
      <c r="E35" s="14">
        <f t="shared" si="4"/>
        <v>957898</v>
      </c>
      <c r="F35" s="15">
        <f t="shared" si="4"/>
        <v>1542102</v>
      </c>
      <c r="G35" s="15">
        <f t="shared" si="4"/>
        <v>2500000</v>
      </c>
      <c r="H35" s="15"/>
      <c r="I35" s="15"/>
      <c r="J35" s="15"/>
      <c r="K35" s="15">
        <f t="shared" si="3"/>
        <v>43603160</v>
      </c>
    </row>
    <row r="36" spans="1:11" ht="15.75" customHeight="1" x14ac:dyDescent="0.25">
      <c r="A36" s="16">
        <f t="shared" si="0"/>
        <v>27</v>
      </c>
      <c r="B36" s="17">
        <f t="shared" si="1"/>
        <v>43603160</v>
      </c>
      <c r="C36" s="12" t="s">
        <v>25</v>
      </c>
      <c r="D36" s="13" t="s">
        <v>30</v>
      </c>
      <c r="E36" s="14">
        <f t="shared" si="4"/>
        <v>957898</v>
      </c>
      <c r="F36" s="15">
        <f t="shared" si="4"/>
        <v>1542102</v>
      </c>
      <c r="G36" s="15">
        <f t="shared" si="4"/>
        <v>2500000</v>
      </c>
      <c r="H36" s="15"/>
      <c r="I36" s="15"/>
      <c r="J36" s="15"/>
      <c r="K36" s="15">
        <f t="shared" si="3"/>
        <v>42645262</v>
      </c>
    </row>
    <row r="37" spans="1:11" ht="15.75" customHeight="1" x14ac:dyDescent="0.25">
      <c r="A37" s="16">
        <f t="shared" si="0"/>
        <v>28</v>
      </c>
      <c r="B37" s="17">
        <f t="shared" si="1"/>
        <v>42645262</v>
      </c>
      <c r="C37" s="12" t="s">
        <v>26</v>
      </c>
      <c r="D37" s="13" t="s">
        <v>30</v>
      </c>
      <c r="E37" s="14">
        <f t="shared" si="4"/>
        <v>957898</v>
      </c>
      <c r="F37" s="15">
        <f t="shared" si="4"/>
        <v>1542102</v>
      </c>
      <c r="G37" s="15">
        <f t="shared" si="4"/>
        <v>2500000</v>
      </c>
      <c r="H37" s="15"/>
      <c r="I37" s="15"/>
      <c r="J37" s="15"/>
      <c r="K37" s="15">
        <f t="shared" si="3"/>
        <v>41687364</v>
      </c>
    </row>
    <row r="38" spans="1:11" ht="15.75" customHeight="1" x14ac:dyDescent="0.25">
      <c r="A38" s="16">
        <f t="shared" si="0"/>
        <v>29</v>
      </c>
      <c r="B38" s="17">
        <f t="shared" si="1"/>
        <v>41687364</v>
      </c>
      <c r="C38" s="12" t="s">
        <v>16</v>
      </c>
      <c r="D38" s="13" t="s">
        <v>30</v>
      </c>
      <c r="E38" s="14">
        <f t="shared" si="4"/>
        <v>957898</v>
      </c>
      <c r="F38" s="15">
        <f t="shared" si="4"/>
        <v>1542102</v>
      </c>
      <c r="G38" s="15">
        <f t="shared" si="4"/>
        <v>2500000</v>
      </c>
      <c r="H38" s="15"/>
      <c r="I38" s="15"/>
      <c r="J38" s="15">
        <v>5000000</v>
      </c>
      <c r="K38" s="15">
        <f t="shared" si="3"/>
        <v>35729466</v>
      </c>
    </row>
    <row r="39" spans="1:11" ht="15.75" customHeight="1" x14ac:dyDescent="0.25">
      <c r="A39" s="16">
        <f t="shared" si="0"/>
        <v>30</v>
      </c>
      <c r="B39" s="17">
        <f t="shared" si="1"/>
        <v>35729466</v>
      </c>
      <c r="C39" s="12" t="s">
        <v>17</v>
      </c>
      <c r="D39" s="13" t="s">
        <v>31</v>
      </c>
      <c r="E39" s="14">
        <f t="shared" si="4"/>
        <v>957898</v>
      </c>
      <c r="F39" s="15">
        <f t="shared" si="4"/>
        <v>1542102</v>
      </c>
      <c r="G39" s="15">
        <f t="shared" si="4"/>
        <v>2500000</v>
      </c>
      <c r="H39" s="15"/>
      <c r="I39" s="15"/>
      <c r="J39" s="15"/>
      <c r="K39" s="15">
        <f t="shared" si="3"/>
        <v>34771568</v>
      </c>
    </row>
    <row r="40" spans="1:11" ht="15.75" customHeight="1" x14ac:dyDescent="0.25">
      <c r="A40" s="16">
        <f t="shared" si="0"/>
        <v>31</v>
      </c>
      <c r="B40" s="17">
        <f t="shared" si="1"/>
        <v>34771568</v>
      </c>
      <c r="C40" s="12" t="s">
        <v>18</v>
      </c>
      <c r="D40" s="13" t="s">
        <v>31</v>
      </c>
      <c r="E40" s="14">
        <f t="shared" si="4"/>
        <v>957898</v>
      </c>
      <c r="F40" s="15">
        <f t="shared" si="4"/>
        <v>1542102</v>
      </c>
      <c r="G40" s="15">
        <f t="shared" si="4"/>
        <v>2500000</v>
      </c>
      <c r="H40" s="15"/>
      <c r="I40" s="15"/>
      <c r="J40" s="15"/>
      <c r="K40" s="15">
        <f t="shared" si="3"/>
        <v>33813670</v>
      </c>
    </row>
    <row r="41" spans="1:11" ht="15.75" customHeight="1" x14ac:dyDescent="0.25">
      <c r="A41" s="16">
        <f t="shared" si="0"/>
        <v>32</v>
      </c>
      <c r="B41" s="17">
        <f t="shared" si="1"/>
        <v>33813670</v>
      </c>
      <c r="C41" s="12" t="s">
        <v>27</v>
      </c>
      <c r="D41" s="13" t="s">
        <v>31</v>
      </c>
      <c r="E41" s="14">
        <f t="shared" si="4"/>
        <v>957898</v>
      </c>
      <c r="F41" s="15">
        <f t="shared" si="4"/>
        <v>1542102</v>
      </c>
      <c r="G41" s="15">
        <f t="shared" si="4"/>
        <v>2500000</v>
      </c>
      <c r="H41" s="15"/>
      <c r="I41" s="15"/>
      <c r="J41" s="15"/>
      <c r="K41" s="15">
        <f t="shared" si="3"/>
        <v>32855772</v>
      </c>
    </row>
    <row r="42" spans="1:11" ht="15.75" customHeight="1" x14ac:dyDescent="0.25">
      <c r="A42" s="16">
        <f t="shared" si="0"/>
        <v>33</v>
      </c>
      <c r="B42" s="17">
        <f t="shared" si="1"/>
        <v>32855772</v>
      </c>
      <c r="C42" s="12" t="s">
        <v>19</v>
      </c>
      <c r="D42" s="13" t="s">
        <v>31</v>
      </c>
      <c r="E42" s="14">
        <f t="shared" si="4"/>
        <v>957898</v>
      </c>
      <c r="F42" s="15">
        <f t="shared" si="4"/>
        <v>1542102</v>
      </c>
      <c r="G42" s="15">
        <f t="shared" si="4"/>
        <v>2500000</v>
      </c>
      <c r="H42" s="15">
        <v>20000000</v>
      </c>
      <c r="I42" s="15"/>
      <c r="J42" s="15"/>
      <c r="K42" s="15">
        <f t="shared" si="3"/>
        <v>11897874</v>
      </c>
    </row>
    <row r="43" spans="1:11" ht="15.75" customHeight="1" x14ac:dyDescent="0.25">
      <c r="A43" s="16">
        <f t="shared" si="0"/>
        <v>34</v>
      </c>
      <c r="B43" s="17">
        <f t="shared" si="1"/>
        <v>11897874</v>
      </c>
      <c r="C43" s="12" t="s">
        <v>20</v>
      </c>
      <c r="D43" s="13" t="s">
        <v>31</v>
      </c>
      <c r="E43" s="14">
        <f t="shared" ref="E43:G57" si="5">+E42</f>
        <v>957898</v>
      </c>
      <c r="F43" s="15">
        <f t="shared" si="5"/>
        <v>1542102</v>
      </c>
      <c r="G43" s="15">
        <f t="shared" si="5"/>
        <v>2500000</v>
      </c>
      <c r="H43" s="31"/>
      <c r="I43" s="15">
        <v>5000000</v>
      </c>
      <c r="J43" s="15"/>
      <c r="K43" s="15">
        <f t="shared" si="3"/>
        <v>5939976</v>
      </c>
    </row>
    <row r="44" spans="1:11" ht="15.75" customHeight="1" x14ac:dyDescent="0.25">
      <c r="A44" s="16">
        <f t="shared" si="0"/>
        <v>35</v>
      </c>
      <c r="B44" s="17">
        <f t="shared" si="1"/>
        <v>5939976</v>
      </c>
      <c r="C44" s="30" t="s">
        <v>21</v>
      </c>
      <c r="D44" s="13" t="s">
        <v>31</v>
      </c>
      <c r="E44" s="14">
        <f t="shared" si="5"/>
        <v>957898</v>
      </c>
      <c r="F44" s="15">
        <f t="shared" si="5"/>
        <v>1542102</v>
      </c>
      <c r="G44" s="15">
        <f t="shared" si="5"/>
        <v>2500000</v>
      </c>
      <c r="H44" s="15"/>
      <c r="I44" s="15"/>
      <c r="J44" s="15"/>
      <c r="K44" s="15">
        <f t="shared" si="3"/>
        <v>4982078</v>
      </c>
    </row>
    <row r="45" spans="1:11" s="2" customFormat="1" ht="15.75" customHeight="1" x14ac:dyDescent="0.25">
      <c r="A45" s="39">
        <f t="shared" si="0"/>
        <v>36</v>
      </c>
      <c r="B45" s="40">
        <f t="shared" si="1"/>
        <v>4982078</v>
      </c>
      <c r="C45" s="30" t="s">
        <v>22</v>
      </c>
      <c r="D45" s="41" t="s">
        <v>31</v>
      </c>
      <c r="E45" s="14">
        <f t="shared" si="5"/>
        <v>957898</v>
      </c>
      <c r="F45" s="32">
        <f t="shared" si="5"/>
        <v>1542102</v>
      </c>
      <c r="G45" s="32">
        <f t="shared" si="5"/>
        <v>2500000</v>
      </c>
      <c r="H45" s="32"/>
      <c r="I45" s="32"/>
      <c r="J45" s="32"/>
      <c r="K45" s="15">
        <f t="shared" si="3"/>
        <v>4024180</v>
      </c>
    </row>
    <row r="46" spans="1:11" ht="15.75" x14ac:dyDescent="0.25">
      <c r="A46" s="16">
        <f t="shared" si="0"/>
        <v>37</v>
      </c>
      <c r="B46" s="17">
        <f t="shared" si="1"/>
        <v>4024180</v>
      </c>
      <c r="C46" s="12" t="s">
        <v>23</v>
      </c>
      <c r="D46" s="13" t="s">
        <v>31</v>
      </c>
      <c r="E46" s="14">
        <f t="shared" si="5"/>
        <v>957898</v>
      </c>
      <c r="F46" s="15">
        <f t="shared" si="5"/>
        <v>1542102</v>
      </c>
      <c r="G46" s="15">
        <f t="shared" si="5"/>
        <v>2500000</v>
      </c>
      <c r="H46" s="15"/>
      <c r="I46" s="15"/>
      <c r="J46" s="15"/>
      <c r="K46" s="15">
        <f t="shared" si="3"/>
        <v>3066282</v>
      </c>
    </row>
    <row r="47" spans="1:11" ht="15.75" x14ac:dyDescent="0.25">
      <c r="A47" s="16">
        <f t="shared" si="0"/>
        <v>38</v>
      </c>
      <c r="B47" s="17">
        <f t="shared" si="1"/>
        <v>3066282</v>
      </c>
      <c r="C47" s="12" t="s">
        <v>24</v>
      </c>
      <c r="D47" s="13" t="s">
        <v>31</v>
      </c>
      <c r="E47" s="14">
        <f t="shared" si="5"/>
        <v>957898</v>
      </c>
      <c r="F47" s="15">
        <f t="shared" si="5"/>
        <v>1542102</v>
      </c>
      <c r="G47" s="15">
        <f t="shared" si="5"/>
        <v>2500000</v>
      </c>
      <c r="H47" s="15"/>
      <c r="I47" s="15"/>
      <c r="J47" s="15"/>
      <c r="K47" s="15">
        <f t="shared" si="3"/>
        <v>2108384</v>
      </c>
    </row>
    <row r="48" spans="1:11" ht="15.75" x14ac:dyDescent="0.25">
      <c r="A48" s="16">
        <f t="shared" si="0"/>
        <v>39</v>
      </c>
      <c r="B48" s="17">
        <f t="shared" si="1"/>
        <v>2108384</v>
      </c>
      <c r="C48" s="12" t="s">
        <v>25</v>
      </c>
      <c r="D48" s="13" t="s">
        <v>31</v>
      </c>
      <c r="E48" s="14">
        <f t="shared" si="5"/>
        <v>957898</v>
      </c>
      <c r="F48" s="15">
        <f t="shared" si="5"/>
        <v>1542102</v>
      </c>
      <c r="G48" s="15">
        <f t="shared" si="5"/>
        <v>2500000</v>
      </c>
      <c r="H48" s="15"/>
      <c r="I48" s="15"/>
      <c r="J48" s="15"/>
      <c r="K48" s="15">
        <f t="shared" si="3"/>
        <v>1150486</v>
      </c>
    </row>
    <row r="49" spans="1:11" ht="15.75" x14ac:dyDescent="0.25">
      <c r="A49" s="16">
        <f t="shared" si="0"/>
        <v>40</v>
      </c>
      <c r="B49" s="17">
        <f t="shared" si="1"/>
        <v>1150486</v>
      </c>
      <c r="C49" s="12" t="s">
        <v>26</v>
      </c>
      <c r="D49" s="13" t="s">
        <v>31</v>
      </c>
      <c r="E49" s="14">
        <f t="shared" si="5"/>
        <v>957898</v>
      </c>
      <c r="F49" s="15">
        <f t="shared" si="5"/>
        <v>1542102</v>
      </c>
      <c r="G49" s="15">
        <f t="shared" si="5"/>
        <v>2500000</v>
      </c>
      <c r="H49" s="15"/>
      <c r="I49" s="15"/>
      <c r="J49" s="15"/>
      <c r="K49" s="15">
        <f t="shared" si="3"/>
        <v>192588</v>
      </c>
    </row>
    <row r="50" spans="1:11" ht="15.75" x14ac:dyDescent="0.25">
      <c r="A50" s="16">
        <f t="shared" si="0"/>
        <v>41</v>
      </c>
      <c r="B50" s="17">
        <f t="shared" si="1"/>
        <v>192588</v>
      </c>
      <c r="C50" s="12" t="s">
        <v>16</v>
      </c>
      <c r="D50" s="13" t="s">
        <v>31</v>
      </c>
      <c r="E50" s="14">
        <f t="shared" si="5"/>
        <v>957898</v>
      </c>
      <c r="F50" s="15">
        <f t="shared" si="5"/>
        <v>1542102</v>
      </c>
      <c r="G50" s="15">
        <f t="shared" si="5"/>
        <v>2500000</v>
      </c>
      <c r="H50" s="15"/>
      <c r="I50" s="15"/>
      <c r="J50" s="15"/>
      <c r="K50" s="15">
        <f t="shared" si="3"/>
        <v>-765310</v>
      </c>
    </row>
    <row r="51" spans="1:11" ht="15.75" x14ac:dyDescent="0.25">
      <c r="A51" s="16">
        <f t="shared" si="0"/>
        <v>42</v>
      </c>
      <c r="B51" s="17">
        <f t="shared" si="1"/>
        <v>-765310</v>
      </c>
      <c r="C51" s="12" t="s">
        <v>17</v>
      </c>
      <c r="D51" s="13" t="s">
        <v>36</v>
      </c>
      <c r="E51" s="14">
        <f t="shared" si="5"/>
        <v>957898</v>
      </c>
      <c r="F51" s="15">
        <f t="shared" si="5"/>
        <v>1542102</v>
      </c>
      <c r="G51" s="15">
        <f t="shared" si="5"/>
        <v>2500000</v>
      </c>
      <c r="H51" s="15"/>
      <c r="I51" s="15"/>
      <c r="J51" s="15"/>
      <c r="K51" s="15">
        <f t="shared" si="3"/>
        <v>-1723208</v>
      </c>
    </row>
    <row r="52" spans="1:11" ht="15.75" x14ac:dyDescent="0.25">
      <c r="A52" s="16">
        <f t="shared" si="0"/>
        <v>43</v>
      </c>
      <c r="B52" s="17">
        <f t="shared" si="1"/>
        <v>-1723208</v>
      </c>
      <c r="C52" s="12" t="s">
        <v>18</v>
      </c>
      <c r="D52" s="13" t="s">
        <v>36</v>
      </c>
      <c r="E52" s="14">
        <f t="shared" si="5"/>
        <v>957898</v>
      </c>
      <c r="F52" s="15">
        <f t="shared" si="5"/>
        <v>1542102</v>
      </c>
      <c r="G52" s="15">
        <f t="shared" si="5"/>
        <v>2500000</v>
      </c>
      <c r="H52" s="15"/>
      <c r="I52" s="15"/>
      <c r="J52" s="15"/>
      <c r="K52" s="15">
        <f t="shared" si="3"/>
        <v>-2681106</v>
      </c>
    </row>
    <row r="53" spans="1:11" ht="15.75" x14ac:dyDescent="0.25">
      <c r="A53" s="16">
        <f t="shared" si="0"/>
        <v>44</v>
      </c>
      <c r="B53" s="17">
        <f t="shared" si="1"/>
        <v>-2681106</v>
      </c>
      <c r="C53" s="12" t="s">
        <v>27</v>
      </c>
      <c r="D53" s="13" t="s">
        <v>36</v>
      </c>
      <c r="E53" s="14">
        <f t="shared" si="5"/>
        <v>957898</v>
      </c>
      <c r="F53" s="15">
        <f t="shared" si="5"/>
        <v>1542102</v>
      </c>
      <c r="G53" s="15">
        <f t="shared" si="5"/>
        <v>2500000</v>
      </c>
      <c r="H53" s="15"/>
      <c r="I53" s="15"/>
      <c r="J53" s="15"/>
      <c r="K53" s="15">
        <f t="shared" si="3"/>
        <v>-3639004</v>
      </c>
    </row>
    <row r="54" spans="1:11" ht="15.75" x14ac:dyDescent="0.25">
      <c r="A54" s="16">
        <f t="shared" si="0"/>
        <v>45</v>
      </c>
      <c r="B54" s="17">
        <f t="shared" si="1"/>
        <v>-3639004</v>
      </c>
      <c r="C54" s="12" t="s">
        <v>19</v>
      </c>
      <c r="D54" s="13" t="s">
        <v>36</v>
      </c>
      <c r="E54" s="14">
        <f t="shared" si="5"/>
        <v>957898</v>
      </c>
      <c r="F54" s="15">
        <f t="shared" si="5"/>
        <v>1542102</v>
      </c>
      <c r="G54" s="15">
        <f t="shared" si="5"/>
        <v>2500000</v>
      </c>
      <c r="H54" s="15">
        <v>20000000</v>
      </c>
      <c r="I54" s="15"/>
      <c r="J54" s="15"/>
      <c r="K54" s="15">
        <f t="shared" si="3"/>
        <v>-24596902</v>
      </c>
    </row>
    <row r="55" spans="1:11" ht="15.75" x14ac:dyDescent="0.25">
      <c r="A55" s="16">
        <f t="shared" si="0"/>
        <v>46</v>
      </c>
      <c r="B55" s="17">
        <f t="shared" si="1"/>
        <v>-24596902</v>
      </c>
      <c r="C55" s="12" t="s">
        <v>20</v>
      </c>
      <c r="D55" s="13" t="s">
        <v>36</v>
      </c>
      <c r="E55" s="14">
        <f t="shared" si="5"/>
        <v>957898</v>
      </c>
      <c r="F55" s="15">
        <f t="shared" si="5"/>
        <v>1542102</v>
      </c>
      <c r="G55" s="15">
        <f t="shared" si="5"/>
        <v>2500000</v>
      </c>
      <c r="H55" s="31"/>
      <c r="I55" s="15">
        <v>5000000</v>
      </c>
      <c r="J55" s="15"/>
      <c r="K55" s="15">
        <f t="shared" si="3"/>
        <v>-30554800</v>
      </c>
    </row>
    <row r="56" spans="1:11" ht="15.75" x14ac:dyDescent="0.25">
      <c r="A56" s="16">
        <f t="shared" si="0"/>
        <v>47</v>
      </c>
      <c r="B56" s="17">
        <f t="shared" si="1"/>
        <v>-30554800</v>
      </c>
      <c r="C56" s="30" t="s">
        <v>21</v>
      </c>
      <c r="D56" s="13" t="s">
        <v>36</v>
      </c>
      <c r="E56" s="14">
        <f t="shared" si="5"/>
        <v>957898</v>
      </c>
      <c r="F56" s="15">
        <f t="shared" si="5"/>
        <v>1542102</v>
      </c>
      <c r="G56" s="15">
        <f t="shared" si="5"/>
        <v>2500000</v>
      </c>
      <c r="H56" s="15"/>
      <c r="I56" s="15"/>
      <c r="J56" s="15"/>
      <c r="K56" s="15">
        <f t="shared" si="3"/>
        <v>-31512698</v>
      </c>
    </row>
    <row r="57" spans="1:11" ht="15.75" x14ac:dyDescent="0.25">
      <c r="A57" s="16">
        <f t="shared" si="0"/>
        <v>48</v>
      </c>
      <c r="B57" s="17">
        <f t="shared" si="1"/>
        <v>-31512698</v>
      </c>
      <c r="C57" s="12" t="s">
        <v>22</v>
      </c>
      <c r="D57" s="13" t="s">
        <v>36</v>
      </c>
      <c r="E57" s="14">
        <f t="shared" si="5"/>
        <v>957898</v>
      </c>
      <c r="F57" s="15">
        <f t="shared" si="5"/>
        <v>1542102</v>
      </c>
      <c r="G57" s="15">
        <f t="shared" si="5"/>
        <v>2500000</v>
      </c>
      <c r="H57" s="15"/>
      <c r="I57" s="15"/>
      <c r="J57" s="15"/>
      <c r="K57" s="15">
        <f t="shared" si="3"/>
        <v>-32470596</v>
      </c>
    </row>
  </sheetData>
  <pageMargins left="0.70866141732283472" right="0.70866141732283472" top="0.74803149606299213" bottom="0.74803149606299213" header="0.31496062992125984" footer="0.31496062992125984"/>
  <pageSetup scale="67" orientation="landscape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abSelected="1" workbookViewId="0">
      <selection activeCell="G7" sqref="G7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158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159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v>86446599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70</v>
      </c>
      <c r="B8" s="1"/>
      <c r="C8" s="1"/>
      <c r="D8" s="2">
        <v>36</v>
      </c>
      <c r="E8" s="7"/>
      <c r="F8" s="8">
        <f>+C5*C6</f>
        <v>1037359.188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86446599</v>
      </c>
      <c r="C10" s="12" t="s">
        <v>23</v>
      </c>
      <c r="D10" s="13" t="s">
        <v>28</v>
      </c>
      <c r="E10" s="14">
        <f>2223000-F10</f>
        <v>1185641</v>
      </c>
      <c r="F10" s="18">
        <v>1037359</v>
      </c>
      <c r="G10" s="15">
        <f>+E10+F10</f>
        <v>2223000</v>
      </c>
      <c r="H10" s="15"/>
      <c r="I10" s="15"/>
      <c r="J10" s="15"/>
      <c r="K10" s="15">
        <f>B10-E10-H10-I10-J10</f>
        <v>85260958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85260958</v>
      </c>
      <c r="C11" s="12" t="s">
        <v>24</v>
      </c>
      <c r="D11" s="13" t="s">
        <v>28</v>
      </c>
      <c r="E11" s="14">
        <f t="shared" ref="E11:G26" si="2">+E10</f>
        <v>1185641</v>
      </c>
      <c r="F11" s="15">
        <f t="shared" si="2"/>
        <v>1037359</v>
      </c>
      <c r="G11" s="15">
        <f t="shared" si="2"/>
        <v>2223000</v>
      </c>
      <c r="H11" s="15"/>
      <c r="I11" s="15"/>
      <c r="J11" s="15"/>
      <c r="K11" s="15">
        <f t="shared" ref="K11:K57" si="3">B11-E11-H11-I11-J11</f>
        <v>84075317</v>
      </c>
    </row>
    <row r="12" spans="1:11" ht="15.75" customHeight="1" x14ac:dyDescent="0.25">
      <c r="A12" s="16">
        <f t="shared" si="0"/>
        <v>3</v>
      </c>
      <c r="B12" s="17">
        <f t="shared" si="1"/>
        <v>84075317</v>
      </c>
      <c r="C12" s="12" t="s">
        <v>25</v>
      </c>
      <c r="D12" s="13" t="s">
        <v>28</v>
      </c>
      <c r="E12" s="14">
        <f t="shared" si="2"/>
        <v>1185641</v>
      </c>
      <c r="F12" s="15">
        <f t="shared" si="2"/>
        <v>1037359</v>
      </c>
      <c r="G12" s="15">
        <f t="shared" si="2"/>
        <v>2223000</v>
      </c>
      <c r="H12" s="15"/>
      <c r="I12" s="15"/>
      <c r="J12" s="15"/>
      <c r="K12" s="15">
        <f t="shared" si="3"/>
        <v>82889676</v>
      </c>
    </row>
    <row r="13" spans="1:11" ht="15.75" customHeight="1" x14ac:dyDescent="0.25">
      <c r="A13" s="16">
        <f t="shared" si="0"/>
        <v>4</v>
      </c>
      <c r="B13" s="17">
        <f t="shared" si="1"/>
        <v>82889676</v>
      </c>
      <c r="C13" s="12" t="s">
        <v>26</v>
      </c>
      <c r="D13" s="13" t="s">
        <v>28</v>
      </c>
      <c r="E13" s="14">
        <f t="shared" si="2"/>
        <v>1185641</v>
      </c>
      <c r="F13" s="15">
        <f t="shared" si="2"/>
        <v>1037359</v>
      </c>
      <c r="G13" s="15">
        <f t="shared" si="2"/>
        <v>2223000</v>
      </c>
      <c r="H13" s="15"/>
      <c r="I13" s="15"/>
      <c r="J13" s="15"/>
      <c r="K13" s="15">
        <f t="shared" si="3"/>
        <v>81704035</v>
      </c>
    </row>
    <row r="14" spans="1:11" ht="15.75" customHeight="1" x14ac:dyDescent="0.25">
      <c r="A14" s="16">
        <f t="shared" si="0"/>
        <v>5</v>
      </c>
      <c r="B14" s="17">
        <f t="shared" si="1"/>
        <v>81704035</v>
      </c>
      <c r="C14" s="12" t="s">
        <v>16</v>
      </c>
      <c r="D14" s="13" t="s">
        <v>28</v>
      </c>
      <c r="E14" s="14">
        <f t="shared" si="2"/>
        <v>1185641</v>
      </c>
      <c r="F14" s="15">
        <f t="shared" si="2"/>
        <v>1037359</v>
      </c>
      <c r="G14" s="15">
        <f t="shared" si="2"/>
        <v>2223000</v>
      </c>
      <c r="H14" s="15"/>
      <c r="I14" s="15"/>
      <c r="J14" s="15"/>
      <c r="K14" s="15">
        <f t="shared" si="3"/>
        <v>80518394</v>
      </c>
    </row>
    <row r="15" spans="1:11" ht="15.75" customHeight="1" x14ac:dyDescent="0.25">
      <c r="A15" s="16">
        <f t="shared" si="0"/>
        <v>6</v>
      </c>
      <c r="B15" s="17">
        <f t="shared" si="1"/>
        <v>80518394</v>
      </c>
      <c r="C15" s="12" t="s">
        <v>17</v>
      </c>
      <c r="D15" s="13" t="s">
        <v>29</v>
      </c>
      <c r="E15" s="14">
        <f t="shared" si="2"/>
        <v>1185641</v>
      </c>
      <c r="F15" s="15">
        <f t="shared" si="2"/>
        <v>1037359</v>
      </c>
      <c r="G15" s="15">
        <f t="shared" si="2"/>
        <v>2223000</v>
      </c>
      <c r="H15" s="15"/>
      <c r="I15" s="15"/>
      <c r="J15" s="15"/>
      <c r="K15" s="15">
        <f t="shared" si="3"/>
        <v>79332753</v>
      </c>
    </row>
    <row r="16" spans="1:11" ht="15.75" customHeight="1" x14ac:dyDescent="0.25">
      <c r="A16" s="16">
        <f t="shared" si="0"/>
        <v>7</v>
      </c>
      <c r="B16" s="17">
        <f t="shared" si="1"/>
        <v>79332753</v>
      </c>
      <c r="C16" s="12" t="s">
        <v>18</v>
      </c>
      <c r="D16" s="13" t="s">
        <v>29</v>
      </c>
      <c r="E16" s="14">
        <f t="shared" si="2"/>
        <v>1185641</v>
      </c>
      <c r="F16" s="15">
        <f t="shared" si="2"/>
        <v>1037359</v>
      </c>
      <c r="G16" s="15">
        <f t="shared" si="2"/>
        <v>2223000</v>
      </c>
      <c r="H16" s="15"/>
      <c r="I16" s="15"/>
      <c r="J16" s="15"/>
      <c r="K16" s="15">
        <f t="shared" si="3"/>
        <v>78147112</v>
      </c>
    </row>
    <row r="17" spans="1:11" ht="15.75" customHeight="1" x14ac:dyDescent="0.25">
      <c r="A17" s="16">
        <f t="shared" si="0"/>
        <v>8</v>
      </c>
      <c r="B17" s="17">
        <f t="shared" si="1"/>
        <v>78147112</v>
      </c>
      <c r="C17" s="12" t="s">
        <v>27</v>
      </c>
      <c r="D17" s="13" t="s">
        <v>29</v>
      </c>
      <c r="E17" s="14">
        <f t="shared" si="2"/>
        <v>1185641</v>
      </c>
      <c r="F17" s="15">
        <f t="shared" si="2"/>
        <v>1037359</v>
      </c>
      <c r="G17" s="15">
        <f t="shared" si="2"/>
        <v>2223000</v>
      </c>
      <c r="H17" s="15"/>
      <c r="I17" s="15"/>
      <c r="J17" s="15"/>
      <c r="K17" s="15">
        <f t="shared" si="3"/>
        <v>76961471</v>
      </c>
    </row>
    <row r="18" spans="1:11" ht="15.75" customHeight="1" x14ac:dyDescent="0.25">
      <c r="A18" s="16">
        <f t="shared" si="0"/>
        <v>9</v>
      </c>
      <c r="B18" s="17">
        <f t="shared" si="1"/>
        <v>76961471</v>
      </c>
      <c r="C18" s="12" t="s">
        <v>19</v>
      </c>
      <c r="D18" s="13" t="s">
        <v>29</v>
      </c>
      <c r="E18" s="14">
        <f t="shared" si="2"/>
        <v>1185641</v>
      </c>
      <c r="F18" s="15">
        <f t="shared" si="2"/>
        <v>1037359</v>
      </c>
      <c r="G18" s="15">
        <f t="shared" si="2"/>
        <v>2223000</v>
      </c>
      <c r="H18" s="15">
        <v>15000000</v>
      </c>
      <c r="I18" s="15"/>
      <c r="J18" s="15"/>
      <c r="K18" s="15">
        <f t="shared" si="3"/>
        <v>60775830</v>
      </c>
    </row>
    <row r="19" spans="1:11" ht="15.75" customHeight="1" x14ac:dyDescent="0.25">
      <c r="A19" s="16">
        <f t="shared" si="0"/>
        <v>10</v>
      </c>
      <c r="B19" s="17">
        <f t="shared" si="1"/>
        <v>60775830</v>
      </c>
      <c r="C19" s="12" t="s">
        <v>20</v>
      </c>
      <c r="D19" s="13" t="s">
        <v>29</v>
      </c>
      <c r="E19" s="14">
        <f t="shared" si="2"/>
        <v>1185641</v>
      </c>
      <c r="F19" s="15">
        <f t="shared" si="2"/>
        <v>1037359</v>
      </c>
      <c r="G19" s="15">
        <f t="shared" si="2"/>
        <v>2223000</v>
      </c>
      <c r="H19" s="31"/>
      <c r="I19" s="15"/>
      <c r="J19" s="15"/>
      <c r="K19" s="15">
        <f t="shared" si="3"/>
        <v>59590189</v>
      </c>
    </row>
    <row r="20" spans="1:11" ht="15.75" customHeight="1" x14ac:dyDescent="0.25">
      <c r="A20" s="16">
        <f t="shared" si="0"/>
        <v>11</v>
      </c>
      <c r="B20" s="17">
        <f t="shared" si="1"/>
        <v>59590189</v>
      </c>
      <c r="C20" s="12" t="s">
        <v>21</v>
      </c>
      <c r="D20" s="13" t="s">
        <v>29</v>
      </c>
      <c r="E20" s="14">
        <f t="shared" si="2"/>
        <v>1185641</v>
      </c>
      <c r="F20" s="15">
        <f t="shared" si="2"/>
        <v>1037359</v>
      </c>
      <c r="G20" s="15">
        <f t="shared" si="2"/>
        <v>2223000</v>
      </c>
      <c r="H20" s="15"/>
      <c r="I20" s="15"/>
      <c r="J20" s="15"/>
      <c r="K20" s="15">
        <f t="shared" si="3"/>
        <v>58404548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58404548</v>
      </c>
      <c r="C21" s="30" t="s">
        <v>22</v>
      </c>
      <c r="D21" s="41" t="s">
        <v>29</v>
      </c>
      <c r="E21" s="14">
        <f t="shared" si="2"/>
        <v>1185641</v>
      </c>
      <c r="F21" s="32">
        <f t="shared" si="2"/>
        <v>1037359</v>
      </c>
      <c r="G21" s="32">
        <f t="shared" si="2"/>
        <v>2223000</v>
      </c>
      <c r="H21" s="32"/>
      <c r="I21" s="32"/>
      <c r="J21" s="32"/>
      <c r="K21" s="15">
        <f t="shared" si="3"/>
        <v>57218907</v>
      </c>
    </row>
    <row r="22" spans="1:11" ht="15.75" customHeight="1" x14ac:dyDescent="0.25">
      <c r="A22" s="16">
        <f t="shared" si="0"/>
        <v>13</v>
      </c>
      <c r="B22" s="17">
        <f t="shared" si="1"/>
        <v>57218907</v>
      </c>
      <c r="C22" s="12" t="s">
        <v>23</v>
      </c>
      <c r="D22" s="13" t="s">
        <v>29</v>
      </c>
      <c r="E22" s="14">
        <f t="shared" si="2"/>
        <v>1185641</v>
      </c>
      <c r="F22" s="15">
        <f t="shared" si="2"/>
        <v>1037359</v>
      </c>
      <c r="G22" s="15">
        <f t="shared" si="2"/>
        <v>2223000</v>
      </c>
      <c r="H22" s="15"/>
      <c r="I22" s="15"/>
      <c r="J22" s="15"/>
      <c r="K22" s="15">
        <f t="shared" si="3"/>
        <v>56033266</v>
      </c>
    </row>
    <row r="23" spans="1:11" ht="15.75" customHeight="1" x14ac:dyDescent="0.25">
      <c r="A23" s="16">
        <f t="shared" si="0"/>
        <v>14</v>
      </c>
      <c r="B23" s="17">
        <f t="shared" si="1"/>
        <v>56033266</v>
      </c>
      <c r="C23" s="12" t="s">
        <v>24</v>
      </c>
      <c r="D23" s="13" t="s">
        <v>29</v>
      </c>
      <c r="E23" s="14">
        <f t="shared" si="2"/>
        <v>1185641</v>
      </c>
      <c r="F23" s="15">
        <f t="shared" si="2"/>
        <v>1037359</v>
      </c>
      <c r="G23" s="15">
        <f t="shared" si="2"/>
        <v>2223000</v>
      </c>
      <c r="H23" s="15"/>
      <c r="I23" s="15"/>
      <c r="J23" s="15"/>
      <c r="K23" s="15">
        <f t="shared" si="3"/>
        <v>54847625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54847625</v>
      </c>
      <c r="C24" s="35" t="s">
        <v>25</v>
      </c>
      <c r="D24" s="36" t="s">
        <v>29</v>
      </c>
      <c r="E24" s="14">
        <f t="shared" si="2"/>
        <v>1185641</v>
      </c>
      <c r="F24" s="37">
        <f t="shared" si="2"/>
        <v>1037359</v>
      </c>
      <c r="G24" s="37">
        <f t="shared" si="2"/>
        <v>2223000</v>
      </c>
      <c r="H24" s="37"/>
      <c r="I24" s="37"/>
      <c r="J24" s="37"/>
      <c r="K24" s="15">
        <f t="shared" si="3"/>
        <v>53661984</v>
      </c>
    </row>
    <row r="25" spans="1:11" ht="15.75" customHeight="1" x14ac:dyDescent="0.25">
      <c r="A25" s="16">
        <f t="shared" si="0"/>
        <v>16</v>
      </c>
      <c r="B25" s="17">
        <f t="shared" si="1"/>
        <v>53661984</v>
      </c>
      <c r="C25" s="12" t="s">
        <v>26</v>
      </c>
      <c r="D25" s="13" t="s">
        <v>29</v>
      </c>
      <c r="E25" s="14">
        <f t="shared" si="2"/>
        <v>1185641</v>
      </c>
      <c r="F25" s="15">
        <f t="shared" si="2"/>
        <v>1037359</v>
      </c>
      <c r="G25" s="15">
        <f t="shared" si="2"/>
        <v>2223000</v>
      </c>
      <c r="H25" s="15"/>
      <c r="I25" s="15"/>
      <c r="J25" s="15"/>
      <c r="K25" s="15">
        <f t="shared" si="3"/>
        <v>52476343</v>
      </c>
    </row>
    <row r="26" spans="1:11" ht="15.75" customHeight="1" x14ac:dyDescent="0.25">
      <c r="A26" s="16">
        <f t="shared" si="0"/>
        <v>17</v>
      </c>
      <c r="B26" s="17">
        <f t="shared" si="1"/>
        <v>52476343</v>
      </c>
      <c r="C26" s="12" t="s">
        <v>16</v>
      </c>
      <c r="D26" s="13" t="s">
        <v>29</v>
      </c>
      <c r="E26" s="14">
        <f t="shared" si="2"/>
        <v>1185641</v>
      </c>
      <c r="F26" s="15">
        <f t="shared" si="2"/>
        <v>1037359</v>
      </c>
      <c r="G26" s="15">
        <f t="shared" si="2"/>
        <v>2223000</v>
      </c>
      <c r="H26" s="15"/>
      <c r="I26" s="15"/>
      <c r="J26" s="15"/>
      <c r="K26" s="15">
        <f t="shared" si="3"/>
        <v>51290702</v>
      </c>
    </row>
    <row r="27" spans="1:11" ht="15.75" customHeight="1" x14ac:dyDescent="0.25">
      <c r="A27" s="16">
        <f t="shared" si="0"/>
        <v>18</v>
      </c>
      <c r="B27" s="17">
        <f t="shared" si="1"/>
        <v>51290702</v>
      </c>
      <c r="C27" s="12" t="s">
        <v>17</v>
      </c>
      <c r="D27" s="13" t="s">
        <v>30</v>
      </c>
      <c r="E27" s="14">
        <f t="shared" ref="E27:G42" si="4">+E26</f>
        <v>1185641</v>
      </c>
      <c r="F27" s="15">
        <f t="shared" si="4"/>
        <v>1037359</v>
      </c>
      <c r="G27" s="15">
        <f t="shared" si="4"/>
        <v>2223000</v>
      </c>
      <c r="H27" s="15"/>
      <c r="I27" s="15"/>
      <c r="J27" s="15"/>
      <c r="K27" s="15">
        <f t="shared" si="3"/>
        <v>50105061</v>
      </c>
    </row>
    <row r="28" spans="1:11" ht="15.75" customHeight="1" x14ac:dyDescent="0.25">
      <c r="A28" s="16">
        <f t="shared" si="0"/>
        <v>19</v>
      </c>
      <c r="B28" s="17">
        <f t="shared" si="1"/>
        <v>50105061</v>
      </c>
      <c r="C28" s="12" t="s">
        <v>18</v>
      </c>
      <c r="D28" s="13" t="s">
        <v>30</v>
      </c>
      <c r="E28" s="14">
        <f t="shared" si="4"/>
        <v>1185641</v>
      </c>
      <c r="F28" s="15">
        <f t="shared" si="4"/>
        <v>1037359</v>
      </c>
      <c r="G28" s="15">
        <f t="shared" si="4"/>
        <v>2223000</v>
      </c>
      <c r="H28" s="15"/>
      <c r="I28" s="15"/>
      <c r="J28" s="15"/>
      <c r="K28" s="15">
        <f t="shared" si="3"/>
        <v>48919420</v>
      </c>
    </row>
    <row r="29" spans="1:11" ht="15.75" customHeight="1" x14ac:dyDescent="0.25">
      <c r="A29" s="16">
        <f t="shared" si="0"/>
        <v>20</v>
      </c>
      <c r="B29" s="17">
        <f t="shared" si="1"/>
        <v>48919420</v>
      </c>
      <c r="C29" s="12" t="s">
        <v>27</v>
      </c>
      <c r="D29" s="13" t="s">
        <v>30</v>
      </c>
      <c r="E29" s="14">
        <f t="shared" si="4"/>
        <v>1185641</v>
      </c>
      <c r="F29" s="15">
        <f t="shared" si="4"/>
        <v>1037359</v>
      </c>
      <c r="G29" s="15">
        <f t="shared" si="4"/>
        <v>2223000</v>
      </c>
      <c r="H29" s="15"/>
      <c r="I29" s="15"/>
      <c r="J29" s="15"/>
      <c r="K29" s="15">
        <f t="shared" si="3"/>
        <v>47733779</v>
      </c>
    </row>
    <row r="30" spans="1:11" ht="15.75" customHeight="1" x14ac:dyDescent="0.25">
      <c r="A30" s="16">
        <f t="shared" si="0"/>
        <v>21</v>
      </c>
      <c r="B30" s="17">
        <f t="shared" si="1"/>
        <v>47733779</v>
      </c>
      <c r="C30" s="12" t="s">
        <v>19</v>
      </c>
      <c r="D30" s="13" t="s">
        <v>30</v>
      </c>
      <c r="E30" s="14">
        <f t="shared" si="4"/>
        <v>1185641</v>
      </c>
      <c r="F30" s="15">
        <f t="shared" si="4"/>
        <v>1037359</v>
      </c>
      <c r="G30" s="15">
        <f t="shared" si="4"/>
        <v>2223000</v>
      </c>
      <c r="H30" s="15">
        <v>15000000</v>
      </c>
      <c r="I30" s="15"/>
      <c r="J30" s="15"/>
      <c r="K30" s="15">
        <f t="shared" si="3"/>
        <v>31548138</v>
      </c>
    </row>
    <row r="31" spans="1:11" ht="15.75" customHeight="1" x14ac:dyDescent="0.25">
      <c r="A31" s="16">
        <f t="shared" si="0"/>
        <v>22</v>
      </c>
      <c r="B31" s="17">
        <f t="shared" si="1"/>
        <v>31548138</v>
      </c>
      <c r="C31" s="12" t="s">
        <v>20</v>
      </c>
      <c r="D31" s="13" t="s">
        <v>30</v>
      </c>
      <c r="E31" s="14">
        <f t="shared" si="4"/>
        <v>1185641</v>
      </c>
      <c r="F31" s="15">
        <f t="shared" si="4"/>
        <v>1037359</v>
      </c>
      <c r="G31" s="15">
        <f t="shared" si="4"/>
        <v>2223000</v>
      </c>
      <c r="H31" s="31"/>
      <c r="I31" s="15"/>
      <c r="J31" s="15"/>
      <c r="K31" s="15">
        <f t="shared" si="3"/>
        <v>30362497</v>
      </c>
    </row>
    <row r="32" spans="1:11" ht="15.75" customHeight="1" x14ac:dyDescent="0.25">
      <c r="A32" s="16">
        <f t="shared" si="0"/>
        <v>23</v>
      </c>
      <c r="B32" s="17">
        <f t="shared" si="1"/>
        <v>30362497</v>
      </c>
      <c r="C32" s="12" t="s">
        <v>21</v>
      </c>
      <c r="D32" s="13" t="s">
        <v>30</v>
      </c>
      <c r="E32" s="14">
        <f t="shared" si="4"/>
        <v>1185641</v>
      </c>
      <c r="F32" s="15">
        <f t="shared" si="4"/>
        <v>1037359</v>
      </c>
      <c r="G32" s="15">
        <f t="shared" si="4"/>
        <v>2223000</v>
      </c>
      <c r="H32" s="15"/>
      <c r="I32" s="15"/>
      <c r="J32" s="15"/>
      <c r="K32" s="15">
        <f t="shared" si="3"/>
        <v>29176856</v>
      </c>
    </row>
    <row r="33" spans="1:11" ht="15.75" customHeight="1" x14ac:dyDescent="0.25">
      <c r="A33" s="16">
        <f t="shared" si="0"/>
        <v>24</v>
      </c>
      <c r="B33" s="17">
        <f t="shared" si="1"/>
        <v>29176856</v>
      </c>
      <c r="C33" s="12" t="s">
        <v>22</v>
      </c>
      <c r="D33" s="13" t="s">
        <v>30</v>
      </c>
      <c r="E33" s="14">
        <f t="shared" si="4"/>
        <v>1185641</v>
      </c>
      <c r="F33" s="15">
        <f t="shared" si="4"/>
        <v>1037359</v>
      </c>
      <c r="G33" s="15">
        <f t="shared" si="4"/>
        <v>2223000</v>
      </c>
      <c r="H33" s="15"/>
      <c r="I33" s="15"/>
      <c r="J33" s="15"/>
      <c r="K33" s="15">
        <f t="shared" si="3"/>
        <v>27991215</v>
      </c>
    </row>
    <row r="34" spans="1:11" ht="15.75" customHeight="1" x14ac:dyDescent="0.25">
      <c r="A34" s="16">
        <f t="shared" si="0"/>
        <v>25</v>
      </c>
      <c r="B34" s="17">
        <f t="shared" si="1"/>
        <v>27991215</v>
      </c>
      <c r="C34" s="12" t="s">
        <v>23</v>
      </c>
      <c r="D34" s="13" t="s">
        <v>30</v>
      </c>
      <c r="E34" s="14">
        <f t="shared" si="4"/>
        <v>1185641</v>
      </c>
      <c r="F34" s="15">
        <f t="shared" si="4"/>
        <v>1037359</v>
      </c>
      <c r="G34" s="15">
        <f t="shared" si="4"/>
        <v>2223000</v>
      </c>
      <c r="H34" s="15"/>
      <c r="I34" s="15"/>
      <c r="J34" s="15"/>
      <c r="K34" s="15">
        <f t="shared" si="3"/>
        <v>26805574</v>
      </c>
    </row>
    <row r="35" spans="1:11" ht="15.75" customHeight="1" x14ac:dyDescent="0.25">
      <c r="A35" s="16">
        <f t="shared" si="0"/>
        <v>26</v>
      </c>
      <c r="B35" s="17">
        <f t="shared" si="1"/>
        <v>26805574</v>
      </c>
      <c r="C35" s="12" t="s">
        <v>24</v>
      </c>
      <c r="D35" s="13" t="s">
        <v>30</v>
      </c>
      <c r="E35" s="14">
        <f t="shared" si="4"/>
        <v>1185641</v>
      </c>
      <c r="F35" s="15">
        <f t="shared" si="4"/>
        <v>1037359</v>
      </c>
      <c r="G35" s="15">
        <f t="shared" si="4"/>
        <v>2223000</v>
      </c>
      <c r="H35" s="15"/>
      <c r="I35" s="15"/>
      <c r="J35" s="15"/>
      <c r="K35" s="15">
        <f t="shared" si="3"/>
        <v>25619933</v>
      </c>
    </row>
    <row r="36" spans="1:11" ht="15.75" customHeight="1" x14ac:dyDescent="0.25">
      <c r="A36" s="16">
        <f t="shared" si="0"/>
        <v>27</v>
      </c>
      <c r="B36" s="17">
        <f t="shared" si="1"/>
        <v>25619933</v>
      </c>
      <c r="C36" s="12" t="s">
        <v>25</v>
      </c>
      <c r="D36" s="13" t="s">
        <v>30</v>
      </c>
      <c r="E36" s="14">
        <f t="shared" si="4"/>
        <v>1185641</v>
      </c>
      <c r="F36" s="15">
        <f t="shared" si="4"/>
        <v>1037359</v>
      </c>
      <c r="G36" s="15">
        <f t="shared" si="4"/>
        <v>2223000</v>
      </c>
      <c r="H36" s="15"/>
      <c r="I36" s="15"/>
      <c r="J36" s="15"/>
      <c r="K36" s="15">
        <f t="shared" si="3"/>
        <v>24434292</v>
      </c>
    </row>
    <row r="37" spans="1:11" ht="15.75" customHeight="1" x14ac:dyDescent="0.25">
      <c r="A37" s="16">
        <f t="shared" si="0"/>
        <v>28</v>
      </c>
      <c r="B37" s="17">
        <f t="shared" si="1"/>
        <v>24434292</v>
      </c>
      <c r="C37" s="12" t="s">
        <v>26</v>
      </c>
      <c r="D37" s="13" t="s">
        <v>30</v>
      </c>
      <c r="E37" s="14">
        <f t="shared" si="4"/>
        <v>1185641</v>
      </c>
      <c r="F37" s="15">
        <f t="shared" si="4"/>
        <v>1037359</v>
      </c>
      <c r="G37" s="15">
        <f t="shared" si="4"/>
        <v>2223000</v>
      </c>
      <c r="H37" s="15"/>
      <c r="I37" s="15"/>
      <c r="J37" s="15"/>
      <c r="K37" s="15">
        <f t="shared" si="3"/>
        <v>23248651</v>
      </c>
    </row>
    <row r="38" spans="1:11" ht="15.75" customHeight="1" x14ac:dyDescent="0.25">
      <c r="A38" s="16">
        <f t="shared" si="0"/>
        <v>29</v>
      </c>
      <c r="B38" s="17">
        <f t="shared" si="1"/>
        <v>23248651</v>
      </c>
      <c r="C38" s="12" t="s">
        <v>16</v>
      </c>
      <c r="D38" s="13" t="s">
        <v>30</v>
      </c>
      <c r="E38" s="14">
        <f t="shared" si="4"/>
        <v>1185641</v>
      </c>
      <c r="F38" s="15">
        <f t="shared" si="4"/>
        <v>1037359</v>
      </c>
      <c r="G38" s="15">
        <f t="shared" si="4"/>
        <v>2223000</v>
      </c>
      <c r="H38" s="15"/>
      <c r="I38" s="15"/>
      <c r="J38" s="15"/>
      <c r="K38" s="15">
        <f t="shared" si="3"/>
        <v>22063010</v>
      </c>
    </row>
    <row r="39" spans="1:11" ht="15.75" customHeight="1" x14ac:dyDescent="0.25">
      <c r="A39" s="16">
        <f t="shared" si="0"/>
        <v>30</v>
      </c>
      <c r="B39" s="17">
        <f t="shared" si="1"/>
        <v>22063010</v>
      </c>
      <c r="C39" s="12" t="s">
        <v>17</v>
      </c>
      <c r="D39" s="13" t="s">
        <v>31</v>
      </c>
      <c r="E39" s="14">
        <f t="shared" si="4"/>
        <v>1185641</v>
      </c>
      <c r="F39" s="15">
        <f t="shared" si="4"/>
        <v>1037359</v>
      </c>
      <c r="G39" s="15">
        <f t="shared" si="4"/>
        <v>2223000</v>
      </c>
      <c r="H39" s="15"/>
      <c r="I39" s="15"/>
      <c r="J39" s="15"/>
      <c r="K39" s="15">
        <f t="shared" si="3"/>
        <v>20877369</v>
      </c>
    </row>
    <row r="40" spans="1:11" ht="15.75" customHeight="1" x14ac:dyDescent="0.25">
      <c r="A40" s="16">
        <f t="shared" si="0"/>
        <v>31</v>
      </c>
      <c r="B40" s="17">
        <f t="shared" si="1"/>
        <v>20877369</v>
      </c>
      <c r="C40" s="12" t="s">
        <v>18</v>
      </c>
      <c r="D40" s="13" t="s">
        <v>31</v>
      </c>
      <c r="E40" s="14">
        <f t="shared" si="4"/>
        <v>1185641</v>
      </c>
      <c r="F40" s="15">
        <f t="shared" si="4"/>
        <v>1037359</v>
      </c>
      <c r="G40" s="15">
        <f t="shared" si="4"/>
        <v>2223000</v>
      </c>
      <c r="H40" s="15"/>
      <c r="I40" s="15"/>
      <c r="J40" s="15"/>
      <c r="K40" s="15">
        <f t="shared" si="3"/>
        <v>19691728</v>
      </c>
    </row>
    <row r="41" spans="1:11" ht="15.75" customHeight="1" x14ac:dyDescent="0.25">
      <c r="A41" s="16">
        <f t="shared" si="0"/>
        <v>32</v>
      </c>
      <c r="B41" s="17">
        <f t="shared" si="1"/>
        <v>19691728</v>
      </c>
      <c r="C41" s="12" t="s">
        <v>27</v>
      </c>
      <c r="D41" s="13" t="s">
        <v>31</v>
      </c>
      <c r="E41" s="14">
        <f t="shared" si="4"/>
        <v>1185641</v>
      </c>
      <c r="F41" s="15">
        <f t="shared" si="4"/>
        <v>1037359</v>
      </c>
      <c r="G41" s="15">
        <f t="shared" si="4"/>
        <v>2223000</v>
      </c>
      <c r="H41" s="15"/>
      <c r="I41" s="15"/>
      <c r="J41" s="15"/>
      <c r="K41" s="15">
        <f t="shared" si="3"/>
        <v>18506087</v>
      </c>
    </row>
    <row r="42" spans="1:11" ht="15.75" customHeight="1" x14ac:dyDescent="0.25">
      <c r="A42" s="16">
        <f t="shared" si="0"/>
        <v>33</v>
      </c>
      <c r="B42" s="17">
        <f t="shared" si="1"/>
        <v>18506087</v>
      </c>
      <c r="C42" s="12" t="s">
        <v>19</v>
      </c>
      <c r="D42" s="13" t="s">
        <v>31</v>
      </c>
      <c r="E42" s="14">
        <f t="shared" si="4"/>
        <v>1185641</v>
      </c>
      <c r="F42" s="15">
        <f t="shared" si="4"/>
        <v>1037359</v>
      </c>
      <c r="G42" s="15">
        <f t="shared" si="4"/>
        <v>2223000</v>
      </c>
      <c r="H42" s="15">
        <v>15000000</v>
      </c>
      <c r="I42" s="15"/>
      <c r="J42" s="15"/>
      <c r="K42" s="15">
        <f t="shared" si="3"/>
        <v>2320446</v>
      </c>
    </row>
    <row r="43" spans="1:11" ht="15.75" customHeight="1" x14ac:dyDescent="0.25">
      <c r="A43" s="16">
        <f t="shared" si="0"/>
        <v>34</v>
      </c>
      <c r="B43" s="17">
        <f t="shared" si="1"/>
        <v>2320446</v>
      </c>
      <c r="C43" s="12" t="s">
        <v>20</v>
      </c>
      <c r="D43" s="13" t="s">
        <v>31</v>
      </c>
      <c r="E43" s="14">
        <f t="shared" ref="E43:G57" si="5">+E42</f>
        <v>1185641</v>
      </c>
      <c r="F43" s="15">
        <f t="shared" si="5"/>
        <v>1037359</v>
      </c>
      <c r="G43" s="15">
        <f t="shared" si="5"/>
        <v>2223000</v>
      </c>
      <c r="H43" s="31"/>
      <c r="I43" s="15"/>
      <c r="J43" s="15"/>
      <c r="K43" s="15">
        <f t="shared" si="3"/>
        <v>1134805</v>
      </c>
    </row>
    <row r="44" spans="1:11" ht="15.75" customHeight="1" x14ac:dyDescent="0.25">
      <c r="A44" s="16">
        <f t="shared" si="0"/>
        <v>35</v>
      </c>
      <c r="B44" s="17">
        <f t="shared" si="1"/>
        <v>1134805</v>
      </c>
      <c r="C44" s="30" t="s">
        <v>21</v>
      </c>
      <c r="D44" s="13" t="s">
        <v>31</v>
      </c>
      <c r="E44" s="14">
        <f t="shared" si="5"/>
        <v>1185641</v>
      </c>
      <c r="F44" s="15">
        <f t="shared" si="5"/>
        <v>1037359</v>
      </c>
      <c r="G44" s="15">
        <f t="shared" si="5"/>
        <v>2223000</v>
      </c>
      <c r="H44" s="15"/>
      <c r="I44" s="15"/>
      <c r="J44" s="15"/>
      <c r="K44" s="15">
        <f t="shared" si="3"/>
        <v>-50836</v>
      </c>
    </row>
    <row r="45" spans="1:11" s="38" customFormat="1" ht="15.75" customHeight="1" x14ac:dyDescent="0.25">
      <c r="A45" s="33">
        <f t="shared" si="0"/>
        <v>36</v>
      </c>
      <c r="B45" s="34">
        <f t="shared" si="1"/>
        <v>-50836</v>
      </c>
      <c r="C45" s="35" t="s">
        <v>22</v>
      </c>
      <c r="D45" s="36" t="s">
        <v>31</v>
      </c>
      <c r="E45" s="14">
        <f t="shared" si="5"/>
        <v>1185641</v>
      </c>
      <c r="F45" s="37">
        <f t="shared" si="5"/>
        <v>1037359</v>
      </c>
      <c r="G45" s="37">
        <f t="shared" si="5"/>
        <v>2223000</v>
      </c>
      <c r="H45" s="37"/>
      <c r="I45" s="37"/>
      <c r="J45" s="37"/>
      <c r="K45" s="15">
        <f t="shared" si="3"/>
        <v>-1236477</v>
      </c>
    </row>
    <row r="46" spans="1:11" ht="15.75" x14ac:dyDescent="0.25">
      <c r="A46" s="16">
        <f t="shared" si="0"/>
        <v>37</v>
      </c>
      <c r="B46" s="17">
        <f t="shared" si="1"/>
        <v>-1236477</v>
      </c>
      <c r="C46" s="12" t="s">
        <v>23</v>
      </c>
      <c r="D46" s="13" t="s">
        <v>31</v>
      </c>
      <c r="E46" s="14">
        <f t="shared" si="5"/>
        <v>1185641</v>
      </c>
      <c r="F46" s="15">
        <f t="shared" si="5"/>
        <v>1037359</v>
      </c>
      <c r="G46" s="15">
        <f t="shared" si="5"/>
        <v>2223000</v>
      </c>
      <c r="H46" s="15"/>
      <c r="I46" s="15"/>
      <c r="J46" s="15"/>
      <c r="K46" s="15">
        <f t="shared" si="3"/>
        <v>-2422118</v>
      </c>
    </row>
    <row r="47" spans="1:11" ht="15.75" x14ac:dyDescent="0.25">
      <c r="A47" s="16">
        <f t="shared" si="0"/>
        <v>38</v>
      </c>
      <c r="B47" s="17">
        <f t="shared" si="1"/>
        <v>-2422118</v>
      </c>
      <c r="C47" s="12" t="s">
        <v>24</v>
      </c>
      <c r="D47" s="13" t="s">
        <v>31</v>
      </c>
      <c r="E47" s="14">
        <f t="shared" si="5"/>
        <v>1185641</v>
      </c>
      <c r="F47" s="15">
        <f t="shared" si="5"/>
        <v>1037359</v>
      </c>
      <c r="G47" s="15">
        <f t="shared" si="5"/>
        <v>2223000</v>
      </c>
      <c r="H47" s="15"/>
      <c r="I47" s="15"/>
      <c r="J47" s="15"/>
      <c r="K47" s="15">
        <f t="shared" si="3"/>
        <v>-3607759</v>
      </c>
    </row>
    <row r="48" spans="1:11" ht="15.75" x14ac:dyDescent="0.25">
      <c r="A48" s="16">
        <f t="shared" si="0"/>
        <v>39</v>
      </c>
      <c r="B48" s="17">
        <f t="shared" si="1"/>
        <v>-3607759</v>
      </c>
      <c r="C48" s="12" t="s">
        <v>25</v>
      </c>
      <c r="D48" s="13" t="s">
        <v>31</v>
      </c>
      <c r="E48" s="14">
        <f t="shared" si="5"/>
        <v>1185641</v>
      </c>
      <c r="F48" s="15">
        <f t="shared" si="5"/>
        <v>1037359</v>
      </c>
      <c r="G48" s="15">
        <f t="shared" si="5"/>
        <v>2223000</v>
      </c>
      <c r="H48" s="15"/>
      <c r="I48" s="15"/>
      <c r="J48" s="15"/>
      <c r="K48" s="15">
        <f t="shared" si="3"/>
        <v>-4793400</v>
      </c>
    </row>
    <row r="49" spans="1:11" ht="15.75" x14ac:dyDescent="0.25">
      <c r="A49" s="16">
        <f t="shared" si="0"/>
        <v>40</v>
      </c>
      <c r="B49" s="17">
        <f t="shared" si="1"/>
        <v>-4793400</v>
      </c>
      <c r="C49" s="12" t="s">
        <v>26</v>
      </c>
      <c r="D49" s="13" t="s">
        <v>31</v>
      </c>
      <c r="E49" s="14">
        <f t="shared" si="5"/>
        <v>1185641</v>
      </c>
      <c r="F49" s="15">
        <f t="shared" si="5"/>
        <v>1037359</v>
      </c>
      <c r="G49" s="15">
        <f t="shared" si="5"/>
        <v>2223000</v>
      </c>
      <c r="H49" s="15"/>
      <c r="I49" s="15"/>
      <c r="J49" s="15"/>
      <c r="K49" s="15">
        <f t="shared" si="3"/>
        <v>-5979041</v>
      </c>
    </row>
    <row r="50" spans="1:11" ht="15.75" x14ac:dyDescent="0.25">
      <c r="A50" s="16">
        <f t="shared" si="0"/>
        <v>41</v>
      </c>
      <c r="B50" s="17">
        <f t="shared" si="1"/>
        <v>-5979041</v>
      </c>
      <c r="C50" s="12" t="s">
        <v>16</v>
      </c>
      <c r="D50" s="13" t="s">
        <v>31</v>
      </c>
      <c r="E50" s="14">
        <f t="shared" si="5"/>
        <v>1185641</v>
      </c>
      <c r="F50" s="15">
        <f t="shared" si="5"/>
        <v>1037359</v>
      </c>
      <c r="G50" s="15">
        <f t="shared" si="5"/>
        <v>2223000</v>
      </c>
      <c r="H50" s="15"/>
      <c r="I50" s="15"/>
      <c r="J50" s="15"/>
      <c r="K50" s="15">
        <f t="shared" si="3"/>
        <v>-7164682</v>
      </c>
    </row>
    <row r="51" spans="1:11" ht="15.75" x14ac:dyDescent="0.25">
      <c r="A51" s="16">
        <f t="shared" si="0"/>
        <v>42</v>
      </c>
      <c r="B51" s="17">
        <f t="shared" si="1"/>
        <v>-7164682</v>
      </c>
      <c r="C51" s="12" t="s">
        <v>17</v>
      </c>
      <c r="D51" s="13" t="s">
        <v>36</v>
      </c>
      <c r="E51" s="14">
        <f t="shared" si="5"/>
        <v>1185641</v>
      </c>
      <c r="F51" s="15">
        <f t="shared" si="5"/>
        <v>1037359</v>
      </c>
      <c r="G51" s="15">
        <f t="shared" si="5"/>
        <v>2223000</v>
      </c>
      <c r="H51" s="15"/>
      <c r="I51" s="15"/>
      <c r="J51" s="15"/>
      <c r="K51" s="15">
        <f t="shared" si="3"/>
        <v>-8350323</v>
      </c>
    </row>
    <row r="52" spans="1:11" ht="15.75" x14ac:dyDescent="0.25">
      <c r="A52" s="16">
        <f t="shared" si="0"/>
        <v>43</v>
      </c>
      <c r="B52" s="17">
        <f t="shared" si="1"/>
        <v>-8350323</v>
      </c>
      <c r="C52" s="12" t="s">
        <v>18</v>
      </c>
      <c r="D52" s="13" t="s">
        <v>36</v>
      </c>
      <c r="E52" s="14">
        <f t="shared" si="5"/>
        <v>1185641</v>
      </c>
      <c r="F52" s="15">
        <f t="shared" si="5"/>
        <v>1037359</v>
      </c>
      <c r="G52" s="15">
        <f t="shared" si="5"/>
        <v>2223000</v>
      </c>
      <c r="H52" s="15"/>
      <c r="I52" s="15"/>
      <c r="J52" s="15"/>
      <c r="K52" s="15">
        <f t="shared" si="3"/>
        <v>-9535964</v>
      </c>
    </row>
    <row r="53" spans="1:11" ht="15.75" x14ac:dyDescent="0.25">
      <c r="A53" s="16">
        <f t="shared" si="0"/>
        <v>44</v>
      </c>
      <c r="B53" s="17">
        <f t="shared" si="1"/>
        <v>-9535964</v>
      </c>
      <c r="C53" s="12" t="s">
        <v>27</v>
      </c>
      <c r="D53" s="13" t="s">
        <v>36</v>
      </c>
      <c r="E53" s="14">
        <f t="shared" si="5"/>
        <v>1185641</v>
      </c>
      <c r="F53" s="15">
        <f t="shared" si="5"/>
        <v>1037359</v>
      </c>
      <c r="G53" s="15">
        <f t="shared" si="5"/>
        <v>2223000</v>
      </c>
      <c r="H53" s="15"/>
      <c r="I53" s="15"/>
      <c r="J53" s="15"/>
      <c r="K53" s="15">
        <f t="shared" si="3"/>
        <v>-10721605</v>
      </c>
    </row>
    <row r="54" spans="1:11" ht="15.75" x14ac:dyDescent="0.25">
      <c r="A54" s="16">
        <f t="shared" si="0"/>
        <v>45</v>
      </c>
      <c r="B54" s="17">
        <f t="shared" si="1"/>
        <v>-10721605</v>
      </c>
      <c r="C54" s="12" t="s">
        <v>19</v>
      </c>
      <c r="D54" s="13" t="s">
        <v>36</v>
      </c>
      <c r="E54" s="14">
        <f t="shared" si="5"/>
        <v>1185641</v>
      </c>
      <c r="F54" s="15">
        <f t="shared" si="5"/>
        <v>1037359</v>
      </c>
      <c r="G54" s="15">
        <f t="shared" si="5"/>
        <v>2223000</v>
      </c>
      <c r="H54" s="15">
        <v>15000000</v>
      </c>
      <c r="I54" s="15"/>
      <c r="J54" s="15"/>
      <c r="K54" s="15">
        <f t="shared" si="3"/>
        <v>-26907246</v>
      </c>
    </row>
    <row r="55" spans="1:11" ht="15.75" x14ac:dyDescent="0.25">
      <c r="A55" s="16">
        <f t="shared" si="0"/>
        <v>46</v>
      </c>
      <c r="B55" s="17">
        <f t="shared" si="1"/>
        <v>-26907246</v>
      </c>
      <c r="C55" s="12" t="s">
        <v>20</v>
      </c>
      <c r="D55" s="13" t="s">
        <v>36</v>
      </c>
      <c r="E55" s="14">
        <f t="shared" si="5"/>
        <v>1185641</v>
      </c>
      <c r="F55" s="15">
        <f t="shared" si="5"/>
        <v>1037359</v>
      </c>
      <c r="G55" s="15">
        <f t="shared" si="5"/>
        <v>2223000</v>
      </c>
      <c r="H55" s="31"/>
      <c r="I55" s="15"/>
      <c r="J55" s="15"/>
      <c r="K55" s="15">
        <f t="shared" si="3"/>
        <v>-28092887</v>
      </c>
    </row>
    <row r="56" spans="1:11" ht="15.75" x14ac:dyDescent="0.25">
      <c r="A56" s="16">
        <f t="shared" si="0"/>
        <v>47</v>
      </c>
      <c r="B56" s="17">
        <f t="shared" si="1"/>
        <v>-28092887</v>
      </c>
      <c r="C56" s="30" t="s">
        <v>21</v>
      </c>
      <c r="D56" s="13" t="s">
        <v>36</v>
      </c>
      <c r="E56" s="14">
        <f t="shared" si="5"/>
        <v>1185641</v>
      </c>
      <c r="F56" s="15">
        <f t="shared" si="5"/>
        <v>1037359</v>
      </c>
      <c r="G56" s="15">
        <f t="shared" si="5"/>
        <v>2223000</v>
      </c>
      <c r="H56" s="15"/>
      <c r="I56" s="15"/>
      <c r="J56" s="15"/>
      <c r="K56" s="15">
        <f t="shared" si="3"/>
        <v>-29278528</v>
      </c>
    </row>
    <row r="57" spans="1:11" ht="15.75" x14ac:dyDescent="0.25">
      <c r="A57" s="16">
        <f t="shared" si="0"/>
        <v>48</v>
      </c>
      <c r="B57" s="17">
        <f t="shared" si="1"/>
        <v>-29278528</v>
      </c>
      <c r="C57" s="12" t="s">
        <v>22</v>
      </c>
      <c r="D57" s="13" t="s">
        <v>36</v>
      </c>
      <c r="E57" s="14">
        <f t="shared" si="5"/>
        <v>1185641</v>
      </c>
      <c r="F57" s="15">
        <f t="shared" si="5"/>
        <v>1037359</v>
      </c>
      <c r="G57" s="15">
        <f t="shared" si="5"/>
        <v>2223000</v>
      </c>
      <c r="H57" s="15"/>
      <c r="I57" s="15"/>
      <c r="J57" s="15"/>
      <c r="K57" s="15">
        <f t="shared" si="3"/>
        <v>-30464169</v>
      </c>
    </row>
  </sheetData>
  <pageMargins left="0.70866141732283472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160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161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60000000</f>
        <v>60000000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132</v>
      </c>
      <c r="B8" s="1"/>
      <c r="C8" s="1"/>
      <c r="D8" s="2">
        <v>36</v>
      </c>
      <c r="E8" s="7"/>
      <c r="F8" s="8">
        <f>+C5*C6</f>
        <v>720000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60000000</v>
      </c>
      <c r="C10" s="12" t="s">
        <v>23</v>
      </c>
      <c r="D10" s="13" t="s">
        <v>28</v>
      </c>
      <c r="E10" s="14">
        <f>1400000-F10</f>
        <v>680000</v>
      </c>
      <c r="F10" s="18">
        <v>720000</v>
      </c>
      <c r="G10" s="15">
        <f>+E10+F10</f>
        <v>1400000</v>
      </c>
      <c r="H10" s="15"/>
      <c r="I10" s="15"/>
      <c r="J10" s="15"/>
      <c r="K10" s="15">
        <f>B10-E10-H10-I10-J10</f>
        <v>59320000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59320000</v>
      </c>
      <c r="C11" s="12" t="s">
        <v>24</v>
      </c>
      <c r="D11" s="13" t="s">
        <v>28</v>
      </c>
      <c r="E11" s="14">
        <f t="shared" ref="E11:G26" si="2">+E10</f>
        <v>680000</v>
      </c>
      <c r="F11" s="15">
        <f t="shared" si="2"/>
        <v>720000</v>
      </c>
      <c r="G11" s="15">
        <f t="shared" si="2"/>
        <v>1400000</v>
      </c>
      <c r="H11" s="15"/>
      <c r="I11" s="15"/>
      <c r="J11" s="15"/>
      <c r="K11" s="15">
        <f t="shared" ref="K11:K57" si="3">B11-E11-H11-I11-J11</f>
        <v>58640000</v>
      </c>
    </row>
    <row r="12" spans="1:11" ht="15.75" customHeight="1" x14ac:dyDescent="0.25">
      <c r="A12" s="16">
        <f t="shared" si="0"/>
        <v>3</v>
      </c>
      <c r="B12" s="17">
        <f t="shared" si="1"/>
        <v>58640000</v>
      </c>
      <c r="C12" s="12" t="s">
        <v>25</v>
      </c>
      <c r="D12" s="13" t="s">
        <v>28</v>
      </c>
      <c r="E12" s="14">
        <f t="shared" si="2"/>
        <v>680000</v>
      </c>
      <c r="F12" s="15">
        <f t="shared" si="2"/>
        <v>720000</v>
      </c>
      <c r="G12" s="15">
        <f t="shared" si="2"/>
        <v>1400000</v>
      </c>
      <c r="H12" s="15"/>
      <c r="I12" s="15"/>
      <c r="J12" s="15"/>
      <c r="K12" s="15">
        <f t="shared" si="3"/>
        <v>57960000</v>
      </c>
    </row>
    <row r="13" spans="1:11" ht="15.75" customHeight="1" x14ac:dyDescent="0.25">
      <c r="A13" s="16">
        <f t="shared" si="0"/>
        <v>4</v>
      </c>
      <c r="B13" s="17">
        <f t="shared" si="1"/>
        <v>57960000</v>
      </c>
      <c r="C13" s="12" t="s">
        <v>26</v>
      </c>
      <c r="D13" s="13" t="s">
        <v>28</v>
      </c>
      <c r="E13" s="14">
        <f t="shared" si="2"/>
        <v>680000</v>
      </c>
      <c r="F13" s="15">
        <f t="shared" si="2"/>
        <v>720000</v>
      </c>
      <c r="G13" s="15">
        <f t="shared" si="2"/>
        <v>1400000</v>
      </c>
      <c r="H13" s="15"/>
      <c r="I13" s="15"/>
      <c r="J13" s="15"/>
      <c r="K13" s="15">
        <f t="shared" si="3"/>
        <v>57280000</v>
      </c>
    </row>
    <row r="14" spans="1:11" ht="15.75" customHeight="1" x14ac:dyDescent="0.25">
      <c r="A14" s="16">
        <f t="shared" si="0"/>
        <v>5</v>
      </c>
      <c r="B14" s="17">
        <f t="shared" si="1"/>
        <v>57280000</v>
      </c>
      <c r="C14" s="12" t="s">
        <v>16</v>
      </c>
      <c r="D14" s="13" t="s">
        <v>28</v>
      </c>
      <c r="E14" s="14">
        <f t="shared" si="2"/>
        <v>680000</v>
      </c>
      <c r="F14" s="15">
        <f t="shared" si="2"/>
        <v>720000</v>
      </c>
      <c r="G14" s="15">
        <f t="shared" si="2"/>
        <v>1400000</v>
      </c>
      <c r="H14" s="15"/>
      <c r="I14" s="15"/>
      <c r="J14" s="15"/>
      <c r="K14" s="15">
        <f t="shared" si="3"/>
        <v>56600000</v>
      </c>
    </row>
    <row r="15" spans="1:11" ht="15.75" customHeight="1" x14ac:dyDescent="0.25">
      <c r="A15" s="16">
        <f t="shared" si="0"/>
        <v>6</v>
      </c>
      <c r="B15" s="17">
        <f t="shared" si="1"/>
        <v>56600000</v>
      </c>
      <c r="C15" s="12" t="s">
        <v>17</v>
      </c>
      <c r="D15" s="13" t="s">
        <v>29</v>
      </c>
      <c r="E15" s="14">
        <f t="shared" si="2"/>
        <v>680000</v>
      </c>
      <c r="F15" s="15">
        <f t="shared" si="2"/>
        <v>720000</v>
      </c>
      <c r="G15" s="15">
        <f t="shared" si="2"/>
        <v>1400000</v>
      </c>
      <c r="H15" s="15"/>
      <c r="I15" s="15"/>
      <c r="J15" s="15"/>
      <c r="K15" s="15">
        <f t="shared" si="3"/>
        <v>55920000</v>
      </c>
    </row>
    <row r="16" spans="1:11" ht="15.75" customHeight="1" x14ac:dyDescent="0.25">
      <c r="A16" s="16">
        <f t="shared" si="0"/>
        <v>7</v>
      </c>
      <c r="B16" s="17">
        <f t="shared" si="1"/>
        <v>55920000</v>
      </c>
      <c r="C16" s="12" t="s">
        <v>18</v>
      </c>
      <c r="D16" s="13" t="s">
        <v>29</v>
      </c>
      <c r="E16" s="14">
        <f t="shared" si="2"/>
        <v>680000</v>
      </c>
      <c r="F16" s="15">
        <f t="shared" si="2"/>
        <v>720000</v>
      </c>
      <c r="G16" s="15">
        <f t="shared" si="2"/>
        <v>1400000</v>
      </c>
      <c r="H16" s="15"/>
      <c r="I16" s="15"/>
      <c r="J16" s="15"/>
      <c r="K16" s="15">
        <f t="shared" si="3"/>
        <v>55240000</v>
      </c>
    </row>
    <row r="17" spans="1:11" ht="15.75" customHeight="1" x14ac:dyDescent="0.25">
      <c r="A17" s="16">
        <f t="shared" si="0"/>
        <v>8</v>
      </c>
      <c r="B17" s="17">
        <f t="shared" si="1"/>
        <v>55240000</v>
      </c>
      <c r="C17" s="12" t="s">
        <v>27</v>
      </c>
      <c r="D17" s="13" t="s">
        <v>29</v>
      </c>
      <c r="E17" s="14">
        <f t="shared" si="2"/>
        <v>680000</v>
      </c>
      <c r="F17" s="15">
        <f t="shared" si="2"/>
        <v>720000</v>
      </c>
      <c r="G17" s="15">
        <f t="shared" si="2"/>
        <v>1400000</v>
      </c>
      <c r="H17" s="15"/>
      <c r="I17" s="15"/>
      <c r="J17" s="15"/>
      <c r="K17" s="15">
        <f t="shared" si="3"/>
        <v>54560000</v>
      </c>
    </row>
    <row r="18" spans="1:11" ht="15.75" customHeight="1" x14ac:dyDescent="0.25">
      <c r="A18" s="16">
        <f t="shared" si="0"/>
        <v>9</v>
      </c>
      <c r="B18" s="17">
        <f t="shared" si="1"/>
        <v>54560000</v>
      </c>
      <c r="C18" s="12" t="s">
        <v>19</v>
      </c>
      <c r="D18" s="13" t="s">
        <v>29</v>
      </c>
      <c r="E18" s="14">
        <f t="shared" si="2"/>
        <v>680000</v>
      </c>
      <c r="F18" s="15">
        <f t="shared" si="2"/>
        <v>720000</v>
      </c>
      <c r="G18" s="15">
        <f t="shared" si="2"/>
        <v>1400000</v>
      </c>
      <c r="H18" s="15">
        <v>12000000</v>
      </c>
      <c r="I18" s="15"/>
      <c r="J18" s="15"/>
      <c r="K18" s="15">
        <f t="shared" si="3"/>
        <v>41880000</v>
      </c>
    </row>
    <row r="19" spans="1:11" ht="15.75" customHeight="1" x14ac:dyDescent="0.25">
      <c r="A19" s="16">
        <f t="shared" si="0"/>
        <v>10</v>
      </c>
      <c r="B19" s="17">
        <f t="shared" si="1"/>
        <v>41880000</v>
      </c>
      <c r="C19" s="12" t="s">
        <v>20</v>
      </c>
      <c r="D19" s="13" t="s">
        <v>29</v>
      </c>
      <c r="E19" s="14">
        <f t="shared" si="2"/>
        <v>680000</v>
      </c>
      <c r="F19" s="15">
        <f t="shared" si="2"/>
        <v>720000</v>
      </c>
      <c r="G19" s="15">
        <f t="shared" si="2"/>
        <v>1400000</v>
      </c>
      <c r="H19" s="31"/>
      <c r="I19" s="15">
        <v>5000000</v>
      </c>
      <c r="J19" s="15"/>
      <c r="K19" s="15">
        <f t="shared" si="3"/>
        <v>36200000</v>
      </c>
    </row>
    <row r="20" spans="1:11" ht="15.75" customHeight="1" x14ac:dyDescent="0.25">
      <c r="A20" s="16">
        <f t="shared" si="0"/>
        <v>11</v>
      </c>
      <c r="B20" s="17">
        <f t="shared" si="1"/>
        <v>36200000</v>
      </c>
      <c r="C20" s="12" t="s">
        <v>21</v>
      </c>
      <c r="D20" s="13" t="s">
        <v>29</v>
      </c>
      <c r="E20" s="14">
        <f t="shared" si="2"/>
        <v>680000</v>
      </c>
      <c r="F20" s="15">
        <f t="shared" si="2"/>
        <v>720000</v>
      </c>
      <c r="G20" s="15">
        <f t="shared" si="2"/>
        <v>1400000</v>
      </c>
      <c r="H20" s="15"/>
      <c r="I20" s="15"/>
      <c r="J20" s="15"/>
      <c r="K20" s="15">
        <f t="shared" si="3"/>
        <v>35520000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35520000</v>
      </c>
      <c r="C21" s="30" t="s">
        <v>22</v>
      </c>
      <c r="D21" s="41" t="s">
        <v>29</v>
      </c>
      <c r="E21" s="14">
        <f t="shared" si="2"/>
        <v>680000</v>
      </c>
      <c r="F21" s="32">
        <f t="shared" si="2"/>
        <v>720000</v>
      </c>
      <c r="G21" s="32">
        <f t="shared" si="2"/>
        <v>1400000</v>
      </c>
      <c r="H21" s="32"/>
      <c r="I21" s="32"/>
      <c r="J21" s="32"/>
      <c r="K21" s="15">
        <f t="shared" si="3"/>
        <v>34840000</v>
      </c>
    </row>
    <row r="22" spans="1:11" ht="15.75" customHeight="1" x14ac:dyDescent="0.25">
      <c r="A22" s="16">
        <f t="shared" si="0"/>
        <v>13</v>
      </c>
      <c r="B22" s="17">
        <f t="shared" si="1"/>
        <v>34840000</v>
      </c>
      <c r="C22" s="12" t="s">
        <v>23</v>
      </c>
      <c r="D22" s="13" t="s">
        <v>29</v>
      </c>
      <c r="E22" s="14">
        <f t="shared" si="2"/>
        <v>680000</v>
      </c>
      <c r="F22" s="15">
        <f t="shared" si="2"/>
        <v>720000</v>
      </c>
      <c r="G22" s="15">
        <f t="shared" si="2"/>
        <v>1400000</v>
      </c>
      <c r="H22" s="15"/>
      <c r="I22" s="15"/>
      <c r="J22" s="15"/>
      <c r="K22" s="15">
        <f t="shared" si="3"/>
        <v>34160000</v>
      </c>
    </row>
    <row r="23" spans="1:11" ht="15.75" customHeight="1" x14ac:dyDescent="0.25">
      <c r="A23" s="16">
        <f t="shared" si="0"/>
        <v>14</v>
      </c>
      <c r="B23" s="17">
        <f t="shared" si="1"/>
        <v>34160000</v>
      </c>
      <c r="C23" s="12" t="s">
        <v>24</v>
      </c>
      <c r="D23" s="13" t="s">
        <v>29</v>
      </c>
      <c r="E23" s="14">
        <f t="shared" si="2"/>
        <v>680000</v>
      </c>
      <c r="F23" s="15">
        <f t="shared" si="2"/>
        <v>720000</v>
      </c>
      <c r="G23" s="15">
        <f t="shared" si="2"/>
        <v>1400000</v>
      </c>
      <c r="H23" s="15"/>
      <c r="I23" s="15"/>
      <c r="J23" s="15"/>
      <c r="K23" s="15">
        <f t="shared" si="3"/>
        <v>33480000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33480000</v>
      </c>
      <c r="C24" s="35" t="s">
        <v>25</v>
      </c>
      <c r="D24" s="36" t="s">
        <v>29</v>
      </c>
      <c r="E24" s="14">
        <f t="shared" si="2"/>
        <v>680000</v>
      </c>
      <c r="F24" s="37">
        <f t="shared" si="2"/>
        <v>720000</v>
      </c>
      <c r="G24" s="37">
        <f t="shared" si="2"/>
        <v>1400000</v>
      </c>
      <c r="H24" s="37"/>
      <c r="I24" s="37"/>
      <c r="J24" s="37"/>
      <c r="K24" s="15">
        <f t="shared" si="3"/>
        <v>32800000</v>
      </c>
    </row>
    <row r="25" spans="1:11" ht="15.75" customHeight="1" x14ac:dyDescent="0.25">
      <c r="A25" s="16">
        <f t="shared" si="0"/>
        <v>16</v>
      </c>
      <c r="B25" s="17">
        <f t="shared" si="1"/>
        <v>32800000</v>
      </c>
      <c r="C25" s="12" t="s">
        <v>26</v>
      </c>
      <c r="D25" s="13" t="s">
        <v>29</v>
      </c>
      <c r="E25" s="14">
        <f t="shared" si="2"/>
        <v>680000</v>
      </c>
      <c r="F25" s="15">
        <f t="shared" si="2"/>
        <v>720000</v>
      </c>
      <c r="G25" s="15">
        <f t="shared" si="2"/>
        <v>1400000</v>
      </c>
      <c r="H25" s="15"/>
      <c r="I25" s="15"/>
      <c r="J25" s="15"/>
      <c r="K25" s="15">
        <f t="shared" si="3"/>
        <v>32120000</v>
      </c>
    </row>
    <row r="26" spans="1:11" ht="15.75" customHeight="1" x14ac:dyDescent="0.25">
      <c r="A26" s="16">
        <f t="shared" si="0"/>
        <v>17</v>
      </c>
      <c r="B26" s="17">
        <f t="shared" si="1"/>
        <v>32120000</v>
      </c>
      <c r="C26" s="12" t="s">
        <v>16</v>
      </c>
      <c r="D26" s="13" t="s">
        <v>29</v>
      </c>
      <c r="E26" s="14">
        <f t="shared" si="2"/>
        <v>680000</v>
      </c>
      <c r="F26" s="15">
        <f t="shared" si="2"/>
        <v>720000</v>
      </c>
      <c r="G26" s="15">
        <f t="shared" si="2"/>
        <v>1400000</v>
      </c>
      <c r="H26" s="15"/>
      <c r="I26" s="15"/>
      <c r="J26" s="15"/>
      <c r="K26" s="15">
        <f t="shared" si="3"/>
        <v>31440000</v>
      </c>
    </row>
    <row r="27" spans="1:11" ht="15.75" customHeight="1" x14ac:dyDescent="0.25">
      <c r="A27" s="16">
        <f t="shared" si="0"/>
        <v>18</v>
      </c>
      <c r="B27" s="17">
        <f t="shared" si="1"/>
        <v>31440000</v>
      </c>
      <c r="C27" s="12" t="s">
        <v>17</v>
      </c>
      <c r="D27" s="13" t="s">
        <v>30</v>
      </c>
      <c r="E27" s="14">
        <f t="shared" ref="E27:G42" si="4">+E26</f>
        <v>680000</v>
      </c>
      <c r="F27" s="15">
        <f t="shared" si="4"/>
        <v>720000</v>
      </c>
      <c r="G27" s="15">
        <f t="shared" si="4"/>
        <v>1400000</v>
      </c>
      <c r="H27" s="15"/>
      <c r="I27" s="15"/>
      <c r="J27" s="15"/>
      <c r="K27" s="15">
        <f t="shared" si="3"/>
        <v>30760000</v>
      </c>
    </row>
    <row r="28" spans="1:11" ht="15.75" customHeight="1" x14ac:dyDescent="0.25">
      <c r="A28" s="16">
        <f t="shared" si="0"/>
        <v>19</v>
      </c>
      <c r="B28" s="17">
        <f t="shared" si="1"/>
        <v>30760000</v>
      </c>
      <c r="C28" s="12" t="s">
        <v>18</v>
      </c>
      <c r="D28" s="13" t="s">
        <v>30</v>
      </c>
      <c r="E28" s="14">
        <f t="shared" si="4"/>
        <v>680000</v>
      </c>
      <c r="F28" s="15">
        <f t="shared" si="4"/>
        <v>720000</v>
      </c>
      <c r="G28" s="15">
        <f t="shared" si="4"/>
        <v>1400000</v>
      </c>
      <c r="H28" s="15"/>
      <c r="I28" s="15"/>
      <c r="J28" s="15"/>
      <c r="K28" s="15">
        <f t="shared" si="3"/>
        <v>30080000</v>
      </c>
    </row>
    <row r="29" spans="1:11" ht="15.75" customHeight="1" x14ac:dyDescent="0.25">
      <c r="A29" s="16">
        <f t="shared" si="0"/>
        <v>20</v>
      </c>
      <c r="B29" s="17">
        <f t="shared" si="1"/>
        <v>30080000</v>
      </c>
      <c r="C29" s="12" t="s">
        <v>27</v>
      </c>
      <c r="D29" s="13" t="s">
        <v>30</v>
      </c>
      <c r="E29" s="14">
        <f t="shared" si="4"/>
        <v>680000</v>
      </c>
      <c r="F29" s="15">
        <f t="shared" si="4"/>
        <v>720000</v>
      </c>
      <c r="G29" s="15">
        <f t="shared" si="4"/>
        <v>1400000</v>
      </c>
      <c r="H29" s="15"/>
      <c r="I29" s="15"/>
      <c r="J29" s="15"/>
      <c r="K29" s="15">
        <f t="shared" si="3"/>
        <v>29400000</v>
      </c>
    </row>
    <row r="30" spans="1:11" ht="15.75" customHeight="1" x14ac:dyDescent="0.25">
      <c r="A30" s="16">
        <f t="shared" si="0"/>
        <v>21</v>
      </c>
      <c r="B30" s="17">
        <f t="shared" si="1"/>
        <v>29400000</v>
      </c>
      <c r="C30" s="12" t="s">
        <v>19</v>
      </c>
      <c r="D30" s="13" t="s">
        <v>30</v>
      </c>
      <c r="E30" s="14">
        <f t="shared" si="4"/>
        <v>680000</v>
      </c>
      <c r="F30" s="15">
        <f t="shared" si="4"/>
        <v>720000</v>
      </c>
      <c r="G30" s="15">
        <f t="shared" si="4"/>
        <v>1400000</v>
      </c>
      <c r="H30" s="15">
        <v>12000000</v>
      </c>
      <c r="I30" s="15"/>
      <c r="J30" s="15"/>
      <c r="K30" s="15">
        <f t="shared" si="3"/>
        <v>16720000</v>
      </c>
    </row>
    <row r="31" spans="1:11" ht="15.75" customHeight="1" x14ac:dyDescent="0.25">
      <c r="A31" s="16">
        <f t="shared" si="0"/>
        <v>22</v>
      </c>
      <c r="B31" s="17">
        <f t="shared" si="1"/>
        <v>16720000</v>
      </c>
      <c r="C31" s="12" t="s">
        <v>20</v>
      </c>
      <c r="D31" s="13" t="s">
        <v>30</v>
      </c>
      <c r="E31" s="14">
        <f t="shared" si="4"/>
        <v>680000</v>
      </c>
      <c r="F31" s="15">
        <f t="shared" si="4"/>
        <v>720000</v>
      </c>
      <c r="G31" s="15">
        <f t="shared" si="4"/>
        <v>1400000</v>
      </c>
      <c r="H31" s="31"/>
      <c r="I31" s="15">
        <v>5000000</v>
      </c>
      <c r="J31" s="15"/>
      <c r="K31" s="15">
        <f t="shared" si="3"/>
        <v>11040000</v>
      </c>
    </row>
    <row r="32" spans="1:11" ht="15.75" customHeight="1" x14ac:dyDescent="0.25">
      <c r="A32" s="16">
        <f t="shared" si="0"/>
        <v>23</v>
      </c>
      <c r="B32" s="17">
        <f t="shared" si="1"/>
        <v>11040000</v>
      </c>
      <c r="C32" s="12" t="s">
        <v>21</v>
      </c>
      <c r="D32" s="13" t="s">
        <v>30</v>
      </c>
      <c r="E32" s="14">
        <f t="shared" si="4"/>
        <v>680000</v>
      </c>
      <c r="F32" s="15">
        <f t="shared" si="4"/>
        <v>720000</v>
      </c>
      <c r="G32" s="15">
        <f t="shared" si="4"/>
        <v>1400000</v>
      </c>
      <c r="H32" s="15"/>
      <c r="I32" s="15"/>
      <c r="J32" s="15"/>
      <c r="K32" s="15">
        <f t="shared" si="3"/>
        <v>10360000</v>
      </c>
    </row>
    <row r="33" spans="1:11" ht="15.75" customHeight="1" x14ac:dyDescent="0.25">
      <c r="A33" s="16">
        <f t="shared" si="0"/>
        <v>24</v>
      </c>
      <c r="B33" s="17">
        <f t="shared" si="1"/>
        <v>10360000</v>
      </c>
      <c r="C33" s="12" t="s">
        <v>22</v>
      </c>
      <c r="D33" s="13" t="s">
        <v>30</v>
      </c>
      <c r="E33" s="14">
        <f t="shared" si="4"/>
        <v>680000</v>
      </c>
      <c r="F33" s="15">
        <f t="shared" si="4"/>
        <v>720000</v>
      </c>
      <c r="G33" s="15">
        <f t="shared" si="4"/>
        <v>1400000</v>
      </c>
      <c r="H33" s="15"/>
      <c r="I33" s="15"/>
      <c r="J33" s="15"/>
      <c r="K33" s="15">
        <f t="shared" si="3"/>
        <v>9680000</v>
      </c>
    </row>
    <row r="34" spans="1:11" ht="15.75" customHeight="1" x14ac:dyDescent="0.25">
      <c r="A34" s="16">
        <f t="shared" si="0"/>
        <v>25</v>
      </c>
      <c r="B34" s="17">
        <f t="shared" si="1"/>
        <v>9680000</v>
      </c>
      <c r="C34" s="12" t="s">
        <v>23</v>
      </c>
      <c r="D34" s="13" t="s">
        <v>30</v>
      </c>
      <c r="E34" s="14">
        <f t="shared" si="4"/>
        <v>680000</v>
      </c>
      <c r="F34" s="15">
        <f t="shared" si="4"/>
        <v>720000</v>
      </c>
      <c r="G34" s="15">
        <f t="shared" si="4"/>
        <v>1400000</v>
      </c>
      <c r="H34" s="15"/>
      <c r="I34" s="15"/>
      <c r="J34" s="15"/>
      <c r="K34" s="15">
        <f t="shared" si="3"/>
        <v>9000000</v>
      </c>
    </row>
    <row r="35" spans="1:11" ht="15.75" customHeight="1" x14ac:dyDescent="0.25">
      <c r="A35" s="16">
        <f t="shared" si="0"/>
        <v>26</v>
      </c>
      <c r="B35" s="17">
        <f t="shared" si="1"/>
        <v>9000000</v>
      </c>
      <c r="C35" s="12" t="s">
        <v>24</v>
      </c>
      <c r="D35" s="13" t="s">
        <v>30</v>
      </c>
      <c r="E35" s="14">
        <f t="shared" si="4"/>
        <v>680000</v>
      </c>
      <c r="F35" s="15">
        <f t="shared" si="4"/>
        <v>720000</v>
      </c>
      <c r="G35" s="15">
        <f t="shared" si="4"/>
        <v>1400000</v>
      </c>
      <c r="H35" s="15"/>
      <c r="I35" s="15"/>
      <c r="J35" s="15"/>
      <c r="K35" s="15">
        <f t="shared" si="3"/>
        <v>8320000</v>
      </c>
    </row>
    <row r="36" spans="1:11" ht="15.75" customHeight="1" x14ac:dyDescent="0.25">
      <c r="A36" s="16">
        <f t="shared" si="0"/>
        <v>27</v>
      </c>
      <c r="B36" s="17">
        <f t="shared" si="1"/>
        <v>8320000</v>
      </c>
      <c r="C36" s="12" t="s">
        <v>25</v>
      </c>
      <c r="D36" s="13" t="s">
        <v>30</v>
      </c>
      <c r="E36" s="14">
        <f t="shared" si="4"/>
        <v>680000</v>
      </c>
      <c r="F36" s="15">
        <f t="shared" si="4"/>
        <v>720000</v>
      </c>
      <c r="G36" s="15">
        <f t="shared" si="4"/>
        <v>1400000</v>
      </c>
      <c r="H36" s="15"/>
      <c r="I36" s="15"/>
      <c r="J36" s="15"/>
      <c r="K36" s="15">
        <f t="shared" si="3"/>
        <v>7640000</v>
      </c>
    </row>
    <row r="37" spans="1:11" ht="15.75" customHeight="1" x14ac:dyDescent="0.25">
      <c r="A37" s="16">
        <f t="shared" si="0"/>
        <v>28</v>
      </c>
      <c r="B37" s="17">
        <f t="shared" si="1"/>
        <v>7640000</v>
      </c>
      <c r="C37" s="12" t="s">
        <v>26</v>
      </c>
      <c r="D37" s="13" t="s">
        <v>30</v>
      </c>
      <c r="E37" s="14">
        <f t="shared" si="4"/>
        <v>680000</v>
      </c>
      <c r="F37" s="15">
        <f t="shared" si="4"/>
        <v>720000</v>
      </c>
      <c r="G37" s="15">
        <f t="shared" si="4"/>
        <v>1400000</v>
      </c>
      <c r="H37" s="15"/>
      <c r="I37" s="15"/>
      <c r="J37" s="15"/>
      <c r="K37" s="15">
        <f t="shared" si="3"/>
        <v>6960000</v>
      </c>
    </row>
    <row r="38" spans="1:11" ht="15.75" customHeight="1" x14ac:dyDescent="0.25">
      <c r="A38" s="16">
        <f t="shared" si="0"/>
        <v>29</v>
      </c>
      <c r="B38" s="17">
        <f t="shared" si="1"/>
        <v>6960000</v>
      </c>
      <c r="C38" s="12" t="s">
        <v>16</v>
      </c>
      <c r="D38" s="13" t="s">
        <v>30</v>
      </c>
      <c r="E38" s="14">
        <f t="shared" si="4"/>
        <v>680000</v>
      </c>
      <c r="F38" s="15">
        <f t="shared" si="4"/>
        <v>720000</v>
      </c>
      <c r="G38" s="15">
        <f t="shared" si="4"/>
        <v>1400000</v>
      </c>
      <c r="H38" s="15"/>
      <c r="I38" s="15"/>
      <c r="J38" s="15"/>
      <c r="K38" s="15">
        <f t="shared" si="3"/>
        <v>6280000</v>
      </c>
    </row>
    <row r="39" spans="1:11" ht="15.75" customHeight="1" x14ac:dyDescent="0.25">
      <c r="A39" s="16">
        <f t="shared" si="0"/>
        <v>30</v>
      </c>
      <c r="B39" s="17">
        <f t="shared" si="1"/>
        <v>6280000</v>
      </c>
      <c r="C39" s="12" t="s">
        <v>17</v>
      </c>
      <c r="D39" s="13" t="s">
        <v>31</v>
      </c>
      <c r="E39" s="14">
        <f t="shared" si="4"/>
        <v>680000</v>
      </c>
      <c r="F39" s="15">
        <f t="shared" si="4"/>
        <v>720000</v>
      </c>
      <c r="G39" s="15">
        <f t="shared" si="4"/>
        <v>1400000</v>
      </c>
      <c r="H39" s="15"/>
      <c r="I39" s="15"/>
      <c r="J39" s="15"/>
      <c r="K39" s="15">
        <f t="shared" si="3"/>
        <v>5600000</v>
      </c>
    </row>
    <row r="40" spans="1:11" ht="15.75" customHeight="1" x14ac:dyDescent="0.25">
      <c r="A40" s="16">
        <f t="shared" si="0"/>
        <v>31</v>
      </c>
      <c r="B40" s="17">
        <f t="shared" si="1"/>
        <v>5600000</v>
      </c>
      <c r="C40" s="12" t="s">
        <v>18</v>
      </c>
      <c r="D40" s="13" t="s">
        <v>31</v>
      </c>
      <c r="E40" s="14">
        <f t="shared" si="4"/>
        <v>680000</v>
      </c>
      <c r="F40" s="15">
        <f t="shared" si="4"/>
        <v>720000</v>
      </c>
      <c r="G40" s="15">
        <f t="shared" si="4"/>
        <v>1400000</v>
      </c>
      <c r="H40" s="15"/>
      <c r="I40" s="15"/>
      <c r="J40" s="15"/>
      <c r="K40" s="15">
        <f t="shared" si="3"/>
        <v>4920000</v>
      </c>
    </row>
    <row r="41" spans="1:11" ht="15.75" customHeight="1" x14ac:dyDescent="0.25">
      <c r="A41" s="16">
        <f t="shared" si="0"/>
        <v>32</v>
      </c>
      <c r="B41" s="17">
        <f t="shared" si="1"/>
        <v>4920000</v>
      </c>
      <c r="C41" s="12" t="s">
        <v>27</v>
      </c>
      <c r="D41" s="13" t="s">
        <v>31</v>
      </c>
      <c r="E41" s="14">
        <f t="shared" si="4"/>
        <v>680000</v>
      </c>
      <c r="F41" s="15">
        <f t="shared" si="4"/>
        <v>720000</v>
      </c>
      <c r="G41" s="15">
        <f t="shared" si="4"/>
        <v>1400000</v>
      </c>
      <c r="H41" s="15"/>
      <c r="I41" s="15"/>
      <c r="J41" s="15"/>
      <c r="K41" s="15">
        <f t="shared" si="3"/>
        <v>4240000</v>
      </c>
    </row>
    <row r="42" spans="1:11" ht="15.75" customHeight="1" x14ac:dyDescent="0.25">
      <c r="A42" s="16">
        <f t="shared" si="0"/>
        <v>33</v>
      </c>
      <c r="B42" s="17">
        <f t="shared" si="1"/>
        <v>4240000</v>
      </c>
      <c r="C42" s="12" t="s">
        <v>19</v>
      </c>
      <c r="D42" s="13" t="s">
        <v>31</v>
      </c>
      <c r="E42" s="14">
        <f t="shared" si="4"/>
        <v>680000</v>
      </c>
      <c r="F42" s="15">
        <f t="shared" si="4"/>
        <v>720000</v>
      </c>
      <c r="G42" s="15">
        <f t="shared" si="4"/>
        <v>1400000</v>
      </c>
      <c r="H42" s="15">
        <f>12000000-8440000</f>
        <v>3560000</v>
      </c>
      <c r="I42" s="15"/>
      <c r="J42" s="15"/>
      <c r="K42" s="15">
        <f t="shared" si="3"/>
        <v>0</v>
      </c>
    </row>
    <row r="43" spans="1:11" ht="15.75" customHeight="1" x14ac:dyDescent="0.25">
      <c r="A43" s="16">
        <f t="shared" si="0"/>
        <v>34</v>
      </c>
      <c r="B43" s="17">
        <f t="shared" si="1"/>
        <v>0</v>
      </c>
      <c r="C43" s="12" t="s">
        <v>20</v>
      </c>
      <c r="D43" s="13" t="s">
        <v>31</v>
      </c>
      <c r="E43" s="14">
        <f t="shared" ref="E43:G57" si="5">+E42</f>
        <v>680000</v>
      </c>
      <c r="F43" s="15">
        <f t="shared" si="5"/>
        <v>720000</v>
      </c>
      <c r="G43" s="15">
        <f t="shared" si="5"/>
        <v>1400000</v>
      </c>
      <c r="H43" s="31"/>
      <c r="I43" s="15">
        <v>7000000</v>
      </c>
      <c r="J43" s="15"/>
      <c r="K43" s="15">
        <f t="shared" si="3"/>
        <v>-7680000</v>
      </c>
    </row>
    <row r="44" spans="1:11" ht="15.75" customHeight="1" x14ac:dyDescent="0.25">
      <c r="A44" s="16">
        <f t="shared" si="0"/>
        <v>35</v>
      </c>
      <c r="B44" s="17">
        <f t="shared" si="1"/>
        <v>-7680000</v>
      </c>
      <c r="C44" s="30" t="s">
        <v>21</v>
      </c>
      <c r="D44" s="13" t="s">
        <v>31</v>
      </c>
      <c r="E44" s="14">
        <f t="shared" si="5"/>
        <v>680000</v>
      </c>
      <c r="F44" s="15">
        <f t="shared" si="5"/>
        <v>720000</v>
      </c>
      <c r="G44" s="15">
        <f t="shared" si="5"/>
        <v>1400000</v>
      </c>
      <c r="H44" s="15"/>
      <c r="I44" s="15"/>
      <c r="J44" s="15"/>
      <c r="K44" s="15">
        <f t="shared" si="3"/>
        <v>-8360000</v>
      </c>
    </row>
    <row r="45" spans="1:11" s="38" customFormat="1" ht="15.75" customHeight="1" x14ac:dyDescent="0.25">
      <c r="A45" s="33">
        <f t="shared" si="0"/>
        <v>36</v>
      </c>
      <c r="B45" s="34">
        <f t="shared" si="1"/>
        <v>-8360000</v>
      </c>
      <c r="C45" s="35" t="s">
        <v>22</v>
      </c>
      <c r="D45" s="36" t="s">
        <v>31</v>
      </c>
      <c r="E45" s="14">
        <f t="shared" si="5"/>
        <v>680000</v>
      </c>
      <c r="F45" s="37">
        <f t="shared" si="5"/>
        <v>720000</v>
      </c>
      <c r="G45" s="37">
        <f t="shared" si="5"/>
        <v>1400000</v>
      </c>
      <c r="H45" s="37"/>
      <c r="I45" s="37"/>
      <c r="J45" s="37"/>
      <c r="K45" s="15">
        <f t="shared" si="3"/>
        <v>-9040000</v>
      </c>
    </row>
    <row r="46" spans="1:11" ht="15.75" x14ac:dyDescent="0.25">
      <c r="A46" s="16">
        <f t="shared" si="0"/>
        <v>37</v>
      </c>
      <c r="B46" s="17">
        <f t="shared" si="1"/>
        <v>-9040000</v>
      </c>
      <c r="C46" s="12" t="s">
        <v>23</v>
      </c>
      <c r="D46" s="13" t="s">
        <v>31</v>
      </c>
      <c r="E46" s="14">
        <f t="shared" si="5"/>
        <v>680000</v>
      </c>
      <c r="F46" s="15">
        <f t="shared" si="5"/>
        <v>720000</v>
      </c>
      <c r="G46" s="15">
        <f t="shared" si="5"/>
        <v>1400000</v>
      </c>
      <c r="H46" s="15"/>
      <c r="I46" s="15"/>
      <c r="J46" s="15"/>
      <c r="K46" s="15">
        <f t="shared" si="3"/>
        <v>-9720000</v>
      </c>
    </row>
    <row r="47" spans="1:11" ht="15.75" x14ac:dyDescent="0.25">
      <c r="A47" s="16">
        <f t="shared" si="0"/>
        <v>38</v>
      </c>
      <c r="B47" s="17">
        <f t="shared" si="1"/>
        <v>-9720000</v>
      </c>
      <c r="C47" s="12" t="s">
        <v>24</v>
      </c>
      <c r="D47" s="13" t="s">
        <v>31</v>
      </c>
      <c r="E47" s="14">
        <f t="shared" si="5"/>
        <v>680000</v>
      </c>
      <c r="F47" s="15">
        <f t="shared" si="5"/>
        <v>720000</v>
      </c>
      <c r="G47" s="15">
        <f t="shared" si="5"/>
        <v>1400000</v>
      </c>
      <c r="H47" s="15"/>
      <c r="I47" s="15"/>
      <c r="J47" s="15"/>
      <c r="K47" s="15">
        <f t="shared" si="3"/>
        <v>-10400000</v>
      </c>
    </row>
    <row r="48" spans="1:11" ht="15.75" x14ac:dyDescent="0.25">
      <c r="A48" s="16">
        <f t="shared" si="0"/>
        <v>39</v>
      </c>
      <c r="B48" s="17">
        <f t="shared" si="1"/>
        <v>-10400000</v>
      </c>
      <c r="C48" s="12" t="s">
        <v>25</v>
      </c>
      <c r="D48" s="13" t="s">
        <v>31</v>
      </c>
      <c r="E48" s="14">
        <f t="shared" si="5"/>
        <v>680000</v>
      </c>
      <c r="F48" s="15">
        <f t="shared" si="5"/>
        <v>720000</v>
      </c>
      <c r="G48" s="15">
        <f t="shared" si="5"/>
        <v>1400000</v>
      </c>
      <c r="H48" s="15"/>
      <c r="I48" s="15"/>
      <c r="J48" s="15"/>
      <c r="K48" s="15">
        <f t="shared" si="3"/>
        <v>-11080000</v>
      </c>
    </row>
    <row r="49" spans="1:11" ht="15.75" x14ac:dyDescent="0.25">
      <c r="A49" s="16">
        <f t="shared" si="0"/>
        <v>40</v>
      </c>
      <c r="B49" s="17">
        <f t="shared" si="1"/>
        <v>-11080000</v>
      </c>
      <c r="C49" s="12" t="s">
        <v>26</v>
      </c>
      <c r="D49" s="13" t="s">
        <v>31</v>
      </c>
      <c r="E49" s="14">
        <f t="shared" si="5"/>
        <v>680000</v>
      </c>
      <c r="F49" s="15">
        <f t="shared" si="5"/>
        <v>720000</v>
      </c>
      <c r="G49" s="15">
        <f t="shared" si="5"/>
        <v>1400000</v>
      </c>
      <c r="H49" s="15"/>
      <c r="I49" s="15"/>
      <c r="J49" s="15"/>
      <c r="K49" s="15">
        <f t="shared" si="3"/>
        <v>-11760000</v>
      </c>
    </row>
    <row r="50" spans="1:11" ht="15.75" x14ac:dyDescent="0.25">
      <c r="A50" s="16">
        <f t="shared" si="0"/>
        <v>41</v>
      </c>
      <c r="B50" s="17">
        <f t="shared" si="1"/>
        <v>-11760000</v>
      </c>
      <c r="C50" s="12" t="s">
        <v>16</v>
      </c>
      <c r="D50" s="13" t="s">
        <v>31</v>
      </c>
      <c r="E50" s="14">
        <f t="shared" si="5"/>
        <v>680000</v>
      </c>
      <c r="F50" s="15">
        <f t="shared" si="5"/>
        <v>720000</v>
      </c>
      <c r="G50" s="15">
        <f t="shared" si="5"/>
        <v>1400000</v>
      </c>
      <c r="H50" s="15"/>
      <c r="I50" s="15"/>
      <c r="J50" s="15"/>
      <c r="K50" s="15">
        <f t="shared" si="3"/>
        <v>-12440000</v>
      </c>
    </row>
    <row r="51" spans="1:11" ht="15.75" x14ac:dyDescent="0.25">
      <c r="A51" s="16">
        <f t="shared" si="0"/>
        <v>42</v>
      </c>
      <c r="B51" s="17">
        <f t="shared" si="1"/>
        <v>-12440000</v>
      </c>
      <c r="C51" s="12" t="s">
        <v>17</v>
      </c>
      <c r="D51" s="13" t="s">
        <v>36</v>
      </c>
      <c r="E51" s="14">
        <f t="shared" si="5"/>
        <v>680000</v>
      </c>
      <c r="F51" s="15">
        <f t="shared" si="5"/>
        <v>720000</v>
      </c>
      <c r="G51" s="15">
        <f t="shared" si="5"/>
        <v>1400000</v>
      </c>
      <c r="H51" s="15"/>
      <c r="I51" s="15"/>
      <c r="J51" s="15"/>
      <c r="K51" s="15">
        <f t="shared" si="3"/>
        <v>-13120000</v>
      </c>
    </row>
    <row r="52" spans="1:11" ht="15.75" x14ac:dyDescent="0.25">
      <c r="A52" s="16">
        <f t="shared" si="0"/>
        <v>43</v>
      </c>
      <c r="B52" s="17">
        <f t="shared" si="1"/>
        <v>-13120000</v>
      </c>
      <c r="C52" s="12" t="s">
        <v>18</v>
      </c>
      <c r="D52" s="13" t="s">
        <v>36</v>
      </c>
      <c r="E52" s="14">
        <f t="shared" si="5"/>
        <v>680000</v>
      </c>
      <c r="F52" s="15">
        <f t="shared" si="5"/>
        <v>720000</v>
      </c>
      <c r="G52" s="15">
        <f t="shared" si="5"/>
        <v>1400000</v>
      </c>
      <c r="H52" s="15"/>
      <c r="I52" s="15"/>
      <c r="J52" s="15"/>
      <c r="K52" s="15">
        <f t="shared" si="3"/>
        <v>-13800000</v>
      </c>
    </row>
    <row r="53" spans="1:11" ht="15.75" x14ac:dyDescent="0.25">
      <c r="A53" s="16">
        <f t="shared" si="0"/>
        <v>44</v>
      </c>
      <c r="B53" s="17">
        <f t="shared" si="1"/>
        <v>-13800000</v>
      </c>
      <c r="C53" s="12" t="s">
        <v>27</v>
      </c>
      <c r="D53" s="13" t="s">
        <v>36</v>
      </c>
      <c r="E53" s="14">
        <f t="shared" si="5"/>
        <v>680000</v>
      </c>
      <c r="F53" s="15">
        <f t="shared" si="5"/>
        <v>720000</v>
      </c>
      <c r="G53" s="15">
        <f t="shared" si="5"/>
        <v>1400000</v>
      </c>
      <c r="H53" s="15"/>
      <c r="I53" s="15"/>
      <c r="J53" s="15"/>
      <c r="K53" s="15">
        <f t="shared" si="3"/>
        <v>-14480000</v>
      </c>
    </row>
    <row r="54" spans="1:11" ht="15.75" x14ac:dyDescent="0.25">
      <c r="A54" s="16">
        <f t="shared" si="0"/>
        <v>45</v>
      </c>
      <c r="B54" s="17">
        <f t="shared" si="1"/>
        <v>-14480000</v>
      </c>
      <c r="C54" s="12" t="s">
        <v>19</v>
      </c>
      <c r="D54" s="13" t="s">
        <v>36</v>
      </c>
      <c r="E54" s="14">
        <f t="shared" si="5"/>
        <v>680000</v>
      </c>
      <c r="F54" s="15">
        <f t="shared" si="5"/>
        <v>720000</v>
      </c>
      <c r="G54" s="15">
        <f t="shared" si="5"/>
        <v>1400000</v>
      </c>
      <c r="H54" s="15"/>
      <c r="I54" s="15"/>
      <c r="J54" s="15"/>
      <c r="K54" s="15">
        <f t="shared" si="3"/>
        <v>-15160000</v>
      </c>
    </row>
    <row r="55" spans="1:11" ht="15.75" x14ac:dyDescent="0.25">
      <c r="A55" s="16">
        <f t="shared" si="0"/>
        <v>46</v>
      </c>
      <c r="B55" s="17">
        <f t="shared" si="1"/>
        <v>-15160000</v>
      </c>
      <c r="C55" s="12" t="s">
        <v>20</v>
      </c>
      <c r="D55" s="13" t="s">
        <v>36</v>
      </c>
      <c r="E55" s="14">
        <f t="shared" si="5"/>
        <v>680000</v>
      </c>
      <c r="F55" s="15">
        <f t="shared" si="5"/>
        <v>720000</v>
      </c>
      <c r="G55" s="15">
        <f t="shared" si="5"/>
        <v>1400000</v>
      </c>
      <c r="H55" s="31"/>
      <c r="I55" s="15"/>
      <c r="J55" s="15"/>
      <c r="K55" s="15">
        <f t="shared" si="3"/>
        <v>-15840000</v>
      </c>
    </row>
    <row r="56" spans="1:11" ht="15.75" x14ac:dyDescent="0.25">
      <c r="A56" s="16">
        <f t="shared" si="0"/>
        <v>47</v>
      </c>
      <c r="B56" s="17">
        <f t="shared" si="1"/>
        <v>-15840000</v>
      </c>
      <c r="C56" s="30" t="s">
        <v>21</v>
      </c>
      <c r="D56" s="13" t="s">
        <v>36</v>
      </c>
      <c r="E56" s="14">
        <f t="shared" si="5"/>
        <v>680000</v>
      </c>
      <c r="F56" s="15">
        <f t="shared" si="5"/>
        <v>720000</v>
      </c>
      <c r="G56" s="15">
        <f t="shared" si="5"/>
        <v>1400000</v>
      </c>
      <c r="H56" s="15"/>
      <c r="I56" s="15"/>
      <c r="J56" s="15"/>
      <c r="K56" s="15">
        <f t="shared" si="3"/>
        <v>-16520000</v>
      </c>
    </row>
    <row r="57" spans="1:11" ht="15.75" x14ac:dyDescent="0.25">
      <c r="A57" s="16">
        <f t="shared" si="0"/>
        <v>48</v>
      </c>
      <c r="B57" s="17">
        <f t="shared" si="1"/>
        <v>-16520000</v>
      </c>
      <c r="C57" s="12" t="s">
        <v>22</v>
      </c>
      <c r="D57" s="13" t="s">
        <v>36</v>
      </c>
      <c r="E57" s="14">
        <f t="shared" si="5"/>
        <v>680000</v>
      </c>
      <c r="F57" s="15">
        <f t="shared" si="5"/>
        <v>720000</v>
      </c>
      <c r="G57" s="15">
        <f t="shared" si="5"/>
        <v>1400000</v>
      </c>
      <c r="H57" s="15"/>
      <c r="I57" s="15"/>
      <c r="J57" s="15"/>
      <c r="K57" s="15">
        <f t="shared" si="3"/>
        <v>-17200000</v>
      </c>
    </row>
  </sheetData>
  <pageMargins left="0.70866141732283472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opLeftCell="A31" zoomScaleNormal="100" workbookViewId="0">
      <selection activeCell="A31"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163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164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80000000</f>
        <v>80000000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35</v>
      </c>
      <c r="B8" s="1"/>
      <c r="C8" s="1"/>
      <c r="D8" s="2">
        <v>36</v>
      </c>
      <c r="E8" s="7"/>
      <c r="F8" s="8">
        <f>+C5*C6</f>
        <v>960000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80000000</v>
      </c>
      <c r="C10" s="12" t="s">
        <v>24</v>
      </c>
      <c r="D10" s="13" t="s">
        <v>28</v>
      </c>
      <c r="E10" s="14">
        <f>1516500-F10</f>
        <v>556500</v>
      </c>
      <c r="F10" s="18">
        <v>960000</v>
      </c>
      <c r="G10" s="15">
        <f>+E10+F10</f>
        <v>1516500</v>
      </c>
      <c r="H10" s="15"/>
      <c r="I10" s="15"/>
      <c r="J10" s="15"/>
      <c r="K10" s="15">
        <f>B10-E10-H10-I10-J10</f>
        <v>79443500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79443500</v>
      </c>
      <c r="C11" s="12" t="s">
        <v>25</v>
      </c>
      <c r="D11" s="13" t="s">
        <v>28</v>
      </c>
      <c r="E11" s="14">
        <f t="shared" ref="E11:G26" si="2">+E10</f>
        <v>556500</v>
      </c>
      <c r="F11" s="15">
        <f t="shared" si="2"/>
        <v>960000</v>
      </c>
      <c r="G11" s="15">
        <f t="shared" si="2"/>
        <v>1516500</v>
      </c>
      <c r="H11" s="15"/>
      <c r="I11" s="15"/>
      <c r="J11" s="15"/>
      <c r="K11" s="15">
        <f t="shared" ref="K11:K57" si="3">B11-E11-H11-I11-J11</f>
        <v>78887000</v>
      </c>
    </row>
    <row r="12" spans="1:11" ht="15.75" customHeight="1" x14ac:dyDescent="0.25">
      <c r="A12" s="16">
        <f t="shared" si="0"/>
        <v>3</v>
      </c>
      <c r="B12" s="17">
        <f t="shared" si="1"/>
        <v>78887000</v>
      </c>
      <c r="C12" s="12" t="s">
        <v>26</v>
      </c>
      <c r="D12" s="13" t="s">
        <v>28</v>
      </c>
      <c r="E12" s="14">
        <f t="shared" si="2"/>
        <v>556500</v>
      </c>
      <c r="F12" s="15">
        <f t="shared" si="2"/>
        <v>960000</v>
      </c>
      <c r="G12" s="15">
        <f t="shared" si="2"/>
        <v>1516500</v>
      </c>
      <c r="H12" s="15"/>
      <c r="I12" s="15"/>
      <c r="J12" s="15"/>
      <c r="K12" s="15">
        <f t="shared" si="3"/>
        <v>78330500</v>
      </c>
    </row>
    <row r="13" spans="1:11" ht="15.75" customHeight="1" x14ac:dyDescent="0.25">
      <c r="A13" s="16">
        <f t="shared" si="0"/>
        <v>4</v>
      </c>
      <c r="B13" s="17">
        <f t="shared" si="1"/>
        <v>78330500</v>
      </c>
      <c r="C13" s="12" t="s">
        <v>16</v>
      </c>
      <c r="D13" s="13" t="s">
        <v>28</v>
      </c>
      <c r="E13" s="14">
        <f t="shared" si="2"/>
        <v>556500</v>
      </c>
      <c r="F13" s="15">
        <f t="shared" si="2"/>
        <v>960000</v>
      </c>
      <c r="G13" s="15">
        <f t="shared" si="2"/>
        <v>1516500</v>
      </c>
      <c r="H13" s="15"/>
      <c r="I13" s="15"/>
      <c r="J13" s="15">
        <v>5000000</v>
      </c>
      <c r="K13" s="15">
        <f t="shared" si="3"/>
        <v>72774000</v>
      </c>
    </row>
    <row r="14" spans="1:11" ht="15.75" customHeight="1" x14ac:dyDescent="0.25">
      <c r="A14" s="16">
        <f t="shared" si="0"/>
        <v>5</v>
      </c>
      <c r="B14" s="17">
        <f t="shared" si="1"/>
        <v>72774000</v>
      </c>
      <c r="C14" s="12" t="s">
        <v>17</v>
      </c>
      <c r="D14" s="13" t="s">
        <v>29</v>
      </c>
      <c r="E14" s="14">
        <f t="shared" si="2"/>
        <v>556500</v>
      </c>
      <c r="F14" s="15">
        <f t="shared" si="2"/>
        <v>960000</v>
      </c>
      <c r="G14" s="15">
        <f t="shared" si="2"/>
        <v>1516500</v>
      </c>
      <c r="H14" s="15"/>
      <c r="I14" s="15"/>
      <c r="J14" s="15"/>
      <c r="K14" s="15">
        <f t="shared" si="3"/>
        <v>72217500</v>
      </c>
    </row>
    <row r="15" spans="1:11" ht="15.75" customHeight="1" x14ac:dyDescent="0.25">
      <c r="A15" s="16">
        <f t="shared" si="0"/>
        <v>6</v>
      </c>
      <c r="B15" s="17">
        <f t="shared" si="1"/>
        <v>72217500</v>
      </c>
      <c r="C15" s="12" t="s">
        <v>18</v>
      </c>
      <c r="D15" s="13" t="s">
        <v>29</v>
      </c>
      <c r="E15" s="14">
        <f t="shared" si="2"/>
        <v>556500</v>
      </c>
      <c r="F15" s="15">
        <f t="shared" si="2"/>
        <v>960000</v>
      </c>
      <c r="G15" s="15">
        <f t="shared" si="2"/>
        <v>1516500</v>
      </c>
      <c r="H15" s="15"/>
      <c r="I15" s="15"/>
      <c r="J15" s="15"/>
      <c r="K15" s="15">
        <f t="shared" si="3"/>
        <v>71661000</v>
      </c>
    </row>
    <row r="16" spans="1:11" ht="15.75" customHeight="1" x14ac:dyDescent="0.25">
      <c r="A16" s="16">
        <f t="shared" si="0"/>
        <v>7</v>
      </c>
      <c r="B16" s="17">
        <f t="shared" si="1"/>
        <v>71661000</v>
      </c>
      <c r="C16" s="12" t="s">
        <v>27</v>
      </c>
      <c r="D16" s="13" t="s">
        <v>29</v>
      </c>
      <c r="E16" s="14">
        <f t="shared" si="2"/>
        <v>556500</v>
      </c>
      <c r="F16" s="15">
        <f t="shared" si="2"/>
        <v>960000</v>
      </c>
      <c r="G16" s="15">
        <f t="shared" si="2"/>
        <v>1516500</v>
      </c>
      <c r="H16" s="15"/>
      <c r="I16" s="15"/>
      <c r="J16" s="15"/>
      <c r="K16" s="15">
        <f t="shared" si="3"/>
        <v>71104500</v>
      </c>
    </row>
    <row r="17" spans="1:11" ht="15.75" customHeight="1" x14ac:dyDescent="0.25">
      <c r="A17" s="16">
        <f t="shared" si="0"/>
        <v>8</v>
      </c>
      <c r="B17" s="17">
        <f t="shared" si="1"/>
        <v>71104500</v>
      </c>
      <c r="C17" s="12" t="s">
        <v>19</v>
      </c>
      <c r="D17" s="13" t="s">
        <v>29</v>
      </c>
      <c r="E17" s="14">
        <f t="shared" si="2"/>
        <v>556500</v>
      </c>
      <c r="F17" s="15">
        <f t="shared" si="2"/>
        <v>960000</v>
      </c>
      <c r="G17" s="15">
        <f t="shared" si="2"/>
        <v>1516500</v>
      </c>
      <c r="H17" s="15">
        <v>10000000</v>
      </c>
      <c r="I17" s="15"/>
      <c r="J17" s="15"/>
      <c r="K17" s="15">
        <f t="shared" si="3"/>
        <v>60548000</v>
      </c>
    </row>
    <row r="18" spans="1:11" ht="15.75" customHeight="1" x14ac:dyDescent="0.25">
      <c r="A18" s="16">
        <f t="shared" si="0"/>
        <v>9</v>
      </c>
      <c r="B18" s="17">
        <f t="shared" si="1"/>
        <v>60548000</v>
      </c>
      <c r="C18" s="12" t="s">
        <v>20</v>
      </c>
      <c r="D18" s="13" t="s">
        <v>29</v>
      </c>
      <c r="E18" s="14">
        <f t="shared" si="2"/>
        <v>556500</v>
      </c>
      <c r="F18" s="15">
        <f t="shared" si="2"/>
        <v>960000</v>
      </c>
      <c r="G18" s="15">
        <f t="shared" si="2"/>
        <v>1516500</v>
      </c>
      <c r="H18" s="15"/>
      <c r="I18" s="15">
        <v>5000000</v>
      </c>
      <c r="J18" s="15"/>
      <c r="K18" s="15">
        <f t="shared" si="3"/>
        <v>54991500</v>
      </c>
    </row>
    <row r="19" spans="1:11" ht="15.75" customHeight="1" x14ac:dyDescent="0.25">
      <c r="A19" s="16">
        <f t="shared" si="0"/>
        <v>10</v>
      </c>
      <c r="B19" s="17">
        <f t="shared" si="1"/>
        <v>54991500</v>
      </c>
      <c r="C19" s="12" t="s">
        <v>21</v>
      </c>
      <c r="D19" s="13" t="s">
        <v>29</v>
      </c>
      <c r="E19" s="14">
        <f t="shared" si="2"/>
        <v>556500</v>
      </c>
      <c r="F19" s="15">
        <f t="shared" si="2"/>
        <v>960000</v>
      </c>
      <c r="G19" s="15">
        <f t="shared" si="2"/>
        <v>1516500</v>
      </c>
      <c r="H19" s="31"/>
      <c r="I19" s="15"/>
      <c r="J19" s="15"/>
      <c r="K19" s="15">
        <f t="shared" si="3"/>
        <v>54435000</v>
      </c>
    </row>
    <row r="20" spans="1:11" ht="15.75" customHeight="1" x14ac:dyDescent="0.25">
      <c r="A20" s="16">
        <f t="shared" si="0"/>
        <v>11</v>
      </c>
      <c r="B20" s="17">
        <f t="shared" si="1"/>
        <v>54435000</v>
      </c>
      <c r="C20" s="30" t="s">
        <v>22</v>
      </c>
      <c r="D20" s="41" t="s">
        <v>29</v>
      </c>
      <c r="E20" s="14">
        <f t="shared" si="2"/>
        <v>556500</v>
      </c>
      <c r="F20" s="15">
        <f t="shared" si="2"/>
        <v>960000</v>
      </c>
      <c r="G20" s="15">
        <f t="shared" si="2"/>
        <v>1516500</v>
      </c>
      <c r="H20" s="15"/>
      <c r="I20" s="15"/>
      <c r="J20" s="15"/>
      <c r="K20" s="15">
        <f t="shared" si="3"/>
        <v>53878500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53878500</v>
      </c>
      <c r="C21" s="12" t="s">
        <v>23</v>
      </c>
      <c r="D21" s="13" t="s">
        <v>29</v>
      </c>
      <c r="E21" s="14">
        <f t="shared" si="2"/>
        <v>556500</v>
      </c>
      <c r="F21" s="32">
        <f t="shared" si="2"/>
        <v>960000</v>
      </c>
      <c r="G21" s="32">
        <f t="shared" si="2"/>
        <v>1516500</v>
      </c>
      <c r="H21" s="32"/>
      <c r="I21" s="32"/>
      <c r="J21" s="32"/>
      <c r="K21" s="15">
        <f t="shared" si="3"/>
        <v>53322000</v>
      </c>
    </row>
    <row r="22" spans="1:11" ht="15.75" customHeight="1" x14ac:dyDescent="0.25">
      <c r="A22" s="16">
        <f t="shared" si="0"/>
        <v>13</v>
      </c>
      <c r="B22" s="17">
        <f t="shared" si="1"/>
        <v>53322000</v>
      </c>
      <c r="C22" s="12" t="s">
        <v>24</v>
      </c>
      <c r="D22" s="13" t="s">
        <v>29</v>
      </c>
      <c r="E22" s="14">
        <f t="shared" si="2"/>
        <v>556500</v>
      </c>
      <c r="F22" s="15">
        <f t="shared" si="2"/>
        <v>960000</v>
      </c>
      <c r="G22" s="15">
        <f t="shared" si="2"/>
        <v>1516500</v>
      </c>
      <c r="H22" s="15"/>
      <c r="I22" s="15"/>
      <c r="J22" s="15"/>
      <c r="K22" s="15">
        <f t="shared" si="3"/>
        <v>52765500</v>
      </c>
    </row>
    <row r="23" spans="1:11" ht="15.75" customHeight="1" x14ac:dyDescent="0.25">
      <c r="A23" s="16">
        <f t="shared" si="0"/>
        <v>14</v>
      </c>
      <c r="B23" s="17">
        <f t="shared" si="1"/>
        <v>52765500</v>
      </c>
      <c r="C23" s="35" t="s">
        <v>25</v>
      </c>
      <c r="D23" s="36" t="s">
        <v>29</v>
      </c>
      <c r="E23" s="14">
        <f t="shared" si="2"/>
        <v>556500</v>
      </c>
      <c r="F23" s="15">
        <f t="shared" si="2"/>
        <v>960000</v>
      </c>
      <c r="G23" s="15">
        <f t="shared" si="2"/>
        <v>1516500</v>
      </c>
      <c r="H23" s="15"/>
      <c r="I23" s="15"/>
      <c r="J23" s="15"/>
      <c r="K23" s="15">
        <f t="shared" si="3"/>
        <v>52209000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52209000</v>
      </c>
      <c r="C24" s="12" t="s">
        <v>26</v>
      </c>
      <c r="D24" s="13" t="s">
        <v>29</v>
      </c>
      <c r="E24" s="14">
        <f t="shared" si="2"/>
        <v>556500</v>
      </c>
      <c r="F24" s="37">
        <f t="shared" si="2"/>
        <v>960000</v>
      </c>
      <c r="G24" s="37">
        <f t="shared" si="2"/>
        <v>1516500</v>
      </c>
      <c r="H24" s="37"/>
      <c r="I24" s="37"/>
      <c r="J24" s="37"/>
      <c r="K24" s="15">
        <f t="shared" si="3"/>
        <v>51652500</v>
      </c>
    </row>
    <row r="25" spans="1:11" ht="15.75" customHeight="1" x14ac:dyDescent="0.25">
      <c r="A25" s="16">
        <f t="shared" si="0"/>
        <v>16</v>
      </c>
      <c r="B25" s="17">
        <f t="shared" si="1"/>
        <v>51652500</v>
      </c>
      <c r="C25" s="12" t="s">
        <v>16</v>
      </c>
      <c r="D25" s="13" t="s">
        <v>29</v>
      </c>
      <c r="E25" s="14">
        <f t="shared" si="2"/>
        <v>556500</v>
      </c>
      <c r="F25" s="15">
        <f t="shared" si="2"/>
        <v>960000</v>
      </c>
      <c r="G25" s="15">
        <f t="shared" si="2"/>
        <v>1516500</v>
      </c>
      <c r="H25" s="15"/>
      <c r="I25" s="15"/>
      <c r="J25" s="15">
        <v>5000000</v>
      </c>
      <c r="K25" s="15">
        <f t="shared" si="3"/>
        <v>46096000</v>
      </c>
    </row>
    <row r="26" spans="1:11" ht="15.75" customHeight="1" x14ac:dyDescent="0.25">
      <c r="A26" s="16">
        <f t="shared" si="0"/>
        <v>17</v>
      </c>
      <c r="B26" s="17">
        <f t="shared" si="1"/>
        <v>46096000</v>
      </c>
      <c r="C26" s="12" t="s">
        <v>17</v>
      </c>
      <c r="D26" s="13" t="s">
        <v>30</v>
      </c>
      <c r="E26" s="14">
        <f t="shared" si="2"/>
        <v>556500</v>
      </c>
      <c r="F26" s="15">
        <f t="shared" si="2"/>
        <v>960000</v>
      </c>
      <c r="G26" s="15">
        <f t="shared" si="2"/>
        <v>1516500</v>
      </c>
      <c r="H26" s="15"/>
      <c r="I26" s="15"/>
      <c r="J26" s="15"/>
      <c r="K26" s="15">
        <f t="shared" si="3"/>
        <v>45539500</v>
      </c>
    </row>
    <row r="27" spans="1:11" ht="15.75" customHeight="1" x14ac:dyDescent="0.25">
      <c r="A27" s="16">
        <f t="shared" si="0"/>
        <v>18</v>
      </c>
      <c r="B27" s="17">
        <f t="shared" si="1"/>
        <v>45539500</v>
      </c>
      <c r="C27" s="12" t="s">
        <v>18</v>
      </c>
      <c r="D27" s="13" t="s">
        <v>30</v>
      </c>
      <c r="E27" s="14">
        <f t="shared" ref="E27:G42" si="4">+E26</f>
        <v>556500</v>
      </c>
      <c r="F27" s="15">
        <f t="shared" si="4"/>
        <v>960000</v>
      </c>
      <c r="G27" s="15">
        <f t="shared" si="4"/>
        <v>1516500</v>
      </c>
      <c r="H27" s="15"/>
      <c r="I27" s="15"/>
      <c r="J27" s="15"/>
      <c r="K27" s="15">
        <f t="shared" si="3"/>
        <v>44983000</v>
      </c>
    </row>
    <row r="28" spans="1:11" ht="15.75" customHeight="1" x14ac:dyDescent="0.25">
      <c r="A28" s="16">
        <f t="shared" si="0"/>
        <v>19</v>
      </c>
      <c r="B28" s="17">
        <f t="shared" si="1"/>
        <v>44983000</v>
      </c>
      <c r="C28" s="12" t="s">
        <v>27</v>
      </c>
      <c r="D28" s="13" t="s">
        <v>30</v>
      </c>
      <c r="E28" s="14">
        <f t="shared" si="4"/>
        <v>556500</v>
      </c>
      <c r="F28" s="15">
        <f t="shared" si="4"/>
        <v>960000</v>
      </c>
      <c r="G28" s="15">
        <f t="shared" si="4"/>
        <v>1516500</v>
      </c>
      <c r="H28" s="15"/>
      <c r="I28" s="15"/>
      <c r="J28" s="15"/>
      <c r="K28" s="15">
        <f t="shared" si="3"/>
        <v>44426500</v>
      </c>
    </row>
    <row r="29" spans="1:11" ht="15.75" customHeight="1" x14ac:dyDescent="0.25">
      <c r="A29" s="16">
        <f t="shared" si="0"/>
        <v>20</v>
      </c>
      <c r="B29" s="17">
        <f t="shared" si="1"/>
        <v>44426500</v>
      </c>
      <c r="C29" s="12" t="s">
        <v>19</v>
      </c>
      <c r="D29" s="13" t="s">
        <v>30</v>
      </c>
      <c r="E29" s="14">
        <f t="shared" si="4"/>
        <v>556500</v>
      </c>
      <c r="F29" s="15">
        <f t="shared" si="4"/>
        <v>960000</v>
      </c>
      <c r="G29" s="15">
        <f t="shared" si="4"/>
        <v>1516500</v>
      </c>
      <c r="H29" s="15">
        <v>10000000</v>
      </c>
      <c r="I29" s="15"/>
      <c r="J29" s="15"/>
      <c r="K29" s="15">
        <f t="shared" si="3"/>
        <v>33870000</v>
      </c>
    </row>
    <row r="30" spans="1:11" ht="15.75" customHeight="1" x14ac:dyDescent="0.25">
      <c r="A30" s="16">
        <f t="shared" si="0"/>
        <v>21</v>
      </c>
      <c r="B30" s="17">
        <f t="shared" si="1"/>
        <v>33870000</v>
      </c>
      <c r="C30" s="12" t="s">
        <v>20</v>
      </c>
      <c r="D30" s="13" t="s">
        <v>30</v>
      </c>
      <c r="E30" s="14">
        <f t="shared" si="4"/>
        <v>556500</v>
      </c>
      <c r="F30" s="15">
        <f t="shared" si="4"/>
        <v>960000</v>
      </c>
      <c r="G30" s="15">
        <f t="shared" si="4"/>
        <v>1516500</v>
      </c>
      <c r="H30" s="15"/>
      <c r="I30" s="15">
        <v>5000000</v>
      </c>
      <c r="J30" s="15"/>
      <c r="K30" s="15">
        <f t="shared" si="3"/>
        <v>28313500</v>
      </c>
    </row>
    <row r="31" spans="1:11" ht="15.75" customHeight="1" x14ac:dyDescent="0.25">
      <c r="A31" s="16">
        <f t="shared" si="0"/>
        <v>22</v>
      </c>
      <c r="B31" s="17">
        <f t="shared" si="1"/>
        <v>28313500</v>
      </c>
      <c r="C31" s="12" t="s">
        <v>21</v>
      </c>
      <c r="D31" s="13" t="s">
        <v>30</v>
      </c>
      <c r="E31" s="14">
        <f t="shared" si="4"/>
        <v>556500</v>
      </c>
      <c r="F31" s="15">
        <f t="shared" si="4"/>
        <v>960000</v>
      </c>
      <c r="G31" s="15">
        <f t="shared" si="4"/>
        <v>1516500</v>
      </c>
      <c r="H31" s="31"/>
      <c r="I31" s="15"/>
      <c r="J31" s="15"/>
      <c r="K31" s="15">
        <f t="shared" si="3"/>
        <v>27757000</v>
      </c>
    </row>
    <row r="32" spans="1:11" ht="15.75" customHeight="1" x14ac:dyDescent="0.25">
      <c r="A32" s="16">
        <f t="shared" si="0"/>
        <v>23</v>
      </c>
      <c r="B32" s="17">
        <f t="shared" si="1"/>
        <v>27757000</v>
      </c>
      <c r="C32" s="12" t="s">
        <v>22</v>
      </c>
      <c r="D32" s="13" t="s">
        <v>30</v>
      </c>
      <c r="E32" s="14">
        <f t="shared" si="4"/>
        <v>556500</v>
      </c>
      <c r="F32" s="15">
        <f t="shared" si="4"/>
        <v>960000</v>
      </c>
      <c r="G32" s="15">
        <f t="shared" si="4"/>
        <v>1516500</v>
      </c>
      <c r="H32" s="15"/>
      <c r="I32" s="15"/>
      <c r="J32" s="15"/>
      <c r="K32" s="15">
        <f t="shared" si="3"/>
        <v>27200500</v>
      </c>
    </row>
    <row r="33" spans="1:11" ht="15.75" customHeight="1" x14ac:dyDescent="0.25">
      <c r="A33" s="16">
        <f t="shared" si="0"/>
        <v>24</v>
      </c>
      <c r="B33" s="17">
        <f t="shared" si="1"/>
        <v>27200500</v>
      </c>
      <c r="C33" s="12" t="s">
        <v>23</v>
      </c>
      <c r="D33" s="13" t="s">
        <v>30</v>
      </c>
      <c r="E33" s="14">
        <f t="shared" si="4"/>
        <v>556500</v>
      </c>
      <c r="F33" s="15">
        <f t="shared" si="4"/>
        <v>960000</v>
      </c>
      <c r="G33" s="15">
        <f t="shared" si="4"/>
        <v>1516500</v>
      </c>
      <c r="H33" s="15"/>
      <c r="I33" s="15"/>
      <c r="J33" s="15"/>
      <c r="K33" s="15">
        <f t="shared" si="3"/>
        <v>26644000</v>
      </c>
    </row>
    <row r="34" spans="1:11" ht="15.75" customHeight="1" x14ac:dyDescent="0.25">
      <c r="A34" s="16">
        <f t="shared" si="0"/>
        <v>25</v>
      </c>
      <c r="B34" s="17">
        <f t="shared" si="1"/>
        <v>26644000</v>
      </c>
      <c r="C34" s="12" t="s">
        <v>24</v>
      </c>
      <c r="D34" s="13" t="s">
        <v>30</v>
      </c>
      <c r="E34" s="14">
        <f t="shared" si="4"/>
        <v>556500</v>
      </c>
      <c r="F34" s="15">
        <f t="shared" si="4"/>
        <v>960000</v>
      </c>
      <c r="G34" s="15">
        <f t="shared" si="4"/>
        <v>1516500</v>
      </c>
      <c r="H34" s="15"/>
      <c r="I34" s="15"/>
      <c r="J34" s="15"/>
      <c r="K34" s="15">
        <f t="shared" si="3"/>
        <v>26087500</v>
      </c>
    </row>
    <row r="35" spans="1:11" ht="15.75" customHeight="1" x14ac:dyDescent="0.25">
      <c r="A35" s="16">
        <f t="shared" si="0"/>
        <v>26</v>
      </c>
      <c r="B35" s="17">
        <f t="shared" si="1"/>
        <v>26087500</v>
      </c>
      <c r="C35" s="12" t="s">
        <v>25</v>
      </c>
      <c r="D35" s="13" t="s">
        <v>30</v>
      </c>
      <c r="E35" s="14">
        <f t="shared" si="4"/>
        <v>556500</v>
      </c>
      <c r="F35" s="15">
        <f t="shared" si="4"/>
        <v>960000</v>
      </c>
      <c r="G35" s="15">
        <f t="shared" si="4"/>
        <v>1516500</v>
      </c>
      <c r="H35" s="15"/>
      <c r="I35" s="15"/>
      <c r="J35" s="15"/>
      <c r="K35" s="15">
        <f t="shared" si="3"/>
        <v>25531000</v>
      </c>
    </row>
    <row r="36" spans="1:11" ht="15.75" customHeight="1" x14ac:dyDescent="0.25">
      <c r="A36" s="16">
        <f t="shared" si="0"/>
        <v>27</v>
      </c>
      <c r="B36" s="17">
        <f t="shared" si="1"/>
        <v>25531000</v>
      </c>
      <c r="C36" s="12" t="s">
        <v>26</v>
      </c>
      <c r="D36" s="13" t="s">
        <v>30</v>
      </c>
      <c r="E36" s="14">
        <f t="shared" si="4"/>
        <v>556500</v>
      </c>
      <c r="F36" s="15">
        <f t="shared" si="4"/>
        <v>960000</v>
      </c>
      <c r="G36" s="15">
        <f t="shared" si="4"/>
        <v>1516500</v>
      </c>
      <c r="H36" s="15"/>
      <c r="I36" s="15"/>
      <c r="J36" s="15"/>
      <c r="K36" s="15">
        <f t="shared" si="3"/>
        <v>24974500</v>
      </c>
    </row>
    <row r="37" spans="1:11" ht="15.75" customHeight="1" x14ac:dyDescent="0.25">
      <c r="A37" s="16">
        <f t="shared" si="0"/>
        <v>28</v>
      </c>
      <c r="B37" s="17">
        <f t="shared" si="1"/>
        <v>24974500</v>
      </c>
      <c r="C37" s="12" t="s">
        <v>16</v>
      </c>
      <c r="D37" s="13" t="s">
        <v>30</v>
      </c>
      <c r="E37" s="14">
        <f t="shared" si="4"/>
        <v>556500</v>
      </c>
      <c r="F37" s="15">
        <f t="shared" si="4"/>
        <v>960000</v>
      </c>
      <c r="G37" s="15">
        <f t="shared" si="4"/>
        <v>1516500</v>
      </c>
      <c r="H37" s="15"/>
      <c r="I37" s="15"/>
      <c r="J37" s="15">
        <v>5000000</v>
      </c>
      <c r="K37" s="15">
        <f t="shared" si="3"/>
        <v>19418000</v>
      </c>
    </row>
    <row r="38" spans="1:11" ht="15.75" customHeight="1" x14ac:dyDescent="0.25">
      <c r="A38" s="16">
        <f t="shared" si="0"/>
        <v>29</v>
      </c>
      <c r="B38" s="17">
        <f t="shared" si="1"/>
        <v>19418000</v>
      </c>
      <c r="C38" s="12" t="s">
        <v>17</v>
      </c>
      <c r="D38" s="13" t="s">
        <v>31</v>
      </c>
      <c r="E38" s="14">
        <f t="shared" si="4"/>
        <v>556500</v>
      </c>
      <c r="F38" s="15">
        <f t="shared" si="4"/>
        <v>960000</v>
      </c>
      <c r="G38" s="15">
        <f t="shared" si="4"/>
        <v>1516500</v>
      </c>
      <c r="H38" s="15"/>
      <c r="I38" s="15"/>
      <c r="J38" s="15"/>
      <c r="K38" s="15">
        <f t="shared" si="3"/>
        <v>18861500</v>
      </c>
    </row>
    <row r="39" spans="1:11" ht="15.75" customHeight="1" x14ac:dyDescent="0.25">
      <c r="A39" s="16">
        <f t="shared" si="0"/>
        <v>30</v>
      </c>
      <c r="B39" s="17">
        <f t="shared" si="1"/>
        <v>18861500</v>
      </c>
      <c r="C39" s="12" t="s">
        <v>18</v>
      </c>
      <c r="D39" s="13" t="s">
        <v>31</v>
      </c>
      <c r="E39" s="14">
        <f t="shared" si="4"/>
        <v>556500</v>
      </c>
      <c r="F39" s="15">
        <f t="shared" si="4"/>
        <v>960000</v>
      </c>
      <c r="G39" s="15">
        <f t="shared" si="4"/>
        <v>1516500</v>
      </c>
      <c r="H39" s="15"/>
      <c r="I39" s="15"/>
      <c r="J39" s="15"/>
      <c r="K39" s="15">
        <f t="shared" si="3"/>
        <v>18305000</v>
      </c>
    </row>
    <row r="40" spans="1:11" ht="15.75" customHeight="1" x14ac:dyDescent="0.25">
      <c r="A40" s="16">
        <f t="shared" si="0"/>
        <v>31</v>
      </c>
      <c r="B40" s="17">
        <f t="shared" si="1"/>
        <v>18305000</v>
      </c>
      <c r="C40" s="12" t="s">
        <v>27</v>
      </c>
      <c r="D40" s="13" t="s">
        <v>31</v>
      </c>
      <c r="E40" s="14">
        <f t="shared" si="4"/>
        <v>556500</v>
      </c>
      <c r="F40" s="15">
        <f t="shared" si="4"/>
        <v>960000</v>
      </c>
      <c r="G40" s="15">
        <f t="shared" si="4"/>
        <v>1516500</v>
      </c>
      <c r="H40" s="15"/>
      <c r="I40" s="15"/>
      <c r="J40" s="15"/>
      <c r="K40" s="15">
        <f t="shared" si="3"/>
        <v>17748500</v>
      </c>
    </row>
    <row r="41" spans="1:11" ht="15.75" customHeight="1" x14ac:dyDescent="0.25">
      <c r="A41" s="16">
        <f t="shared" si="0"/>
        <v>32</v>
      </c>
      <c r="B41" s="17">
        <f t="shared" si="1"/>
        <v>17748500</v>
      </c>
      <c r="C41" s="12" t="s">
        <v>19</v>
      </c>
      <c r="D41" s="13" t="s">
        <v>31</v>
      </c>
      <c r="E41" s="14">
        <f t="shared" si="4"/>
        <v>556500</v>
      </c>
      <c r="F41" s="15">
        <f t="shared" si="4"/>
        <v>960000</v>
      </c>
      <c r="G41" s="15">
        <f t="shared" si="4"/>
        <v>1516500</v>
      </c>
      <c r="H41" s="15">
        <v>10000000</v>
      </c>
      <c r="I41" s="15"/>
      <c r="J41" s="15"/>
      <c r="K41" s="15">
        <f t="shared" si="3"/>
        <v>7192000</v>
      </c>
    </row>
    <row r="42" spans="1:11" ht="15.75" customHeight="1" x14ac:dyDescent="0.25">
      <c r="A42" s="16">
        <f t="shared" si="0"/>
        <v>33</v>
      </c>
      <c r="B42" s="17">
        <f t="shared" si="1"/>
        <v>7192000</v>
      </c>
      <c r="C42" s="12" t="s">
        <v>20</v>
      </c>
      <c r="D42" s="13" t="s">
        <v>31</v>
      </c>
      <c r="E42" s="14">
        <f t="shared" si="4"/>
        <v>556500</v>
      </c>
      <c r="F42" s="15">
        <f t="shared" si="4"/>
        <v>960000</v>
      </c>
      <c r="G42" s="15">
        <f t="shared" si="4"/>
        <v>1516500</v>
      </c>
      <c r="H42" s="15"/>
      <c r="I42" s="15">
        <v>5000000</v>
      </c>
      <c r="J42" s="15"/>
      <c r="K42" s="15">
        <f t="shared" si="3"/>
        <v>1635500</v>
      </c>
    </row>
    <row r="43" spans="1:11" ht="15.75" customHeight="1" x14ac:dyDescent="0.25">
      <c r="A43" s="16">
        <f t="shared" si="0"/>
        <v>34</v>
      </c>
      <c r="B43" s="17">
        <f t="shared" si="1"/>
        <v>1635500</v>
      </c>
      <c r="C43" s="30" t="s">
        <v>21</v>
      </c>
      <c r="D43" s="13" t="s">
        <v>31</v>
      </c>
      <c r="E43" s="14">
        <f t="shared" ref="E43:G57" si="5">+E42</f>
        <v>556500</v>
      </c>
      <c r="F43" s="15">
        <f t="shared" si="5"/>
        <v>960000</v>
      </c>
      <c r="G43" s="15">
        <f t="shared" si="5"/>
        <v>1516500</v>
      </c>
      <c r="H43" s="31"/>
      <c r="I43" s="15"/>
      <c r="J43" s="15"/>
      <c r="K43" s="15">
        <f t="shared" si="3"/>
        <v>1079000</v>
      </c>
    </row>
    <row r="44" spans="1:11" ht="15.75" customHeight="1" x14ac:dyDescent="0.25">
      <c r="A44" s="16">
        <f t="shared" si="0"/>
        <v>35</v>
      </c>
      <c r="B44" s="17">
        <f t="shared" si="1"/>
        <v>1079000</v>
      </c>
      <c r="C44" s="35" t="s">
        <v>22</v>
      </c>
      <c r="D44" s="36" t="s">
        <v>31</v>
      </c>
      <c r="E44" s="14">
        <f t="shared" si="5"/>
        <v>556500</v>
      </c>
      <c r="F44" s="15">
        <f t="shared" si="5"/>
        <v>960000</v>
      </c>
      <c r="G44" s="15">
        <f t="shared" si="5"/>
        <v>1516500</v>
      </c>
      <c r="H44" s="15"/>
      <c r="I44" s="15"/>
      <c r="J44" s="15"/>
      <c r="K44" s="15">
        <f t="shared" si="3"/>
        <v>522500</v>
      </c>
    </row>
    <row r="45" spans="1:11" s="38" customFormat="1" ht="15.75" customHeight="1" x14ac:dyDescent="0.25">
      <c r="A45" s="33">
        <f t="shared" si="0"/>
        <v>36</v>
      </c>
      <c r="B45" s="34">
        <f t="shared" si="1"/>
        <v>522500</v>
      </c>
      <c r="C45" s="12" t="s">
        <v>23</v>
      </c>
      <c r="D45" s="13" t="s">
        <v>31</v>
      </c>
      <c r="E45" s="14">
        <f t="shared" si="5"/>
        <v>556500</v>
      </c>
      <c r="F45" s="37">
        <f t="shared" si="5"/>
        <v>960000</v>
      </c>
      <c r="G45" s="37">
        <f t="shared" si="5"/>
        <v>1516500</v>
      </c>
      <c r="H45" s="37"/>
      <c r="I45" s="37"/>
      <c r="J45" s="37"/>
      <c r="K45" s="15">
        <f t="shared" si="3"/>
        <v>-34000</v>
      </c>
    </row>
    <row r="46" spans="1:11" ht="15.75" x14ac:dyDescent="0.25">
      <c r="A46" s="16">
        <f t="shared" si="0"/>
        <v>37</v>
      </c>
      <c r="B46" s="17">
        <f t="shared" si="1"/>
        <v>-34000</v>
      </c>
      <c r="C46" s="12" t="s">
        <v>24</v>
      </c>
      <c r="D46" s="13" t="s">
        <v>31</v>
      </c>
      <c r="E46" s="14">
        <f t="shared" si="5"/>
        <v>556500</v>
      </c>
      <c r="F46" s="15">
        <f t="shared" si="5"/>
        <v>960000</v>
      </c>
      <c r="G46" s="15">
        <f t="shared" si="5"/>
        <v>1516500</v>
      </c>
      <c r="H46" s="15"/>
      <c r="I46" s="15"/>
      <c r="J46" s="15"/>
      <c r="K46" s="15">
        <f t="shared" si="3"/>
        <v>-590500</v>
      </c>
    </row>
    <row r="47" spans="1:11" ht="15.75" x14ac:dyDescent="0.25">
      <c r="A47" s="16">
        <f t="shared" si="0"/>
        <v>38</v>
      </c>
      <c r="B47" s="17">
        <f t="shared" si="1"/>
        <v>-590500</v>
      </c>
      <c r="C47" s="12" t="s">
        <v>25</v>
      </c>
      <c r="D47" s="13" t="s">
        <v>31</v>
      </c>
      <c r="E47" s="14">
        <f t="shared" si="5"/>
        <v>556500</v>
      </c>
      <c r="F47" s="15">
        <f t="shared" si="5"/>
        <v>960000</v>
      </c>
      <c r="G47" s="15">
        <f t="shared" si="5"/>
        <v>1516500</v>
      </c>
      <c r="H47" s="15"/>
      <c r="I47" s="15"/>
      <c r="J47" s="15"/>
      <c r="K47" s="15">
        <f t="shared" si="3"/>
        <v>-1147000</v>
      </c>
    </row>
    <row r="48" spans="1:11" ht="15.75" x14ac:dyDescent="0.25">
      <c r="A48" s="16">
        <f t="shared" si="0"/>
        <v>39</v>
      </c>
      <c r="B48" s="17">
        <f t="shared" si="1"/>
        <v>-1147000</v>
      </c>
      <c r="C48" s="12" t="s">
        <v>26</v>
      </c>
      <c r="D48" s="13" t="s">
        <v>31</v>
      </c>
      <c r="E48" s="14">
        <f t="shared" si="5"/>
        <v>556500</v>
      </c>
      <c r="F48" s="15">
        <f t="shared" si="5"/>
        <v>960000</v>
      </c>
      <c r="G48" s="15">
        <f t="shared" si="5"/>
        <v>1516500</v>
      </c>
      <c r="H48" s="15"/>
      <c r="I48" s="15"/>
      <c r="J48" s="15"/>
      <c r="K48" s="15">
        <f t="shared" si="3"/>
        <v>-1703500</v>
      </c>
    </row>
    <row r="49" spans="1:11" ht="15.75" x14ac:dyDescent="0.25">
      <c r="A49" s="16">
        <f t="shared" si="0"/>
        <v>40</v>
      </c>
      <c r="B49" s="17">
        <f t="shared" si="1"/>
        <v>-1703500</v>
      </c>
      <c r="C49" s="12" t="s">
        <v>16</v>
      </c>
      <c r="D49" s="13" t="s">
        <v>31</v>
      </c>
      <c r="E49" s="14">
        <f t="shared" si="5"/>
        <v>556500</v>
      </c>
      <c r="F49" s="15">
        <f t="shared" si="5"/>
        <v>960000</v>
      </c>
      <c r="G49" s="15">
        <f t="shared" si="5"/>
        <v>1516500</v>
      </c>
      <c r="H49" s="15"/>
      <c r="I49" s="15"/>
      <c r="J49" s="15"/>
      <c r="K49" s="15">
        <f t="shared" si="3"/>
        <v>-2260000</v>
      </c>
    </row>
    <row r="50" spans="1:11" ht="15.75" x14ac:dyDescent="0.25">
      <c r="A50" s="16">
        <f t="shared" si="0"/>
        <v>41</v>
      </c>
      <c r="B50" s="17">
        <f t="shared" si="1"/>
        <v>-2260000</v>
      </c>
      <c r="C50" s="12" t="s">
        <v>17</v>
      </c>
      <c r="D50" s="13" t="s">
        <v>36</v>
      </c>
      <c r="E50" s="14">
        <f t="shared" si="5"/>
        <v>556500</v>
      </c>
      <c r="F50" s="15">
        <f t="shared" si="5"/>
        <v>960000</v>
      </c>
      <c r="G50" s="15">
        <f t="shared" si="5"/>
        <v>1516500</v>
      </c>
      <c r="H50" s="15"/>
      <c r="I50" s="15"/>
      <c r="J50" s="15"/>
      <c r="K50" s="15">
        <f t="shared" si="3"/>
        <v>-2816500</v>
      </c>
    </row>
    <row r="51" spans="1:11" ht="15.75" x14ac:dyDescent="0.25">
      <c r="A51" s="16">
        <f t="shared" si="0"/>
        <v>42</v>
      </c>
      <c r="B51" s="17">
        <f t="shared" si="1"/>
        <v>-2816500</v>
      </c>
      <c r="C51" s="12" t="s">
        <v>18</v>
      </c>
      <c r="D51" s="13" t="s">
        <v>36</v>
      </c>
      <c r="E51" s="14">
        <f t="shared" si="5"/>
        <v>556500</v>
      </c>
      <c r="F51" s="15">
        <f t="shared" si="5"/>
        <v>960000</v>
      </c>
      <c r="G51" s="15">
        <f t="shared" si="5"/>
        <v>1516500</v>
      </c>
      <c r="H51" s="15"/>
      <c r="I51" s="15"/>
      <c r="J51" s="15"/>
      <c r="K51" s="15">
        <f t="shared" si="3"/>
        <v>-3373000</v>
      </c>
    </row>
    <row r="52" spans="1:11" ht="15.75" x14ac:dyDescent="0.25">
      <c r="A52" s="16">
        <f t="shared" si="0"/>
        <v>43</v>
      </c>
      <c r="B52" s="17">
        <f t="shared" si="1"/>
        <v>-3373000</v>
      </c>
      <c r="C52" s="12" t="s">
        <v>27</v>
      </c>
      <c r="D52" s="13" t="s">
        <v>36</v>
      </c>
      <c r="E52" s="14">
        <f t="shared" si="5"/>
        <v>556500</v>
      </c>
      <c r="F52" s="15">
        <f t="shared" si="5"/>
        <v>960000</v>
      </c>
      <c r="G52" s="15">
        <f t="shared" si="5"/>
        <v>1516500</v>
      </c>
      <c r="H52" s="15"/>
      <c r="I52" s="15"/>
      <c r="J52" s="15"/>
      <c r="K52" s="15">
        <f t="shared" si="3"/>
        <v>-3929500</v>
      </c>
    </row>
    <row r="53" spans="1:11" ht="15.75" x14ac:dyDescent="0.25">
      <c r="A53" s="16">
        <f t="shared" si="0"/>
        <v>44</v>
      </c>
      <c r="B53" s="17">
        <f t="shared" si="1"/>
        <v>-3929500</v>
      </c>
      <c r="C53" s="12" t="s">
        <v>19</v>
      </c>
      <c r="D53" s="13" t="s">
        <v>36</v>
      </c>
      <c r="E53" s="14">
        <f t="shared" si="5"/>
        <v>556500</v>
      </c>
      <c r="F53" s="15">
        <f t="shared" si="5"/>
        <v>960000</v>
      </c>
      <c r="G53" s="15">
        <f t="shared" si="5"/>
        <v>1516500</v>
      </c>
      <c r="H53" s="15"/>
      <c r="I53" s="15"/>
      <c r="J53" s="15"/>
      <c r="K53" s="15">
        <f t="shared" si="3"/>
        <v>-4486000</v>
      </c>
    </row>
    <row r="54" spans="1:11" ht="15.75" x14ac:dyDescent="0.25">
      <c r="A54" s="16">
        <f t="shared" si="0"/>
        <v>45</v>
      </c>
      <c r="B54" s="17">
        <f t="shared" si="1"/>
        <v>-4486000</v>
      </c>
      <c r="C54" s="12" t="s">
        <v>20</v>
      </c>
      <c r="D54" s="13" t="s">
        <v>36</v>
      </c>
      <c r="E54" s="14">
        <f t="shared" si="5"/>
        <v>556500</v>
      </c>
      <c r="F54" s="15">
        <f t="shared" si="5"/>
        <v>960000</v>
      </c>
      <c r="G54" s="15">
        <f t="shared" si="5"/>
        <v>1516500</v>
      </c>
      <c r="H54" s="15"/>
      <c r="I54" s="15"/>
      <c r="J54" s="15"/>
      <c r="K54" s="15">
        <f t="shared" si="3"/>
        <v>-5042500</v>
      </c>
    </row>
    <row r="55" spans="1:11" ht="15.75" x14ac:dyDescent="0.25">
      <c r="A55" s="16">
        <f t="shared" si="0"/>
        <v>46</v>
      </c>
      <c r="B55" s="17">
        <f t="shared" si="1"/>
        <v>-5042500</v>
      </c>
      <c r="C55" s="30" t="s">
        <v>21</v>
      </c>
      <c r="D55" s="13" t="s">
        <v>36</v>
      </c>
      <c r="E55" s="14">
        <f t="shared" si="5"/>
        <v>556500</v>
      </c>
      <c r="F55" s="15">
        <f t="shared" si="5"/>
        <v>960000</v>
      </c>
      <c r="G55" s="15">
        <f t="shared" si="5"/>
        <v>1516500</v>
      </c>
      <c r="H55" s="31"/>
      <c r="I55" s="15"/>
      <c r="J55" s="15"/>
      <c r="K55" s="15">
        <f t="shared" si="3"/>
        <v>-5599000</v>
      </c>
    </row>
    <row r="56" spans="1:11" ht="15.75" x14ac:dyDescent="0.25">
      <c r="A56" s="16">
        <f t="shared" si="0"/>
        <v>47</v>
      </c>
      <c r="B56" s="17">
        <f t="shared" si="1"/>
        <v>-5599000</v>
      </c>
      <c r="C56" s="12" t="s">
        <v>22</v>
      </c>
      <c r="D56" s="13" t="s">
        <v>36</v>
      </c>
      <c r="E56" s="14">
        <f t="shared" si="5"/>
        <v>556500</v>
      </c>
      <c r="F56" s="15">
        <f t="shared" si="5"/>
        <v>960000</v>
      </c>
      <c r="G56" s="15">
        <f t="shared" si="5"/>
        <v>1516500</v>
      </c>
      <c r="H56" s="15"/>
      <c r="I56" s="15"/>
      <c r="J56" s="15"/>
      <c r="K56" s="15">
        <f t="shared" si="3"/>
        <v>-6155500</v>
      </c>
    </row>
    <row r="57" spans="1:11" ht="15.75" x14ac:dyDescent="0.25">
      <c r="A57" s="16">
        <f t="shared" si="0"/>
        <v>48</v>
      </c>
      <c r="B57" s="17">
        <f t="shared" si="1"/>
        <v>-6155500</v>
      </c>
      <c r="E57" s="14">
        <f t="shared" si="5"/>
        <v>556500</v>
      </c>
      <c r="F57" s="15">
        <f t="shared" si="5"/>
        <v>960000</v>
      </c>
      <c r="G57" s="15">
        <f t="shared" si="5"/>
        <v>1516500</v>
      </c>
      <c r="H57" s="15"/>
      <c r="I57" s="15"/>
      <c r="J57" s="15"/>
      <c r="K57" s="15">
        <f t="shared" si="3"/>
        <v>-6712000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165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166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50000000</f>
        <v>50000000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167</v>
      </c>
      <c r="B8" s="1"/>
      <c r="C8" s="1"/>
      <c r="D8" s="2">
        <v>36</v>
      </c>
      <c r="E8" s="7"/>
      <c r="F8" s="8">
        <f>+C5*C6</f>
        <v>600000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50000000</v>
      </c>
      <c r="C10" s="12" t="s">
        <v>24</v>
      </c>
      <c r="D10" s="13" t="s">
        <v>28</v>
      </c>
      <c r="E10" s="14">
        <f>1250000-F10</f>
        <v>650000</v>
      </c>
      <c r="F10" s="18">
        <v>600000</v>
      </c>
      <c r="G10" s="15">
        <f>+E10+F10</f>
        <v>1250000</v>
      </c>
      <c r="H10" s="15"/>
      <c r="I10" s="15"/>
      <c r="J10" s="15"/>
      <c r="K10" s="15">
        <f>B10-E10-H10-I10-J10</f>
        <v>49350000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49350000</v>
      </c>
      <c r="C11" s="12" t="s">
        <v>25</v>
      </c>
      <c r="D11" s="13" t="s">
        <v>28</v>
      </c>
      <c r="E11" s="14">
        <f t="shared" ref="E11:G26" si="2">+E10</f>
        <v>650000</v>
      </c>
      <c r="F11" s="15">
        <f t="shared" si="2"/>
        <v>600000</v>
      </c>
      <c r="G11" s="15">
        <f t="shared" si="2"/>
        <v>1250000</v>
      </c>
      <c r="H11" s="15"/>
      <c r="I11" s="15"/>
      <c r="J11" s="15"/>
      <c r="K11" s="15">
        <f t="shared" ref="K11:K57" si="3">B11-E11-H11-I11-J11</f>
        <v>48700000</v>
      </c>
    </row>
    <row r="12" spans="1:11" ht="15.75" customHeight="1" x14ac:dyDescent="0.25">
      <c r="A12" s="16">
        <f t="shared" si="0"/>
        <v>3</v>
      </c>
      <c r="B12" s="17">
        <f t="shared" si="1"/>
        <v>48700000</v>
      </c>
      <c r="C12" s="12" t="s">
        <v>26</v>
      </c>
      <c r="D12" s="13" t="s">
        <v>28</v>
      </c>
      <c r="E12" s="14">
        <f t="shared" si="2"/>
        <v>650000</v>
      </c>
      <c r="F12" s="15">
        <f t="shared" si="2"/>
        <v>600000</v>
      </c>
      <c r="G12" s="15">
        <f t="shared" si="2"/>
        <v>1250000</v>
      </c>
      <c r="H12" s="15"/>
      <c r="I12" s="15"/>
      <c r="J12" s="15"/>
      <c r="K12" s="15">
        <f t="shared" si="3"/>
        <v>48050000</v>
      </c>
    </row>
    <row r="13" spans="1:11" ht="15.75" customHeight="1" x14ac:dyDescent="0.25">
      <c r="A13" s="16">
        <f t="shared" si="0"/>
        <v>4</v>
      </c>
      <c r="B13" s="17">
        <f t="shared" si="1"/>
        <v>48050000</v>
      </c>
      <c r="C13" s="12" t="s">
        <v>16</v>
      </c>
      <c r="D13" s="13" t="s">
        <v>28</v>
      </c>
      <c r="E13" s="14">
        <f t="shared" si="2"/>
        <v>650000</v>
      </c>
      <c r="F13" s="15">
        <f t="shared" si="2"/>
        <v>600000</v>
      </c>
      <c r="G13" s="15">
        <f t="shared" si="2"/>
        <v>1250000</v>
      </c>
      <c r="H13" s="15"/>
      <c r="I13" s="15"/>
      <c r="J13" s="15"/>
      <c r="K13" s="15">
        <f t="shared" si="3"/>
        <v>47400000</v>
      </c>
    </row>
    <row r="14" spans="1:11" ht="15.75" customHeight="1" x14ac:dyDescent="0.25">
      <c r="A14" s="16">
        <f t="shared" si="0"/>
        <v>5</v>
      </c>
      <c r="B14" s="17">
        <f t="shared" si="1"/>
        <v>47400000</v>
      </c>
      <c r="C14" s="12" t="s">
        <v>17</v>
      </c>
      <c r="D14" s="13" t="s">
        <v>29</v>
      </c>
      <c r="E14" s="14">
        <f t="shared" si="2"/>
        <v>650000</v>
      </c>
      <c r="F14" s="15">
        <f t="shared" si="2"/>
        <v>600000</v>
      </c>
      <c r="G14" s="15">
        <f t="shared" si="2"/>
        <v>1250000</v>
      </c>
      <c r="H14" s="15"/>
      <c r="I14" s="15"/>
      <c r="J14" s="15"/>
      <c r="K14" s="15">
        <f t="shared" si="3"/>
        <v>46750000</v>
      </c>
    </row>
    <row r="15" spans="1:11" ht="15.75" customHeight="1" x14ac:dyDescent="0.25">
      <c r="A15" s="16">
        <f t="shared" si="0"/>
        <v>6</v>
      </c>
      <c r="B15" s="17">
        <f t="shared" si="1"/>
        <v>46750000</v>
      </c>
      <c r="C15" s="12" t="s">
        <v>18</v>
      </c>
      <c r="D15" s="13" t="s">
        <v>29</v>
      </c>
      <c r="E15" s="14">
        <f t="shared" si="2"/>
        <v>650000</v>
      </c>
      <c r="F15" s="15">
        <f t="shared" si="2"/>
        <v>600000</v>
      </c>
      <c r="G15" s="15">
        <f t="shared" si="2"/>
        <v>1250000</v>
      </c>
      <c r="H15" s="15"/>
      <c r="I15" s="15"/>
      <c r="J15" s="15"/>
      <c r="K15" s="15">
        <f t="shared" si="3"/>
        <v>46100000</v>
      </c>
    </row>
    <row r="16" spans="1:11" ht="15.75" customHeight="1" x14ac:dyDescent="0.25">
      <c r="A16" s="16">
        <f t="shared" si="0"/>
        <v>7</v>
      </c>
      <c r="B16" s="17">
        <f t="shared" si="1"/>
        <v>46100000</v>
      </c>
      <c r="C16" s="12" t="s">
        <v>27</v>
      </c>
      <c r="D16" s="13" t="s">
        <v>29</v>
      </c>
      <c r="E16" s="14">
        <f t="shared" si="2"/>
        <v>650000</v>
      </c>
      <c r="F16" s="15">
        <f t="shared" si="2"/>
        <v>600000</v>
      </c>
      <c r="G16" s="15">
        <f t="shared" si="2"/>
        <v>1250000</v>
      </c>
      <c r="H16" s="15"/>
      <c r="I16" s="15"/>
      <c r="J16" s="15"/>
      <c r="K16" s="15">
        <f t="shared" si="3"/>
        <v>45450000</v>
      </c>
    </row>
    <row r="17" spans="1:11" ht="15.75" customHeight="1" x14ac:dyDescent="0.25">
      <c r="A17" s="16">
        <f t="shared" si="0"/>
        <v>8</v>
      </c>
      <c r="B17" s="17">
        <f t="shared" si="1"/>
        <v>45450000</v>
      </c>
      <c r="C17" s="12" t="s">
        <v>19</v>
      </c>
      <c r="D17" s="13" t="s">
        <v>29</v>
      </c>
      <c r="E17" s="14">
        <f t="shared" si="2"/>
        <v>650000</v>
      </c>
      <c r="F17" s="15">
        <f t="shared" si="2"/>
        <v>600000</v>
      </c>
      <c r="G17" s="15">
        <f t="shared" si="2"/>
        <v>1250000</v>
      </c>
      <c r="H17" s="15">
        <v>10000000</v>
      </c>
      <c r="I17" s="15"/>
      <c r="J17" s="15"/>
      <c r="K17" s="15">
        <f t="shared" si="3"/>
        <v>34800000</v>
      </c>
    </row>
    <row r="18" spans="1:11" ht="15.75" customHeight="1" x14ac:dyDescent="0.25">
      <c r="A18" s="16">
        <f t="shared" si="0"/>
        <v>9</v>
      </c>
      <c r="B18" s="17">
        <f t="shared" si="1"/>
        <v>34800000</v>
      </c>
      <c r="C18" s="12" t="s">
        <v>20</v>
      </c>
      <c r="D18" s="13" t="s">
        <v>29</v>
      </c>
      <c r="E18" s="14">
        <f t="shared" si="2"/>
        <v>650000</v>
      </c>
      <c r="F18" s="15">
        <f t="shared" si="2"/>
        <v>600000</v>
      </c>
      <c r="G18" s="15">
        <f t="shared" si="2"/>
        <v>1250000</v>
      </c>
      <c r="H18" s="15"/>
      <c r="I18" s="15"/>
      <c r="J18" s="15"/>
      <c r="K18" s="15">
        <f t="shared" si="3"/>
        <v>34150000</v>
      </c>
    </row>
    <row r="19" spans="1:11" ht="15.75" customHeight="1" x14ac:dyDescent="0.25">
      <c r="A19" s="16">
        <f t="shared" si="0"/>
        <v>10</v>
      </c>
      <c r="B19" s="17">
        <f t="shared" si="1"/>
        <v>34150000</v>
      </c>
      <c r="C19" s="12" t="s">
        <v>21</v>
      </c>
      <c r="D19" s="13" t="s">
        <v>29</v>
      </c>
      <c r="E19" s="14">
        <f t="shared" si="2"/>
        <v>650000</v>
      </c>
      <c r="F19" s="15">
        <f t="shared" si="2"/>
        <v>600000</v>
      </c>
      <c r="G19" s="15">
        <f t="shared" si="2"/>
        <v>1250000</v>
      </c>
      <c r="H19" s="31"/>
      <c r="I19" s="15"/>
      <c r="J19" s="15"/>
      <c r="K19" s="15">
        <f t="shared" si="3"/>
        <v>33500000</v>
      </c>
    </row>
    <row r="20" spans="1:11" ht="15.75" customHeight="1" x14ac:dyDescent="0.25">
      <c r="A20" s="16">
        <f t="shared" si="0"/>
        <v>11</v>
      </c>
      <c r="B20" s="17">
        <f t="shared" si="1"/>
        <v>33500000</v>
      </c>
      <c r="C20" s="30" t="s">
        <v>22</v>
      </c>
      <c r="D20" s="41" t="s">
        <v>29</v>
      </c>
      <c r="E20" s="14">
        <f t="shared" si="2"/>
        <v>650000</v>
      </c>
      <c r="F20" s="15">
        <f t="shared" si="2"/>
        <v>600000</v>
      </c>
      <c r="G20" s="15">
        <f t="shared" si="2"/>
        <v>1250000</v>
      </c>
      <c r="H20" s="15"/>
      <c r="I20" s="15"/>
      <c r="J20" s="15"/>
      <c r="K20" s="15">
        <f t="shared" si="3"/>
        <v>32850000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32850000</v>
      </c>
      <c r="C21" s="12" t="s">
        <v>23</v>
      </c>
      <c r="D21" s="13" t="s">
        <v>29</v>
      </c>
      <c r="E21" s="14">
        <f t="shared" si="2"/>
        <v>650000</v>
      </c>
      <c r="F21" s="32">
        <f t="shared" si="2"/>
        <v>600000</v>
      </c>
      <c r="G21" s="32">
        <f t="shared" si="2"/>
        <v>1250000</v>
      </c>
      <c r="H21" s="32"/>
      <c r="I21" s="32"/>
      <c r="J21" s="32"/>
      <c r="K21" s="15">
        <f t="shared" si="3"/>
        <v>32200000</v>
      </c>
    </row>
    <row r="22" spans="1:11" ht="15.75" customHeight="1" x14ac:dyDescent="0.25">
      <c r="A22" s="16">
        <f t="shared" si="0"/>
        <v>13</v>
      </c>
      <c r="B22" s="17">
        <f t="shared" si="1"/>
        <v>32200000</v>
      </c>
      <c r="C22" s="12" t="s">
        <v>24</v>
      </c>
      <c r="D22" s="13" t="s">
        <v>29</v>
      </c>
      <c r="E22" s="14">
        <f t="shared" si="2"/>
        <v>650000</v>
      </c>
      <c r="F22" s="15">
        <f t="shared" si="2"/>
        <v>600000</v>
      </c>
      <c r="G22" s="15">
        <f t="shared" si="2"/>
        <v>1250000</v>
      </c>
      <c r="H22" s="15"/>
      <c r="I22" s="15"/>
      <c r="J22" s="15"/>
      <c r="K22" s="15">
        <f t="shared" si="3"/>
        <v>31550000</v>
      </c>
    </row>
    <row r="23" spans="1:11" ht="15.75" customHeight="1" x14ac:dyDescent="0.25">
      <c r="A23" s="16">
        <f t="shared" si="0"/>
        <v>14</v>
      </c>
      <c r="B23" s="17">
        <f t="shared" si="1"/>
        <v>31550000</v>
      </c>
      <c r="C23" s="35" t="s">
        <v>25</v>
      </c>
      <c r="D23" s="36" t="s">
        <v>29</v>
      </c>
      <c r="E23" s="14">
        <f t="shared" si="2"/>
        <v>650000</v>
      </c>
      <c r="F23" s="15">
        <f t="shared" si="2"/>
        <v>600000</v>
      </c>
      <c r="G23" s="15">
        <f t="shared" si="2"/>
        <v>1250000</v>
      </c>
      <c r="H23" s="15"/>
      <c r="I23" s="15"/>
      <c r="J23" s="15"/>
      <c r="K23" s="15">
        <f t="shared" si="3"/>
        <v>30900000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30900000</v>
      </c>
      <c r="C24" s="12" t="s">
        <v>26</v>
      </c>
      <c r="D24" s="13" t="s">
        <v>29</v>
      </c>
      <c r="E24" s="14">
        <f t="shared" si="2"/>
        <v>650000</v>
      </c>
      <c r="F24" s="37">
        <f t="shared" si="2"/>
        <v>600000</v>
      </c>
      <c r="G24" s="37">
        <f t="shared" si="2"/>
        <v>1250000</v>
      </c>
      <c r="H24" s="37"/>
      <c r="I24" s="37"/>
      <c r="J24" s="37"/>
      <c r="K24" s="15">
        <f t="shared" si="3"/>
        <v>30250000</v>
      </c>
    </row>
    <row r="25" spans="1:11" ht="15.75" customHeight="1" x14ac:dyDescent="0.25">
      <c r="A25" s="16">
        <f t="shared" si="0"/>
        <v>16</v>
      </c>
      <c r="B25" s="17">
        <f t="shared" si="1"/>
        <v>30250000</v>
      </c>
      <c r="C25" s="12" t="s">
        <v>16</v>
      </c>
      <c r="D25" s="13" t="s">
        <v>29</v>
      </c>
      <c r="E25" s="14">
        <f t="shared" si="2"/>
        <v>650000</v>
      </c>
      <c r="F25" s="15">
        <f t="shared" si="2"/>
        <v>600000</v>
      </c>
      <c r="G25" s="15">
        <f t="shared" si="2"/>
        <v>1250000</v>
      </c>
      <c r="H25" s="15"/>
      <c r="I25" s="15"/>
      <c r="J25" s="15"/>
      <c r="K25" s="15">
        <f t="shared" si="3"/>
        <v>29600000</v>
      </c>
    </row>
    <row r="26" spans="1:11" ht="15.75" customHeight="1" x14ac:dyDescent="0.25">
      <c r="A26" s="16">
        <f t="shared" si="0"/>
        <v>17</v>
      </c>
      <c r="B26" s="17">
        <f t="shared" si="1"/>
        <v>29600000</v>
      </c>
      <c r="C26" s="12" t="s">
        <v>17</v>
      </c>
      <c r="D26" s="13" t="s">
        <v>30</v>
      </c>
      <c r="E26" s="14">
        <f t="shared" si="2"/>
        <v>650000</v>
      </c>
      <c r="F26" s="15">
        <f t="shared" si="2"/>
        <v>600000</v>
      </c>
      <c r="G26" s="15">
        <f t="shared" si="2"/>
        <v>1250000</v>
      </c>
      <c r="H26" s="15"/>
      <c r="I26" s="15"/>
      <c r="J26" s="15"/>
      <c r="K26" s="15">
        <f t="shared" si="3"/>
        <v>28950000</v>
      </c>
    </row>
    <row r="27" spans="1:11" ht="15.75" customHeight="1" x14ac:dyDescent="0.25">
      <c r="A27" s="16">
        <f t="shared" si="0"/>
        <v>18</v>
      </c>
      <c r="B27" s="17">
        <f t="shared" si="1"/>
        <v>28950000</v>
      </c>
      <c r="C27" s="12" t="s">
        <v>18</v>
      </c>
      <c r="D27" s="13" t="s">
        <v>30</v>
      </c>
      <c r="E27" s="14">
        <f t="shared" ref="E27:G42" si="4">+E26</f>
        <v>650000</v>
      </c>
      <c r="F27" s="15">
        <f t="shared" si="4"/>
        <v>600000</v>
      </c>
      <c r="G27" s="15">
        <f t="shared" si="4"/>
        <v>1250000</v>
      </c>
      <c r="H27" s="15"/>
      <c r="I27" s="15"/>
      <c r="J27" s="15"/>
      <c r="K27" s="15">
        <f t="shared" si="3"/>
        <v>28300000</v>
      </c>
    </row>
    <row r="28" spans="1:11" ht="15.75" customHeight="1" x14ac:dyDescent="0.25">
      <c r="A28" s="16">
        <f t="shared" si="0"/>
        <v>19</v>
      </c>
      <c r="B28" s="17">
        <f t="shared" si="1"/>
        <v>28300000</v>
      </c>
      <c r="C28" s="12" t="s">
        <v>27</v>
      </c>
      <c r="D28" s="13" t="s">
        <v>30</v>
      </c>
      <c r="E28" s="14">
        <f t="shared" si="4"/>
        <v>650000</v>
      </c>
      <c r="F28" s="15">
        <f t="shared" si="4"/>
        <v>600000</v>
      </c>
      <c r="G28" s="15">
        <f t="shared" si="4"/>
        <v>1250000</v>
      </c>
      <c r="H28" s="15"/>
      <c r="I28" s="15"/>
      <c r="J28" s="15"/>
      <c r="K28" s="15">
        <f t="shared" si="3"/>
        <v>27650000</v>
      </c>
    </row>
    <row r="29" spans="1:11" ht="15.75" customHeight="1" x14ac:dyDescent="0.25">
      <c r="A29" s="16">
        <f t="shared" si="0"/>
        <v>20</v>
      </c>
      <c r="B29" s="17">
        <f t="shared" si="1"/>
        <v>27650000</v>
      </c>
      <c r="C29" s="12" t="s">
        <v>19</v>
      </c>
      <c r="D29" s="13" t="s">
        <v>30</v>
      </c>
      <c r="E29" s="14">
        <f t="shared" si="4"/>
        <v>650000</v>
      </c>
      <c r="F29" s="15">
        <f t="shared" si="4"/>
        <v>600000</v>
      </c>
      <c r="G29" s="15">
        <f t="shared" si="4"/>
        <v>1250000</v>
      </c>
      <c r="H29" s="15">
        <v>10000000</v>
      </c>
      <c r="I29" s="15"/>
      <c r="J29" s="15"/>
      <c r="K29" s="15">
        <f t="shared" si="3"/>
        <v>17000000</v>
      </c>
    </row>
    <row r="30" spans="1:11" ht="15.75" customHeight="1" x14ac:dyDescent="0.25">
      <c r="A30" s="16">
        <f t="shared" si="0"/>
        <v>21</v>
      </c>
      <c r="B30" s="17">
        <f t="shared" si="1"/>
        <v>17000000</v>
      </c>
      <c r="C30" s="12" t="s">
        <v>20</v>
      </c>
      <c r="D30" s="13" t="s">
        <v>30</v>
      </c>
      <c r="E30" s="14">
        <f t="shared" si="4"/>
        <v>650000</v>
      </c>
      <c r="F30" s="15">
        <f t="shared" si="4"/>
        <v>600000</v>
      </c>
      <c r="G30" s="15">
        <f t="shared" si="4"/>
        <v>1250000</v>
      </c>
      <c r="H30" s="15"/>
      <c r="I30" s="15"/>
      <c r="J30" s="15"/>
      <c r="K30" s="15">
        <f t="shared" si="3"/>
        <v>16350000</v>
      </c>
    </row>
    <row r="31" spans="1:11" ht="15.75" customHeight="1" x14ac:dyDescent="0.25">
      <c r="A31" s="16">
        <f t="shared" si="0"/>
        <v>22</v>
      </c>
      <c r="B31" s="17">
        <f t="shared" si="1"/>
        <v>16350000</v>
      </c>
      <c r="C31" s="12" t="s">
        <v>21</v>
      </c>
      <c r="D31" s="13" t="s">
        <v>30</v>
      </c>
      <c r="E31" s="14">
        <f t="shared" si="4"/>
        <v>650000</v>
      </c>
      <c r="F31" s="15">
        <f t="shared" si="4"/>
        <v>600000</v>
      </c>
      <c r="G31" s="15">
        <f t="shared" si="4"/>
        <v>1250000</v>
      </c>
      <c r="H31" s="31"/>
      <c r="I31" s="15"/>
      <c r="J31" s="15"/>
      <c r="K31" s="15">
        <f t="shared" si="3"/>
        <v>15700000</v>
      </c>
    </row>
    <row r="32" spans="1:11" ht="15.75" customHeight="1" x14ac:dyDescent="0.25">
      <c r="A32" s="16">
        <f t="shared" si="0"/>
        <v>23</v>
      </c>
      <c r="B32" s="17">
        <f t="shared" si="1"/>
        <v>15700000</v>
      </c>
      <c r="C32" s="12" t="s">
        <v>22</v>
      </c>
      <c r="D32" s="13" t="s">
        <v>30</v>
      </c>
      <c r="E32" s="14">
        <f t="shared" si="4"/>
        <v>650000</v>
      </c>
      <c r="F32" s="15">
        <f t="shared" si="4"/>
        <v>600000</v>
      </c>
      <c r="G32" s="15">
        <f t="shared" si="4"/>
        <v>1250000</v>
      </c>
      <c r="H32" s="15"/>
      <c r="I32" s="15"/>
      <c r="J32" s="15"/>
      <c r="K32" s="15">
        <f t="shared" si="3"/>
        <v>15050000</v>
      </c>
    </row>
    <row r="33" spans="1:11" ht="15.75" customHeight="1" x14ac:dyDescent="0.25">
      <c r="A33" s="16">
        <f t="shared" si="0"/>
        <v>24</v>
      </c>
      <c r="B33" s="17">
        <f t="shared" si="1"/>
        <v>15050000</v>
      </c>
      <c r="C33" s="12" t="s">
        <v>23</v>
      </c>
      <c r="D33" s="13" t="s">
        <v>30</v>
      </c>
      <c r="E33" s="14">
        <f t="shared" si="4"/>
        <v>650000</v>
      </c>
      <c r="F33" s="15">
        <f t="shared" si="4"/>
        <v>600000</v>
      </c>
      <c r="G33" s="15">
        <f t="shared" si="4"/>
        <v>1250000</v>
      </c>
      <c r="H33" s="15"/>
      <c r="I33" s="15"/>
      <c r="J33" s="15"/>
      <c r="K33" s="15">
        <f t="shared" si="3"/>
        <v>14400000</v>
      </c>
    </row>
    <row r="34" spans="1:11" ht="15.75" customHeight="1" x14ac:dyDescent="0.25">
      <c r="A34" s="16">
        <f t="shared" si="0"/>
        <v>25</v>
      </c>
      <c r="B34" s="17">
        <f t="shared" si="1"/>
        <v>14400000</v>
      </c>
      <c r="C34" s="12" t="s">
        <v>24</v>
      </c>
      <c r="D34" s="13" t="s">
        <v>30</v>
      </c>
      <c r="E34" s="14">
        <f t="shared" si="4"/>
        <v>650000</v>
      </c>
      <c r="F34" s="15">
        <f t="shared" si="4"/>
        <v>600000</v>
      </c>
      <c r="G34" s="15">
        <f t="shared" si="4"/>
        <v>1250000</v>
      </c>
      <c r="H34" s="15"/>
      <c r="I34" s="15"/>
      <c r="J34" s="15"/>
      <c r="K34" s="15">
        <f t="shared" si="3"/>
        <v>13750000</v>
      </c>
    </row>
    <row r="35" spans="1:11" ht="15.75" customHeight="1" x14ac:dyDescent="0.25">
      <c r="A35" s="16">
        <f t="shared" si="0"/>
        <v>26</v>
      </c>
      <c r="B35" s="17">
        <f t="shared" si="1"/>
        <v>13750000</v>
      </c>
      <c r="C35" s="12" t="s">
        <v>25</v>
      </c>
      <c r="D35" s="13" t="s">
        <v>30</v>
      </c>
      <c r="E35" s="14">
        <f t="shared" si="4"/>
        <v>650000</v>
      </c>
      <c r="F35" s="15">
        <f t="shared" si="4"/>
        <v>600000</v>
      </c>
      <c r="G35" s="15">
        <f t="shared" si="4"/>
        <v>1250000</v>
      </c>
      <c r="H35" s="15"/>
      <c r="I35" s="15"/>
      <c r="J35" s="15"/>
      <c r="K35" s="15">
        <f t="shared" si="3"/>
        <v>13100000</v>
      </c>
    </row>
    <row r="36" spans="1:11" ht="15.75" customHeight="1" x14ac:dyDescent="0.25">
      <c r="A36" s="16">
        <f t="shared" si="0"/>
        <v>27</v>
      </c>
      <c r="B36" s="17">
        <f t="shared" si="1"/>
        <v>13100000</v>
      </c>
      <c r="C36" s="12" t="s">
        <v>26</v>
      </c>
      <c r="D36" s="13" t="s">
        <v>30</v>
      </c>
      <c r="E36" s="14">
        <f t="shared" si="4"/>
        <v>650000</v>
      </c>
      <c r="F36" s="15">
        <f t="shared" si="4"/>
        <v>600000</v>
      </c>
      <c r="G36" s="15">
        <f t="shared" si="4"/>
        <v>1250000</v>
      </c>
      <c r="H36" s="15"/>
      <c r="I36" s="15"/>
      <c r="J36" s="15"/>
      <c r="K36" s="15">
        <f t="shared" si="3"/>
        <v>12450000</v>
      </c>
    </row>
    <row r="37" spans="1:11" ht="15.75" customHeight="1" x14ac:dyDescent="0.25">
      <c r="A37" s="16">
        <f t="shared" si="0"/>
        <v>28</v>
      </c>
      <c r="B37" s="17">
        <f t="shared" si="1"/>
        <v>12450000</v>
      </c>
      <c r="C37" s="12" t="s">
        <v>16</v>
      </c>
      <c r="D37" s="13" t="s">
        <v>30</v>
      </c>
      <c r="E37" s="14">
        <f t="shared" si="4"/>
        <v>650000</v>
      </c>
      <c r="F37" s="15">
        <f t="shared" si="4"/>
        <v>600000</v>
      </c>
      <c r="G37" s="15">
        <f t="shared" si="4"/>
        <v>1250000</v>
      </c>
      <c r="H37" s="15"/>
      <c r="I37" s="15"/>
      <c r="J37" s="15"/>
      <c r="K37" s="15">
        <f t="shared" si="3"/>
        <v>11800000</v>
      </c>
    </row>
    <row r="38" spans="1:11" ht="15.75" customHeight="1" x14ac:dyDescent="0.25">
      <c r="A38" s="16">
        <f t="shared" si="0"/>
        <v>29</v>
      </c>
      <c r="B38" s="17">
        <f t="shared" si="1"/>
        <v>11800000</v>
      </c>
      <c r="C38" s="12" t="s">
        <v>17</v>
      </c>
      <c r="D38" s="13" t="s">
        <v>31</v>
      </c>
      <c r="E38" s="14">
        <f t="shared" si="4"/>
        <v>650000</v>
      </c>
      <c r="F38" s="15">
        <f t="shared" si="4"/>
        <v>600000</v>
      </c>
      <c r="G38" s="15">
        <f t="shared" si="4"/>
        <v>1250000</v>
      </c>
      <c r="H38" s="15"/>
      <c r="I38" s="15"/>
      <c r="J38" s="15"/>
      <c r="K38" s="15">
        <f t="shared" si="3"/>
        <v>11150000</v>
      </c>
    </row>
    <row r="39" spans="1:11" ht="15.75" customHeight="1" x14ac:dyDescent="0.25">
      <c r="A39" s="16">
        <f t="shared" si="0"/>
        <v>30</v>
      </c>
      <c r="B39" s="17">
        <f t="shared" si="1"/>
        <v>11150000</v>
      </c>
      <c r="C39" s="12" t="s">
        <v>18</v>
      </c>
      <c r="D39" s="13" t="s">
        <v>31</v>
      </c>
      <c r="E39" s="14">
        <f t="shared" si="4"/>
        <v>650000</v>
      </c>
      <c r="F39" s="15">
        <f t="shared" si="4"/>
        <v>600000</v>
      </c>
      <c r="G39" s="15">
        <f t="shared" si="4"/>
        <v>1250000</v>
      </c>
      <c r="H39" s="15"/>
      <c r="I39" s="15"/>
      <c r="J39" s="15"/>
      <c r="K39" s="15">
        <f t="shared" si="3"/>
        <v>10500000</v>
      </c>
    </row>
    <row r="40" spans="1:11" ht="15.75" customHeight="1" x14ac:dyDescent="0.25">
      <c r="A40" s="16">
        <f t="shared" si="0"/>
        <v>31</v>
      </c>
      <c r="B40" s="17">
        <f t="shared" si="1"/>
        <v>10500000</v>
      </c>
      <c r="C40" s="12" t="s">
        <v>27</v>
      </c>
      <c r="D40" s="13" t="s">
        <v>31</v>
      </c>
      <c r="E40" s="14">
        <f t="shared" si="4"/>
        <v>650000</v>
      </c>
      <c r="F40" s="15">
        <f t="shared" si="4"/>
        <v>600000</v>
      </c>
      <c r="G40" s="15">
        <f t="shared" si="4"/>
        <v>1250000</v>
      </c>
      <c r="H40" s="15"/>
      <c r="I40" s="15"/>
      <c r="J40" s="15"/>
      <c r="K40" s="15">
        <f t="shared" si="3"/>
        <v>9850000</v>
      </c>
    </row>
    <row r="41" spans="1:11" ht="15.75" customHeight="1" x14ac:dyDescent="0.25">
      <c r="A41" s="16">
        <f t="shared" si="0"/>
        <v>32</v>
      </c>
      <c r="B41" s="17">
        <f t="shared" si="1"/>
        <v>9850000</v>
      </c>
      <c r="C41" s="12" t="s">
        <v>19</v>
      </c>
      <c r="D41" s="13" t="s">
        <v>31</v>
      </c>
      <c r="E41" s="14">
        <f t="shared" si="4"/>
        <v>650000</v>
      </c>
      <c r="F41" s="15">
        <f t="shared" si="4"/>
        <v>600000</v>
      </c>
      <c r="G41" s="15">
        <f t="shared" si="4"/>
        <v>1250000</v>
      </c>
      <c r="H41" s="15">
        <f>10000000-800000</f>
        <v>9200000</v>
      </c>
      <c r="I41" s="15"/>
      <c r="J41" s="15"/>
      <c r="K41" s="15">
        <f t="shared" si="3"/>
        <v>0</v>
      </c>
    </row>
    <row r="42" spans="1:11" ht="15.75" customHeight="1" x14ac:dyDescent="0.25">
      <c r="A42" s="16">
        <f t="shared" si="0"/>
        <v>33</v>
      </c>
      <c r="B42" s="17">
        <f t="shared" si="1"/>
        <v>0</v>
      </c>
      <c r="C42" s="12" t="s">
        <v>20</v>
      </c>
      <c r="D42" s="13" t="s">
        <v>31</v>
      </c>
      <c r="E42" s="14">
        <f t="shared" si="4"/>
        <v>650000</v>
      </c>
      <c r="F42" s="15">
        <f t="shared" si="4"/>
        <v>600000</v>
      </c>
      <c r="G42" s="15">
        <f t="shared" si="4"/>
        <v>1250000</v>
      </c>
      <c r="H42" s="15"/>
      <c r="I42" s="15"/>
      <c r="J42" s="15"/>
      <c r="K42" s="15">
        <f t="shared" si="3"/>
        <v>-650000</v>
      </c>
    </row>
    <row r="43" spans="1:11" ht="15.75" customHeight="1" x14ac:dyDescent="0.25">
      <c r="A43" s="16">
        <f t="shared" si="0"/>
        <v>34</v>
      </c>
      <c r="B43" s="17">
        <f t="shared" si="1"/>
        <v>-650000</v>
      </c>
      <c r="C43" s="30" t="s">
        <v>21</v>
      </c>
      <c r="D43" s="13" t="s">
        <v>31</v>
      </c>
      <c r="E43" s="14">
        <f t="shared" ref="E43:G57" si="5">+E42</f>
        <v>650000</v>
      </c>
      <c r="F43" s="15">
        <f t="shared" si="5"/>
        <v>600000</v>
      </c>
      <c r="G43" s="15">
        <f t="shared" si="5"/>
        <v>1250000</v>
      </c>
      <c r="H43" s="31"/>
      <c r="I43" s="15"/>
      <c r="J43" s="15"/>
      <c r="K43" s="15">
        <f t="shared" si="3"/>
        <v>-1300000</v>
      </c>
    </row>
    <row r="44" spans="1:11" ht="15.75" customHeight="1" x14ac:dyDescent="0.25">
      <c r="A44" s="16">
        <f t="shared" si="0"/>
        <v>35</v>
      </c>
      <c r="B44" s="17">
        <f t="shared" si="1"/>
        <v>-1300000</v>
      </c>
      <c r="C44" s="35" t="s">
        <v>22</v>
      </c>
      <c r="D44" s="36" t="s">
        <v>31</v>
      </c>
      <c r="E44" s="14">
        <f t="shared" si="5"/>
        <v>650000</v>
      </c>
      <c r="F44" s="15">
        <f t="shared" si="5"/>
        <v>600000</v>
      </c>
      <c r="G44" s="15">
        <f t="shared" si="5"/>
        <v>1250000</v>
      </c>
      <c r="H44" s="15"/>
      <c r="I44" s="15"/>
      <c r="J44" s="15"/>
      <c r="K44" s="15">
        <f t="shared" si="3"/>
        <v>-1950000</v>
      </c>
    </row>
    <row r="45" spans="1:11" s="38" customFormat="1" ht="15.75" customHeight="1" x14ac:dyDescent="0.25">
      <c r="A45" s="33">
        <f t="shared" si="0"/>
        <v>36</v>
      </c>
      <c r="B45" s="34">
        <f t="shared" si="1"/>
        <v>-1950000</v>
      </c>
      <c r="C45" s="12" t="s">
        <v>23</v>
      </c>
      <c r="D45" s="13" t="s">
        <v>31</v>
      </c>
      <c r="E45" s="14">
        <f t="shared" si="5"/>
        <v>650000</v>
      </c>
      <c r="F45" s="37">
        <f t="shared" si="5"/>
        <v>600000</v>
      </c>
      <c r="G45" s="37">
        <f t="shared" si="5"/>
        <v>1250000</v>
      </c>
      <c r="H45" s="37"/>
      <c r="I45" s="37"/>
      <c r="J45" s="37"/>
      <c r="K45" s="15">
        <f t="shared" si="3"/>
        <v>-2600000</v>
      </c>
    </row>
    <row r="46" spans="1:11" ht="15.75" x14ac:dyDescent="0.25">
      <c r="A46" s="16">
        <f t="shared" si="0"/>
        <v>37</v>
      </c>
      <c r="B46" s="17">
        <f t="shared" si="1"/>
        <v>-2600000</v>
      </c>
      <c r="C46" s="12" t="s">
        <v>24</v>
      </c>
      <c r="D46" s="13" t="s">
        <v>31</v>
      </c>
      <c r="E46" s="14">
        <f t="shared" si="5"/>
        <v>650000</v>
      </c>
      <c r="F46" s="15">
        <f t="shared" si="5"/>
        <v>600000</v>
      </c>
      <c r="G46" s="15">
        <f t="shared" si="5"/>
        <v>1250000</v>
      </c>
      <c r="H46" s="15"/>
      <c r="I46" s="15"/>
      <c r="J46" s="15"/>
      <c r="K46" s="15">
        <f t="shared" si="3"/>
        <v>-3250000</v>
      </c>
    </row>
    <row r="47" spans="1:11" ht="15.75" x14ac:dyDescent="0.25">
      <c r="A47" s="16">
        <f t="shared" si="0"/>
        <v>38</v>
      </c>
      <c r="B47" s="17">
        <f t="shared" si="1"/>
        <v>-3250000</v>
      </c>
      <c r="C47" s="12" t="s">
        <v>25</v>
      </c>
      <c r="D47" s="13" t="s">
        <v>31</v>
      </c>
      <c r="E47" s="14">
        <f t="shared" si="5"/>
        <v>650000</v>
      </c>
      <c r="F47" s="15">
        <f t="shared" si="5"/>
        <v>600000</v>
      </c>
      <c r="G47" s="15">
        <f t="shared" si="5"/>
        <v>1250000</v>
      </c>
      <c r="H47" s="15"/>
      <c r="I47" s="15"/>
      <c r="J47" s="15"/>
      <c r="K47" s="15">
        <f t="shared" si="3"/>
        <v>-3900000</v>
      </c>
    </row>
    <row r="48" spans="1:11" ht="15.75" x14ac:dyDescent="0.25">
      <c r="A48" s="16">
        <f t="shared" si="0"/>
        <v>39</v>
      </c>
      <c r="B48" s="17">
        <f t="shared" si="1"/>
        <v>-3900000</v>
      </c>
      <c r="C48" s="12" t="s">
        <v>26</v>
      </c>
      <c r="D48" s="13" t="s">
        <v>31</v>
      </c>
      <c r="E48" s="14">
        <f t="shared" si="5"/>
        <v>650000</v>
      </c>
      <c r="F48" s="15">
        <f t="shared" si="5"/>
        <v>600000</v>
      </c>
      <c r="G48" s="15">
        <f t="shared" si="5"/>
        <v>1250000</v>
      </c>
      <c r="H48" s="15"/>
      <c r="I48" s="15"/>
      <c r="J48" s="15"/>
      <c r="K48" s="15">
        <f t="shared" si="3"/>
        <v>-4550000</v>
      </c>
    </row>
    <row r="49" spans="1:11" ht="15.75" x14ac:dyDescent="0.25">
      <c r="A49" s="16">
        <f t="shared" si="0"/>
        <v>40</v>
      </c>
      <c r="B49" s="17">
        <f t="shared" si="1"/>
        <v>-4550000</v>
      </c>
      <c r="C49" s="12" t="s">
        <v>16</v>
      </c>
      <c r="D49" s="13" t="s">
        <v>31</v>
      </c>
      <c r="E49" s="14">
        <f t="shared" si="5"/>
        <v>650000</v>
      </c>
      <c r="F49" s="15">
        <f t="shared" si="5"/>
        <v>600000</v>
      </c>
      <c r="G49" s="15">
        <f t="shared" si="5"/>
        <v>1250000</v>
      </c>
      <c r="H49" s="15"/>
      <c r="I49" s="15"/>
      <c r="J49" s="15"/>
      <c r="K49" s="15">
        <f t="shared" si="3"/>
        <v>-5200000</v>
      </c>
    </row>
    <row r="50" spans="1:11" ht="15.75" x14ac:dyDescent="0.25">
      <c r="A50" s="16">
        <f t="shared" si="0"/>
        <v>41</v>
      </c>
      <c r="B50" s="17">
        <f t="shared" si="1"/>
        <v>-5200000</v>
      </c>
      <c r="C50" s="12" t="s">
        <v>17</v>
      </c>
      <c r="D50" s="13" t="s">
        <v>36</v>
      </c>
      <c r="E50" s="14">
        <f t="shared" si="5"/>
        <v>650000</v>
      </c>
      <c r="F50" s="15">
        <f t="shared" si="5"/>
        <v>600000</v>
      </c>
      <c r="G50" s="15">
        <f t="shared" si="5"/>
        <v>1250000</v>
      </c>
      <c r="H50" s="15"/>
      <c r="I50" s="15"/>
      <c r="J50" s="15"/>
      <c r="K50" s="15">
        <f t="shared" si="3"/>
        <v>-5850000</v>
      </c>
    </row>
    <row r="51" spans="1:11" ht="15.75" x14ac:dyDescent="0.25">
      <c r="A51" s="16">
        <f t="shared" si="0"/>
        <v>42</v>
      </c>
      <c r="B51" s="17">
        <f t="shared" si="1"/>
        <v>-5850000</v>
      </c>
      <c r="C51" s="12" t="s">
        <v>18</v>
      </c>
      <c r="D51" s="13" t="s">
        <v>36</v>
      </c>
      <c r="E51" s="14">
        <f t="shared" si="5"/>
        <v>650000</v>
      </c>
      <c r="F51" s="15">
        <f t="shared" si="5"/>
        <v>600000</v>
      </c>
      <c r="G51" s="15">
        <f t="shared" si="5"/>
        <v>1250000</v>
      </c>
      <c r="H51" s="15"/>
      <c r="I51" s="15"/>
      <c r="J51" s="15"/>
      <c r="K51" s="15">
        <f t="shared" si="3"/>
        <v>-6500000</v>
      </c>
    </row>
    <row r="52" spans="1:11" ht="15.75" x14ac:dyDescent="0.25">
      <c r="A52" s="16">
        <f t="shared" si="0"/>
        <v>43</v>
      </c>
      <c r="B52" s="17">
        <f t="shared" si="1"/>
        <v>-6500000</v>
      </c>
      <c r="C52" s="12" t="s">
        <v>27</v>
      </c>
      <c r="D52" s="13" t="s">
        <v>36</v>
      </c>
      <c r="E52" s="14">
        <f t="shared" si="5"/>
        <v>650000</v>
      </c>
      <c r="F52" s="15">
        <f t="shared" si="5"/>
        <v>600000</v>
      </c>
      <c r="G52" s="15">
        <f t="shared" si="5"/>
        <v>1250000</v>
      </c>
      <c r="H52" s="15"/>
      <c r="I52" s="15"/>
      <c r="J52" s="15"/>
      <c r="K52" s="15">
        <f t="shared" si="3"/>
        <v>-7150000</v>
      </c>
    </row>
    <row r="53" spans="1:11" ht="15.75" x14ac:dyDescent="0.25">
      <c r="A53" s="16">
        <f t="shared" si="0"/>
        <v>44</v>
      </c>
      <c r="B53" s="17">
        <f t="shared" si="1"/>
        <v>-7150000</v>
      </c>
      <c r="C53" s="12" t="s">
        <v>19</v>
      </c>
      <c r="D53" s="13" t="s">
        <v>36</v>
      </c>
      <c r="E53" s="14">
        <f t="shared" si="5"/>
        <v>650000</v>
      </c>
      <c r="F53" s="15">
        <f t="shared" si="5"/>
        <v>600000</v>
      </c>
      <c r="G53" s="15">
        <f t="shared" si="5"/>
        <v>1250000</v>
      </c>
      <c r="H53" s="15"/>
      <c r="I53" s="15"/>
      <c r="J53" s="15"/>
      <c r="K53" s="15">
        <f t="shared" si="3"/>
        <v>-7800000</v>
      </c>
    </row>
    <row r="54" spans="1:11" ht="15.75" x14ac:dyDescent="0.25">
      <c r="A54" s="16">
        <f t="shared" si="0"/>
        <v>45</v>
      </c>
      <c r="B54" s="17">
        <f t="shared" si="1"/>
        <v>-7800000</v>
      </c>
      <c r="C54" s="12" t="s">
        <v>20</v>
      </c>
      <c r="D54" s="13" t="s">
        <v>36</v>
      </c>
      <c r="E54" s="14">
        <f t="shared" si="5"/>
        <v>650000</v>
      </c>
      <c r="F54" s="15">
        <f t="shared" si="5"/>
        <v>600000</v>
      </c>
      <c r="G54" s="15">
        <f t="shared" si="5"/>
        <v>1250000</v>
      </c>
      <c r="H54" s="15"/>
      <c r="I54" s="15"/>
      <c r="J54" s="15"/>
      <c r="K54" s="15">
        <f t="shared" si="3"/>
        <v>-8450000</v>
      </c>
    </row>
    <row r="55" spans="1:11" ht="15.75" x14ac:dyDescent="0.25">
      <c r="A55" s="16">
        <f t="shared" si="0"/>
        <v>46</v>
      </c>
      <c r="B55" s="17">
        <f t="shared" si="1"/>
        <v>-8450000</v>
      </c>
      <c r="C55" s="30" t="s">
        <v>21</v>
      </c>
      <c r="D55" s="13" t="s">
        <v>36</v>
      </c>
      <c r="E55" s="14">
        <f t="shared" si="5"/>
        <v>650000</v>
      </c>
      <c r="F55" s="15">
        <f t="shared" si="5"/>
        <v>600000</v>
      </c>
      <c r="G55" s="15">
        <f t="shared" si="5"/>
        <v>1250000</v>
      </c>
      <c r="H55" s="31"/>
      <c r="I55" s="15"/>
      <c r="J55" s="15"/>
      <c r="K55" s="15">
        <f t="shared" si="3"/>
        <v>-9100000</v>
      </c>
    </row>
    <row r="56" spans="1:11" ht="15.75" x14ac:dyDescent="0.25">
      <c r="A56" s="16">
        <f t="shared" si="0"/>
        <v>47</v>
      </c>
      <c r="B56" s="17">
        <f t="shared" si="1"/>
        <v>-9100000</v>
      </c>
      <c r="C56" s="12" t="s">
        <v>22</v>
      </c>
      <c r="D56" s="13" t="s">
        <v>36</v>
      </c>
      <c r="E56" s="14">
        <f t="shared" si="5"/>
        <v>650000</v>
      </c>
      <c r="F56" s="15">
        <f t="shared" si="5"/>
        <v>600000</v>
      </c>
      <c r="G56" s="15">
        <f t="shared" si="5"/>
        <v>1250000</v>
      </c>
      <c r="H56" s="15"/>
      <c r="I56" s="15"/>
      <c r="J56" s="15"/>
      <c r="K56" s="15">
        <f t="shared" si="3"/>
        <v>-9750000</v>
      </c>
    </row>
    <row r="57" spans="1:11" ht="15.75" x14ac:dyDescent="0.25">
      <c r="A57" s="16">
        <f t="shared" si="0"/>
        <v>48</v>
      </c>
      <c r="B57" s="17">
        <f t="shared" si="1"/>
        <v>-9750000</v>
      </c>
      <c r="E57" s="14">
        <f t="shared" si="5"/>
        <v>650000</v>
      </c>
      <c r="F57" s="15">
        <f t="shared" si="5"/>
        <v>600000</v>
      </c>
      <c r="G57" s="15">
        <f t="shared" si="5"/>
        <v>1250000</v>
      </c>
      <c r="H57" s="15"/>
      <c r="I57" s="15"/>
      <c r="J57" s="15"/>
      <c r="K57" s="15">
        <f t="shared" si="3"/>
        <v>-10400000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zoomScaleNormal="100" workbookViewId="0">
      <selection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168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169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100000000</f>
        <v>100000000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132</v>
      </c>
      <c r="B8" s="1"/>
      <c r="C8" s="1"/>
      <c r="D8" s="2">
        <v>36</v>
      </c>
      <c r="E8" s="7"/>
      <c r="F8" s="8">
        <f>+C5*C6</f>
        <v>1200000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100000000</v>
      </c>
      <c r="C10" s="12" t="s">
        <v>24</v>
      </c>
      <c r="D10" s="13" t="s">
        <v>28</v>
      </c>
      <c r="E10" s="14">
        <f>1600000-F10</f>
        <v>400000</v>
      </c>
      <c r="F10" s="18">
        <v>1200000</v>
      </c>
      <c r="G10" s="15">
        <f>+E10+F10</f>
        <v>1600000</v>
      </c>
      <c r="H10" s="15"/>
      <c r="I10" s="15"/>
      <c r="J10" s="15"/>
      <c r="K10" s="15">
        <f>B10-E10-H10-I10-J10</f>
        <v>99600000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99600000</v>
      </c>
      <c r="C11" s="12" t="s">
        <v>25</v>
      </c>
      <c r="D11" s="13" t="s">
        <v>28</v>
      </c>
      <c r="E11" s="14">
        <f t="shared" ref="E11:G26" si="2">+E10</f>
        <v>400000</v>
      </c>
      <c r="F11" s="15">
        <f t="shared" si="2"/>
        <v>1200000</v>
      </c>
      <c r="G11" s="15">
        <f t="shared" si="2"/>
        <v>1600000</v>
      </c>
      <c r="H11" s="15"/>
      <c r="I11" s="15"/>
      <c r="J11" s="15"/>
      <c r="K11" s="15">
        <f t="shared" ref="K11:K57" si="3">B11-E11-H11-I11-J11</f>
        <v>99200000</v>
      </c>
    </row>
    <row r="12" spans="1:11" ht="15.75" customHeight="1" x14ac:dyDescent="0.25">
      <c r="A12" s="16">
        <f t="shared" si="0"/>
        <v>3</v>
      </c>
      <c r="B12" s="17">
        <f t="shared" si="1"/>
        <v>99200000</v>
      </c>
      <c r="C12" s="12" t="s">
        <v>26</v>
      </c>
      <c r="D12" s="13" t="s">
        <v>28</v>
      </c>
      <c r="E12" s="14">
        <f t="shared" si="2"/>
        <v>400000</v>
      </c>
      <c r="F12" s="15">
        <f t="shared" si="2"/>
        <v>1200000</v>
      </c>
      <c r="G12" s="15">
        <f t="shared" si="2"/>
        <v>1600000</v>
      </c>
      <c r="H12" s="15"/>
      <c r="I12" s="15"/>
      <c r="J12" s="15"/>
      <c r="K12" s="15">
        <f t="shared" si="3"/>
        <v>98800000</v>
      </c>
    </row>
    <row r="13" spans="1:11" ht="15.75" customHeight="1" x14ac:dyDescent="0.25">
      <c r="A13" s="16">
        <f t="shared" si="0"/>
        <v>4</v>
      </c>
      <c r="B13" s="17">
        <f t="shared" si="1"/>
        <v>98800000</v>
      </c>
      <c r="C13" s="12" t="s">
        <v>16</v>
      </c>
      <c r="D13" s="13" t="s">
        <v>28</v>
      </c>
      <c r="E13" s="14">
        <f t="shared" si="2"/>
        <v>400000</v>
      </c>
      <c r="F13" s="15">
        <f t="shared" si="2"/>
        <v>1200000</v>
      </c>
      <c r="G13" s="15">
        <f t="shared" si="2"/>
        <v>1600000</v>
      </c>
      <c r="H13" s="15"/>
      <c r="I13" s="15"/>
      <c r="J13" s="15">
        <v>10000000</v>
      </c>
      <c r="K13" s="15">
        <f t="shared" si="3"/>
        <v>88400000</v>
      </c>
    </row>
    <row r="14" spans="1:11" ht="15.75" customHeight="1" x14ac:dyDescent="0.25">
      <c r="A14" s="16">
        <f t="shared" si="0"/>
        <v>5</v>
      </c>
      <c r="B14" s="17">
        <f t="shared" si="1"/>
        <v>88400000</v>
      </c>
      <c r="C14" s="12" t="s">
        <v>17</v>
      </c>
      <c r="D14" s="13" t="s">
        <v>29</v>
      </c>
      <c r="E14" s="14">
        <f t="shared" si="2"/>
        <v>400000</v>
      </c>
      <c r="F14" s="15">
        <f t="shared" si="2"/>
        <v>1200000</v>
      </c>
      <c r="G14" s="15">
        <f t="shared" si="2"/>
        <v>1600000</v>
      </c>
      <c r="H14" s="15"/>
      <c r="I14" s="15"/>
      <c r="J14" s="15"/>
      <c r="K14" s="15">
        <f t="shared" si="3"/>
        <v>88000000</v>
      </c>
    </row>
    <row r="15" spans="1:11" ht="15.75" customHeight="1" x14ac:dyDescent="0.25">
      <c r="A15" s="16">
        <f t="shared" si="0"/>
        <v>6</v>
      </c>
      <c r="B15" s="17">
        <f t="shared" si="1"/>
        <v>88000000</v>
      </c>
      <c r="C15" s="12" t="s">
        <v>18</v>
      </c>
      <c r="D15" s="13" t="s">
        <v>29</v>
      </c>
      <c r="E15" s="14">
        <f t="shared" si="2"/>
        <v>400000</v>
      </c>
      <c r="F15" s="15">
        <f t="shared" si="2"/>
        <v>1200000</v>
      </c>
      <c r="G15" s="15">
        <f t="shared" si="2"/>
        <v>1600000</v>
      </c>
      <c r="H15" s="15"/>
      <c r="I15" s="15"/>
      <c r="J15" s="15"/>
      <c r="K15" s="15">
        <f t="shared" si="3"/>
        <v>87600000</v>
      </c>
    </row>
    <row r="16" spans="1:11" ht="15.75" customHeight="1" x14ac:dyDescent="0.25">
      <c r="A16" s="16">
        <f t="shared" si="0"/>
        <v>7</v>
      </c>
      <c r="B16" s="17">
        <f t="shared" si="1"/>
        <v>87600000</v>
      </c>
      <c r="C16" s="12" t="s">
        <v>27</v>
      </c>
      <c r="D16" s="13" t="s">
        <v>29</v>
      </c>
      <c r="E16" s="14">
        <f t="shared" si="2"/>
        <v>400000</v>
      </c>
      <c r="F16" s="15">
        <f t="shared" si="2"/>
        <v>1200000</v>
      </c>
      <c r="G16" s="15">
        <f t="shared" si="2"/>
        <v>1600000</v>
      </c>
      <c r="H16" s="15"/>
      <c r="I16" s="15"/>
      <c r="J16" s="15"/>
      <c r="K16" s="15">
        <f t="shared" si="3"/>
        <v>87200000</v>
      </c>
    </row>
    <row r="17" spans="1:11" ht="15.75" customHeight="1" x14ac:dyDescent="0.25">
      <c r="A17" s="16">
        <f t="shared" si="0"/>
        <v>8</v>
      </c>
      <c r="B17" s="17">
        <f t="shared" si="1"/>
        <v>87200000</v>
      </c>
      <c r="C17" s="12" t="s">
        <v>19</v>
      </c>
      <c r="D17" s="13" t="s">
        <v>29</v>
      </c>
      <c r="E17" s="14">
        <f t="shared" si="2"/>
        <v>400000</v>
      </c>
      <c r="F17" s="15">
        <f t="shared" si="2"/>
        <v>1200000</v>
      </c>
      <c r="G17" s="15">
        <f t="shared" si="2"/>
        <v>1600000</v>
      </c>
      <c r="H17" s="15">
        <v>10000000</v>
      </c>
      <c r="I17" s="15"/>
      <c r="J17" s="15"/>
      <c r="K17" s="15">
        <f t="shared" si="3"/>
        <v>76800000</v>
      </c>
    </row>
    <row r="18" spans="1:11" ht="15.75" customHeight="1" x14ac:dyDescent="0.25">
      <c r="A18" s="16">
        <f t="shared" si="0"/>
        <v>9</v>
      </c>
      <c r="B18" s="17">
        <f t="shared" si="1"/>
        <v>76800000</v>
      </c>
      <c r="C18" s="12" t="s">
        <v>20</v>
      </c>
      <c r="D18" s="13" t="s">
        <v>29</v>
      </c>
      <c r="E18" s="14">
        <f t="shared" si="2"/>
        <v>400000</v>
      </c>
      <c r="F18" s="15">
        <f t="shared" si="2"/>
        <v>1200000</v>
      </c>
      <c r="G18" s="15">
        <f t="shared" si="2"/>
        <v>1600000</v>
      </c>
      <c r="H18" s="15"/>
      <c r="I18" s="15">
        <v>10000000</v>
      </c>
      <c r="J18" s="15"/>
      <c r="K18" s="15">
        <f t="shared" si="3"/>
        <v>66400000</v>
      </c>
    </row>
    <row r="19" spans="1:11" ht="15.75" customHeight="1" x14ac:dyDescent="0.25">
      <c r="A19" s="16">
        <f t="shared" si="0"/>
        <v>10</v>
      </c>
      <c r="B19" s="17">
        <f t="shared" si="1"/>
        <v>66400000</v>
      </c>
      <c r="C19" s="12" t="s">
        <v>21</v>
      </c>
      <c r="D19" s="13" t="s">
        <v>29</v>
      </c>
      <c r="E19" s="14">
        <f t="shared" si="2"/>
        <v>400000</v>
      </c>
      <c r="F19" s="15">
        <f t="shared" si="2"/>
        <v>1200000</v>
      </c>
      <c r="G19" s="15">
        <f t="shared" si="2"/>
        <v>1600000</v>
      </c>
      <c r="H19" s="31"/>
      <c r="I19" s="15"/>
      <c r="J19" s="15"/>
      <c r="K19" s="15">
        <f t="shared" si="3"/>
        <v>66000000</v>
      </c>
    </row>
    <row r="20" spans="1:11" ht="15.75" customHeight="1" x14ac:dyDescent="0.25">
      <c r="A20" s="16">
        <f t="shared" si="0"/>
        <v>11</v>
      </c>
      <c r="B20" s="17">
        <f t="shared" si="1"/>
        <v>66000000</v>
      </c>
      <c r="C20" s="30" t="s">
        <v>22</v>
      </c>
      <c r="D20" s="41" t="s">
        <v>29</v>
      </c>
      <c r="E20" s="14">
        <f t="shared" si="2"/>
        <v>400000</v>
      </c>
      <c r="F20" s="15">
        <f t="shared" si="2"/>
        <v>1200000</v>
      </c>
      <c r="G20" s="15">
        <f t="shared" si="2"/>
        <v>1600000</v>
      </c>
      <c r="H20" s="15"/>
      <c r="I20" s="15"/>
      <c r="J20" s="15"/>
      <c r="K20" s="15">
        <f t="shared" si="3"/>
        <v>65600000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65600000</v>
      </c>
      <c r="C21" s="12" t="s">
        <v>23</v>
      </c>
      <c r="D21" s="13" t="s">
        <v>29</v>
      </c>
      <c r="E21" s="14">
        <f t="shared" si="2"/>
        <v>400000</v>
      </c>
      <c r="F21" s="32">
        <f t="shared" si="2"/>
        <v>1200000</v>
      </c>
      <c r="G21" s="32">
        <f t="shared" si="2"/>
        <v>1600000</v>
      </c>
      <c r="H21" s="32"/>
      <c r="I21" s="32"/>
      <c r="J21" s="32"/>
      <c r="K21" s="15">
        <f t="shared" si="3"/>
        <v>65200000</v>
      </c>
    </row>
    <row r="22" spans="1:11" ht="15.75" customHeight="1" x14ac:dyDescent="0.25">
      <c r="A22" s="16">
        <f t="shared" si="0"/>
        <v>13</v>
      </c>
      <c r="B22" s="17">
        <f t="shared" si="1"/>
        <v>65200000</v>
      </c>
      <c r="C22" s="12" t="s">
        <v>24</v>
      </c>
      <c r="D22" s="13" t="s">
        <v>29</v>
      </c>
      <c r="E22" s="14">
        <f t="shared" si="2"/>
        <v>400000</v>
      </c>
      <c r="F22" s="15">
        <f t="shared" si="2"/>
        <v>1200000</v>
      </c>
      <c r="G22" s="15">
        <f t="shared" si="2"/>
        <v>1600000</v>
      </c>
      <c r="H22" s="15"/>
      <c r="I22" s="15"/>
      <c r="J22" s="15"/>
      <c r="K22" s="15">
        <f t="shared" si="3"/>
        <v>64800000</v>
      </c>
    </row>
    <row r="23" spans="1:11" ht="15.75" customHeight="1" x14ac:dyDescent="0.25">
      <c r="A23" s="16">
        <f t="shared" si="0"/>
        <v>14</v>
      </c>
      <c r="B23" s="17">
        <f t="shared" si="1"/>
        <v>64800000</v>
      </c>
      <c r="C23" s="35" t="s">
        <v>25</v>
      </c>
      <c r="D23" s="36" t="s">
        <v>29</v>
      </c>
      <c r="E23" s="14">
        <f t="shared" si="2"/>
        <v>400000</v>
      </c>
      <c r="F23" s="15">
        <f t="shared" si="2"/>
        <v>1200000</v>
      </c>
      <c r="G23" s="15">
        <f t="shared" si="2"/>
        <v>1600000</v>
      </c>
      <c r="H23" s="15"/>
      <c r="I23" s="15"/>
      <c r="J23" s="15"/>
      <c r="K23" s="15">
        <f t="shared" si="3"/>
        <v>64400000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64400000</v>
      </c>
      <c r="C24" s="12" t="s">
        <v>26</v>
      </c>
      <c r="D24" s="13" t="s">
        <v>29</v>
      </c>
      <c r="E24" s="14">
        <f t="shared" si="2"/>
        <v>400000</v>
      </c>
      <c r="F24" s="37">
        <f t="shared" si="2"/>
        <v>1200000</v>
      </c>
      <c r="G24" s="37">
        <f t="shared" si="2"/>
        <v>1600000</v>
      </c>
      <c r="H24" s="37"/>
      <c r="I24" s="37"/>
      <c r="J24" s="37"/>
      <c r="K24" s="15">
        <f t="shared" si="3"/>
        <v>64000000</v>
      </c>
    </row>
    <row r="25" spans="1:11" ht="15.75" customHeight="1" x14ac:dyDescent="0.25">
      <c r="A25" s="16">
        <f t="shared" si="0"/>
        <v>16</v>
      </c>
      <c r="B25" s="17">
        <f t="shared" si="1"/>
        <v>64000000</v>
      </c>
      <c r="C25" s="12" t="s">
        <v>16</v>
      </c>
      <c r="D25" s="13" t="s">
        <v>29</v>
      </c>
      <c r="E25" s="14">
        <f t="shared" si="2"/>
        <v>400000</v>
      </c>
      <c r="F25" s="15">
        <f t="shared" si="2"/>
        <v>1200000</v>
      </c>
      <c r="G25" s="15">
        <f t="shared" si="2"/>
        <v>1600000</v>
      </c>
      <c r="H25" s="15"/>
      <c r="I25" s="15"/>
      <c r="J25" s="15">
        <v>10000000</v>
      </c>
      <c r="K25" s="15">
        <f t="shared" si="3"/>
        <v>53600000</v>
      </c>
    </row>
    <row r="26" spans="1:11" ht="15.75" customHeight="1" x14ac:dyDescent="0.25">
      <c r="A26" s="16">
        <f t="shared" si="0"/>
        <v>17</v>
      </c>
      <c r="B26" s="17">
        <f t="shared" si="1"/>
        <v>53600000</v>
      </c>
      <c r="C26" s="12" t="s">
        <v>17</v>
      </c>
      <c r="D26" s="13" t="s">
        <v>30</v>
      </c>
      <c r="E26" s="14">
        <f t="shared" si="2"/>
        <v>400000</v>
      </c>
      <c r="F26" s="15">
        <f t="shared" si="2"/>
        <v>1200000</v>
      </c>
      <c r="G26" s="15">
        <f t="shared" si="2"/>
        <v>1600000</v>
      </c>
      <c r="H26" s="15"/>
      <c r="I26" s="15"/>
      <c r="J26" s="15"/>
      <c r="K26" s="15">
        <f t="shared" si="3"/>
        <v>53200000</v>
      </c>
    </row>
    <row r="27" spans="1:11" ht="15.75" customHeight="1" x14ac:dyDescent="0.25">
      <c r="A27" s="16">
        <f t="shared" si="0"/>
        <v>18</v>
      </c>
      <c r="B27" s="17">
        <f t="shared" si="1"/>
        <v>53200000</v>
      </c>
      <c r="C27" s="12" t="s">
        <v>18</v>
      </c>
      <c r="D27" s="13" t="s">
        <v>30</v>
      </c>
      <c r="E27" s="14">
        <f t="shared" ref="E27:G42" si="4">+E26</f>
        <v>400000</v>
      </c>
      <c r="F27" s="15">
        <f t="shared" si="4"/>
        <v>1200000</v>
      </c>
      <c r="G27" s="15">
        <f t="shared" si="4"/>
        <v>1600000</v>
      </c>
      <c r="H27" s="15"/>
      <c r="I27" s="15"/>
      <c r="J27" s="15"/>
      <c r="K27" s="15">
        <f t="shared" si="3"/>
        <v>52800000</v>
      </c>
    </row>
    <row r="28" spans="1:11" ht="15.75" customHeight="1" x14ac:dyDescent="0.25">
      <c r="A28" s="16">
        <f t="shared" si="0"/>
        <v>19</v>
      </c>
      <c r="B28" s="17">
        <f t="shared" si="1"/>
        <v>52800000</v>
      </c>
      <c r="C28" s="12" t="s">
        <v>27</v>
      </c>
      <c r="D28" s="13" t="s">
        <v>30</v>
      </c>
      <c r="E28" s="14">
        <f t="shared" si="4"/>
        <v>400000</v>
      </c>
      <c r="F28" s="15">
        <f t="shared" si="4"/>
        <v>1200000</v>
      </c>
      <c r="G28" s="15">
        <f t="shared" si="4"/>
        <v>1600000</v>
      </c>
      <c r="H28" s="15"/>
      <c r="I28" s="15"/>
      <c r="J28" s="15"/>
      <c r="K28" s="15">
        <f t="shared" si="3"/>
        <v>52400000</v>
      </c>
    </row>
    <row r="29" spans="1:11" ht="15.75" customHeight="1" x14ac:dyDescent="0.25">
      <c r="A29" s="16">
        <f t="shared" si="0"/>
        <v>20</v>
      </c>
      <c r="B29" s="17">
        <f t="shared" si="1"/>
        <v>52400000</v>
      </c>
      <c r="C29" s="12" t="s">
        <v>19</v>
      </c>
      <c r="D29" s="13" t="s">
        <v>30</v>
      </c>
      <c r="E29" s="14">
        <f t="shared" si="4"/>
        <v>400000</v>
      </c>
      <c r="F29" s="15">
        <f t="shared" si="4"/>
        <v>1200000</v>
      </c>
      <c r="G29" s="15">
        <f t="shared" si="4"/>
        <v>1600000</v>
      </c>
      <c r="H29" s="15">
        <v>10000000</v>
      </c>
      <c r="I29" s="15"/>
      <c r="J29" s="15"/>
      <c r="K29" s="15">
        <f t="shared" si="3"/>
        <v>42000000</v>
      </c>
    </row>
    <row r="30" spans="1:11" ht="15.75" customHeight="1" x14ac:dyDescent="0.25">
      <c r="A30" s="16">
        <f t="shared" si="0"/>
        <v>21</v>
      </c>
      <c r="B30" s="17">
        <f t="shared" si="1"/>
        <v>42000000</v>
      </c>
      <c r="C30" s="12" t="s">
        <v>20</v>
      </c>
      <c r="D30" s="13" t="s">
        <v>30</v>
      </c>
      <c r="E30" s="14">
        <f t="shared" si="4"/>
        <v>400000</v>
      </c>
      <c r="F30" s="15">
        <f t="shared" si="4"/>
        <v>1200000</v>
      </c>
      <c r="G30" s="15">
        <f t="shared" si="4"/>
        <v>1600000</v>
      </c>
      <c r="H30" s="15"/>
      <c r="I30" s="15">
        <v>10000000</v>
      </c>
      <c r="J30" s="15"/>
      <c r="K30" s="15">
        <f t="shared" si="3"/>
        <v>31600000</v>
      </c>
    </row>
    <row r="31" spans="1:11" ht="15.75" customHeight="1" x14ac:dyDescent="0.25">
      <c r="A31" s="16">
        <f t="shared" si="0"/>
        <v>22</v>
      </c>
      <c r="B31" s="17">
        <f t="shared" si="1"/>
        <v>31600000</v>
      </c>
      <c r="C31" s="12" t="s">
        <v>21</v>
      </c>
      <c r="D31" s="13" t="s">
        <v>30</v>
      </c>
      <c r="E31" s="14">
        <f t="shared" si="4"/>
        <v>400000</v>
      </c>
      <c r="F31" s="15">
        <f t="shared" si="4"/>
        <v>1200000</v>
      </c>
      <c r="G31" s="15">
        <f t="shared" si="4"/>
        <v>1600000</v>
      </c>
      <c r="H31" s="31"/>
      <c r="I31" s="15"/>
      <c r="J31" s="15"/>
      <c r="K31" s="15">
        <f t="shared" si="3"/>
        <v>31200000</v>
      </c>
    </row>
    <row r="32" spans="1:11" ht="15.75" customHeight="1" x14ac:dyDescent="0.25">
      <c r="A32" s="16">
        <f t="shared" si="0"/>
        <v>23</v>
      </c>
      <c r="B32" s="17">
        <f t="shared" si="1"/>
        <v>31200000</v>
      </c>
      <c r="C32" s="12" t="s">
        <v>22</v>
      </c>
      <c r="D32" s="13" t="s">
        <v>30</v>
      </c>
      <c r="E32" s="14">
        <f t="shared" si="4"/>
        <v>400000</v>
      </c>
      <c r="F32" s="15">
        <f t="shared" si="4"/>
        <v>1200000</v>
      </c>
      <c r="G32" s="15">
        <f t="shared" si="4"/>
        <v>1600000</v>
      </c>
      <c r="H32" s="15"/>
      <c r="I32" s="15"/>
      <c r="J32" s="15"/>
      <c r="K32" s="15">
        <f t="shared" si="3"/>
        <v>30800000</v>
      </c>
    </row>
    <row r="33" spans="1:11" ht="15.75" customHeight="1" x14ac:dyDescent="0.25">
      <c r="A33" s="16">
        <f t="shared" si="0"/>
        <v>24</v>
      </c>
      <c r="B33" s="17">
        <f t="shared" si="1"/>
        <v>30800000</v>
      </c>
      <c r="C33" s="12" t="s">
        <v>23</v>
      </c>
      <c r="D33" s="13" t="s">
        <v>30</v>
      </c>
      <c r="E33" s="14">
        <f t="shared" si="4"/>
        <v>400000</v>
      </c>
      <c r="F33" s="15">
        <f t="shared" si="4"/>
        <v>1200000</v>
      </c>
      <c r="G33" s="15">
        <f t="shared" si="4"/>
        <v>1600000</v>
      </c>
      <c r="H33" s="15"/>
      <c r="I33" s="15"/>
      <c r="J33" s="15"/>
      <c r="K33" s="15">
        <f t="shared" si="3"/>
        <v>30400000</v>
      </c>
    </row>
    <row r="34" spans="1:11" ht="15.75" customHeight="1" x14ac:dyDescent="0.25">
      <c r="A34" s="16">
        <f t="shared" si="0"/>
        <v>25</v>
      </c>
      <c r="B34" s="17">
        <f t="shared" si="1"/>
        <v>30400000</v>
      </c>
      <c r="C34" s="12" t="s">
        <v>24</v>
      </c>
      <c r="D34" s="13" t="s">
        <v>30</v>
      </c>
      <c r="E34" s="14">
        <f t="shared" si="4"/>
        <v>400000</v>
      </c>
      <c r="F34" s="15">
        <f t="shared" si="4"/>
        <v>1200000</v>
      </c>
      <c r="G34" s="15">
        <f t="shared" si="4"/>
        <v>1600000</v>
      </c>
      <c r="H34" s="15"/>
      <c r="I34" s="15"/>
      <c r="J34" s="15"/>
      <c r="K34" s="15">
        <f t="shared" si="3"/>
        <v>30000000</v>
      </c>
    </row>
    <row r="35" spans="1:11" ht="15.75" customHeight="1" x14ac:dyDescent="0.25">
      <c r="A35" s="16">
        <f t="shared" si="0"/>
        <v>26</v>
      </c>
      <c r="B35" s="17">
        <f t="shared" si="1"/>
        <v>30000000</v>
      </c>
      <c r="C35" s="12" t="s">
        <v>25</v>
      </c>
      <c r="D35" s="13" t="s">
        <v>30</v>
      </c>
      <c r="E35" s="14">
        <f t="shared" si="4"/>
        <v>400000</v>
      </c>
      <c r="F35" s="15">
        <f t="shared" si="4"/>
        <v>1200000</v>
      </c>
      <c r="G35" s="15">
        <f t="shared" si="4"/>
        <v>1600000</v>
      </c>
      <c r="H35" s="15"/>
      <c r="I35" s="15"/>
      <c r="J35" s="15"/>
      <c r="K35" s="15">
        <f t="shared" si="3"/>
        <v>29600000</v>
      </c>
    </row>
    <row r="36" spans="1:11" ht="15.75" customHeight="1" x14ac:dyDescent="0.25">
      <c r="A36" s="16">
        <f t="shared" si="0"/>
        <v>27</v>
      </c>
      <c r="B36" s="17">
        <f t="shared" si="1"/>
        <v>29600000</v>
      </c>
      <c r="C36" s="12" t="s">
        <v>26</v>
      </c>
      <c r="D36" s="13" t="s">
        <v>30</v>
      </c>
      <c r="E36" s="14">
        <f t="shared" si="4"/>
        <v>400000</v>
      </c>
      <c r="F36" s="15">
        <f t="shared" si="4"/>
        <v>1200000</v>
      </c>
      <c r="G36" s="15">
        <f t="shared" si="4"/>
        <v>1600000</v>
      </c>
      <c r="H36" s="15"/>
      <c r="I36" s="15"/>
      <c r="J36" s="15"/>
      <c r="K36" s="15">
        <f t="shared" si="3"/>
        <v>29200000</v>
      </c>
    </row>
    <row r="37" spans="1:11" ht="15.75" customHeight="1" x14ac:dyDescent="0.25">
      <c r="A37" s="16">
        <f t="shared" si="0"/>
        <v>28</v>
      </c>
      <c r="B37" s="17">
        <f t="shared" si="1"/>
        <v>29200000</v>
      </c>
      <c r="C37" s="12" t="s">
        <v>16</v>
      </c>
      <c r="D37" s="13" t="s">
        <v>30</v>
      </c>
      <c r="E37" s="14">
        <f t="shared" si="4"/>
        <v>400000</v>
      </c>
      <c r="F37" s="15">
        <f t="shared" si="4"/>
        <v>1200000</v>
      </c>
      <c r="G37" s="15">
        <f t="shared" si="4"/>
        <v>1600000</v>
      </c>
      <c r="H37" s="15"/>
      <c r="I37" s="15"/>
      <c r="J37" s="15">
        <v>10000000</v>
      </c>
      <c r="K37" s="15">
        <f t="shared" si="3"/>
        <v>18800000</v>
      </c>
    </row>
    <row r="38" spans="1:11" ht="15.75" customHeight="1" x14ac:dyDescent="0.25">
      <c r="A38" s="16">
        <f t="shared" si="0"/>
        <v>29</v>
      </c>
      <c r="B38" s="17">
        <f t="shared" si="1"/>
        <v>18800000</v>
      </c>
      <c r="C38" s="12" t="s">
        <v>17</v>
      </c>
      <c r="D38" s="13" t="s">
        <v>31</v>
      </c>
      <c r="E38" s="14">
        <f t="shared" si="4"/>
        <v>400000</v>
      </c>
      <c r="F38" s="15">
        <f t="shared" si="4"/>
        <v>1200000</v>
      </c>
      <c r="G38" s="15">
        <f t="shared" si="4"/>
        <v>1600000</v>
      </c>
      <c r="H38" s="15"/>
      <c r="I38" s="15"/>
      <c r="J38" s="15"/>
      <c r="K38" s="15">
        <f t="shared" si="3"/>
        <v>18400000</v>
      </c>
    </row>
    <row r="39" spans="1:11" ht="15.75" customHeight="1" x14ac:dyDescent="0.25">
      <c r="A39" s="16">
        <f t="shared" si="0"/>
        <v>30</v>
      </c>
      <c r="B39" s="17">
        <f t="shared" si="1"/>
        <v>18400000</v>
      </c>
      <c r="C39" s="12" t="s">
        <v>18</v>
      </c>
      <c r="D39" s="13" t="s">
        <v>31</v>
      </c>
      <c r="E39" s="14">
        <f t="shared" si="4"/>
        <v>400000</v>
      </c>
      <c r="F39" s="15">
        <f t="shared" si="4"/>
        <v>1200000</v>
      </c>
      <c r="G39" s="15">
        <f t="shared" si="4"/>
        <v>1600000</v>
      </c>
      <c r="H39" s="15"/>
      <c r="I39" s="15"/>
      <c r="J39" s="15"/>
      <c r="K39" s="15">
        <f t="shared" si="3"/>
        <v>18000000</v>
      </c>
    </row>
    <row r="40" spans="1:11" ht="15.75" customHeight="1" x14ac:dyDescent="0.25">
      <c r="A40" s="16">
        <f t="shared" si="0"/>
        <v>31</v>
      </c>
      <c r="B40" s="17">
        <f t="shared" si="1"/>
        <v>18000000</v>
      </c>
      <c r="C40" s="12" t="s">
        <v>27</v>
      </c>
      <c r="D40" s="13" t="s">
        <v>31</v>
      </c>
      <c r="E40" s="14">
        <f t="shared" si="4"/>
        <v>400000</v>
      </c>
      <c r="F40" s="15">
        <f t="shared" si="4"/>
        <v>1200000</v>
      </c>
      <c r="G40" s="15">
        <f t="shared" si="4"/>
        <v>1600000</v>
      </c>
      <c r="H40" s="15"/>
      <c r="I40" s="15"/>
      <c r="J40" s="15"/>
      <c r="K40" s="15">
        <f t="shared" si="3"/>
        <v>17600000</v>
      </c>
    </row>
    <row r="41" spans="1:11" ht="15.75" customHeight="1" x14ac:dyDescent="0.25">
      <c r="A41" s="16">
        <f t="shared" si="0"/>
        <v>32</v>
      </c>
      <c r="B41" s="17">
        <f t="shared" si="1"/>
        <v>17600000</v>
      </c>
      <c r="C41" s="12" t="s">
        <v>19</v>
      </c>
      <c r="D41" s="13" t="s">
        <v>31</v>
      </c>
      <c r="E41" s="14">
        <f t="shared" si="4"/>
        <v>400000</v>
      </c>
      <c r="F41" s="15">
        <f t="shared" si="4"/>
        <v>1200000</v>
      </c>
      <c r="G41" s="15">
        <f t="shared" si="4"/>
        <v>1600000</v>
      </c>
      <c r="H41" s="15">
        <v>10000000</v>
      </c>
      <c r="I41" s="15"/>
      <c r="J41" s="15"/>
      <c r="K41" s="15">
        <f t="shared" si="3"/>
        <v>7200000</v>
      </c>
    </row>
    <row r="42" spans="1:11" ht="15.75" customHeight="1" x14ac:dyDescent="0.25">
      <c r="A42" s="16">
        <f t="shared" si="0"/>
        <v>33</v>
      </c>
      <c r="B42" s="17">
        <f t="shared" si="1"/>
        <v>7200000</v>
      </c>
      <c r="C42" s="12" t="s">
        <v>20</v>
      </c>
      <c r="D42" s="13" t="s">
        <v>31</v>
      </c>
      <c r="E42" s="14">
        <f t="shared" si="4"/>
        <v>400000</v>
      </c>
      <c r="F42" s="15">
        <f t="shared" si="4"/>
        <v>1200000</v>
      </c>
      <c r="G42" s="15">
        <f t="shared" si="4"/>
        <v>1600000</v>
      </c>
      <c r="H42" s="15"/>
      <c r="I42" s="15">
        <f>10000000-3200000</f>
        <v>6800000</v>
      </c>
      <c r="J42" s="15"/>
      <c r="K42" s="15">
        <f t="shared" si="3"/>
        <v>0</v>
      </c>
    </row>
    <row r="43" spans="1:11" ht="15.75" customHeight="1" x14ac:dyDescent="0.25">
      <c r="A43" s="16">
        <f t="shared" si="0"/>
        <v>34</v>
      </c>
      <c r="B43" s="17">
        <f t="shared" si="1"/>
        <v>0</v>
      </c>
      <c r="C43" s="30" t="s">
        <v>21</v>
      </c>
      <c r="D43" s="13" t="s">
        <v>31</v>
      </c>
      <c r="E43" s="14">
        <f t="shared" ref="E43:G57" si="5">+E42</f>
        <v>400000</v>
      </c>
      <c r="F43" s="15">
        <f t="shared" si="5"/>
        <v>1200000</v>
      </c>
      <c r="G43" s="15">
        <f t="shared" si="5"/>
        <v>1600000</v>
      </c>
      <c r="H43" s="31"/>
      <c r="I43" s="15"/>
      <c r="J43" s="15"/>
      <c r="K43" s="15">
        <f t="shared" si="3"/>
        <v>-400000</v>
      </c>
    </row>
    <row r="44" spans="1:11" ht="15.75" customHeight="1" x14ac:dyDescent="0.25">
      <c r="A44" s="16">
        <f t="shared" si="0"/>
        <v>35</v>
      </c>
      <c r="B44" s="17">
        <f t="shared" si="1"/>
        <v>-400000</v>
      </c>
      <c r="C44" s="35" t="s">
        <v>22</v>
      </c>
      <c r="D44" s="36" t="s">
        <v>31</v>
      </c>
      <c r="E44" s="14">
        <f t="shared" si="5"/>
        <v>400000</v>
      </c>
      <c r="F44" s="15">
        <f t="shared" si="5"/>
        <v>1200000</v>
      </c>
      <c r="G44" s="15">
        <f t="shared" si="5"/>
        <v>1600000</v>
      </c>
      <c r="H44" s="15"/>
      <c r="I44" s="15"/>
      <c r="J44" s="15"/>
      <c r="K44" s="15">
        <f t="shared" si="3"/>
        <v>-800000</v>
      </c>
    </row>
    <row r="45" spans="1:11" s="38" customFormat="1" ht="15.75" customHeight="1" x14ac:dyDescent="0.25">
      <c r="A45" s="33">
        <f t="shared" si="0"/>
        <v>36</v>
      </c>
      <c r="B45" s="34">
        <f t="shared" si="1"/>
        <v>-800000</v>
      </c>
      <c r="C45" s="12" t="s">
        <v>23</v>
      </c>
      <c r="D45" s="13" t="s">
        <v>31</v>
      </c>
      <c r="E45" s="14">
        <f t="shared" si="5"/>
        <v>400000</v>
      </c>
      <c r="F45" s="37">
        <f t="shared" si="5"/>
        <v>1200000</v>
      </c>
      <c r="G45" s="37">
        <f t="shared" si="5"/>
        <v>1600000</v>
      </c>
      <c r="H45" s="37"/>
      <c r="I45" s="37"/>
      <c r="J45" s="37"/>
      <c r="K45" s="15">
        <f t="shared" si="3"/>
        <v>-1200000</v>
      </c>
    </row>
    <row r="46" spans="1:11" ht="15.75" x14ac:dyDescent="0.25">
      <c r="A46" s="16">
        <f t="shared" si="0"/>
        <v>37</v>
      </c>
      <c r="B46" s="17">
        <f t="shared" si="1"/>
        <v>-1200000</v>
      </c>
      <c r="C46" s="12" t="s">
        <v>24</v>
      </c>
      <c r="D46" s="13" t="s">
        <v>31</v>
      </c>
      <c r="E46" s="14">
        <f t="shared" si="5"/>
        <v>400000</v>
      </c>
      <c r="F46" s="15">
        <f t="shared" si="5"/>
        <v>1200000</v>
      </c>
      <c r="G46" s="15">
        <f t="shared" si="5"/>
        <v>1600000</v>
      </c>
      <c r="H46" s="15"/>
      <c r="I46" s="15"/>
      <c r="J46" s="15"/>
      <c r="K46" s="15">
        <f t="shared" si="3"/>
        <v>-1600000</v>
      </c>
    </row>
    <row r="47" spans="1:11" ht="15.75" x14ac:dyDescent="0.25">
      <c r="A47" s="16">
        <f t="shared" si="0"/>
        <v>38</v>
      </c>
      <c r="B47" s="17">
        <f t="shared" si="1"/>
        <v>-1600000</v>
      </c>
      <c r="C47" s="12" t="s">
        <v>25</v>
      </c>
      <c r="D47" s="13" t="s">
        <v>31</v>
      </c>
      <c r="E47" s="14">
        <f t="shared" si="5"/>
        <v>400000</v>
      </c>
      <c r="F47" s="15">
        <f t="shared" si="5"/>
        <v>1200000</v>
      </c>
      <c r="G47" s="15">
        <f t="shared" si="5"/>
        <v>1600000</v>
      </c>
      <c r="H47" s="15"/>
      <c r="I47" s="15"/>
      <c r="J47" s="15"/>
      <c r="K47" s="15">
        <f t="shared" si="3"/>
        <v>-2000000</v>
      </c>
    </row>
    <row r="48" spans="1:11" ht="15.75" x14ac:dyDescent="0.25">
      <c r="A48" s="16">
        <f t="shared" si="0"/>
        <v>39</v>
      </c>
      <c r="B48" s="17">
        <f t="shared" si="1"/>
        <v>-2000000</v>
      </c>
      <c r="C48" s="12" t="s">
        <v>26</v>
      </c>
      <c r="D48" s="13" t="s">
        <v>31</v>
      </c>
      <c r="E48" s="14">
        <f t="shared" si="5"/>
        <v>400000</v>
      </c>
      <c r="F48" s="15">
        <f t="shared" si="5"/>
        <v>1200000</v>
      </c>
      <c r="G48" s="15">
        <f t="shared" si="5"/>
        <v>1600000</v>
      </c>
      <c r="H48" s="15"/>
      <c r="I48" s="15"/>
      <c r="J48" s="15"/>
      <c r="K48" s="15">
        <f t="shared" si="3"/>
        <v>-2400000</v>
      </c>
    </row>
    <row r="49" spans="1:11" ht="15.75" x14ac:dyDescent="0.25">
      <c r="A49" s="16">
        <f t="shared" si="0"/>
        <v>40</v>
      </c>
      <c r="B49" s="17">
        <f t="shared" si="1"/>
        <v>-2400000</v>
      </c>
      <c r="C49" s="12" t="s">
        <v>16</v>
      </c>
      <c r="D49" s="13" t="s">
        <v>31</v>
      </c>
      <c r="E49" s="14">
        <f t="shared" si="5"/>
        <v>400000</v>
      </c>
      <c r="F49" s="15">
        <f t="shared" si="5"/>
        <v>1200000</v>
      </c>
      <c r="G49" s="15">
        <f t="shared" si="5"/>
        <v>1600000</v>
      </c>
      <c r="H49" s="15"/>
      <c r="I49" s="15"/>
      <c r="J49" s="15">
        <v>10000000</v>
      </c>
      <c r="K49" s="15">
        <f t="shared" si="3"/>
        <v>-12800000</v>
      </c>
    </row>
    <row r="50" spans="1:11" ht="15.75" x14ac:dyDescent="0.25">
      <c r="A50" s="16">
        <f t="shared" si="0"/>
        <v>41</v>
      </c>
      <c r="B50" s="17">
        <f t="shared" si="1"/>
        <v>-12800000</v>
      </c>
      <c r="C50" s="12" t="s">
        <v>17</v>
      </c>
      <c r="D50" s="13" t="s">
        <v>36</v>
      </c>
      <c r="E50" s="14">
        <f t="shared" si="5"/>
        <v>400000</v>
      </c>
      <c r="F50" s="15">
        <f t="shared" si="5"/>
        <v>1200000</v>
      </c>
      <c r="G50" s="15">
        <f t="shared" si="5"/>
        <v>1600000</v>
      </c>
      <c r="H50" s="15"/>
      <c r="I50" s="15"/>
      <c r="J50" s="15"/>
      <c r="K50" s="15">
        <f t="shared" si="3"/>
        <v>-13200000</v>
      </c>
    </row>
    <row r="51" spans="1:11" ht="15.75" x14ac:dyDescent="0.25">
      <c r="A51" s="16">
        <f t="shared" si="0"/>
        <v>42</v>
      </c>
      <c r="B51" s="17">
        <f t="shared" si="1"/>
        <v>-13200000</v>
      </c>
      <c r="C51" s="12" t="s">
        <v>18</v>
      </c>
      <c r="D51" s="13" t="s">
        <v>36</v>
      </c>
      <c r="E51" s="14">
        <f t="shared" si="5"/>
        <v>400000</v>
      </c>
      <c r="F51" s="15">
        <f t="shared" si="5"/>
        <v>1200000</v>
      </c>
      <c r="G51" s="15">
        <f t="shared" si="5"/>
        <v>1600000</v>
      </c>
      <c r="H51" s="15"/>
      <c r="I51" s="15"/>
      <c r="J51" s="15"/>
      <c r="K51" s="15">
        <f t="shared" si="3"/>
        <v>-13600000</v>
      </c>
    </row>
    <row r="52" spans="1:11" ht="15.75" x14ac:dyDescent="0.25">
      <c r="A52" s="16">
        <f t="shared" si="0"/>
        <v>43</v>
      </c>
      <c r="B52" s="17">
        <f t="shared" si="1"/>
        <v>-13600000</v>
      </c>
      <c r="C52" s="12" t="s">
        <v>27</v>
      </c>
      <c r="D52" s="13" t="s">
        <v>36</v>
      </c>
      <c r="E52" s="14">
        <f t="shared" si="5"/>
        <v>400000</v>
      </c>
      <c r="F52" s="15">
        <f t="shared" si="5"/>
        <v>1200000</v>
      </c>
      <c r="G52" s="15">
        <f t="shared" si="5"/>
        <v>1600000</v>
      </c>
      <c r="H52" s="15"/>
      <c r="I52" s="15"/>
      <c r="J52" s="15"/>
      <c r="K52" s="15">
        <f t="shared" si="3"/>
        <v>-14000000</v>
      </c>
    </row>
    <row r="53" spans="1:11" ht="15.75" x14ac:dyDescent="0.25">
      <c r="A53" s="16">
        <f t="shared" si="0"/>
        <v>44</v>
      </c>
      <c r="B53" s="17">
        <f t="shared" si="1"/>
        <v>-14000000</v>
      </c>
      <c r="C53" s="12" t="s">
        <v>19</v>
      </c>
      <c r="D53" s="13" t="s">
        <v>36</v>
      </c>
      <c r="E53" s="14">
        <f t="shared" si="5"/>
        <v>400000</v>
      </c>
      <c r="F53" s="15">
        <f t="shared" si="5"/>
        <v>1200000</v>
      </c>
      <c r="G53" s="15">
        <f t="shared" si="5"/>
        <v>1600000</v>
      </c>
      <c r="H53" s="15">
        <v>10000000</v>
      </c>
      <c r="I53" s="15"/>
      <c r="J53" s="15"/>
      <c r="K53" s="15">
        <f t="shared" si="3"/>
        <v>-24400000</v>
      </c>
    </row>
    <row r="54" spans="1:11" ht="15.75" x14ac:dyDescent="0.25">
      <c r="A54" s="16">
        <f t="shared" si="0"/>
        <v>45</v>
      </c>
      <c r="B54" s="17">
        <f t="shared" si="1"/>
        <v>-24400000</v>
      </c>
      <c r="C54" s="12" t="s">
        <v>20</v>
      </c>
      <c r="D54" s="13" t="s">
        <v>36</v>
      </c>
      <c r="E54" s="14">
        <f t="shared" si="5"/>
        <v>400000</v>
      </c>
      <c r="F54" s="15">
        <f t="shared" si="5"/>
        <v>1200000</v>
      </c>
      <c r="G54" s="15">
        <f t="shared" si="5"/>
        <v>1600000</v>
      </c>
      <c r="H54" s="15"/>
      <c r="I54" s="15">
        <v>10000000</v>
      </c>
      <c r="J54" s="15"/>
      <c r="K54" s="15">
        <f t="shared" si="3"/>
        <v>-34800000</v>
      </c>
    </row>
    <row r="55" spans="1:11" ht="15.75" x14ac:dyDescent="0.25">
      <c r="A55" s="16">
        <f t="shared" si="0"/>
        <v>46</v>
      </c>
      <c r="B55" s="17">
        <f t="shared" si="1"/>
        <v>-34800000</v>
      </c>
      <c r="C55" s="30" t="s">
        <v>21</v>
      </c>
      <c r="D55" s="13" t="s">
        <v>36</v>
      </c>
      <c r="E55" s="14">
        <f t="shared" si="5"/>
        <v>400000</v>
      </c>
      <c r="F55" s="15">
        <f t="shared" si="5"/>
        <v>1200000</v>
      </c>
      <c r="G55" s="15">
        <f t="shared" si="5"/>
        <v>1600000</v>
      </c>
      <c r="H55" s="31"/>
      <c r="I55" s="15"/>
      <c r="J55" s="15"/>
      <c r="K55" s="15">
        <f t="shared" si="3"/>
        <v>-35200000</v>
      </c>
    </row>
    <row r="56" spans="1:11" ht="15.75" x14ac:dyDescent="0.25">
      <c r="A56" s="16">
        <f t="shared" si="0"/>
        <v>47</v>
      </c>
      <c r="B56" s="17">
        <f t="shared" si="1"/>
        <v>-35200000</v>
      </c>
      <c r="C56" s="12" t="s">
        <v>22</v>
      </c>
      <c r="D56" s="13" t="s">
        <v>36</v>
      </c>
      <c r="E56" s="14">
        <f t="shared" si="5"/>
        <v>400000</v>
      </c>
      <c r="F56" s="15">
        <f t="shared" si="5"/>
        <v>1200000</v>
      </c>
      <c r="G56" s="15">
        <f t="shared" si="5"/>
        <v>1600000</v>
      </c>
      <c r="H56" s="15"/>
      <c r="I56" s="15"/>
      <c r="J56" s="15"/>
      <c r="K56" s="15">
        <f t="shared" si="3"/>
        <v>-35600000</v>
      </c>
    </row>
    <row r="57" spans="1:11" ht="15.75" x14ac:dyDescent="0.25">
      <c r="A57" s="16">
        <f t="shared" si="0"/>
        <v>48</v>
      </c>
      <c r="B57" s="17">
        <f t="shared" si="1"/>
        <v>-35600000</v>
      </c>
      <c r="E57" s="14">
        <f t="shared" si="5"/>
        <v>400000</v>
      </c>
      <c r="F57" s="15">
        <f t="shared" si="5"/>
        <v>1200000</v>
      </c>
      <c r="G57" s="15">
        <f t="shared" si="5"/>
        <v>1600000</v>
      </c>
      <c r="H57" s="15"/>
      <c r="I57" s="15"/>
      <c r="J57" s="15"/>
      <c r="K57" s="15">
        <f t="shared" si="3"/>
        <v>-36000000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H3" sqref="H3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1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1" s="2" customFormat="1" x14ac:dyDescent="0.25">
      <c r="A2" s="19" t="s">
        <v>32</v>
      </c>
      <c r="B2" s="19"/>
      <c r="C2" s="19"/>
      <c r="I2" s="5"/>
    </row>
    <row r="3" spans="1:11" x14ac:dyDescent="0.25">
      <c r="A3" s="19" t="s">
        <v>110</v>
      </c>
      <c r="B3" s="19"/>
      <c r="C3" s="19"/>
      <c r="D3" s="2"/>
      <c r="E3" s="2"/>
      <c r="F3" s="2"/>
      <c r="G3" s="2"/>
      <c r="H3" s="2"/>
      <c r="I3" s="2"/>
    </row>
    <row r="4" spans="1:11" s="2" customFormat="1" x14ac:dyDescent="0.25">
      <c r="A4" s="19" t="s">
        <v>111</v>
      </c>
      <c r="B4" s="19"/>
      <c r="C4" s="19" t="s">
        <v>34</v>
      </c>
      <c r="K4"/>
    </row>
    <row r="5" spans="1:11" x14ac:dyDescent="0.25">
      <c r="A5" s="19" t="s">
        <v>2</v>
      </c>
      <c r="B5" s="19"/>
      <c r="C5" s="21">
        <f>10000000</f>
        <v>10000000</v>
      </c>
      <c r="D5" s="6"/>
      <c r="E5" s="2"/>
      <c r="F5" s="2"/>
      <c r="G5" s="2"/>
      <c r="H5" s="2"/>
      <c r="I5" s="2"/>
    </row>
    <row r="6" spans="1:11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</row>
    <row r="7" spans="1:11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1" x14ac:dyDescent="0.25">
      <c r="A8" s="1" t="s">
        <v>132</v>
      </c>
      <c r="B8" s="1"/>
      <c r="C8" s="1"/>
      <c r="D8" s="2">
        <v>36</v>
      </c>
      <c r="E8" s="7"/>
      <c r="F8" s="8">
        <f>+C5*C6</f>
        <v>120000</v>
      </c>
      <c r="G8" s="7"/>
      <c r="H8" s="7"/>
      <c r="I8" s="8"/>
    </row>
    <row r="9" spans="1:11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1" ht="15.75" customHeight="1" x14ac:dyDescent="0.25">
      <c r="A10" s="10" t="s">
        <v>15</v>
      </c>
      <c r="B10" s="11">
        <f>+C5</f>
        <v>10000000</v>
      </c>
      <c r="C10" s="12" t="s">
        <v>24</v>
      </c>
      <c r="D10" s="13" t="s">
        <v>28</v>
      </c>
      <c r="E10" s="14">
        <f>420000-F10</f>
        <v>300000</v>
      </c>
      <c r="F10" s="18">
        <v>120000</v>
      </c>
      <c r="G10" s="15">
        <f>+E10+F10</f>
        <v>420000</v>
      </c>
      <c r="H10" s="15"/>
      <c r="I10" s="15"/>
      <c r="J10" s="15"/>
      <c r="K10" s="15">
        <f>B10-E10-H10-I10-J10</f>
        <v>9700000</v>
      </c>
    </row>
    <row r="11" spans="1:11" ht="15.75" customHeight="1" x14ac:dyDescent="0.25">
      <c r="A11" s="16">
        <f t="shared" ref="A11:A57" si="0">+A10+1</f>
        <v>2</v>
      </c>
      <c r="B11" s="17">
        <f t="shared" ref="B11:B57" si="1">+K10</f>
        <v>9700000</v>
      </c>
      <c r="C11" s="12" t="s">
        <v>25</v>
      </c>
      <c r="D11" s="13" t="s">
        <v>28</v>
      </c>
      <c r="E11" s="14">
        <f t="shared" ref="E11:G26" si="2">+E10</f>
        <v>300000</v>
      </c>
      <c r="F11" s="15">
        <f t="shared" si="2"/>
        <v>120000</v>
      </c>
      <c r="G11" s="15">
        <f t="shared" si="2"/>
        <v>420000</v>
      </c>
      <c r="H11" s="15"/>
      <c r="I11" s="15"/>
      <c r="J11" s="15"/>
      <c r="K11" s="15">
        <f t="shared" ref="K11:K57" si="3">B11-E11-H11-I11-J11</f>
        <v>9400000</v>
      </c>
    </row>
    <row r="12" spans="1:11" ht="15.75" customHeight="1" x14ac:dyDescent="0.25">
      <c r="A12" s="16">
        <f t="shared" si="0"/>
        <v>3</v>
      </c>
      <c r="B12" s="17">
        <f t="shared" si="1"/>
        <v>9400000</v>
      </c>
      <c r="C12" s="12" t="s">
        <v>26</v>
      </c>
      <c r="D12" s="13" t="s">
        <v>28</v>
      </c>
      <c r="E12" s="14">
        <f t="shared" si="2"/>
        <v>300000</v>
      </c>
      <c r="F12" s="15">
        <f t="shared" si="2"/>
        <v>120000</v>
      </c>
      <c r="G12" s="15">
        <f t="shared" si="2"/>
        <v>420000</v>
      </c>
      <c r="H12" s="15"/>
      <c r="I12" s="15"/>
      <c r="J12" s="15"/>
      <c r="K12" s="15">
        <f t="shared" si="3"/>
        <v>9100000</v>
      </c>
    </row>
    <row r="13" spans="1:11" ht="15.75" customHeight="1" x14ac:dyDescent="0.25">
      <c r="A13" s="16">
        <f t="shared" si="0"/>
        <v>4</v>
      </c>
      <c r="B13" s="17">
        <f t="shared" si="1"/>
        <v>9100000</v>
      </c>
      <c r="C13" s="12" t="s">
        <v>16</v>
      </c>
      <c r="D13" s="13" t="s">
        <v>28</v>
      </c>
      <c r="E13" s="14">
        <f t="shared" si="2"/>
        <v>300000</v>
      </c>
      <c r="F13" s="15">
        <f t="shared" si="2"/>
        <v>120000</v>
      </c>
      <c r="G13" s="15">
        <f t="shared" si="2"/>
        <v>420000</v>
      </c>
      <c r="H13" s="15"/>
      <c r="I13" s="15"/>
      <c r="J13" s="15">
        <v>1500000</v>
      </c>
      <c r="K13" s="15">
        <f t="shared" si="3"/>
        <v>7300000</v>
      </c>
    </row>
    <row r="14" spans="1:11" ht="15.75" customHeight="1" x14ac:dyDescent="0.25">
      <c r="A14" s="16">
        <f t="shared" si="0"/>
        <v>5</v>
      </c>
      <c r="B14" s="17">
        <f t="shared" si="1"/>
        <v>7300000</v>
      </c>
      <c r="C14" s="12" t="s">
        <v>17</v>
      </c>
      <c r="D14" s="13" t="s">
        <v>29</v>
      </c>
      <c r="E14" s="14">
        <f t="shared" si="2"/>
        <v>300000</v>
      </c>
      <c r="F14" s="15">
        <f t="shared" si="2"/>
        <v>120000</v>
      </c>
      <c r="G14" s="15">
        <f t="shared" si="2"/>
        <v>420000</v>
      </c>
      <c r="H14" s="15"/>
      <c r="I14" s="15"/>
      <c r="J14" s="15"/>
      <c r="K14" s="15">
        <f t="shared" si="3"/>
        <v>7000000</v>
      </c>
    </row>
    <row r="15" spans="1:11" ht="15.75" customHeight="1" x14ac:dyDescent="0.25">
      <c r="A15" s="16">
        <f t="shared" si="0"/>
        <v>6</v>
      </c>
      <c r="B15" s="17">
        <f t="shared" si="1"/>
        <v>7000000</v>
      </c>
      <c r="C15" s="12" t="s">
        <v>18</v>
      </c>
      <c r="D15" s="13" t="s">
        <v>29</v>
      </c>
      <c r="E15" s="14">
        <f t="shared" si="2"/>
        <v>300000</v>
      </c>
      <c r="F15" s="15">
        <f t="shared" si="2"/>
        <v>120000</v>
      </c>
      <c r="G15" s="15">
        <f t="shared" si="2"/>
        <v>420000</v>
      </c>
      <c r="H15" s="15"/>
      <c r="I15" s="15"/>
      <c r="J15" s="15"/>
      <c r="K15" s="15">
        <f t="shared" si="3"/>
        <v>6700000</v>
      </c>
    </row>
    <row r="16" spans="1:11" ht="15.75" customHeight="1" x14ac:dyDescent="0.25">
      <c r="A16" s="16">
        <f t="shared" si="0"/>
        <v>7</v>
      </c>
      <c r="B16" s="17">
        <f t="shared" si="1"/>
        <v>6700000</v>
      </c>
      <c r="C16" s="12" t="s">
        <v>27</v>
      </c>
      <c r="D16" s="13" t="s">
        <v>29</v>
      </c>
      <c r="E16" s="14">
        <f t="shared" si="2"/>
        <v>300000</v>
      </c>
      <c r="F16" s="15">
        <f t="shared" si="2"/>
        <v>120000</v>
      </c>
      <c r="G16" s="15">
        <f t="shared" si="2"/>
        <v>420000</v>
      </c>
      <c r="H16" s="15"/>
      <c r="I16" s="15"/>
      <c r="J16" s="15"/>
      <c r="K16" s="15">
        <f t="shared" si="3"/>
        <v>6400000</v>
      </c>
    </row>
    <row r="17" spans="1:11" ht="15.75" customHeight="1" x14ac:dyDescent="0.25">
      <c r="A17" s="16">
        <f t="shared" si="0"/>
        <v>8</v>
      </c>
      <c r="B17" s="17">
        <f t="shared" si="1"/>
        <v>6400000</v>
      </c>
      <c r="C17" s="12" t="s">
        <v>19</v>
      </c>
      <c r="D17" s="13" t="s">
        <v>29</v>
      </c>
      <c r="E17" s="14">
        <f t="shared" si="2"/>
        <v>300000</v>
      </c>
      <c r="F17" s="15">
        <f t="shared" si="2"/>
        <v>120000</v>
      </c>
      <c r="G17" s="15">
        <f t="shared" si="2"/>
        <v>420000</v>
      </c>
      <c r="H17" s="15">
        <v>4000000</v>
      </c>
      <c r="I17" s="15"/>
      <c r="J17" s="15"/>
      <c r="K17" s="15">
        <f t="shared" si="3"/>
        <v>2100000</v>
      </c>
    </row>
    <row r="18" spans="1:11" ht="15.75" customHeight="1" x14ac:dyDescent="0.25">
      <c r="A18" s="16">
        <f t="shared" si="0"/>
        <v>9</v>
      </c>
      <c r="B18" s="17">
        <f t="shared" si="1"/>
        <v>2100000</v>
      </c>
      <c r="C18" s="12" t="s">
        <v>20</v>
      </c>
      <c r="D18" s="13" t="s">
        <v>29</v>
      </c>
      <c r="E18" s="14">
        <f t="shared" si="2"/>
        <v>300000</v>
      </c>
      <c r="F18" s="15">
        <f t="shared" si="2"/>
        <v>120000</v>
      </c>
      <c r="G18" s="15">
        <f t="shared" si="2"/>
        <v>420000</v>
      </c>
      <c r="H18" s="15"/>
      <c r="I18" s="15">
        <v>1500000</v>
      </c>
      <c r="J18" s="15"/>
      <c r="K18" s="15">
        <f t="shared" si="3"/>
        <v>300000</v>
      </c>
    </row>
    <row r="19" spans="1:11" ht="15.75" customHeight="1" x14ac:dyDescent="0.25">
      <c r="A19" s="16">
        <f t="shared" si="0"/>
        <v>10</v>
      </c>
      <c r="B19" s="17">
        <f t="shared" si="1"/>
        <v>300000</v>
      </c>
      <c r="C19" s="12" t="s">
        <v>21</v>
      </c>
      <c r="D19" s="13" t="s">
        <v>29</v>
      </c>
      <c r="E19" s="14">
        <f t="shared" si="2"/>
        <v>300000</v>
      </c>
      <c r="F19" s="15">
        <f t="shared" si="2"/>
        <v>120000</v>
      </c>
      <c r="G19" s="15">
        <f t="shared" si="2"/>
        <v>420000</v>
      </c>
      <c r="H19" s="31"/>
      <c r="I19" s="15"/>
      <c r="J19" s="15"/>
      <c r="K19" s="15">
        <f t="shared" si="3"/>
        <v>0</v>
      </c>
    </row>
    <row r="20" spans="1:11" ht="15.75" customHeight="1" x14ac:dyDescent="0.25">
      <c r="A20" s="16">
        <f t="shared" si="0"/>
        <v>11</v>
      </c>
      <c r="B20" s="17">
        <f t="shared" si="1"/>
        <v>0</v>
      </c>
      <c r="C20" s="30" t="s">
        <v>22</v>
      </c>
      <c r="D20" s="41" t="s">
        <v>29</v>
      </c>
      <c r="E20" s="14">
        <f t="shared" si="2"/>
        <v>300000</v>
      </c>
      <c r="F20" s="15">
        <f t="shared" si="2"/>
        <v>120000</v>
      </c>
      <c r="G20" s="15">
        <f t="shared" si="2"/>
        <v>420000</v>
      </c>
      <c r="H20" s="15"/>
      <c r="I20" s="15"/>
      <c r="J20" s="15"/>
      <c r="K20" s="15">
        <f t="shared" si="3"/>
        <v>-300000</v>
      </c>
    </row>
    <row r="21" spans="1:11" s="2" customFormat="1" ht="15.75" customHeight="1" x14ac:dyDescent="0.25">
      <c r="A21" s="39">
        <f t="shared" si="0"/>
        <v>12</v>
      </c>
      <c r="B21" s="40">
        <f t="shared" si="1"/>
        <v>-300000</v>
      </c>
      <c r="C21" s="12" t="s">
        <v>23</v>
      </c>
      <c r="D21" s="13" t="s">
        <v>29</v>
      </c>
      <c r="E21" s="14">
        <f t="shared" si="2"/>
        <v>300000</v>
      </c>
      <c r="F21" s="32">
        <f t="shared" si="2"/>
        <v>120000</v>
      </c>
      <c r="G21" s="32">
        <f t="shared" si="2"/>
        <v>420000</v>
      </c>
      <c r="H21" s="32"/>
      <c r="I21" s="32"/>
      <c r="J21" s="32"/>
      <c r="K21" s="15">
        <f t="shared" si="3"/>
        <v>-600000</v>
      </c>
    </row>
    <row r="22" spans="1:11" ht="15.75" customHeight="1" x14ac:dyDescent="0.25">
      <c r="A22" s="16">
        <f t="shared" si="0"/>
        <v>13</v>
      </c>
      <c r="B22" s="17">
        <f t="shared" si="1"/>
        <v>-600000</v>
      </c>
      <c r="C22" s="12" t="s">
        <v>24</v>
      </c>
      <c r="D22" s="13" t="s">
        <v>29</v>
      </c>
      <c r="E22" s="14">
        <f t="shared" si="2"/>
        <v>300000</v>
      </c>
      <c r="F22" s="15">
        <f t="shared" si="2"/>
        <v>120000</v>
      </c>
      <c r="G22" s="15">
        <f t="shared" si="2"/>
        <v>420000</v>
      </c>
      <c r="H22" s="15"/>
      <c r="I22" s="15"/>
      <c r="J22" s="15"/>
      <c r="K22" s="15">
        <f t="shared" si="3"/>
        <v>-900000</v>
      </c>
    </row>
    <row r="23" spans="1:11" ht="15.75" customHeight="1" x14ac:dyDescent="0.25">
      <c r="A23" s="16">
        <f t="shared" si="0"/>
        <v>14</v>
      </c>
      <c r="B23" s="17">
        <f t="shared" si="1"/>
        <v>-900000</v>
      </c>
      <c r="C23" s="35" t="s">
        <v>25</v>
      </c>
      <c r="D23" s="36" t="s">
        <v>29</v>
      </c>
      <c r="E23" s="14">
        <f t="shared" si="2"/>
        <v>300000</v>
      </c>
      <c r="F23" s="15">
        <f t="shared" si="2"/>
        <v>120000</v>
      </c>
      <c r="G23" s="15">
        <f t="shared" si="2"/>
        <v>420000</v>
      </c>
      <c r="H23" s="15"/>
      <c r="I23" s="15"/>
      <c r="J23" s="15"/>
      <c r="K23" s="15">
        <f t="shared" si="3"/>
        <v>-1200000</v>
      </c>
    </row>
    <row r="24" spans="1:11" s="38" customFormat="1" ht="15.75" customHeight="1" x14ac:dyDescent="0.25">
      <c r="A24" s="33">
        <f t="shared" si="0"/>
        <v>15</v>
      </c>
      <c r="B24" s="34">
        <f t="shared" si="1"/>
        <v>-1200000</v>
      </c>
      <c r="C24" s="12" t="s">
        <v>26</v>
      </c>
      <c r="D24" s="13" t="s">
        <v>29</v>
      </c>
      <c r="E24" s="14">
        <f t="shared" si="2"/>
        <v>300000</v>
      </c>
      <c r="F24" s="37">
        <f t="shared" si="2"/>
        <v>120000</v>
      </c>
      <c r="G24" s="37">
        <f t="shared" si="2"/>
        <v>420000</v>
      </c>
      <c r="H24" s="37"/>
      <c r="I24" s="37"/>
      <c r="J24" s="37"/>
      <c r="K24" s="15">
        <f t="shared" si="3"/>
        <v>-1500000</v>
      </c>
    </row>
    <row r="25" spans="1:11" ht="15.75" customHeight="1" x14ac:dyDescent="0.25">
      <c r="A25" s="16">
        <f t="shared" si="0"/>
        <v>16</v>
      </c>
      <c r="B25" s="17">
        <f t="shared" si="1"/>
        <v>-1500000</v>
      </c>
      <c r="C25" s="12" t="s">
        <v>16</v>
      </c>
      <c r="D25" s="13" t="s">
        <v>29</v>
      </c>
      <c r="E25" s="14">
        <f t="shared" si="2"/>
        <v>300000</v>
      </c>
      <c r="F25" s="15">
        <f t="shared" si="2"/>
        <v>120000</v>
      </c>
      <c r="G25" s="15">
        <f t="shared" si="2"/>
        <v>420000</v>
      </c>
      <c r="H25" s="15"/>
      <c r="I25" s="15"/>
      <c r="J25" s="15">
        <v>1500000</v>
      </c>
      <c r="K25" s="15">
        <f t="shared" si="3"/>
        <v>-3300000</v>
      </c>
    </row>
    <row r="26" spans="1:11" ht="15.75" customHeight="1" x14ac:dyDescent="0.25">
      <c r="A26" s="16">
        <f t="shared" si="0"/>
        <v>17</v>
      </c>
      <c r="B26" s="17">
        <f t="shared" si="1"/>
        <v>-3300000</v>
      </c>
      <c r="C26" s="12" t="s">
        <v>17</v>
      </c>
      <c r="D26" s="13" t="s">
        <v>30</v>
      </c>
      <c r="E26" s="14">
        <f t="shared" si="2"/>
        <v>300000</v>
      </c>
      <c r="F26" s="15">
        <f t="shared" si="2"/>
        <v>120000</v>
      </c>
      <c r="G26" s="15">
        <f t="shared" si="2"/>
        <v>420000</v>
      </c>
      <c r="H26" s="15"/>
      <c r="I26" s="15"/>
      <c r="J26" s="15"/>
      <c r="K26" s="15">
        <f t="shared" si="3"/>
        <v>-3600000</v>
      </c>
    </row>
    <row r="27" spans="1:11" ht="15.75" customHeight="1" x14ac:dyDescent="0.25">
      <c r="A27" s="16">
        <f t="shared" si="0"/>
        <v>18</v>
      </c>
      <c r="B27" s="17">
        <f t="shared" si="1"/>
        <v>-3600000</v>
      </c>
      <c r="C27" s="12" t="s">
        <v>18</v>
      </c>
      <c r="D27" s="13" t="s">
        <v>30</v>
      </c>
      <c r="E27" s="14">
        <f t="shared" ref="E27:G42" si="4">+E26</f>
        <v>300000</v>
      </c>
      <c r="F27" s="15">
        <f t="shared" si="4"/>
        <v>120000</v>
      </c>
      <c r="G27" s="15">
        <f t="shared" si="4"/>
        <v>420000</v>
      </c>
      <c r="H27" s="15"/>
      <c r="I27" s="15"/>
      <c r="J27" s="15"/>
      <c r="K27" s="15">
        <f t="shared" si="3"/>
        <v>-3900000</v>
      </c>
    </row>
    <row r="28" spans="1:11" ht="15.75" customHeight="1" x14ac:dyDescent="0.25">
      <c r="A28" s="16">
        <f t="shared" si="0"/>
        <v>19</v>
      </c>
      <c r="B28" s="17">
        <f t="shared" si="1"/>
        <v>-3900000</v>
      </c>
      <c r="C28" s="12" t="s">
        <v>27</v>
      </c>
      <c r="D28" s="13" t="s">
        <v>30</v>
      </c>
      <c r="E28" s="14">
        <f t="shared" si="4"/>
        <v>300000</v>
      </c>
      <c r="F28" s="15">
        <f t="shared" si="4"/>
        <v>120000</v>
      </c>
      <c r="G28" s="15">
        <f t="shared" si="4"/>
        <v>420000</v>
      </c>
      <c r="H28" s="15"/>
      <c r="I28" s="15"/>
      <c r="J28" s="15"/>
      <c r="K28" s="15">
        <f t="shared" si="3"/>
        <v>-4200000</v>
      </c>
    </row>
    <row r="29" spans="1:11" ht="15.75" customHeight="1" x14ac:dyDescent="0.25">
      <c r="A29" s="16">
        <f t="shared" si="0"/>
        <v>20</v>
      </c>
      <c r="B29" s="17">
        <f t="shared" si="1"/>
        <v>-4200000</v>
      </c>
      <c r="C29" s="12" t="s">
        <v>19</v>
      </c>
      <c r="D29" s="13" t="s">
        <v>30</v>
      </c>
      <c r="E29" s="14">
        <f t="shared" si="4"/>
        <v>300000</v>
      </c>
      <c r="F29" s="15">
        <f t="shared" si="4"/>
        <v>120000</v>
      </c>
      <c r="G29" s="15">
        <f t="shared" si="4"/>
        <v>420000</v>
      </c>
      <c r="H29" s="15">
        <v>4000000</v>
      </c>
      <c r="I29" s="15"/>
      <c r="J29" s="15"/>
      <c r="K29" s="15">
        <f t="shared" si="3"/>
        <v>-8500000</v>
      </c>
    </row>
    <row r="30" spans="1:11" ht="15.75" customHeight="1" x14ac:dyDescent="0.25">
      <c r="A30" s="16">
        <f t="shared" si="0"/>
        <v>21</v>
      </c>
      <c r="B30" s="17">
        <f t="shared" si="1"/>
        <v>-8500000</v>
      </c>
      <c r="C30" s="12" t="s">
        <v>20</v>
      </c>
      <c r="D30" s="13" t="s">
        <v>30</v>
      </c>
      <c r="E30" s="14">
        <f t="shared" si="4"/>
        <v>300000</v>
      </c>
      <c r="F30" s="15">
        <f t="shared" si="4"/>
        <v>120000</v>
      </c>
      <c r="G30" s="15">
        <f t="shared" si="4"/>
        <v>420000</v>
      </c>
      <c r="H30" s="15"/>
      <c r="I30" s="15">
        <v>1500000</v>
      </c>
      <c r="J30" s="15"/>
      <c r="K30" s="15">
        <f t="shared" si="3"/>
        <v>-10300000</v>
      </c>
    </row>
    <row r="31" spans="1:11" ht="15.75" customHeight="1" x14ac:dyDescent="0.25">
      <c r="A31" s="16">
        <f t="shared" si="0"/>
        <v>22</v>
      </c>
      <c r="B31" s="17">
        <f t="shared" si="1"/>
        <v>-10300000</v>
      </c>
      <c r="C31" s="12" t="s">
        <v>21</v>
      </c>
      <c r="D31" s="13" t="s">
        <v>30</v>
      </c>
      <c r="E31" s="14">
        <f t="shared" si="4"/>
        <v>300000</v>
      </c>
      <c r="F31" s="15">
        <f t="shared" si="4"/>
        <v>120000</v>
      </c>
      <c r="G31" s="15">
        <f t="shared" si="4"/>
        <v>420000</v>
      </c>
      <c r="H31" s="31"/>
      <c r="I31" s="15"/>
      <c r="J31" s="15"/>
      <c r="K31" s="15">
        <f t="shared" si="3"/>
        <v>-10600000</v>
      </c>
    </row>
    <row r="32" spans="1:11" ht="15.75" customHeight="1" x14ac:dyDescent="0.25">
      <c r="A32" s="16">
        <f t="shared" si="0"/>
        <v>23</v>
      </c>
      <c r="B32" s="17">
        <f t="shared" si="1"/>
        <v>-10600000</v>
      </c>
      <c r="C32" s="12" t="s">
        <v>22</v>
      </c>
      <c r="D32" s="13" t="s">
        <v>30</v>
      </c>
      <c r="E32" s="14">
        <f t="shared" si="4"/>
        <v>300000</v>
      </c>
      <c r="F32" s="15">
        <f t="shared" si="4"/>
        <v>120000</v>
      </c>
      <c r="G32" s="15">
        <f t="shared" si="4"/>
        <v>420000</v>
      </c>
      <c r="H32" s="15"/>
      <c r="I32" s="15"/>
      <c r="J32" s="15"/>
      <c r="K32" s="15">
        <f t="shared" si="3"/>
        <v>-10900000</v>
      </c>
    </row>
    <row r="33" spans="1:11" ht="15.75" customHeight="1" x14ac:dyDescent="0.25">
      <c r="A33" s="16">
        <f t="shared" si="0"/>
        <v>24</v>
      </c>
      <c r="B33" s="17">
        <f t="shared" si="1"/>
        <v>-10900000</v>
      </c>
      <c r="C33" s="12" t="s">
        <v>23</v>
      </c>
      <c r="D33" s="13" t="s">
        <v>30</v>
      </c>
      <c r="E33" s="14">
        <f t="shared" si="4"/>
        <v>300000</v>
      </c>
      <c r="F33" s="15">
        <f t="shared" si="4"/>
        <v>120000</v>
      </c>
      <c r="G33" s="15">
        <f t="shared" si="4"/>
        <v>420000</v>
      </c>
      <c r="H33" s="15"/>
      <c r="I33" s="15"/>
      <c r="J33" s="15"/>
      <c r="K33" s="15">
        <f t="shared" si="3"/>
        <v>-11200000</v>
      </c>
    </row>
    <row r="34" spans="1:11" ht="15.75" customHeight="1" x14ac:dyDescent="0.25">
      <c r="A34" s="16">
        <f t="shared" si="0"/>
        <v>25</v>
      </c>
      <c r="B34" s="17">
        <f t="shared" si="1"/>
        <v>-11200000</v>
      </c>
      <c r="C34" s="12" t="s">
        <v>24</v>
      </c>
      <c r="D34" s="13" t="s">
        <v>30</v>
      </c>
      <c r="E34" s="14">
        <f t="shared" si="4"/>
        <v>300000</v>
      </c>
      <c r="F34" s="15">
        <f t="shared" si="4"/>
        <v>120000</v>
      </c>
      <c r="G34" s="15">
        <f t="shared" si="4"/>
        <v>420000</v>
      </c>
      <c r="H34" s="15"/>
      <c r="I34" s="15"/>
      <c r="J34" s="15"/>
      <c r="K34" s="15">
        <f t="shared" si="3"/>
        <v>-11500000</v>
      </c>
    </row>
    <row r="35" spans="1:11" ht="15.75" customHeight="1" x14ac:dyDescent="0.25">
      <c r="A35" s="16">
        <f t="shared" si="0"/>
        <v>26</v>
      </c>
      <c r="B35" s="17">
        <f t="shared" si="1"/>
        <v>-11500000</v>
      </c>
      <c r="C35" s="12" t="s">
        <v>25</v>
      </c>
      <c r="D35" s="13" t="s">
        <v>30</v>
      </c>
      <c r="E35" s="14">
        <f t="shared" si="4"/>
        <v>300000</v>
      </c>
      <c r="F35" s="15">
        <f t="shared" si="4"/>
        <v>120000</v>
      </c>
      <c r="G35" s="15">
        <f t="shared" si="4"/>
        <v>420000</v>
      </c>
      <c r="H35" s="15"/>
      <c r="I35" s="15"/>
      <c r="J35" s="15"/>
      <c r="K35" s="15">
        <f t="shared" si="3"/>
        <v>-11800000</v>
      </c>
    </row>
    <row r="36" spans="1:11" ht="15.75" customHeight="1" x14ac:dyDescent="0.25">
      <c r="A36" s="16">
        <f t="shared" si="0"/>
        <v>27</v>
      </c>
      <c r="B36" s="17">
        <f t="shared" si="1"/>
        <v>-11800000</v>
      </c>
      <c r="C36" s="12" t="s">
        <v>26</v>
      </c>
      <c r="D36" s="13" t="s">
        <v>30</v>
      </c>
      <c r="E36" s="14">
        <f t="shared" si="4"/>
        <v>300000</v>
      </c>
      <c r="F36" s="15">
        <f t="shared" si="4"/>
        <v>120000</v>
      </c>
      <c r="G36" s="15">
        <f t="shared" si="4"/>
        <v>420000</v>
      </c>
      <c r="H36" s="15"/>
      <c r="I36" s="15"/>
      <c r="J36" s="15"/>
      <c r="K36" s="15">
        <f t="shared" si="3"/>
        <v>-12100000</v>
      </c>
    </row>
    <row r="37" spans="1:11" ht="15.75" customHeight="1" x14ac:dyDescent="0.25">
      <c r="A37" s="16">
        <f t="shared" si="0"/>
        <v>28</v>
      </c>
      <c r="B37" s="17">
        <f t="shared" si="1"/>
        <v>-12100000</v>
      </c>
      <c r="C37" s="12" t="s">
        <v>16</v>
      </c>
      <c r="D37" s="13" t="s">
        <v>30</v>
      </c>
      <c r="E37" s="14">
        <f t="shared" si="4"/>
        <v>300000</v>
      </c>
      <c r="F37" s="15">
        <f t="shared" si="4"/>
        <v>120000</v>
      </c>
      <c r="G37" s="15">
        <f t="shared" si="4"/>
        <v>420000</v>
      </c>
      <c r="H37" s="15"/>
      <c r="I37" s="15"/>
      <c r="J37" s="15">
        <v>1500000</v>
      </c>
      <c r="K37" s="15">
        <f t="shared" si="3"/>
        <v>-13900000</v>
      </c>
    </row>
    <row r="38" spans="1:11" ht="15.75" customHeight="1" x14ac:dyDescent="0.25">
      <c r="A38" s="16">
        <f t="shared" si="0"/>
        <v>29</v>
      </c>
      <c r="B38" s="17">
        <f t="shared" si="1"/>
        <v>-13900000</v>
      </c>
      <c r="C38" s="12" t="s">
        <v>17</v>
      </c>
      <c r="D38" s="13" t="s">
        <v>31</v>
      </c>
      <c r="E38" s="14">
        <f t="shared" si="4"/>
        <v>300000</v>
      </c>
      <c r="F38" s="15">
        <f t="shared" si="4"/>
        <v>120000</v>
      </c>
      <c r="G38" s="15">
        <f t="shared" si="4"/>
        <v>420000</v>
      </c>
      <c r="H38" s="15"/>
      <c r="I38" s="15"/>
      <c r="J38" s="15"/>
      <c r="K38" s="15">
        <f t="shared" si="3"/>
        <v>-14200000</v>
      </c>
    </row>
    <row r="39" spans="1:11" ht="15.75" customHeight="1" x14ac:dyDescent="0.25">
      <c r="A39" s="16">
        <f t="shared" si="0"/>
        <v>30</v>
      </c>
      <c r="B39" s="17">
        <f t="shared" si="1"/>
        <v>-14200000</v>
      </c>
      <c r="C39" s="12" t="s">
        <v>18</v>
      </c>
      <c r="D39" s="13" t="s">
        <v>31</v>
      </c>
      <c r="E39" s="14">
        <f t="shared" si="4"/>
        <v>300000</v>
      </c>
      <c r="F39" s="15">
        <f t="shared" si="4"/>
        <v>120000</v>
      </c>
      <c r="G39" s="15">
        <f t="shared" si="4"/>
        <v>420000</v>
      </c>
      <c r="H39" s="15"/>
      <c r="I39" s="15"/>
      <c r="J39" s="15"/>
      <c r="K39" s="15">
        <f t="shared" si="3"/>
        <v>-14500000</v>
      </c>
    </row>
    <row r="40" spans="1:11" ht="15.75" customHeight="1" x14ac:dyDescent="0.25">
      <c r="A40" s="16">
        <f t="shared" si="0"/>
        <v>31</v>
      </c>
      <c r="B40" s="17">
        <f t="shared" si="1"/>
        <v>-14500000</v>
      </c>
      <c r="C40" s="12" t="s">
        <v>27</v>
      </c>
      <c r="D40" s="13" t="s">
        <v>31</v>
      </c>
      <c r="E40" s="14">
        <f t="shared" si="4"/>
        <v>300000</v>
      </c>
      <c r="F40" s="15">
        <f t="shared" si="4"/>
        <v>120000</v>
      </c>
      <c r="G40" s="15">
        <f t="shared" si="4"/>
        <v>420000</v>
      </c>
      <c r="H40" s="15"/>
      <c r="I40" s="15"/>
      <c r="J40" s="15"/>
      <c r="K40" s="15">
        <f t="shared" si="3"/>
        <v>-14800000</v>
      </c>
    </row>
    <row r="41" spans="1:11" ht="15.75" customHeight="1" x14ac:dyDescent="0.25">
      <c r="A41" s="16">
        <f t="shared" si="0"/>
        <v>32</v>
      </c>
      <c r="B41" s="17">
        <f t="shared" si="1"/>
        <v>-14800000</v>
      </c>
      <c r="C41" s="12" t="s">
        <v>19</v>
      </c>
      <c r="D41" s="13" t="s">
        <v>31</v>
      </c>
      <c r="E41" s="14">
        <f t="shared" si="4"/>
        <v>300000</v>
      </c>
      <c r="F41" s="15">
        <f t="shared" si="4"/>
        <v>120000</v>
      </c>
      <c r="G41" s="15">
        <f t="shared" si="4"/>
        <v>420000</v>
      </c>
      <c r="H41" s="15">
        <v>4000000</v>
      </c>
      <c r="I41" s="15"/>
      <c r="J41" s="15"/>
      <c r="K41" s="15">
        <f t="shared" si="3"/>
        <v>-19100000</v>
      </c>
    </row>
    <row r="42" spans="1:11" ht="15.75" customHeight="1" x14ac:dyDescent="0.25">
      <c r="A42" s="16">
        <f t="shared" si="0"/>
        <v>33</v>
      </c>
      <c r="B42" s="17">
        <f t="shared" si="1"/>
        <v>-19100000</v>
      </c>
      <c r="C42" s="12" t="s">
        <v>20</v>
      </c>
      <c r="D42" s="13" t="s">
        <v>31</v>
      </c>
      <c r="E42" s="14">
        <f t="shared" si="4"/>
        <v>300000</v>
      </c>
      <c r="F42" s="15">
        <f t="shared" si="4"/>
        <v>120000</v>
      </c>
      <c r="G42" s="15">
        <f t="shared" si="4"/>
        <v>420000</v>
      </c>
      <c r="H42" s="15"/>
      <c r="I42" s="15">
        <v>1500000</v>
      </c>
      <c r="J42" s="15"/>
      <c r="K42" s="15">
        <f t="shared" si="3"/>
        <v>-20900000</v>
      </c>
    </row>
    <row r="43" spans="1:11" ht="15.75" customHeight="1" x14ac:dyDescent="0.25">
      <c r="A43" s="16">
        <f t="shared" si="0"/>
        <v>34</v>
      </c>
      <c r="B43" s="17">
        <f t="shared" si="1"/>
        <v>-20900000</v>
      </c>
      <c r="C43" s="30" t="s">
        <v>21</v>
      </c>
      <c r="D43" s="13" t="s">
        <v>31</v>
      </c>
      <c r="E43" s="14">
        <f t="shared" ref="E43:G57" si="5">+E42</f>
        <v>300000</v>
      </c>
      <c r="F43" s="15">
        <f t="shared" si="5"/>
        <v>120000</v>
      </c>
      <c r="G43" s="15">
        <f t="shared" si="5"/>
        <v>420000</v>
      </c>
      <c r="H43" s="31"/>
      <c r="I43" s="15"/>
      <c r="J43" s="15"/>
      <c r="K43" s="15">
        <f t="shared" si="3"/>
        <v>-21200000</v>
      </c>
    </row>
    <row r="44" spans="1:11" ht="15.75" customHeight="1" x14ac:dyDescent="0.25">
      <c r="A44" s="16">
        <f t="shared" si="0"/>
        <v>35</v>
      </c>
      <c r="B44" s="17">
        <f t="shared" si="1"/>
        <v>-21200000</v>
      </c>
      <c r="C44" s="35" t="s">
        <v>22</v>
      </c>
      <c r="D44" s="36" t="s">
        <v>31</v>
      </c>
      <c r="E44" s="14">
        <f t="shared" si="5"/>
        <v>300000</v>
      </c>
      <c r="F44" s="15">
        <f t="shared" si="5"/>
        <v>120000</v>
      </c>
      <c r="G44" s="15">
        <f t="shared" si="5"/>
        <v>420000</v>
      </c>
      <c r="H44" s="15"/>
      <c r="I44" s="15"/>
      <c r="J44" s="15"/>
      <c r="K44" s="15">
        <f t="shared" si="3"/>
        <v>-21500000</v>
      </c>
    </row>
    <row r="45" spans="1:11" s="38" customFormat="1" ht="15.75" customHeight="1" x14ac:dyDescent="0.25">
      <c r="A45" s="33">
        <f t="shared" si="0"/>
        <v>36</v>
      </c>
      <c r="B45" s="34">
        <f t="shared" si="1"/>
        <v>-21500000</v>
      </c>
      <c r="C45" s="12" t="s">
        <v>23</v>
      </c>
      <c r="D45" s="13" t="s">
        <v>31</v>
      </c>
      <c r="E45" s="14">
        <f t="shared" si="5"/>
        <v>300000</v>
      </c>
      <c r="F45" s="37">
        <f t="shared" si="5"/>
        <v>120000</v>
      </c>
      <c r="G45" s="37">
        <f t="shared" si="5"/>
        <v>420000</v>
      </c>
      <c r="H45" s="37"/>
      <c r="I45" s="37"/>
      <c r="J45" s="37"/>
      <c r="K45" s="15">
        <f t="shared" si="3"/>
        <v>-21800000</v>
      </c>
    </row>
    <row r="46" spans="1:11" ht="15.75" x14ac:dyDescent="0.25">
      <c r="A46" s="16">
        <f t="shared" si="0"/>
        <v>37</v>
      </c>
      <c r="B46" s="17">
        <f t="shared" si="1"/>
        <v>-21800000</v>
      </c>
      <c r="C46" s="12" t="s">
        <v>24</v>
      </c>
      <c r="D46" s="13" t="s">
        <v>31</v>
      </c>
      <c r="E46" s="14">
        <f t="shared" si="5"/>
        <v>300000</v>
      </c>
      <c r="F46" s="15">
        <f t="shared" si="5"/>
        <v>120000</v>
      </c>
      <c r="G46" s="15">
        <f t="shared" si="5"/>
        <v>420000</v>
      </c>
      <c r="H46" s="15"/>
      <c r="I46" s="15"/>
      <c r="J46" s="15"/>
      <c r="K46" s="15">
        <f t="shared" si="3"/>
        <v>-22100000</v>
      </c>
    </row>
    <row r="47" spans="1:11" ht="15.75" x14ac:dyDescent="0.25">
      <c r="A47" s="16">
        <f t="shared" si="0"/>
        <v>38</v>
      </c>
      <c r="B47" s="17">
        <f t="shared" si="1"/>
        <v>-22100000</v>
      </c>
      <c r="C47" s="12" t="s">
        <v>25</v>
      </c>
      <c r="D47" s="13" t="s">
        <v>31</v>
      </c>
      <c r="E47" s="14">
        <f t="shared" si="5"/>
        <v>300000</v>
      </c>
      <c r="F47" s="15">
        <f t="shared" si="5"/>
        <v>120000</v>
      </c>
      <c r="G47" s="15">
        <f t="shared" si="5"/>
        <v>420000</v>
      </c>
      <c r="H47" s="15"/>
      <c r="I47" s="15"/>
      <c r="J47" s="15"/>
      <c r="K47" s="15">
        <f t="shared" si="3"/>
        <v>-22400000</v>
      </c>
    </row>
    <row r="48" spans="1:11" ht="15.75" x14ac:dyDescent="0.25">
      <c r="A48" s="16">
        <f t="shared" si="0"/>
        <v>39</v>
      </c>
      <c r="B48" s="17">
        <f t="shared" si="1"/>
        <v>-22400000</v>
      </c>
      <c r="C48" s="12" t="s">
        <v>26</v>
      </c>
      <c r="D48" s="13" t="s">
        <v>31</v>
      </c>
      <c r="E48" s="14">
        <f t="shared" si="5"/>
        <v>300000</v>
      </c>
      <c r="F48" s="15">
        <f t="shared" si="5"/>
        <v>120000</v>
      </c>
      <c r="G48" s="15">
        <f t="shared" si="5"/>
        <v>420000</v>
      </c>
      <c r="H48" s="15"/>
      <c r="I48" s="15"/>
      <c r="J48" s="15"/>
      <c r="K48" s="15">
        <f t="shared" si="3"/>
        <v>-22700000</v>
      </c>
    </row>
    <row r="49" spans="1:11" ht="15.75" x14ac:dyDescent="0.25">
      <c r="A49" s="16">
        <f t="shared" si="0"/>
        <v>40</v>
      </c>
      <c r="B49" s="17">
        <f t="shared" si="1"/>
        <v>-22700000</v>
      </c>
      <c r="C49" s="12" t="s">
        <v>16</v>
      </c>
      <c r="D49" s="13" t="s">
        <v>31</v>
      </c>
      <c r="E49" s="14">
        <f t="shared" si="5"/>
        <v>300000</v>
      </c>
      <c r="F49" s="15">
        <f t="shared" si="5"/>
        <v>120000</v>
      </c>
      <c r="G49" s="15">
        <f t="shared" si="5"/>
        <v>420000</v>
      </c>
      <c r="H49" s="15"/>
      <c r="I49" s="15"/>
      <c r="J49" s="15">
        <v>10000000</v>
      </c>
      <c r="K49" s="15">
        <f t="shared" si="3"/>
        <v>-33000000</v>
      </c>
    </row>
    <row r="50" spans="1:11" ht="15.75" x14ac:dyDescent="0.25">
      <c r="A50" s="16">
        <f t="shared" si="0"/>
        <v>41</v>
      </c>
      <c r="B50" s="17">
        <f t="shared" si="1"/>
        <v>-33000000</v>
      </c>
      <c r="C50" s="12" t="s">
        <v>17</v>
      </c>
      <c r="D50" s="13" t="s">
        <v>36</v>
      </c>
      <c r="E50" s="14">
        <f t="shared" si="5"/>
        <v>300000</v>
      </c>
      <c r="F50" s="15">
        <f t="shared" si="5"/>
        <v>120000</v>
      </c>
      <c r="G50" s="15">
        <f t="shared" si="5"/>
        <v>420000</v>
      </c>
      <c r="H50" s="15"/>
      <c r="I50" s="15"/>
      <c r="J50" s="15"/>
      <c r="K50" s="15">
        <f t="shared" si="3"/>
        <v>-33300000</v>
      </c>
    </row>
    <row r="51" spans="1:11" ht="15.75" x14ac:dyDescent="0.25">
      <c r="A51" s="16">
        <f t="shared" si="0"/>
        <v>42</v>
      </c>
      <c r="B51" s="17">
        <f t="shared" si="1"/>
        <v>-33300000</v>
      </c>
      <c r="C51" s="12" t="s">
        <v>18</v>
      </c>
      <c r="D51" s="13" t="s">
        <v>36</v>
      </c>
      <c r="E51" s="14">
        <f t="shared" si="5"/>
        <v>300000</v>
      </c>
      <c r="F51" s="15">
        <f t="shared" si="5"/>
        <v>120000</v>
      </c>
      <c r="G51" s="15">
        <f t="shared" si="5"/>
        <v>420000</v>
      </c>
      <c r="H51" s="15"/>
      <c r="I51" s="15"/>
      <c r="J51" s="15"/>
      <c r="K51" s="15">
        <f t="shared" si="3"/>
        <v>-33600000</v>
      </c>
    </row>
    <row r="52" spans="1:11" ht="15.75" x14ac:dyDescent="0.25">
      <c r="A52" s="16">
        <f t="shared" si="0"/>
        <v>43</v>
      </c>
      <c r="B52" s="17">
        <f t="shared" si="1"/>
        <v>-33600000</v>
      </c>
      <c r="C52" s="12" t="s">
        <v>27</v>
      </c>
      <c r="D52" s="13" t="s">
        <v>36</v>
      </c>
      <c r="E52" s="14">
        <f t="shared" si="5"/>
        <v>300000</v>
      </c>
      <c r="F52" s="15">
        <f t="shared" si="5"/>
        <v>120000</v>
      </c>
      <c r="G52" s="15">
        <f t="shared" si="5"/>
        <v>420000</v>
      </c>
      <c r="H52" s="15"/>
      <c r="I52" s="15"/>
      <c r="J52" s="15"/>
      <c r="K52" s="15">
        <f t="shared" si="3"/>
        <v>-33900000</v>
      </c>
    </row>
    <row r="53" spans="1:11" ht="15.75" x14ac:dyDescent="0.25">
      <c r="A53" s="16">
        <f t="shared" si="0"/>
        <v>44</v>
      </c>
      <c r="B53" s="17">
        <f t="shared" si="1"/>
        <v>-33900000</v>
      </c>
      <c r="C53" s="12" t="s">
        <v>19</v>
      </c>
      <c r="D53" s="13" t="s">
        <v>36</v>
      </c>
      <c r="E53" s="14">
        <f t="shared" si="5"/>
        <v>300000</v>
      </c>
      <c r="F53" s="15">
        <f t="shared" si="5"/>
        <v>120000</v>
      </c>
      <c r="G53" s="15">
        <f t="shared" si="5"/>
        <v>420000</v>
      </c>
      <c r="H53" s="15">
        <v>10000000</v>
      </c>
      <c r="I53" s="15"/>
      <c r="J53" s="15"/>
      <c r="K53" s="15">
        <f t="shared" si="3"/>
        <v>-44200000</v>
      </c>
    </row>
    <row r="54" spans="1:11" ht="15.75" x14ac:dyDescent="0.25">
      <c r="A54" s="16">
        <f t="shared" si="0"/>
        <v>45</v>
      </c>
      <c r="B54" s="17">
        <f t="shared" si="1"/>
        <v>-44200000</v>
      </c>
      <c r="C54" s="12" t="s">
        <v>20</v>
      </c>
      <c r="D54" s="13" t="s">
        <v>36</v>
      </c>
      <c r="E54" s="14">
        <f t="shared" si="5"/>
        <v>300000</v>
      </c>
      <c r="F54" s="15">
        <f t="shared" si="5"/>
        <v>120000</v>
      </c>
      <c r="G54" s="15">
        <f t="shared" si="5"/>
        <v>420000</v>
      </c>
      <c r="H54" s="15"/>
      <c r="I54" s="15">
        <v>10000000</v>
      </c>
      <c r="J54" s="15"/>
      <c r="K54" s="15">
        <f t="shared" si="3"/>
        <v>-54500000</v>
      </c>
    </row>
    <row r="55" spans="1:11" ht="15.75" x14ac:dyDescent="0.25">
      <c r="A55" s="16">
        <f t="shared" si="0"/>
        <v>46</v>
      </c>
      <c r="B55" s="17">
        <f t="shared" si="1"/>
        <v>-54500000</v>
      </c>
      <c r="C55" s="30" t="s">
        <v>21</v>
      </c>
      <c r="D55" s="13" t="s">
        <v>36</v>
      </c>
      <c r="E55" s="14">
        <f t="shared" si="5"/>
        <v>300000</v>
      </c>
      <c r="F55" s="15">
        <f t="shared" si="5"/>
        <v>120000</v>
      </c>
      <c r="G55" s="15">
        <f t="shared" si="5"/>
        <v>420000</v>
      </c>
      <c r="H55" s="31"/>
      <c r="I55" s="15"/>
      <c r="J55" s="15"/>
      <c r="K55" s="15">
        <f t="shared" si="3"/>
        <v>-54800000</v>
      </c>
    </row>
    <row r="56" spans="1:11" ht="15.75" x14ac:dyDescent="0.25">
      <c r="A56" s="16">
        <f t="shared" si="0"/>
        <v>47</v>
      </c>
      <c r="B56" s="17">
        <f t="shared" si="1"/>
        <v>-54800000</v>
      </c>
      <c r="C56" s="12" t="s">
        <v>22</v>
      </c>
      <c r="D56" s="13" t="s">
        <v>36</v>
      </c>
      <c r="E56" s="14">
        <f t="shared" si="5"/>
        <v>300000</v>
      </c>
      <c r="F56" s="15">
        <f t="shared" si="5"/>
        <v>120000</v>
      </c>
      <c r="G56" s="15">
        <f t="shared" si="5"/>
        <v>420000</v>
      </c>
      <c r="H56" s="15"/>
      <c r="I56" s="15"/>
      <c r="J56" s="15"/>
      <c r="K56" s="15">
        <f t="shared" si="3"/>
        <v>-55100000</v>
      </c>
    </row>
    <row r="57" spans="1:11" ht="15.75" x14ac:dyDescent="0.25">
      <c r="A57" s="16">
        <f t="shared" si="0"/>
        <v>48</v>
      </c>
      <c r="B57" s="17">
        <f t="shared" si="1"/>
        <v>-55100000</v>
      </c>
      <c r="E57" s="14">
        <f t="shared" si="5"/>
        <v>300000</v>
      </c>
      <c r="F57" s="15">
        <f t="shared" si="5"/>
        <v>120000</v>
      </c>
      <c r="G57" s="15">
        <f t="shared" si="5"/>
        <v>420000</v>
      </c>
      <c r="H57" s="15"/>
      <c r="I57" s="15"/>
      <c r="J57" s="15"/>
      <c r="K57" s="15">
        <f t="shared" si="3"/>
        <v>-55400000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workbookViewId="0">
      <selection activeCell="H4" sqref="H4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50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51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v>72387983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40</v>
      </c>
      <c r="B8" s="1"/>
      <c r="C8" s="1"/>
      <c r="D8" s="2">
        <v>36</v>
      </c>
      <c r="E8" s="7"/>
      <c r="F8" s="8">
        <f>+C5*C6</f>
        <v>868655.79599999997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72387983</v>
      </c>
      <c r="C10" s="12" t="s">
        <v>22</v>
      </c>
      <c r="D10" s="13" t="s">
        <v>28</v>
      </c>
      <c r="E10" s="14">
        <f>1200000-F10</f>
        <v>331344</v>
      </c>
      <c r="F10" s="18">
        <v>868656</v>
      </c>
      <c r="G10" s="15">
        <f>+E10+F10</f>
        <v>1200000</v>
      </c>
      <c r="H10" s="15"/>
      <c r="I10" s="15"/>
      <c r="J10" s="15"/>
      <c r="K10" s="15">
        <f>B10-E10-H10-I10-J10</f>
        <v>72056639</v>
      </c>
    </row>
    <row r="11" spans="1:12" ht="15.75" customHeight="1" x14ac:dyDescent="0.25">
      <c r="A11" s="16">
        <f t="shared" ref="A11:A57" si="0">+A10+1</f>
        <v>2</v>
      </c>
      <c r="B11" s="17">
        <f t="shared" ref="B11:B57" si="1">+K10</f>
        <v>72056639</v>
      </c>
      <c r="C11" s="12" t="s">
        <v>23</v>
      </c>
      <c r="D11" s="13" t="s">
        <v>28</v>
      </c>
      <c r="E11" s="14">
        <f t="shared" ref="E11:E57" si="2">+E10</f>
        <v>331344</v>
      </c>
      <c r="F11" s="15">
        <f t="shared" ref="F11:F57" si="3">+F10</f>
        <v>868656</v>
      </c>
      <c r="G11" s="15">
        <f t="shared" ref="G11:G57" si="4">+G10</f>
        <v>1200000</v>
      </c>
      <c r="H11" s="15"/>
      <c r="I11" s="15"/>
      <c r="J11" s="15"/>
      <c r="K11" s="15">
        <f t="shared" ref="K11:K57" si="5">B11-E11-H11-I11-J11</f>
        <v>71725295</v>
      </c>
    </row>
    <row r="12" spans="1:12" ht="15.75" customHeight="1" x14ac:dyDescent="0.25">
      <c r="A12" s="16">
        <f t="shared" si="0"/>
        <v>3</v>
      </c>
      <c r="B12" s="17">
        <f t="shared" si="1"/>
        <v>71725295</v>
      </c>
      <c r="C12" s="12" t="s">
        <v>24</v>
      </c>
      <c r="D12" s="13" t="s">
        <v>28</v>
      </c>
      <c r="E12" s="14">
        <f t="shared" si="2"/>
        <v>331344</v>
      </c>
      <c r="F12" s="15">
        <f t="shared" si="3"/>
        <v>868656</v>
      </c>
      <c r="G12" s="15">
        <f t="shared" si="4"/>
        <v>1200000</v>
      </c>
      <c r="H12" s="15"/>
      <c r="I12" s="15"/>
      <c r="J12" s="15"/>
      <c r="K12" s="15">
        <f t="shared" si="5"/>
        <v>71393951</v>
      </c>
    </row>
    <row r="13" spans="1:12" ht="15.75" customHeight="1" x14ac:dyDescent="0.25">
      <c r="A13" s="16">
        <f t="shared" si="0"/>
        <v>4</v>
      </c>
      <c r="B13" s="17">
        <f t="shared" si="1"/>
        <v>71393951</v>
      </c>
      <c r="C13" s="12" t="s">
        <v>25</v>
      </c>
      <c r="D13" s="13" t="s">
        <v>28</v>
      </c>
      <c r="E13" s="14">
        <f t="shared" si="2"/>
        <v>331344</v>
      </c>
      <c r="F13" s="15">
        <f t="shared" si="3"/>
        <v>868656</v>
      </c>
      <c r="G13" s="15">
        <f t="shared" si="4"/>
        <v>1200000</v>
      </c>
      <c r="H13" s="15"/>
      <c r="I13" s="15"/>
      <c r="J13" s="15"/>
      <c r="K13" s="15">
        <f t="shared" si="5"/>
        <v>71062607</v>
      </c>
    </row>
    <row r="14" spans="1:12" ht="15.75" customHeight="1" x14ac:dyDescent="0.25">
      <c r="A14" s="16">
        <f t="shared" si="0"/>
        <v>5</v>
      </c>
      <c r="B14" s="17">
        <f t="shared" si="1"/>
        <v>71062607</v>
      </c>
      <c r="C14" s="12" t="s">
        <v>26</v>
      </c>
      <c r="D14" s="13" t="s">
        <v>28</v>
      </c>
      <c r="E14" s="14">
        <f t="shared" si="2"/>
        <v>331344</v>
      </c>
      <c r="F14" s="15">
        <f t="shared" si="3"/>
        <v>868656</v>
      </c>
      <c r="G14" s="15">
        <f t="shared" si="4"/>
        <v>1200000</v>
      </c>
      <c r="H14" s="15"/>
      <c r="I14" s="15"/>
      <c r="J14" s="15"/>
      <c r="K14" s="15">
        <f t="shared" si="5"/>
        <v>70731263</v>
      </c>
    </row>
    <row r="15" spans="1:12" ht="15.75" customHeight="1" x14ac:dyDescent="0.25">
      <c r="A15" s="16">
        <f t="shared" si="0"/>
        <v>6</v>
      </c>
      <c r="B15" s="17">
        <f t="shared" si="1"/>
        <v>70731263</v>
      </c>
      <c r="C15" s="12" t="s">
        <v>16</v>
      </c>
      <c r="D15" s="13" t="s">
        <v>28</v>
      </c>
      <c r="E15" s="14">
        <f t="shared" si="2"/>
        <v>331344</v>
      </c>
      <c r="F15" s="15">
        <f t="shared" si="3"/>
        <v>868656</v>
      </c>
      <c r="G15" s="15">
        <f t="shared" si="4"/>
        <v>1200000</v>
      </c>
      <c r="H15" s="15"/>
      <c r="I15" s="15"/>
      <c r="J15" s="15">
        <v>5000000</v>
      </c>
      <c r="K15" s="15">
        <f t="shared" si="5"/>
        <v>65399919</v>
      </c>
    </row>
    <row r="16" spans="1:12" ht="15.75" customHeight="1" x14ac:dyDescent="0.25">
      <c r="A16" s="16">
        <f t="shared" si="0"/>
        <v>7</v>
      </c>
      <c r="B16" s="17">
        <f t="shared" si="1"/>
        <v>65399919</v>
      </c>
      <c r="C16" s="12" t="s">
        <v>17</v>
      </c>
      <c r="D16" s="13" t="s">
        <v>29</v>
      </c>
      <c r="E16" s="14">
        <f t="shared" si="2"/>
        <v>331344</v>
      </c>
      <c r="F16" s="15">
        <f t="shared" si="3"/>
        <v>868656</v>
      </c>
      <c r="G16" s="15">
        <f t="shared" si="4"/>
        <v>1200000</v>
      </c>
      <c r="H16" s="15"/>
      <c r="I16" s="15"/>
      <c r="J16" s="15"/>
      <c r="K16" s="15">
        <f t="shared" si="5"/>
        <v>65068575</v>
      </c>
    </row>
    <row r="17" spans="1:11" ht="15.75" x14ac:dyDescent="0.25">
      <c r="A17" s="16">
        <f t="shared" si="0"/>
        <v>8</v>
      </c>
      <c r="B17" s="17">
        <f t="shared" si="1"/>
        <v>65068575</v>
      </c>
      <c r="C17" s="12" t="s">
        <v>18</v>
      </c>
      <c r="D17" s="13" t="s">
        <v>29</v>
      </c>
      <c r="E17" s="14">
        <f t="shared" si="2"/>
        <v>331344</v>
      </c>
      <c r="F17" s="15">
        <f t="shared" si="3"/>
        <v>868656</v>
      </c>
      <c r="G17" s="15">
        <f t="shared" si="4"/>
        <v>1200000</v>
      </c>
      <c r="H17" s="15"/>
      <c r="I17" s="15"/>
      <c r="J17" s="15"/>
      <c r="K17" s="15">
        <f t="shared" si="5"/>
        <v>64737231</v>
      </c>
    </row>
    <row r="18" spans="1:11" ht="15.75" x14ac:dyDescent="0.25">
      <c r="A18" s="16">
        <f t="shared" si="0"/>
        <v>9</v>
      </c>
      <c r="B18" s="17">
        <f t="shared" si="1"/>
        <v>64737231</v>
      </c>
      <c r="C18" s="12" t="s">
        <v>27</v>
      </c>
      <c r="D18" s="13" t="s">
        <v>29</v>
      </c>
      <c r="E18" s="14">
        <f t="shared" si="2"/>
        <v>331344</v>
      </c>
      <c r="F18" s="15">
        <f t="shared" si="3"/>
        <v>868656</v>
      </c>
      <c r="G18" s="15">
        <f t="shared" si="4"/>
        <v>1200000</v>
      </c>
      <c r="H18" s="15"/>
      <c r="I18" s="15"/>
      <c r="J18" s="15"/>
      <c r="K18" s="15">
        <f t="shared" si="5"/>
        <v>64405887</v>
      </c>
    </row>
    <row r="19" spans="1:11" ht="15.75" x14ac:dyDescent="0.25">
      <c r="A19" s="16">
        <f t="shared" si="0"/>
        <v>10</v>
      </c>
      <c r="B19" s="17">
        <f t="shared" si="1"/>
        <v>64405887</v>
      </c>
      <c r="C19" s="12" t="s">
        <v>19</v>
      </c>
      <c r="D19" s="13" t="s">
        <v>29</v>
      </c>
      <c r="E19" s="14">
        <f t="shared" si="2"/>
        <v>331344</v>
      </c>
      <c r="F19" s="15">
        <f t="shared" si="3"/>
        <v>868656</v>
      </c>
      <c r="G19" s="15">
        <f t="shared" si="4"/>
        <v>1200000</v>
      </c>
      <c r="H19" s="15">
        <v>15000000</v>
      </c>
      <c r="I19" s="15"/>
      <c r="J19" s="15"/>
      <c r="K19" s="15">
        <f t="shared" si="5"/>
        <v>49074543</v>
      </c>
    </row>
    <row r="20" spans="1:11" ht="15.75" x14ac:dyDescent="0.25">
      <c r="A20" s="16">
        <f t="shared" si="0"/>
        <v>11</v>
      </c>
      <c r="B20" s="17">
        <f t="shared" si="1"/>
        <v>49074543</v>
      </c>
      <c r="C20" s="12" t="s">
        <v>20</v>
      </c>
      <c r="D20" s="13" t="s">
        <v>29</v>
      </c>
      <c r="E20" s="14">
        <f t="shared" si="2"/>
        <v>331344</v>
      </c>
      <c r="F20" s="15">
        <f t="shared" si="3"/>
        <v>868656</v>
      </c>
      <c r="G20" s="15">
        <f t="shared" si="4"/>
        <v>1200000</v>
      </c>
      <c r="H20" s="15"/>
      <c r="I20" s="15">
        <v>5000000</v>
      </c>
      <c r="J20" s="15"/>
      <c r="K20" s="15">
        <f t="shared" si="5"/>
        <v>43743199</v>
      </c>
    </row>
    <row r="21" spans="1:11" ht="15.75" x14ac:dyDescent="0.25">
      <c r="A21" s="16">
        <f t="shared" si="0"/>
        <v>12</v>
      </c>
      <c r="B21" s="17">
        <f t="shared" si="1"/>
        <v>43743199</v>
      </c>
      <c r="C21" s="12" t="s">
        <v>21</v>
      </c>
      <c r="D21" s="13" t="s">
        <v>29</v>
      </c>
      <c r="E21" s="14">
        <f t="shared" si="2"/>
        <v>331344</v>
      </c>
      <c r="F21" s="15">
        <f t="shared" si="3"/>
        <v>868656</v>
      </c>
      <c r="G21" s="15">
        <f t="shared" si="4"/>
        <v>1200000</v>
      </c>
      <c r="H21" s="15"/>
      <c r="I21" s="15"/>
      <c r="J21" s="15"/>
      <c r="K21" s="15">
        <f t="shared" si="5"/>
        <v>43411855</v>
      </c>
    </row>
    <row r="22" spans="1:11" ht="15.75" x14ac:dyDescent="0.25">
      <c r="A22" s="16">
        <f t="shared" si="0"/>
        <v>13</v>
      </c>
      <c r="B22" s="17">
        <f t="shared" si="1"/>
        <v>43411855</v>
      </c>
      <c r="C22" s="12" t="s">
        <v>22</v>
      </c>
      <c r="D22" s="13" t="s">
        <v>29</v>
      </c>
      <c r="E22" s="14">
        <f t="shared" si="2"/>
        <v>331344</v>
      </c>
      <c r="F22" s="15">
        <f t="shared" si="3"/>
        <v>868656</v>
      </c>
      <c r="G22" s="15">
        <f t="shared" si="4"/>
        <v>1200000</v>
      </c>
      <c r="H22" s="15"/>
      <c r="I22" s="15"/>
      <c r="J22" s="15"/>
      <c r="K22" s="15">
        <f t="shared" si="5"/>
        <v>43080511</v>
      </c>
    </row>
    <row r="23" spans="1:11" ht="15.75" x14ac:dyDescent="0.25">
      <c r="A23" s="16">
        <f t="shared" si="0"/>
        <v>14</v>
      </c>
      <c r="B23" s="17">
        <f t="shared" si="1"/>
        <v>43080511</v>
      </c>
      <c r="C23" s="12" t="s">
        <v>23</v>
      </c>
      <c r="D23" s="13" t="s">
        <v>29</v>
      </c>
      <c r="E23" s="14">
        <f t="shared" si="2"/>
        <v>331344</v>
      </c>
      <c r="F23" s="15">
        <f t="shared" si="3"/>
        <v>868656</v>
      </c>
      <c r="G23" s="15">
        <f t="shared" si="4"/>
        <v>1200000</v>
      </c>
      <c r="H23" s="15"/>
      <c r="I23" s="15"/>
      <c r="J23" s="15"/>
      <c r="K23" s="15">
        <f t="shared" si="5"/>
        <v>42749167</v>
      </c>
    </row>
    <row r="24" spans="1:11" ht="15.75" x14ac:dyDescent="0.25">
      <c r="A24" s="16">
        <f t="shared" si="0"/>
        <v>15</v>
      </c>
      <c r="B24" s="17">
        <f t="shared" si="1"/>
        <v>42749167</v>
      </c>
      <c r="C24" s="12" t="s">
        <v>24</v>
      </c>
      <c r="D24" s="13" t="s">
        <v>29</v>
      </c>
      <c r="E24" s="14">
        <f t="shared" si="2"/>
        <v>331344</v>
      </c>
      <c r="F24" s="15">
        <f t="shared" si="3"/>
        <v>868656</v>
      </c>
      <c r="G24" s="15">
        <f t="shared" si="4"/>
        <v>1200000</v>
      </c>
      <c r="H24" s="15"/>
      <c r="I24" s="15"/>
      <c r="J24" s="15"/>
      <c r="K24" s="15">
        <f t="shared" si="5"/>
        <v>42417823</v>
      </c>
    </row>
    <row r="25" spans="1:11" ht="15.75" x14ac:dyDescent="0.25">
      <c r="A25" s="16">
        <f t="shared" si="0"/>
        <v>16</v>
      </c>
      <c r="B25" s="17">
        <f t="shared" si="1"/>
        <v>42417823</v>
      </c>
      <c r="C25" s="12" t="s">
        <v>25</v>
      </c>
      <c r="D25" s="13" t="s">
        <v>29</v>
      </c>
      <c r="E25" s="14">
        <f t="shared" si="2"/>
        <v>331344</v>
      </c>
      <c r="F25" s="15">
        <f t="shared" si="3"/>
        <v>868656</v>
      </c>
      <c r="G25" s="15">
        <f t="shared" si="4"/>
        <v>1200000</v>
      </c>
      <c r="H25" s="15"/>
      <c r="I25" s="15"/>
      <c r="J25" s="15"/>
      <c r="K25" s="15">
        <f t="shared" si="5"/>
        <v>42086479</v>
      </c>
    </row>
    <row r="26" spans="1:11" ht="15.75" x14ac:dyDescent="0.25">
      <c r="A26" s="16">
        <f t="shared" si="0"/>
        <v>17</v>
      </c>
      <c r="B26" s="17">
        <f t="shared" si="1"/>
        <v>42086479</v>
      </c>
      <c r="C26" s="12" t="s">
        <v>26</v>
      </c>
      <c r="D26" s="13" t="s">
        <v>29</v>
      </c>
      <c r="E26" s="14">
        <f t="shared" si="2"/>
        <v>331344</v>
      </c>
      <c r="F26" s="15">
        <f t="shared" si="3"/>
        <v>868656</v>
      </c>
      <c r="G26" s="15">
        <f t="shared" si="4"/>
        <v>1200000</v>
      </c>
      <c r="H26" s="15"/>
      <c r="I26" s="15"/>
      <c r="J26" s="15"/>
      <c r="K26" s="15">
        <f t="shared" si="5"/>
        <v>41755135</v>
      </c>
    </row>
    <row r="27" spans="1:11" ht="15.75" x14ac:dyDescent="0.25">
      <c r="A27" s="16">
        <f t="shared" si="0"/>
        <v>18</v>
      </c>
      <c r="B27" s="17">
        <f t="shared" si="1"/>
        <v>41755135</v>
      </c>
      <c r="C27" s="12" t="s">
        <v>16</v>
      </c>
      <c r="D27" s="13" t="s">
        <v>29</v>
      </c>
      <c r="E27" s="14">
        <f t="shared" si="2"/>
        <v>331344</v>
      </c>
      <c r="F27" s="15">
        <f t="shared" si="3"/>
        <v>868656</v>
      </c>
      <c r="G27" s="15">
        <f t="shared" si="4"/>
        <v>1200000</v>
      </c>
      <c r="H27" s="15"/>
      <c r="I27" s="15"/>
      <c r="J27" s="15">
        <v>5000000</v>
      </c>
      <c r="K27" s="15">
        <f t="shared" si="5"/>
        <v>36423791</v>
      </c>
    </row>
    <row r="28" spans="1:11" ht="15.75" x14ac:dyDescent="0.25">
      <c r="A28" s="16">
        <f t="shared" si="0"/>
        <v>19</v>
      </c>
      <c r="B28" s="17">
        <f t="shared" si="1"/>
        <v>36423791</v>
      </c>
      <c r="C28" s="12" t="s">
        <v>17</v>
      </c>
      <c r="D28" s="13" t="s">
        <v>30</v>
      </c>
      <c r="E28" s="14">
        <f t="shared" si="2"/>
        <v>331344</v>
      </c>
      <c r="F28" s="15">
        <f t="shared" si="3"/>
        <v>868656</v>
      </c>
      <c r="G28" s="15">
        <f t="shared" si="4"/>
        <v>1200000</v>
      </c>
      <c r="H28" s="15"/>
      <c r="I28" s="15"/>
      <c r="J28" s="15"/>
      <c r="K28" s="15">
        <f t="shared" si="5"/>
        <v>36092447</v>
      </c>
    </row>
    <row r="29" spans="1:11" ht="15.75" x14ac:dyDescent="0.25">
      <c r="A29" s="16">
        <f t="shared" si="0"/>
        <v>20</v>
      </c>
      <c r="B29" s="17">
        <f t="shared" si="1"/>
        <v>36092447</v>
      </c>
      <c r="C29" s="12" t="s">
        <v>18</v>
      </c>
      <c r="D29" s="13" t="s">
        <v>30</v>
      </c>
      <c r="E29" s="14">
        <f t="shared" si="2"/>
        <v>331344</v>
      </c>
      <c r="F29" s="15">
        <f t="shared" si="3"/>
        <v>868656</v>
      </c>
      <c r="G29" s="15">
        <f t="shared" si="4"/>
        <v>1200000</v>
      </c>
      <c r="H29" s="15"/>
      <c r="I29" s="15"/>
      <c r="J29" s="15"/>
      <c r="K29" s="15">
        <f t="shared" si="5"/>
        <v>35761103</v>
      </c>
    </row>
    <row r="30" spans="1:11" ht="15.75" x14ac:dyDescent="0.25">
      <c r="A30" s="16">
        <f t="shared" si="0"/>
        <v>21</v>
      </c>
      <c r="B30" s="17">
        <f t="shared" si="1"/>
        <v>35761103</v>
      </c>
      <c r="C30" s="12" t="s">
        <v>27</v>
      </c>
      <c r="D30" s="13" t="s">
        <v>30</v>
      </c>
      <c r="E30" s="14">
        <f t="shared" si="2"/>
        <v>331344</v>
      </c>
      <c r="F30" s="15">
        <f t="shared" si="3"/>
        <v>868656</v>
      </c>
      <c r="G30" s="15">
        <f t="shared" si="4"/>
        <v>1200000</v>
      </c>
      <c r="H30" s="15"/>
      <c r="I30" s="15"/>
      <c r="J30" s="15"/>
      <c r="K30" s="15">
        <f t="shared" si="5"/>
        <v>35429759</v>
      </c>
    </row>
    <row r="31" spans="1:11" ht="15.75" x14ac:dyDescent="0.25">
      <c r="A31" s="16">
        <f t="shared" si="0"/>
        <v>22</v>
      </c>
      <c r="B31" s="17">
        <f t="shared" si="1"/>
        <v>35429759</v>
      </c>
      <c r="C31" s="12" t="s">
        <v>19</v>
      </c>
      <c r="D31" s="13" t="s">
        <v>30</v>
      </c>
      <c r="E31" s="14">
        <f t="shared" si="2"/>
        <v>331344</v>
      </c>
      <c r="F31" s="15">
        <f t="shared" si="3"/>
        <v>868656</v>
      </c>
      <c r="G31" s="15">
        <f t="shared" si="4"/>
        <v>1200000</v>
      </c>
      <c r="H31" s="15">
        <v>15000000</v>
      </c>
      <c r="I31" s="15"/>
      <c r="J31" s="15"/>
      <c r="K31" s="15">
        <f t="shared" si="5"/>
        <v>20098415</v>
      </c>
    </row>
    <row r="32" spans="1:11" ht="15.75" x14ac:dyDescent="0.25">
      <c r="A32" s="16">
        <f t="shared" si="0"/>
        <v>23</v>
      </c>
      <c r="B32" s="17">
        <f t="shared" si="1"/>
        <v>20098415</v>
      </c>
      <c r="C32" s="12" t="s">
        <v>20</v>
      </c>
      <c r="D32" s="13" t="s">
        <v>30</v>
      </c>
      <c r="E32" s="14">
        <f t="shared" si="2"/>
        <v>331344</v>
      </c>
      <c r="F32" s="15">
        <f t="shared" si="3"/>
        <v>868656</v>
      </c>
      <c r="G32" s="15">
        <f t="shared" si="4"/>
        <v>1200000</v>
      </c>
      <c r="H32" s="15"/>
      <c r="I32" s="15">
        <v>5000000</v>
      </c>
      <c r="J32" s="15"/>
      <c r="K32" s="15">
        <f t="shared" si="5"/>
        <v>14767071</v>
      </c>
    </row>
    <row r="33" spans="1:11" ht="15.75" x14ac:dyDescent="0.25">
      <c r="A33" s="16">
        <f t="shared" si="0"/>
        <v>24</v>
      </c>
      <c r="B33" s="17">
        <f t="shared" si="1"/>
        <v>14767071</v>
      </c>
      <c r="C33" s="12" t="s">
        <v>21</v>
      </c>
      <c r="D33" s="13" t="s">
        <v>30</v>
      </c>
      <c r="E33" s="14">
        <f t="shared" si="2"/>
        <v>331344</v>
      </c>
      <c r="F33" s="15">
        <f t="shared" si="3"/>
        <v>868656</v>
      </c>
      <c r="G33" s="15">
        <f t="shared" si="4"/>
        <v>1200000</v>
      </c>
      <c r="H33" s="15"/>
      <c r="I33" s="15"/>
      <c r="J33" s="15"/>
      <c r="K33" s="15">
        <f t="shared" si="5"/>
        <v>14435727</v>
      </c>
    </row>
    <row r="34" spans="1:11" ht="15.75" x14ac:dyDescent="0.25">
      <c r="A34" s="16">
        <f t="shared" si="0"/>
        <v>25</v>
      </c>
      <c r="B34" s="17">
        <f t="shared" si="1"/>
        <v>14435727</v>
      </c>
      <c r="C34" s="12" t="s">
        <v>22</v>
      </c>
      <c r="D34" s="13" t="s">
        <v>30</v>
      </c>
      <c r="E34" s="14">
        <f t="shared" si="2"/>
        <v>331344</v>
      </c>
      <c r="F34" s="15">
        <f t="shared" si="3"/>
        <v>868656</v>
      </c>
      <c r="G34" s="15">
        <f t="shared" si="4"/>
        <v>1200000</v>
      </c>
      <c r="H34" s="15"/>
      <c r="I34" s="15"/>
      <c r="J34" s="15"/>
      <c r="K34" s="15">
        <f t="shared" si="5"/>
        <v>14104383</v>
      </c>
    </row>
    <row r="35" spans="1:11" ht="15.75" x14ac:dyDescent="0.25">
      <c r="A35" s="16">
        <f t="shared" si="0"/>
        <v>26</v>
      </c>
      <c r="B35" s="17">
        <f t="shared" si="1"/>
        <v>14104383</v>
      </c>
      <c r="C35" s="12" t="s">
        <v>23</v>
      </c>
      <c r="D35" s="13" t="s">
        <v>30</v>
      </c>
      <c r="E35" s="14">
        <f t="shared" si="2"/>
        <v>331344</v>
      </c>
      <c r="F35" s="15">
        <f t="shared" si="3"/>
        <v>868656</v>
      </c>
      <c r="G35" s="15">
        <f t="shared" si="4"/>
        <v>1200000</v>
      </c>
      <c r="H35" s="15"/>
      <c r="I35" s="15"/>
      <c r="J35" s="15"/>
      <c r="K35" s="15">
        <f t="shared" si="5"/>
        <v>13773039</v>
      </c>
    </row>
    <row r="36" spans="1:11" ht="15.75" x14ac:dyDescent="0.25">
      <c r="A36" s="16">
        <f t="shared" si="0"/>
        <v>27</v>
      </c>
      <c r="B36" s="17">
        <f t="shared" si="1"/>
        <v>13773039</v>
      </c>
      <c r="C36" s="12" t="s">
        <v>24</v>
      </c>
      <c r="D36" s="13" t="s">
        <v>30</v>
      </c>
      <c r="E36" s="14">
        <f t="shared" si="2"/>
        <v>331344</v>
      </c>
      <c r="F36" s="15">
        <f t="shared" si="3"/>
        <v>868656</v>
      </c>
      <c r="G36" s="15">
        <f t="shared" si="4"/>
        <v>1200000</v>
      </c>
      <c r="H36" s="15"/>
      <c r="I36" s="15"/>
      <c r="J36" s="15"/>
      <c r="K36" s="15">
        <f t="shared" si="5"/>
        <v>13441695</v>
      </c>
    </row>
    <row r="37" spans="1:11" ht="15.75" x14ac:dyDescent="0.25">
      <c r="A37" s="16">
        <f t="shared" si="0"/>
        <v>28</v>
      </c>
      <c r="B37" s="17">
        <f t="shared" si="1"/>
        <v>13441695</v>
      </c>
      <c r="C37" s="12" t="s">
        <v>25</v>
      </c>
      <c r="D37" s="13" t="s">
        <v>30</v>
      </c>
      <c r="E37" s="14">
        <f t="shared" si="2"/>
        <v>331344</v>
      </c>
      <c r="F37" s="15">
        <f t="shared" si="3"/>
        <v>868656</v>
      </c>
      <c r="G37" s="15">
        <f t="shared" si="4"/>
        <v>1200000</v>
      </c>
      <c r="H37" s="15"/>
      <c r="I37" s="15"/>
      <c r="J37" s="15"/>
      <c r="K37" s="15">
        <f t="shared" si="5"/>
        <v>13110351</v>
      </c>
    </row>
    <row r="38" spans="1:11" ht="15.75" x14ac:dyDescent="0.25">
      <c r="A38" s="16">
        <f t="shared" si="0"/>
        <v>29</v>
      </c>
      <c r="B38" s="17">
        <f t="shared" si="1"/>
        <v>13110351</v>
      </c>
      <c r="C38" s="12" t="s">
        <v>26</v>
      </c>
      <c r="D38" s="13" t="s">
        <v>30</v>
      </c>
      <c r="E38" s="14">
        <f t="shared" si="2"/>
        <v>331344</v>
      </c>
      <c r="F38" s="15">
        <f t="shared" si="3"/>
        <v>868656</v>
      </c>
      <c r="G38" s="15">
        <f t="shared" si="4"/>
        <v>1200000</v>
      </c>
      <c r="H38" s="15"/>
      <c r="I38" s="15"/>
      <c r="J38" s="15"/>
      <c r="K38" s="15">
        <f t="shared" si="5"/>
        <v>12779007</v>
      </c>
    </row>
    <row r="39" spans="1:11" ht="15.75" x14ac:dyDescent="0.25">
      <c r="A39" s="16">
        <f t="shared" si="0"/>
        <v>30</v>
      </c>
      <c r="B39" s="17">
        <f t="shared" si="1"/>
        <v>12779007</v>
      </c>
      <c r="C39" s="12" t="s">
        <v>16</v>
      </c>
      <c r="D39" s="13" t="s">
        <v>30</v>
      </c>
      <c r="E39" s="14">
        <f t="shared" si="2"/>
        <v>331344</v>
      </c>
      <c r="F39" s="15">
        <f t="shared" si="3"/>
        <v>868656</v>
      </c>
      <c r="G39" s="15">
        <f t="shared" si="4"/>
        <v>1200000</v>
      </c>
      <c r="H39" s="15"/>
      <c r="I39" s="15"/>
      <c r="J39" s="15">
        <v>5000000</v>
      </c>
      <c r="K39" s="15">
        <f t="shared" si="5"/>
        <v>7447663</v>
      </c>
    </row>
    <row r="40" spans="1:11" ht="15.75" x14ac:dyDescent="0.25">
      <c r="A40" s="16">
        <f t="shared" si="0"/>
        <v>31</v>
      </c>
      <c r="B40" s="17">
        <f t="shared" si="1"/>
        <v>7447663</v>
      </c>
      <c r="C40" s="12" t="s">
        <v>17</v>
      </c>
      <c r="D40" s="13" t="s">
        <v>31</v>
      </c>
      <c r="E40" s="14">
        <f t="shared" si="2"/>
        <v>331344</v>
      </c>
      <c r="F40" s="15">
        <f t="shared" si="3"/>
        <v>868656</v>
      </c>
      <c r="G40" s="15">
        <f t="shared" si="4"/>
        <v>1200000</v>
      </c>
      <c r="H40" s="15"/>
      <c r="I40" s="15"/>
      <c r="J40" s="15"/>
      <c r="K40" s="15">
        <f t="shared" si="5"/>
        <v>7116319</v>
      </c>
    </row>
    <row r="41" spans="1:11" ht="15.75" x14ac:dyDescent="0.25">
      <c r="A41" s="16">
        <f t="shared" si="0"/>
        <v>32</v>
      </c>
      <c r="B41" s="17">
        <f t="shared" si="1"/>
        <v>7116319</v>
      </c>
      <c r="C41" s="12" t="s">
        <v>18</v>
      </c>
      <c r="D41" s="13" t="s">
        <v>31</v>
      </c>
      <c r="E41" s="14">
        <f t="shared" si="2"/>
        <v>331344</v>
      </c>
      <c r="F41" s="15">
        <f t="shared" si="3"/>
        <v>868656</v>
      </c>
      <c r="G41" s="15">
        <f t="shared" si="4"/>
        <v>1200000</v>
      </c>
      <c r="H41" s="15"/>
      <c r="I41" s="15"/>
      <c r="J41" s="15"/>
      <c r="K41" s="15">
        <f t="shared" si="5"/>
        <v>6784975</v>
      </c>
    </row>
    <row r="42" spans="1:11" ht="15.75" x14ac:dyDescent="0.25">
      <c r="A42" s="16">
        <f t="shared" si="0"/>
        <v>33</v>
      </c>
      <c r="B42" s="17">
        <f t="shared" si="1"/>
        <v>6784975</v>
      </c>
      <c r="C42" s="12" t="s">
        <v>27</v>
      </c>
      <c r="D42" s="13" t="s">
        <v>31</v>
      </c>
      <c r="E42" s="14">
        <f t="shared" si="2"/>
        <v>331344</v>
      </c>
      <c r="F42" s="15">
        <f t="shared" si="3"/>
        <v>868656</v>
      </c>
      <c r="G42" s="15">
        <f t="shared" si="4"/>
        <v>1200000</v>
      </c>
      <c r="H42" s="15"/>
      <c r="I42" s="15"/>
      <c r="J42" s="15"/>
      <c r="K42" s="15">
        <f t="shared" si="5"/>
        <v>6453631</v>
      </c>
    </row>
    <row r="43" spans="1:11" ht="15.75" x14ac:dyDescent="0.25">
      <c r="A43" s="16">
        <f t="shared" si="0"/>
        <v>34</v>
      </c>
      <c r="B43" s="17">
        <f t="shared" si="1"/>
        <v>6453631</v>
      </c>
      <c r="C43" s="12" t="s">
        <v>19</v>
      </c>
      <c r="D43" s="13" t="s">
        <v>31</v>
      </c>
      <c r="E43" s="14">
        <f t="shared" si="2"/>
        <v>331344</v>
      </c>
      <c r="F43" s="15">
        <f t="shared" si="3"/>
        <v>868656</v>
      </c>
      <c r="G43" s="15">
        <f t="shared" si="4"/>
        <v>1200000</v>
      </c>
      <c r="H43" s="15">
        <f>15000000-8877713</f>
        <v>6122287</v>
      </c>
      <c r="I43" s="15"/>
      <c r="J43" s="15"/>
      <c r="K43" s="15">
        <f t="shared" si="5"/>
        <v>0</v>
      </c>
    </row>
    <row r="44" spans="1:11" ht="15.75" x14ac:dyDescent="0.25">
      <c r="A44" s="16">
        <f t="shared" si="0"/>
        <v>35</v>
      </c>
      <c r="B44" s="17">
        <f t="shared" si="1"/>
        <v>0</v>
      </c>
      <c r="C44" s="12" t="s">
        <v>20</v>
      </c>
      <c r="D44" s="13" t="s">
        <v>31</v>
      </c>
      <c r="E44" s="14">
        <f t="shared" si="2"/>
        <v>331344</v>
      </c>
      <c r="F44" s="15">
        <f t="shared" si="3"/>
        <v>868656</v>
      </c>
      <c r="G44" s="15">
        <f t="shared" si="4"/>
        <v>1200000</v>
      </c>
      <c r="H44" s="15"/>
      <c r="I44" s="15">
        <v>5000000</v>
      </c>
      <c r="J44" s="15"/>
      <c r="K44" s="15">
        <f t="shared" si="5"/>
        <v>-5331344</v>
      </c>
    </row>
    <row r="45" spans="1:11" ht="15.75" x14ac:dyDescent="0.25">
      <c r="A45" s="16">
        <f t="shared" si="0"/>
        <v>36</v>
      </c>
      <c r="B45" s="17">
        <f t="shared" si="1"/>
        <v>-5331344</v>
      </c>
      <c r="C45" s="12" t="s">
        <v>21</v>
      </c>
      <c r="D45" s="13" t="s">
        <v>31</v>
      </c>
      <c r="E45" s="14">
        <f t="shared" si="2"/>
        <v>331344</v>
      </c>
      <c r="F45" s="15">
        <f t="shared" si="3"/>
        <v>868656</v>
      </c>
      <c r="G45" s="15">
        <f t="shared" si="4"/>
        <v>1200000</v>
      </c>
      <c r="H45" s="15"/>
      <c r="I45" s="15"/>
      <c r="J45" s="15"/>
      <c r="K45" s="15">
        <f t="shared" si="5"/>
        <v>-5662688</v>
      </c>
    </row>
    <row r="46" spans="1:11" ht="15.75" x14ac:dyDescent="0.25">
      <c r="A46" s="16">
        <f t="shared" si="0"/>
        <v>37</v>
      </c>
      <c r="B46" s="17">
        <f t="shared" si="1"/>
        <v>-5662688</v>
      </c>
      <c r="C46" s="12" t="s">
        <v>22</v>
      </c>
      <c r="D46" s="13" t="s">
        <v>31</v>
      </c>
      <c r="E46" s="14">
        <f t="shared" si="2"/>
        <v>331344</v>
      </c>
      <c r="F46" s="15">
        <f t="shared" si="3"/>
        <v>868656</v>
      </c>
      <c r="G46" s="15">
        <f t="shared" si="4"/>
        <v>1200000</v>
      </c>
      <c r="H46" s="15"/>
      <c r="I46" s="15"/>
      <c r="J46" s="15"/>
      <c r="K46" s="15">
        <f t="shared" si="5"/>
        <v>-5994032</v>
      </c>
    </row>
    <row r="47" spans="1:11" ht="15.75" x14ac:dyDescent="0.25">
      <c r="A47" s="16">
        <f t="shared" si="0"/>
        <v>38</v>
      </c>
      <c r="B47" s="17">
        <f t="shared" si="1"/>
        <v>-5994032</v>
      </c>
      <c r="C47" s="12" t="s">
        <v>23</v>
      </c>
      <c r="D47" s="13" t="s">
        <v>31</v>
      </c>
      <c r="E47" s="14">
        <f t="shared" si="2"/>
        <v>331344</v>
      </c>
      <c r="F47" s="15">
        <f t="shared" si="3"/>
        <v>868656</v>
      </c>
      <c r="G47" s="15">
        <f t="shared" si="4"/>
        <v>1200000</v>
      </c>
      <c r="H47" s="15"/>
      <c r="I47" s="15"/>
      <c r="J47" s="15"/>
      <c r="K47" s="15">
        <f t="shared" si="5"/>
        <v>-6325376</v>
      </c>
    </row>
    <row r="48" spans="1:11" ht="15.75" x14ac:dyDescent="0.25">
      <c r="A48" s="16">
        <f t="shared" si="0"/>
        <v>39</v>
      </c>
      <c r="B48" s="17">
        <f t="shared" si="1"/>
        <v>-6325376</v>
      </c>
      <c r="C48" s="12" t="s">
        <v>24</v>
      </c>
      <c r="D48" s="13" t="s">
        <v>31</v>
      </c>
      <c r="E48" s="14">
        <f t="shared" si="2"/>
        <v>331344</v>
      </c>
      <c r="F48" s="15">
        <f t="shared" si="3"/>
        <v>868656</v>
      </c>
      <c r="G48" s="15">
        <f t="shared" si="4"/>
        <v>1200000</v>
      </c>
      <c r="H48" s="15"/>
      <c r="I48" s="15"/>
      <c r="J48" s="15"/>
      <c r="K48" s="15">
        <f t="shared" si="5"/>
        <v>-6656720</v>
      </c>
    </row>
    <row r="49" spans="1:11" ht="15.75" x14ac:dyDescent="0.25">
      <c r="A49" s="16">
        <f t="shared" si="0"/>
        <v>40</v>
      </c>
      <c r="B49" s="17">
        <f t="shared" si="1"/>
        <v>-6656720</v>
      </c>
      <c r="C49" s="12" t="s">
        <v>25</v>
      </c>
      <c r="D49" s="13" t="s">
        <v>31</v>
      </c>
      <c r="E49" s="14">
        <f t="shared" si="2"/>
        <v>331344</v>
      </c>
      <c r="F49" s="15">
        <f t="shared" si="3"/>
        <v>868656</v>
      </c>
      <c r="G49" s="15">
        <f t="shared" si="4"/>
        <v>1200000</v>
      </c>
      <c r="H49" s="15"/>
      <c r="I49" s="15"/>
      <c r="J49" s="15"/>
      <c r="K49" s="15">
        <f t="shared" si="5"/>
        <v>-6988064</v>
      </c>
    </row>
    <row r="50" spans="1:11" ht="15.75" x14ac:dyDescent="0.25">
      <c r="A50" s="16">
        <f t="shared" si="0"/>
        <v>41</v>
      </c>
      <c r="B50" s="17">
        <f t="shared" si="1"/>
        <v>-6988064</v>
      </c>
      <c r="C50" s="12" t="s">
        <v>26</v>
      </c>
      <c r="D50" s="13" t="s">
        <v>31</v>
      </c>
      <c r="E50" s="14">
        <f t="shared" si="2"/>
        <v>331344</v>
      </c>
      <c r="F50" s="15">
        <f t="shared" si="3"/>
        <v>868656</v>
      </c>
      <c r="G50" s="15">
        <f t="shared" si="4"/>
        <v>1200000</v>
      </c>
      <c r="H50" s="15"/>
      <c r="I50" s="15"/>
      <c r="J50" s="15"/>
      <c r="K50" s="15">
        <f t="shared" si="5"/>
        <v>-7319408</v>
      </c>
    </row>
    <row r="51" spans="1:11" ht="15.75" x14ac:dyDescent="0.25">
      <c r="A51" s="16">
        <f t="shared" si="0"/>
        <v>42</v>
      </c>
      <c r="B51" s="17">
        <f t="shared" si="1"/>
        <v>-7319408</v>
      </c>
      <c r="C51" s="12" t="s">
        <v>16</v>
      </c>
      <c r="D51" s="13" t="s">
        <v>31</v>
      </c>
      <c r="E51" s="14">
        <f t="shared" si="2"/>
        <v>331344</v>
      </c>
      <c r="F51" s="15">
        <f t="shared" si="3"/>
        <v>868656</v>
      </c>
      <c r="G51" s="15">
        <f t="shared" si="4"/>
        <v>1200000</v>
      </c>
      <c r="H51" s="15"/>
      <c r="I51" s="15"/>
      <c r="J51" s="15">
        <v>5000000</v>
      </c>
      <c r="K51" s="15">
        <f t="shared" si="5"/>
        <v>-12650752</v>
      </c>
    </row>
    <row r="52" spans="1:11" ht="15.75" x14ac:dyDescent="0.25">
      <c r="A52" s="16">
        <f t="shared" si="0"/>
        <v>43</v>
      </c>
      <c r="B52" s="17">
        <f t="shared" si="1"/>
        <v>-12650752</v>
      </c>
      <c r="C52" s="12" t="s">
        <v>17</v>
      </c>
      <c r="D52" s="13" t="s">
        <v>36</v>
      </c>
      <c r="E52" s="14">
        <f t="shared" si="2"/>
        <v>331344</v>
      </c>
      <c r="F52" s="15">
        <f t="shared" si="3"/>
        <v>868656</v>
      </c>
      <c r="G52" s="15">
        <f t="shared" si="4"/>
        <v>1200000</v>
      </c>
      <c r="H52" s="15"/>
      <c r="I52" s="15"/>
      <c r="J52" s="15"/>
      <c r="K52" s="15">
        <f t="shared" si="5"/>
        <v>-12982096</v>
      </c>
    </row>
    <row r="53" spans="1:11" ht="15.75" x14ac:dyDescent="0.25">
      <c r="A53" s="16">
        <f t="shared" si="0"/>
        <v>44</v>
      </c>
      <c r="B53" s="17">
        <f t="shared" si="1"/>
        <v>-12982096</v>
      </c>
      <c r="C53" s="12" t="s">
        <v>18</v>
      </c>
      <c r="D53" s="13" t="s">
        <v>36</v>
      </c>
      <c r="E53" s="14">
        <f t="shared" si="2"/>
        <v>331344</v>
      </c>
      <c r="F53" s="15">
        <f t="shared" si="3"/>
        <v>868656</v>
      </c>
      <c r="G53" s="15">
        <f t="shared" si="4"/>
        <v>1200000</v>
      </c>
      <c r="H53" s="15"/>
      <c r="I53" s="15"/>
      <c r="J53" s="15"/>
      <c r="K53" s="15">
        <f t="shared" si="5"/>
        <v>-13313440</v>
      </c>
    </row>
    <row r="54" spans="1:11" ht="15.75" x14ac:dyDescent="0.25">
      <c r="A54" s="16">
        <f t="shared" si="0"/>
        <v>45</v>
      </c>
      <c r="B54" s="17">
        <f t="shared" si="1"/>
        <v>-13313440</v>
      </c>
      <c r="C54" s="12" t="s">
        <v>27</v>
      </c>
      <c r="D54" s="13" t="s">
        <v>36</v>
      </c>
      <c r="E54" s="14">
        <f t="shared" si="2"/>
        <v>331344</v>
      </c>
      <c r="F54" s="15">
        <f t="shared" si="3"/>
        <v>868656</v>
      </c>
      <c r="G54" s="15">
        <f t="shared" si="4"/>
        <v>1200000</v>
      </c>
      <c r="H54" s="15"/>
      <c r="I54" s="15"/>
      <c r="J54" s="15"/>
      <c r="K54" s="15">
        <f t="shared" si="5"/>
        <v>-13644784</v>
      </c>
    </row>
    <row r="55" spans="1:11" ht="15.75" x14ac:dyDescent="0.25">
      <c r="A55" s="16">
        <f t="shared" si="0"/>
        <v>46</v>
      </c>
      <c r="B55" s="17">
        <f t="shared" si="1"/>
        <v>-13644784</v>
      </c>
      <c r="C55" s="12" t="s">
        <v>19</v>
      </c>
      <c r="D55" s="13" t="s">
        <v>36</v>
      </c>
      <c r="E55" s="14">
        <f t="shared" si="2"/>
        <v>331344</v>
      </c>
      <c r="F55" s="15">
        <f t="shared" si="3"/>
        <v>868656</v>
      </c>
      <c r="G55" s="15">
        <f t="shared" si="4"/>
        <v>1200000</v>
      </c>
      <c r="H55" s="15">
        <v>15000000</v>
      </c>
      <c r="I55" s="15"/>
      <c r="J55" s="15"/>
      <c r="K55" s="15">
        <f t="shared" si="5"/>
        <v>-28976128</v>
      </c>
    </row>
    <row r="56" spans="1:11" ht="15.75" x14ac:dyDescent="0.25">
      <c r="A56" s="16">
        <f t="shared" si="0"/>
        <v>47</v>
      </c>
      <c r="B56" s="17">
        <f t="shared" si="1"/>
        <v>-28976128</v>
      </c>
      <c r="C56" s="12" t="s">
        <v>20</v>
      </c>
      <c r="D56" s="13" t="s">
        <v>36</v>
      </c>
      <c r="E56" s="14">
        <f t="shared" si="2"/>
        <v>331344</v>
      </c>
      <c r="F56" s="15">
        <f t="shared" si="3"/>
        <v>868656</v>
      </c>
      <c r="G56" s="15">
        <f t="shared" si="4"/>
        <v>1200000</v>
      </c>
      <c r="H56" s="15"/>
      <c r="I56" s="15">
        <v>5000000</v>
      </c>
      <c r="J56" s="15"/>
      <c r="K56" s="15">
        <f t="shared" si="5"/>
        <v>-34307472</v>
      </c>
    </row>
    <row r="57" spans="1:11" ht="15.75" x14ac:dyDescent="0.25">
      <c r="A57" s="16">
        <f t="shared" si="0"/>
        <v>48</v>
      </c>
      <c r="B57" s="17">
        <f t="shared" si="1"/>
        <v>-34307472</v>
      </c>
      <c r="C57" s="24"/>
      <c r="D57" s="25"/>
      <c r="E57" s="14">
        <f t="shared" si="2"/>
        <v>331344</v>
      </c>
      <c r="F57" s="15">
        <f t="shared" si="3"/>
        <v>868656</v>
      </c>
      <c r="G57" s="15">
        <f t="shared" si="4"/>
        <v>1200000</v>
      </c>
      <c r="H57" s="15"/>
      <c r="I57" s="15"/>
      <c r="J57" s="15"/>
      <c r="K57" s="15">
        <f t="shared" si="5"/>
        <v>-34638816</v>
      </c>
    </row>
    <row r="58" spans="1:11" ht="15.75" x14ac:dyDescent="0.25">
      <c r="A58" s="22"/>
      <c r="B58" s="23"/>
      <c r="C58" s="28"/>
      <c r="D58" s="28"/>
      <c r="E58" s="26"/>
      <c r="F58" s="27"/>
      <c r="G58" s="27"/>
      <c r="H58" s="27"/>
      <c r="I58" s="27"/>
      <c r="J58" s="27"/>
      <c r="K58" s="27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28" workbookViewId="0">
      <selection activeCell="H55" sqref="H55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52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53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v>259539799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97</v>
      </c>
      <c r="B8" s="1"/>
      <c r="C8" s="1"/>
      <c r="D8" s="2">
        <v>36</v>
      </c>
      <c r="E8" s="7"/>
      <c r="F8" s="8">
        <f>+C5*C6</f>
        <v>3114477.588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259539799</v>
      </c>
      <c r="C10" s="12" t="s">
        <v>23</v>
      </c>
      <c r="D10" s="13" t="s">
        <v>28</v>
      </c>
      <c r="E10" s="14">
        <f>4500000-F10</f>
        <v>1385522</v>
      </c>
      <c r="F10" s="18">
        <v>3114478</v>
      </c>
      <c r="G10" s="15">
        <f>+E10+F10</f>
        <v>4500000</v>
      </c>
      <c r="H10" s="15"/>
      <c r="I10" s="15"/>
      <c r="J10" s="15"/>
      <c r="K10" s="15">
        <f>B10-E10-H10-I10-J10</f>
        <v>258154277</v>
      </c>
    </row>
    <row r="11" spans="1:12" ht="15.75" customHeight="1" x14ac:dyDescent="0.25">
      <c r="A11" s="16">
        <f t="shared" ref="A11:A57" si="0">+A10+1</f>
        <v>2</v>
      </c>
      <c r="B11" s="17">
        <f t="shared" ref="B11:B58" si="1">+K10</f>
        <v>258154277</v>
      </c>
      <c r="C11" s="12" t="s">
        <v>24</v>
      </c>
      <c r="D11" s="13" t="s">
        <v>28</v>
      </c>
      <c r="E11" s="14">
        <f t="shared" ref="E11:E58" si="2">+E10</f>
        <v>1385522</v>
      </c>
      <c r="F11" s="15">
        <f t="shared" ref="F11:F58" si="3">+F10</f>
        <v>3114478</v>
      </c>
      <c r="G11" s="15">
        <f t="shared" ref="G11:G58" si="4">+G10</f>
        <v>4500000</v>
      </c>
      <c r="H11" s="15"/>
      <c r="I11" s="15"/>
      <c r="J11" s="15"/>
      <c r="K11" s="15">
        <f t="shared" ref="K11:K58" si="5">B11-E11-H11-I11-J11</f>
        <v>256768755</v>
      </c>
    </row>
    <row r="12" spans="1:12" ht="15.75" customHeight="1" x14ac:dyDescent="0.25">
      <c r="A12" s="16">
        <f t="shared" si="0"/>
        <v>3</v>
      </c>
      <c r="B12" s="17">
        <f t="shared" si="1"/>
        <v>256768755</v>
      </c>
      <c r="C12" s="12" t="s">
        <v>25</v>
      </c>
      <c r="D12" s="13" t="s">
        <v>28</v>
      </c>
      <c r="E12" s="14">
        <f t="shared" si="2"/>
        <v>1385522</v>
      </c>
      <c r="F12" s="15">
        <f t="shared" si="3"/>
        <v>3114478</v>
      </c>
      <c r="G12" s="15">
        <f t="shared" si="4"/>
        <v>4500000</v>
      </c>
      <c r="H12" s="15"/>
      <c r="I12" s="15"/>
      <c r="J12" s="15"/>
      <c r="K12" s="15">
        <f t="shared" si="5"/>
        <v>255383233</v>
      </c>
    </row>
    <row r="13" spans="1:12" ht="15.75" customHeight="1" x14ac:dyDescent="0.25">
      <c r="A13" s="16">
        <f t="shared" si="0"/>
        <v>4</v>
      </c>
      <c r="B13" s="17">
        <f t="shared" si="1"/>
        <v>255383233</v>
      </c>
      <c r="C13" s="12" t="s">
        <v>26</v>
      </c>
      <c r="D13" s="13" t="s">
        <v>28</v>
      </c>
      <c r="E13" s="14">
        <f t="shared" si="2"/>
        <v>1385522</v>
      </c>
      <c r="F13" s="15">
        <f t="shared" si="3"/>
        <v>3114478</v>
      </c>
      <c r="G13" s="15">
        <f t="shared" si="4"/>
        <v>4500000</v>
      </c>
      <c r="H13" s="15"/>
      <c r="I13" s="15"/>
      <c r="J13" s="15"/>
      <c r="K13" s="15">
        <f t="shared" si="5"/>
        <v>253997711</v>
      </c>
    </row>
    <row r="14" spans="1:12" ht="15.75" customHeight="1" x14ac:dyDescent="0.25">
      <c r="A14" s="16">
        <f t="shared" si="0"/>
        <v>5</v>
      </c>
      <c r="B14" s="17">
        <f t="shared" si="1"/>
        <v>253997711</v>
      </c>
      <c r="C14" s="12" t="s">
        <v>16</v>
      </c>
      <c r="D14" s="13" t="s">
        <v>28</v>
      </c>
      <c r="E14" s="14">
        <f t="shared" si="2"/>
        <v>1385522</v>
      </c>
      <c r="F14" s="15">
        <f t="shared" si="3"/>
        <v>3114478</v>
      </c>
      <c r="G14" s="15">
        <f t="shared" si="4"/>
        <v>4500000</v>
      </c>
      <c r="H14" s="15"/>
      <c r="I14" s="15"/>
      <c r="J14" s="15">
        <v>7000000</v>
      </c>
      <c r="K14" s="15">
        <f t="shared" si="5"/>
        <v>245612189</v>
      </c>
    </row>
    <row r="15" spans="1:12" ht="15.75" customHeight="1" x14ac:dyDescent="0.25">
      <c r="A15" s="16">
        <f t="shared" si="0"/>
        <v>6</v>
      </c>
      <c r="B15" s="17">
        <f t="shared" si="1"/>
        <v>245612189</v>
      </c>
      <c r="C15" s="12" t="s">
        <v>17</v>
      </c>
      <c r="D15" s="13" t="s">
        <v>29</v>
      </c>
      <c r="E15" s="14">
        <f t="shared" si="2"/>
        <v>1385522</v>
      </c>
      <c r="F15" s="15">
        <f t="shared" si="3"/>
        <v>3114478</v>
      </c>
      <c r="G15" s="15">
        <f t="shared" si="4"/>
        <v>4500000</v>
      </c>
      <c r="H15" s="15"/>
      <c r="I15" s="15"/>
      <c r="J15" s="15"/>
      <c r="K15" s="15">
        <f t="shared" si="5"/>
        <v>244226667</v>
      </c>
    </row>
    <row r="16" spans="1:12" ht="15.75" customHeight="1" x14ac:dyDescent="0.25">
      <c r="A16" s="16">
        <f t="shared" si="0"/>
        <v>7</v>
      </c>
      <c r="B16" s="17">
        <f t="shared" si="1"/>
        <v>244226667</v>
      </c>
      <c r="C16" s="12" t="s">
        <v>18</v>
      </c>
      <c r="D16" s="13" t="s">
        <v>29</v>
      </c>
      <c r="E16" s="14">
        <f t="shared" si="2"/>
        <v>1385522</v>
      </c>
      <c r="F16" s="15">
        <f t="shared" si="3"/>
        <v>3114478</v>
      </c>
      <c r="G16" s="15">
        <f t="shared" si="4"/>
        <v>4500000</v>
      </c>
      <c r="H16" s="15"/>
      <c r="I16" s="15"/>
      <c r="J16" s="15"/>
      <c r="K16" s="15">
        <f t="shared" si="5"/>
        <v>242841145</v>
      </c>
    </row>
    <row r="17" spans="1:11" ht="15.75" x14ac:dyDescent="0.25">
      <c r="A17" s="16">
        <f t="shared" si="0"/>
        <v>8</v>
      </c>
      <c r="B17" s="17">
        <f t="shared" si="1"/>
        <v>242841145</v>
      </c>
      <c r="C17" s="12" t="s">
        <v>27</v>
      </c>
      <c r="D17" s="13" t="s">
        <v>29</v>
      </c>
      <c r="E17" s="14">
        <f t="shared" si="2"/>
        <v>1385522</v>
      </c>
      <c r="F17" s="15">
        <f t="shared" si="3"/>
        <v>3114478</v>
      </c>
      <c r="G17" s="15">
        <f t="shared" si="4"/>
        <v>4500000</v>
      </c>
      <c r="H17" s="15"/>
      <c r="I17" s="15"/>
      <c r="J17" s="15"/>
      <c r="K17" s="15">
        <f t="shared" si="5"/>
        <v>241455623</v>
      </c>
    </row>
    <row r="18" spans="1:11" ht="15.75" x14ac:dyDescent="0.25">
      <c r="A18" s="16">
        <f t="shared" si="0"/>
        <v>9</v>
      </c>
      <c r="B18" s="17">
        <f t="shared" si="1"/>
        <v>241455623</v>
      </c>
      <c r="C18" s="12" t="s">
        <v>19</v>
      </c>
      <c r="D18" s="13" t="s">
        <v>29</v>
      </c>
      <c r="E18" s="14">
        <f t="shared" si="2"/>
        <v>1385522</v>
      </c>
      <c r="F18" s="15">
        <f t="shared" si="3"/>
        <v>3114478</v>
      </c>
      <c r="G18" s="15">
        <f t="shared" si="4"/>
        <v>4500000</v>
      </c>
      <c r="H18" s="15">
        <v>38000000</v>
      </c>
      <c r="I18" s="15"/>
      <c r="J18" s="15"/>
      <c r="K18" s="15">
        <f t="shared" si="5"/>
        <v>202070101</v>
      </c>
    </row>
    <row r="19" spans="1:11" ht="15.75" x14ac:dyDescent="0.25">
      <c r="A19" s="16">
        <f t="shared" si="0"/>
        <v>10</v>
      </c>
      <c r="B19" s="17">
        <f t="shared" si="1"/>
        <v>202070101</v>
      </c>
      <c r="C19" s="12" t="s">
        <v>20</v>
      </c>
      <c r="D19" s="13" t="s">
        <v>29</v>
      </c>
      <c r="E19" s="14">
        <f t="shared" si="2"/>
        <v>1385522</v>
      </c>
      <c r="F19" s="15">
        <f t="shared" si="3"/>
        <v>3114478</v>
      </c>
      <c r="G19" s="15">
        <f t="shared" si="4"/>
        <v>4500000</v>
      </c>
      <c r="H19" s="15"/>
      <c r="I19" s="15">
        <v>5000000</v>
      </c>
      <c r="J19" s="15"/>
      <c r="K19" s="15">
        <f t="shared" si="5"/>
        <v>195684579</v>
      </c>
    </row>
    <row r="20" spans="1:11" ht="15.75" x14ac:dyDescent="0.25">
      <c r="A20" s="16">
        <f t="shared" si="0"/>
        <v>11</v>
      </c>
      <c r="B20" s="17">
        <f t="shared" si="1"/>
        <v>195684579</v>
      </c>
      <c r="C20" s="12" t="s">
        <v>21</v>
      </c>
      <c r="D20" s="13" t="s">
        <v>29</v>
      </c>
      <c r="E20" s="14">
        <f t="shared" si="2"/>
        <v>1385522</v>
      </c>
      <c r="F20" s="15">
        <f t="shared" si="3"/>
        <v>3114478</v>
      </c>
      <c r="G20" s="15">
        <f t="shared" si="4"/>
        <v>4500000</v>
      </c>
      <c r="H20" s="15"/>
      <c r="I20" s="15"/>
      <c r="J20" s="15"/>
      <c r="K20" s="15">
        <f t="shared" si="5"/>
        <v>194299057</v>
      </c>
    </row>
    <row r="21" spans="1:11" ht="15.75" x14ac:dyDescent="0.25">
      <c r="A21" s="16">
        <f t="shared" si="0"/>
        <v>12</v>
      </c>
      <c r="B21" s="17">
        <f t="shared" si="1"/>
        <v>194299057</v>
      </c>
      <c r="C21" s="12" t="s">
        <v>22</v>
      </c>
      <c r="D21" s="13" t="s">
        <v>29</v>
      </c>
      <c r="E21" s="14">
        <f t="shared" si="2"/>
        <v>1385522</v>
      </c>
      <c r="F21" s="15">
        <f t="shared" si="3"/>
        <v>3114478</v>
      </c>
      <c r="G21" s="15">
        <f t="shared" si="4"/>
        <v>4500000</v>
      </c>
      <c r="H21" s="15"/>
      <c r="I21" s="15"/>
      <c r="J21" s="15"/>
      <c r="K21" s="15">
        <f t="shared" si="5"/>
        <v>192913535</v>
      </c>
    </row>
    <row r="22" spans="1:11" ht="15.75" x14ac:dyDescent="0.25">
      <c r="A22" s="16">
        <f t="shared" si="0"/>
        <v>13</v>
      </c>
      <c r="B22" s="17">
        <f t="shared" si="1"/>
        <v>192913535</v>
      </c>
      <c r="C22" s="12" t="s">
        <v>23</v>
      </c>
      <c r="D22" s="13" t="s">
        <v>29</v>
      </c>
      <c r="E22" s="14">
        <f t="shared" si="2"/>
        <v>1385522</v>
      </c>
      <c r="F22" s="15">
        <f t="shared" si="3"/>
        <v>3114478</v>
      </c>
      <c r="G22" s="15">
        <f t="shared" si="4"/>
        <v>4500000</v>
      </c>
      <c r="H22" s="15"/>
      <c r="I22" s="15"/>
      <c r="J22" s="15"/>
      <c r="K22" s="15">
        <f t="shared" si="5"/>
        <v>191528013</v>
      </c>
    </row>
    <row r="23" spans="1:11" ht="15.75" x14ac:dyDescent="0.25">
      <c r="A23" s="16">
        <f t="shared" si="0"/>
        <v>14</v>
      </c>
      <c r="B23" s="17">
        <f t="shared" si="1"/>
        <v>191528013</v>
      </c>
      <c r="C23" s="12" t="s">
        <v>24</v>
      </c>
      <c r="D23" s="13" t="s">
        <v>29</v>
      </c>
      <c r="E23" s="14">
        <f t="shared" si="2"/>
        <v>1385522</v>
      </c>
      <c r="F23" s="15">
        <f t="shared" si="3"/>
        <v>3114478</v>
      </c>
      <c r="G23" s="15">
        <f t="shared" si="4"/>
        <v>4500000</v>
      </c>
      <c r="H23" s="15"/>
      <c r="I23" s="15"/>
      <c r="J23" s="15"/>
      <c r="K23" s="15">
        <f t="shared" si="5"/>
        <v>190142491</v>
      </c>
    </row>
    <row r="24" spans="1:11" ht="15.75" x14ac:dyDescent="0.25">
      <c r="A24" s="16">
        <f t="shared" si="0"/>
        <v>15</v>
      </c>
      <c r="B24" s="17">
        <f t="shared" si="1"/>
        <v>190142491</v>
      </c>
      <c r="C24" s="12" t="s">
        <v>25</v>
      </c>
      <c r="D24" s="13" t="s">
        <v>29</v>
      </c>
      <c r="E24" s="14">
        <f t="shared" si="2"/>
        <v>1385522</v>
      </c>
      <c r="F24" s="15">
        <f t="shared" si="3"/>
        <v>3114478</v>
      </c>
      <c r="G24" s="15">
        <f t="shared" si="4"/>
        <v>4500000</v>
      </c>
      <c r="H24" s="15"/>
      <c r="I24" s="15"/>
      <c r="J24" s="15"/>
      <c r="K24" s="15">
        <f t="shared" si="5"/>
        <v>188756969</v>
      </c>
    </row>
    <row r="25" spans="1:11" ht="15.75" x14ac:dyDescent="0.25">
      <c r="A25" s="16">
        <f t="shared" si="0"/>
        <v>16</v>
      </c>
      <c r="B25" s="17">
        <f t="shared" si="1"/>
        <v>188756969</v>
      </c>
      <c r="C25" s="12" t="s">
        <v>26</v>
      </c>
      <c r="D25" s="13" t="s">
        <v>29</v>
      </c>
      <c r="E25" s="14">
        <f t="shared" si="2"/>
        <v>1385522</v>
      </c>
      <c r="F25" s="15">
        <f t="shared" si="3"/>
        <v>3114478</v>
      </c>
      <c r="G25" s="15">
        <f t="shared" si="4"/>
        <v>4500000</v>
      </c>
      <c r="H25" s="15"/>
      <c r="I25" s="15"/>
      <c r="J25" s="15"/>
      <c r="K25" s="15">
        <f t="shared" si="5"/>
        <v>187371447</v>
      </c>
    </row>
    <row r="26" spans="1:11" ht="15.75" x14ac:dyDescent="0.25">
      <c r="A26" s="16">
        <f t="shared" si="0"/>
        <v>17</v>
      </c>
      <c r="B26" s="17">
        <f t="shared" si="1"/>
        <v>187371447</v>
      </c>
      <c r="C26" s="12" t="s">
        <v>16</v>
      </c>
      <c r="D26" s="13" t="s">
        <v>29</v>
      </c>
      <c r="E26" s="14">
        <f t="shared" si="2"/>
        <v>1385522</v>
      </c>
      <c r="F26" s="15">
        <f t="shared" si="3"/>
        <v>3114478</v>
      </c>
      <c r="G26" s="15">
        <f t="shared" si="4"/>
        <v>4500000</v>
      </c>
      <c r="H26" s="15"/>
      <c r="I26" s="15"/>
      <c r="J26" s="15">
        <v>7000000</v>
      </c>
      <c r="K26" s="15">
        <f t="shared" si="5"/>
        <v>178985925</v>
      </c>
    </row>
    <row r="27" spans="1:11" ht="15.75" x14ac:dyDescent="0.25">
      <c r="A27" s="16">
        <f t="shared" si="0"/>
        <v>18</v>
      </c>
      <c r="B27" s="17">
        <f t="shared" si="1"/>
        <v>178985925</v>
      </c>
      <c r="C27" s="12" t="s">
        <v>17</v>
      </c>
      <c r="D27" s="13" t="s">
        <v>30</v>
      </c>
      <c r="E27" s="14">
        <f t="shared" si="2"/>
        <v>1385522</v>
      </c>
      <c r="F27" s="15">
        <f t="shared" si="3"/>
        <v>3114478</v>
      </c>
      <c r="G27" s="15">
        <f t="shared" si="4"/>
        <v>4500000</v>
      </c>
      <c r="H27" s="15"/>
      <c r="I27" s="15"/>
      <c r="J27" s="15"/>
      <c r="K27" s="15">
        <f t="shared" si="5"/>
        <v>177600403</v>
      </c>
    </row>
    <row r="28" spans="1:11" ht="15.75" x14ac:dyDescent="0.25">
      <c r="A28" s="16">
        <f t="shared" si="0"/>
        <v>19</v>
      </c>
      <c r="B28" s="17">
        <f t="shared" si="1"/>
        <v>177600403</v>
      </c>
      <c r="C28" s="12" t="s">
        <v>18</v>
      </c>
      <c r="D28" s="13" t="s">
        <v>30</v>
      </c>
      <c r="E28" s="14">
        <f t="shared" si="2"/>
        <v>1385522</v>
      </c>
      <c r="F28" s="15">
        <f t="shared" si="3"/>
        <v>3114478</v>
      </c>
      <c r="G28" s="15">
        <f t="shared" si="4"/>
        <v>4500000</v>
      </c>
      <c r="H28" s="15"/>
      <c r="I28" s="15"/>
      <c r="J28" s="15"/>
      <c r="K28" s="15">
        <f t="shared" si="5"/>
        <v>176214881</v>
      </c>
    </row>
    <row r="29" spans="1:11" ht="15.75" x14ac:dyDescent="0.25">
      <c r="A29" s="16">
        <f t="shared" si="0"/>
        <v>20</v>
      </c>
      <c r="B29" s="17">
        <f t="shared" si="1"/>
        <v>176214881</v>
      </c>
      <c r="C29" s="12" t="s">
        <v>27</v>
      </c>
      <c r="D29" s="13" t="s">
        <v>30</v>
      </c>
      <c r="E29" s="14">
        <f t="shared" si="2"/>
        <v>1385522</v>
      </c>
      <c r="F29" s="15">
        <f t="shared" si="3"/>
        <v>3114478</v>
      </c>
      <c r="G29" s="15">
        <f t="shared" si="4"/>
        <v>4500000</v>
      </c>
      <c r="H29" s="15"/>
      <c r="I29" s="15"/>
      <c r="J29" s="15"/>
      <c r="K29" s="15">
        <f t="shared" si="5"/>
        <v>174829359</v>
      </c>
    </row>
    <row r="30" spans="1:11" ht="15.75" x14ac:dyDescent="0.25">
      <c r="A30" s="16">
        <f t="shared" si="0"/>
        <v>21</v>
      </c>
      <c r="B30" s="17">
        <f t="shared" si="1"/>
        <v>174829359</v>
      </c>
      <c r="C30" s="12" t="s">
        <v>19</v>
      </c>
      <c r="D30" s="13" t="s">
        <v>30</v>
      </c>
      <c r="E30" s="14">
        <f t="shared" si="2"/>
        <v>1385522</v>
      </c>
      <c r="F30" s="15">
        <f t="shared" si="3"/>
        <v>3114478</v>
      </c>
      <c r="G30" s="15">
        <f t="shared" si="4"/>
        <v>4500000</v>
      </c>
      <c r="H30" s="15">
        <v>38000000</v>
      </c>
      <c r="I30" s="15"/>
      <c r="J30" s="15"/>
      <c r="K30" s="15">
        <f t="shared" si="5"/>
        <v>135443837</v>
      </c>
    </row>
    <row r="31" spans="1:11" ht="15.75" x14ac:dyDescent="0.25">
      <c r="A31" s="16">
        <f t="shared" si="0"/>
        <v>22</v>
      </c>
      <c r="B31" s="17">
        <f t="shared" si="1"/>
        <v>135443837</v>
      </c>
      <c r="C31" s="12" t="s">
        <v>20</v>
      </c>
      <c r="D31" s="13" t="s">
        <v>30</v>
      </c>
      <c r="E31" s="14">
        <f t="shared" si="2"/>
        <v>1385522</v>
      </c>
      <c r="F31" s="15">
        <f t="shared" si="3"/>
        <v>3114478</v>
      </c>
      <c r="G31" s="15">
        <f t="shared" si="4"/>
        <v>4500000</v>
      </c>
      <c r="H31" s="15"/>
      <c r="I31" s="15">
        <v>5000000</v>
      </c>
      <c r="J31" s="15"/>
      <c r="K31" s="15">
        <f t="shared" si="5"/>
        <v>129058315</v>
      </c>
    </row>
    <row r="32" spans="1:11" ht="15.75" x14ac:dyDescent="0.25">
      <c r="A32" s="16">
        <f t="shared" si="0"/>
        <v>23</v>
      </c>
      <c r="B32" s="17">
        <f t="shared" si="1"/>
        <v>129058315</v>
      </c>
      <c r="C32" s="12" t="s">
        <v>21</v>
      </c>
      <c r="D32" s="13" t="s">
        <v>30</v>
      </c>
      <c r="E32" s="14">
        <f t="shared" si="2"/>
        <v>1385522</v>
      </c>
      <c r="F32" s="15">
        <f t="shared" si="3"/>
        <v>3114478</v>
      </c>
      <c r="G32" s="15">
        <f t="shared" si="4"/>
        <v>4500000</v>
      </c>
      <c r="H32" s="15"/>
      <c r="I32" s="15"/>
      <c r="J32" s="15"/>
      <c r="K32" s="15">
        <f t="shared" si="5"/>
        <v>127672793</v>
      </c>
    </row>
    <row r="33" spans="1:11" ht="15.75" x14ac:dyDescent="0.25">
      <c r="A33" s="16">
        <f t="shared" si="0"/>
        <v>24</v>
      </c>
      <c r="B33" s="17">
        <f t="shared" si="1"/>
        <v>127672793</v>
      </c>
      <c r="C33" s="12" t="s">
        <v>22</v>
      </c>
      <c r="D33" s="13" t="s">
        <v>30</v>
      </c>
      <c r="E33" s="14">
        <f t="shared" si="2"/>
        <v>1385522</v>
      </c>
      <c r="F33" s="15">
        <f t="shared" si="3"/>
        <v>3114478</v>
      </c>
      <c r="G33" s="15">
        <f t="shared" si="4"/>
        <v>4500000</v>
      </c>
      <c r="H33" s="15"/>
      <c r="I33" s="15"/>
      <c r="J33" s="15"/>
      <c r="K33" s="15">
        <f t="shared" si="5"/>
        <v>126287271</v>
      </c>
    </row>
    <row r="34" spans="1:11" ht="15.75" x14ac:dyDescent="0.25">
      <c r="A34" s="16">
        <f t="shared" si="0"/>
        <v>25</v>
      </c>
      <c r="B34" s="17">
        <f t="shared" si="1"/>
        <v>126287271</v>
      </c>
      <c r="C34" s="12" t="s">
        <v>23</v>
      </c>
      <c r="D34" s="13" t="s">
        <v>30</v>
      </c>
      <c r="E34" s="14">
        <f t="shared" si="2"/>
        <v>1385522</v>
      </c>
      <c r="F34" s="15">
        <f t="shared" si="3"/>
        <v>3114478</v>
      </c>
      <c r="G34" s="15">
        <f t="shared" si="4"/>
        <v>4500000</v>
      </c>
      <c r="H34" s="15"/>
      <c r="I34" s="15"/>
      <c r="J34" s="15"/>
      <c r="K34" s="15">
        <f t="shared" si="5"/>
        <v>124901749</v>
      </c>
    </row>
    <row r="35" spans="1:11" ht="15.75" x14ac:dyDescent="0.25">
      <c r="A35" s="16">
        <f t="shared" si="0"/>
        <v>26</v>
      </c>
      <c r="B35" s="17">
        <f t="shared" si="1"/>
        <v>124901749</v>
      </c>
      <c r="C35" s="12" t="s">
        <v>24</v>
      </c>
      <c r="D35" s="13" t="s">
        <v>30</v>
      </c>
      <c r="E35" s="14">
        <f t="shared" si="2"/>
        <v>1385522</v>
      </c>
      <c r="F35" s="15">
        <f t="shared" si="3"/>
        <v>3114478</v>
      </c>
      <c r="G35" s="15">
        <f t="shared" si="4"/>
        <v>4500000</v>
      </c>
      <c r="H35" s="15"/>
      <c r="I35" s="15"/>
      <c r="J35" s="15"/>
      <c r="K35" s="15">
        <f t="shared" si="5"/>
        <v>123516227</v>
      </c>
    </row>
    <row r="36" spans="1:11" ht="15.75" x14ac:dyDescent="0.25">
      <c r="A36" s="16">
        <f t="shared" si="0"/>
        <v>27</v>
      </c>
      <c r="B36" s="17">
        <f t="shared" si="1"/>
        <v>123516227</v>
      </c>
      <c r="C36" s="12" t="s">
        <v>25</v>
      </c>
      <c r="D36" s="13" t="s">
        <v>30</v>
      </c>
      <c r="E36" s="14">
        <f t="shared" si="2"/>
        <v>1385522</v>
      </c>
      <c r="F36" s="15">
        <f t="shared" si="3"/>
        <v>3114478</v>
      </c>
      <c r="G36" s="15">
        <f t="shared" si="4"/>
        <v>4500000</v>
      </c>
      <c r="H36" s="15"/>
      <c r="I36" s="15"/>
      <c r="J36" s="15"/>
      <c r="K36" s="15">
        <f t="shared" si="5"/>
        <v>122130705</v>
      </c>
    </row>
    <row r="37" spans="1:11" ht="15.75" x14ac:dyDescent="0.25">
      <c r="A37" s="16">
        <f t="shared" si="0"/>
        <v>28</v>
      </c>
      <c r="B37" s="17">
        <f t="shared" si="1"/>
        <v>122130705</v>
      </c>
      <c r="C37" s="12" t="s">
        <v>26</v>
      </c>
      <c r="D37" s="13" t="s">
        <v>30</v>
      </c>
      <c r="E37" s="14">
        <f t="shared" si="2"/>
        <v>1385522</v>
      </c>
      <c r="F37" s="15">
        <f t="shared" si="3"/>
        <v>3114478</v>
      </c>
      <c r="G37" s="15">
        <f t="shared" si="4"/>
        <v>4500000</v>
      </c>
      <c r="H37" s="15"/>
      <c r="I37" s="15"/>
      <c r="J37" s="15"/>
      <c r="K37" s="15">
        <f t="shared" si="5"/>
        <v>120745183</v>
      </c>
    </row>
    <row r="38" spans="1:11" ht="15.75" x14ac:dyDescent="0.25">
      <c r="A38" s="16">
        <f t="shared" si="0"/>
        <v>29</v>
      </c>
      <c r="B38" s="17">
        <f t="shared" si="1"/>
        <v>120745183</v>
      </c>
      <c r="C38" s="12" t="s">
        <v>16</v>
      </c>
      <c r="D38" s="13" t="s">
        <v>30</v>
      </c>
      <c r="E38" s="14">
        <f t="shared" si="2"/>
        <v>1385522</v>
      </c>
      <c r="F38" s="15">
        <f t="shared" si="3"/>
        <v>3114478</v>
      </c>
      <c r="G38" s="15">
        <f t="shared" si="4"/>
        <v>4500000</v>
      </c>
      <c r="H38" s="15"/>
      <c r="I38" s="15"/>
      <c r="J38" s="15">
        <v>7000000</v>
      </c>
      <c r="K38" s="15">
        <f t="shared" si="5"/>
        <v>112359661</v>
      </c>
    </row>
    <row r="39" spans="1:11" ht="15.75" x14ac:dyDescent="0.25">
      <c r="A39" s="16">
        <f t="shared" si="0"/>
        <v>30</v>
      </c>
      <c r="B39" s="17">
        <f t="shared" si="1"/>
        <v>112359661</v>
      </c>
      <c r="C39" s="12" t="s">
        <v>17</v>
      </c>
      <c r="D39" s="13" t="s">
        <v>31</v>
      </c>
      <c r="E39" s="14">
        <f t="shared" si="2"/>
        <v>1385522</v>
      </c>
      <c r="F39" s="15">
        <f t="shared" si="3"/>
        <v>3114478</v>
      </c>
      <c r="G39" s="15">
        <f t="shared" si="4"/>
        <v>4500000</v>
      </c>
      <c r="H39" s="15"/>
      <c r="I39" s="15"/>
      <c r="J39" s="15"/>
      <c r="K39" s="15">
        <f t="shared" si="5"/>
        <v>110974139</v>
      </c>
    </row>
    <row r="40" spans="1:11" ht="15.75" x14ac:dyDescent="0.25">
      <c r="A40" s="16">
        <f t="shared" si="0"/>
        <v>31</v>
      </c>
      <c r="B40" s="17">
        <f t="shared" si="1"/>
        <v>110974139</v>
      </c>
      <c r="C40" s="12" t="s">
        <v>18</v>
      </c>
      <c r="D40" s="13" t="s">
        <v>31</v>
      </c>
      <c r="E40" s="14">
        <f t="shared" si="2"/>
        <v>1385522</v>
      </c>
      <c r="F40" s="15">
        <f t="shared" si="3"/>
        <v>3114478</v>
      </c>
      <c r="G40" s="15">
        <f t="shared" si="4"/>
        <v>4500000</v>
      </c>
      <c r="H40" s="15"/>
      <c r="I40" s="15"/>
      <c r="J40" s="15"/>
      <c r="K40" s="15">
        <f t="shared" si="5"/>
        <v>109588617</v>
      </c>
    </row>
    <row r="41" spans="1:11" ht="15.75" x14ac:dyDescent="0.25">
      <c r="A41" s="16">
        <f t="shared" si="0"/>
        <v>32</v>
      </c>
      <c r="B41" s="17">
        <f t="shared" si="1"/>
        <v>109588617</v>
      </c>
      <c r="C41" s="12" t="s">
        <v>27</v>
      </c>
      <c r="D41" s="13" t="s">
        <v>31</v>
      </c>
      <c r="E41" s="14">
        <f t="shared" si="2"/>
        <v>1385522</v>
      </c>
      <c r="F41" s="15">
        <f t="shared" si="3"/>
        <v>3114478</v>
      </c>
      <c r="G41" s="15">
        <f t="shared" si="4"/>
        <v>4500000</v>
      </c>
      <c r="H41" s="15"/>
      <c r="I41" s="15"/>
      <c r="J41" s="15"/>
      <c r="K41" s="15">
        <f t="shared" si="5"/>
        <v>108203095</v>
      </c>
    </row>
    <row r="42" spans="1:11" ht="15.75" x14ac:dyDescent="0.25">
      <c r="A42" s="16">
        <f t="shared" si="0"/>
        <v>33</v>
      </c>
      <c r="B42" s="17">
        <f t="shared" si="1"/>
        <v>108203095</v>
      </c>
      <c r="C42" s="12" t="s">
        <v>19</v>
      </c>
      <c r="D42" s="13" t="s">
        <v>31</v>
      </c>
      <c r="E42" s="14">
        <f t="shared" si="2"/>
        <v>1385522</v>
      </c>
      <c r="F42" s="15">
        <f t="shared" si="3"/>
        <v>3114478</v>
      </c>
      <c r="G42" s="15">
        <f t="shared" si="4"/>
        <v>4500000</v>
      </c>
      <c r="H42" s="15">
        <v>38000000</v>
      </c>
      <c r="I42" s="15"/>
      <c r="J42" s="15"/>
      <c r="K42" s="15">
        <f t="shared" si="5"/>
        <v>68817573</v>
      </c>
    </row>
    <row r="43" spans="1:11" ht="15.75" x14ac:dyDescent="0.25">
      <c r="A43" s="16">
        <f t="shared" si="0"/>
        <v>34</v>
      </c>
      <c r="B43" s="17">
        <f t="shared" si="1"/>
        <v>68817573</v>
      </c>
      <c r="C43" s="12" t="s">
        <v>20</v>
      </c>
      <c r="D43" s="13" t="s">
        <v>31</v>
      </c>
      <c r="E43" s="14">
        <f t="shared" si="2"/>
        <v>1385522</v>
      </c>
      <c r="F43" s="15">
        <f t="shared" si="3"/>
        <v>3114478</v>
      </c>
      <c r="G43" s="15">
        <f t="shared" si="4"/>
        <v>4500000</v>
      </c>
      <c r="H43" s="15"/>
      <c r="I43" s="15">
        <v>5000000</v>
      </c>
      <c r="J43" s="15"/>
      <c r="K43" s="15">
        <f t="shared" si="5"/>
        <v>62432051</v>
      </c>
    </row>
    <row r="44" spans="1:11" ht="15.75" x14ac:dyDescent="0.25">
      <c r="A44" s="16">
        <f t="shared" si="0"/>
        <v>35</v>
      </c>
      <c r="B44" s="17">
        <f t="shared" si="1"/>
        <v>62432051</v>
      </c>
      <c r="C44" s="12" t="s">
        <v>21</v>
      </c>
      <c r="D44" s="13" t="s">
        <v>31</v>
      </c>
      <c r="E44" s="14">
        <f t="shared" si="2"/>
        <v>1385522</v>
      </c>
      <c r="F44" s="15">
        <f t="shared" si="3"/>
        <v>3114478</v>
      </c>
      <c r="G44" s="15">
        <f t="shared" si="4"/>
        <v>4500000</v>
      </c>
      <c r="H44" s="15"/>
      <c r="I44" s="15"/>
      <c r="J44" s="15"/>
      <c r="K44" s="15">
        <f t="shared" si="5"/>
        <v>61046529</v>
      </c>
    </row>
    <row r="45" spans="1:11" ht="15.75" x14ac:dyDescent="0.25">
      <c r="A45" s="16">
        <f t="shared" si="0"/>
        <v>36</v>
      </c>
      <c r="B45" s="17">
        <f t="shared" si="1"/>
        <v>61046529</v>
      </c>
      <c r="C45" s="12" t="s">
        <v>22</v>
      </c>
      <c r="D45" s="13" t="s">
        <v>31</v>
      </c>
      <c r="E45" s="14">
        <f t="shared" si="2"/>
        <v>1385522</v>
      </c>
      <c r="F45" s="15">
        <f t="shared" si="3"/>
        <v>3114478</v>
      </c>
      <c r="G45" s="15">
        <f t="shared" si="4"/>
        <v>4500000</v>
      </c>
      <c r="H45" s="15"/>
      <c r="I45" s="15"/>
      <c r="J45" s="15"/>
      <c r="K45" s="15">
        <f t="shared" si="5"/>
        <v>59661007</v>
      </c>
    </row>
    <row r="46" spans="1:11" ht="15.75" x14ac:dyDescent="0.25">
      <c r="A46" s="16">
        <f t="shared" si="0"/>
        <v>37</v>
      </c>
      <c r="B46" s="17">
        <f t="shared" si="1"/>
        <v>59661007</v>
      </c>
      <c r="C46" s="12" t="s">
        <v>23</v>
      </c>
      <c r="D46" s="13" t="s">
        <v>31</v>
      </c>
      <c r="E46" s="14">
        <f t="shared" si="2"/>
        <v>1385522</v>
      </c>
      <c r="F46" s="15">
        <f t="shared" si="3"/>
        <v>3114478</v>
      </c>
      <c r="G46" s="15">
        <f t="shared" si="4"/>
        <v>4500000</v>
      </c>
      <c r="H46" s="15"/>
      <c r="I46" s="15"/>
      <c r="J46" s="15"/>
      <c r="K46" s="15">
        <f t="shared" si="5"/>
        <v>58275485</v>
      </c>
    </row>
    <row r="47" spans="1:11" ht="15.75" x14ac:dyDescent="0.25">
      <c r="A47" s="16">
        <f t="shared" si="0"/>
        <v>38</v>
      </c>
      <c r="B47" s="17">
        <f t="shared" si="1"/>
        <v>58275485</v>
      </c>
      <c r="C47" s="12" t="s">
        <v>24</v>
      </c>
      <c r="D47" s="13" t="s">
        <v>31</v>
      </c>
      <c r="E47" s="14">
        <f t="shared" si="2"/>
        <v>1385522</v>
      </c>
      <c r="F47" s="15">
        <f t="shared" si="3"/>
        <v>3114478</v>
      </c>
      <c r="G47" s="15">
        <f t="shared" si="4"/>
        <v>4500000</v>
      </c>
      <c r="H47" s="15"/>
      <c r="I47" s="15"/>
      <c r="J47" s="15"/>
      <c r="K47" s="15">
        <f t="shared" si="5"/>
        <v>56889963</v>
      </c>
    </row>
    <row r="48" spans="1:11" ht="15.75" x14ac:dyDescent="0.25">
      <c r="A48" s="16">
        <f t="shared" si="0"/>
        <v>39</v>
      </c>
      <c r="B48" s="17">
        <f t="shared" si="1"/>
        <v>56889963</v>
      </c>
      <c r="C48" s="12" t="s">
        <v>25</v>
      </c>
      <c r="D48" s="13" t="s">
        <v>31</v>
      </c>
      <c r="E48" s="14">
        <f t="shared" si="2"/>
        <v>1385522</v>
      </c>
      <c r="F48" s="15">
        <f t="shared" si="3"/>
        <v>3114478</v>
      </c>
      <c r="G48" s="15">
        <f t="shared" si="4"/>
        <v>4500000</v>
      </c>
      <c r="H48" s="15"/>
      <c r="I48" s="15"/>
      <c r="J48" s="15"/>
      <c r="K48" s="15">
        <f t="shared" si="5"/>
        <v>55504441</v>
      </c>
    </row>
    <row r="49" spans="1:11" ht="15.75" x14ac:dyDescent="0.25">
      <c r="A49" s="16">
        <f t="shared" si="0"/>
        <v>40</v>
      </c>
      <c r="B49" s="17">
        <f t="shared" si="1"/>
        <v>55504441</v>
      </c>
      <c r="C49" s="12" t="s">
        <v>26</v>
      </c>
      <c r="D49" s="13" t="s">
        <v>31</v>
      </c>
      <c r="E49" s="14">
        <f t="shared" si="2"/>
        <v>1385522</v>
      </c>
      <c r="F49" s="15">
        <f t="shared" si="3"/>
        <v>3114478</v>
      </c>
      <c r="G49" s="15">
        <f t="shared" si="4"/>
        <v>4500000</v>
      </c>
      <c r="H49" s="15"/>
      <c r="I49" s="15"/>
      <c r="J49" s="15"/>
      <c r="K49" s="15">
        <f t="shared" si="5"/>
        <v>54118919</v>
      </c>
    </row>
    <row r="50" spans="1:11" ht="15.75" x14ac:dyDescent="0.25">
      <c r="A50" s="16">
        <f t="shared" si="0"/>
        <v>41</v>
      </c>
      <c r="B50" s="17">
        <f t="shared" si="1"/>
        <v>54118919</v>
      </c>
      <c r="C50" s="12" t="s">
        <v>16</v>
      </c>
      <c r="D50" s="13" t="s">
        <v>31</v>
      </c>
      <c r="E50" s="14">
        <f t="shared" si="2"/>
        <v>1385522</v>
      </c>
      <c r="F50" s="15">
        <f t="shared" si="3"/>
        <v>3114478</v>
      </c>
      <c r="G50" s="15">
        <f t="shared" si="4"/>
        <v>4500000</v>
      </c>
      <c r="H50" s="15"/>
      <c r="I50" s="15"/>
      <c r="J50" s="15">
        <v>7000000</v>
      </c>
      <c r="K50" s="15">
        <f t="shared" si="5"/>
        <v>45733397</v>
      </c>
    </row>
    <row r="51" spans="1:11" ht="15.75" x14ac:dyDescent="0.25">
      <c r="A51" s="16">
        <f t="shared" si="0"/>
        <v>42</v>
      </c>
      <c r="B51" s="17">
        <f t="shared" si="1"/>
        <v>45733397</v>
      </c>
      <c r="C51" s="12" t="s">
        <v>17</v>
      </c>
      <c r="D51" s="13" t="s">
        <v>36</v>
      </c>
      <c r="E51" s="14">
        <f t="shared" si="2"/>
        <v>1385522</v>
      </c>
      <c r="F51" s="15">
        <f t="shared" si="3"/>
        <v>3114478</v>
      </c>
      <c r="G51" s="15">
        <f t="shared" si="4"/>
        <v>4500000</v>
      </c>
      <c r="H51" s="15"/>
      <c r="I51" s="15"/>
      <c r="J51" s="15"/>
      <c r="K51" s="15">
        <f t="shared" si="5"/>
        <v>44347875</v>
      </c>
    </row>
    <row r="52" spans="1:11" ht="15.75" x14ac:dyDescent="0.25">
      <c r="A52" s="16">
        <f t="shared" si="0"/>
        <v>43</v>
      </c>
      <c r="B52" s="17">
        <f t="shared" si="1"/>
        <v>44347875</v>
      </c>
      <c r="C52" s="12" t="s">
        <v>18</v>
      </c>
      <c r="D52" s="13" t="s">
        <v>36</v>
      </c>
      <c r="E52" s="14">
        <f t="shared" si="2"/>
        <v>1385522</v>
      </c>
      <c r="F52" s="15">
        <f t="shared" si="3"/>
        <v>3114478</v>
      </c>
      <c r="G52" s="15">
        <f t="shared" si="4"/>
        <v>4500000</v>
      </c>
      <c r="H52" s="15"/>
      <c r="I52" s="15"/>
      <c r="J52" s="15"/>
      <c r="K52" s="15">
        <f t="shared" si="5"/>
        <v>42962353</v>
      </c>
    </row>
    <row r="53" spans="1:11" ht="15.75" x14ac:dyDescent="0.25">
      <c r="A53" s="16">
        <f t="shared" si="0"/>
        <v>44</v>
      </c>
      <c r="B53" s="17">
        <f t="shared" si="1"/>
        <v>42962353</v>
      </c>
      <c r="C53" s="12" t="s">
        <v>27</v>
      </c>
      <c r="D53" s="13" t="s">
        <v>36</v>
      </c>
      <c r="E53" s="14">
        <f t="shared" si="2"/>
        <v>1385522</v>
      </c>
      <c r="F53" s="15">
        <f t="shared" si="3"/>
        <v>3114478</v>
      </c>
      <c r="G53" s="15">
        <f t="shared" si="4"/>
        <v>4500000</v>
      </c>
      <c r="H53" s="15"/>
      <c r="I53" s="15"/>
      <c r="J53" s="15"/>
      <c r="K53" s="15">
        <f t="shared" si="5"/>
        <v>41576831</v>
      </c>
    </row>
    <row r="54" spans="1:11" ht="15.75" x14ac:dyDescent="0.25">
      <c r="A54" s="16">
        <f t="shared" si="0"/>
        <v>45</v>
      </c>
      <c r="B54" s="17">
        <f t="shared" si="1"/>
        <v>41576831</v>
      </c>
      <c r="C54" s="12" t="s">
        <v>19</v>
      </c>
      <c r="D54" s="13" t="s">
        <v>36</v>
      </c>
      <c r="E54" s="14">
        <f t="shared" si="2"/>
        <v>1385522</v>
      </c>
      <c r="F54" s="15">
        <f t="shared" si="3"/>
        <v>3114478</v>
      </c>
      <c r="G54" s="15">
        <f t="shared" si="4"/>
        <v>4500000</v>
      </c>
      <c r="H54" s="15">
        <v>38000000</v>
      </c>
      <c r="I54" s="15"/>
      <c r="J54" s="15"/>
      <c r="K54" s="15">
        <f t="shared" si="5"/>
        <v>2191309</v>
      </c>
    </row>
    <row r="55" spans="1:11" ht="15.75" x14ac:dyDescent="0.25">
      <c r="A55" s="16">
        <f t="shared" si="0"/>
        <v>46</v>
      </c>
      <c r="B55" s="17">
        <f t="shared" si="1"/>
        <v>2191309</v>
      </c>
      <c r="C55" s="12" t="s">
        <v>20</v>
      </c>
      <c r="D55" s="13" t="s">
        <v>36</v>
      </c>
      <c r="E55" s="14">
        <f t="shared" si="2"/>
        <v>1385522</v>
      </c>
      <c r="F55" s="15">
        <f t="shared" si="3"/>
        <v>3114478</v>
      </c>
      <c r="G55" s="15">
        <f t="shared" si="4"/>
        <v>4500000</v>
      </c>
      <c r="H55" s="15"/>
      <c r="I55" s="15">
        <f>5000000-4194213</f>
        <v>805787</v>
      </c>
      <c r="J55" s="15"/>
      <c r="K55" s="15">
        <f t="shared" si="5"/>
        <v>0</v>
      </c>
    </row>
    <row r="56" spans="1:11" ht="15.75" x14ac:dyDescent="0.25">
      <c r="A56" s="16">
        <f t="shared" si="0"/>
        <v>47</v>
      </c>
      <c r="B56" s="17">
        <f t="shared" si="1"/>
        <v>0</v>
      </c>
      <c r="C56" s="12" t="s">
        <v>21</v>
      </c>
      <c r="D56" s="13" t="s">
        <v>36</v>
      </c>
      <c r="E56" s="14">
        <f t="shared" si="2"/>
        <v>1385522</v>
      </c>
      <c r="F56" s="15">
        <f t="shared" si="3"/>
        <v>3114478</v>
      </c>
      <c r="G56" s="15">
        <f t="shared" si="4"/>
        <v>4500000</v>
      </c>
      <c r="H56" s="15"/>
      <c r="I56" s="15"/>
      <c r="J56" s="15"/>
      <c r="K56" s="15">
        <f t="shared" si="5"/>
        <v>-1385522</v>
      </c>
    </row>
    <row r="57" spans="1:11" ht="15.75" x14ac:dyDescent="0.25">
      <c r="A57" s="16">
        <f t="shared" si="0"/>
        <v>48</v>
      </c>
      <c r="B57" s="17">
        <f t="shared" si="1"/>
        <v>-1385522</v>
      </c>
      <c r="C57" s="30" t="s">
        <v>22</v>
      </c>
      <c r="D57" s="13" t="s">
        <v>36</v>
      </c>
      <c r="E57" s="14">
        <f t="shared" si="2"/>
        <v>1385522</v>
      </c>
      <c r="F57" s="15">
        <f t="shared" si="3"/>
        <v>3114478</v>
      </c>
      <c r="G57" s="15">
        <f t="shared" si="4"/>
        <v>4500000</v>
      </c>
      <c r="H57" s="15"/>
      <c r="I57" s="15"/>
      <c r="J57" s="15"/>
      <c r="K57" s="15">
        <f t="shared" si="5"/>
        <v>-2771044</v>
      </c>
    </row>
    <row r="58" spans="1:11" ht="15.75" x14ac:dyDescent="0.25">
      <c r="A58" s="16">
        <v>49</v>
      </c>
      <c r="B58" s="17">
        <f t="shared" si="1"/>
        <v>-2771044</v>
      </c>
      <c r="C58" s="28"/>
      <c r="D58" s="28"/>
      <c r="E58" s="14">
        <f t="shared" si="2"/>
        <v>1385522</v>
      </c>
      <c r="F58" s="15">
        <f t="shared" si="3"/>
        <v>3114478</v>
      </c>
      <c r="G58" s="15">
        <f t="shared" si="4"/>
        <v>4500000</v>
      </c>
      <c r="H58" s="15"/>
      <c r="I58" s="15"/>
      <c r="J58" s="15"/>
      <c r="K58" s="15">
        <f t="shared" si="5"/>
        <v>-4156566</v>
      </c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0866141732283472" right="0.70866141732283472" top="0.74803149606299213" bottom="0.74803149606299213" header="0.31496062992125984" footer="0.31496062992125984"/>
  <pageSetup paperSize="9" scale="58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24" workbookViewId="0">
      <selection activeCell="K45" sqref="A1:K45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54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55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f>150000000</f>
        <v>150000000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35</v>
      </c>
      <c r="B8" s="1"/>
      <c r="C8" s="1"/>
      <c r="D8" s="2">
        <v>36</v>
      </c>
      <c r="E8" s="7"/>
      <c r="F8" s="8">
        <f>+C5*C6</f>
        <v>1800000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150000000</v>
      </c>
      <c r="C10" s="12" t="s">
        <v>23</v>
      </c>
      <c r="D10" s="13" t="s">
        <v>28</v>
      </c>
      <c r="E10" s="14">
        <f>2633400-F10</f>
        <v>833400</v>
      </c>
      <c r="F10" s="18">
        <v>1800000</v>
      </c>
      <c r="G10" s="15">
        <f>+E10+F10</f>
        <v>2633400</v>
      </c>
      <c r="H10" s="15"/>
      <c r="I10" s="15"/>
      <c r="J10" s="15"/>
      <c r="K10" s="15">
        <f>B10-E10-H10-I10-J10</f>
        <v>149166600</v>
      </c>
    </row>
    <row r="11" spans="1:12" ht="15.75" customHeight="1" x14ac:dyDescent="0.25">
      <c r="A11" s="16">
        <f t="shared" ref="A11:A57" si="0">+A10+1</f>
        <v>2</v>
      </c>
      <c r="B11" s="17">
        <f t="shared" ref="B11:B58" si="1">+K10</f>
        <v>149166600</v>
      </c>
      <c r="C11" s="12" t="s">
        <v>24</v>
      </c>
      <c r="D11" s="13" t="s">
        <v>28</v>
      </c>
      <c r="E11" s="14">
        <f t="shared" ref="E11:E58" si="2">+E10</f>
        <v>833400</v>
      </c>
      <c r="F11" s="15">
        <f t="shared" ref="F11:F58" si="3">+F10</f>
        <v>1800000</v>
      </c>
      <c r="G11" s="15">
        <f t="shared" ref="G11:G58" si="4">+G10</f>
        <v>2633400</v>
      </c>
      <c r="H11" s="15"/>
      <c r="I11" s="15"/>
      <c r="J11" s="15"/>
      <c r="K11" s="15">
        <f t="shared" ref="K11:K58" si="5">B11-E11-H11-I11-J11</f>
        <v>148333200</v>
      </c>
    </row>
    <row r="12" spans="1:12" ht="15.75" customHeight="1" x14ac:dyDescent="0.25">
      <c r="A12" s="16">
        <f t="shared" si="0"/>
        <v>3</v>
      </c>
      <c r="B12" s="17">
        <f t="shared" si="1"/>
        <v>148333200</v>
      </c>
      <c r="C12" s="12" t="s">
        <v>25</v>
      </c>
      <c r="D12" s="13" t="s">
        <v>28</v>
      </c>
      <c r="E12" s="14">
        <f t="shared" si="2"/>
        <v>833400</v>
      </c>
      <c r="F12" s="15">
        <f t="shared" si="3"/>
        <v>1800000</v>
      </c>
      <c r="G12" s="15">
        <f t="shared" si="4"/>
        <v>2633400</v>
      </c>
      <c r="H12" s="15"/>
      <c r="I12" s="15"/>
      <c r="J12" s="15"/>
      <c r="K12" s="15">
        <f t="shared" si="5"/>
        <v>147499800</v>
      </c>
    </row>
    <row r="13" spans="1:12" ht="15.75" customHeight="1" x14ac:dyDescent="0.25">
      <c r="A13" s="16">
        <f t="shared" si="0"/>
        <v>4</v>
      </c>
      <c r="B13" s="17">
        <f t="shared" si="1"/>
        <v>147499800</v>
      </c>
      <c r="C13" s="12" t="s">
        <v>26</v>
      </c>
      <c r="D13" s="13" t="s">
        <v>28</v>
      </c>
      <c r="E13" s="14">
        <f t="shared" si="2"/>
        <v>833400</v>
      </c>
      <c r="F13" s="15">
        <f t="shared" si="3"/>
        <v>1800000</v>
      </c>
      <c r="G13" s="15">
        <f t="shared" si="4"/>
        <v>2633400</v>
      </c>
      <c r="H13" s="15"/>
      <c r="I13" s="15"/>
      <c r="J13" s="15"/>
      <c r="K13" s="15">
        <f t="shared" si="5"/>
        <v>146666400</v>
      </c>
    </row>
    <row r="14" spans="1:12" ht="15.75" customHeight="1" x14ac:dyDescent="0.25">
      <c r="A14" s="16">
        <f t="shared" si="0"/>
        <v>5</v>
      </c>
      <c r="B14" s="17">
        <f t="shared" si="1"/>
        <v>146666400</v>
      </c>
      <c r="C14" s="12" t="s">
        <v>16</v>
      </c>
      <c r="D14" s="13" t="s">
        <v>28</v>
      </c>
      <c r="E14" s="14">
        <f t="shared" si="2"/>
        <v>833400</v>
      </c>
      <c r="F14" s="15">
        <f t="shared" si="3"/>
        <v>1800000</v>
      </c>
      <c r="G14" s="15">
        <f t="shared" si="4"/>
        <v>2633400</v>
      </c>
      <c r="H14" s="15"/>
      <c r="I14" s="15"/>
      <c r="J14" s="15">
        <v>5000000</v>
      </c>
      <c r="K14" s="15">
        <f t="shared" si="5"/>
        <v>140833000</v>
      </c>
    </row>
    <row r="15" spans="1:12" ht="15.75" customHeight="1" x14ac:dyDescent="0.25">
      <c r="A15" s="16">
        <f t="shared" si="0"/>
        <v>6</v>
      </c>
      <c r="B15" s="17">
        <f t="shared" si="1"/>
        <v>140833000</v>
      </c>
      <c r="C15" s="12" t="s">
        <v>17</v>
      </c>
      <c r="D15" s="13" t="s">
        <v>29</v>
      </c>
      <c r="E15" s="14">
        <f t="shared" si="2"/>
        <v>833400</v>
      </c>
      <c r="F15" s="15">
        <f t="shared" si="3"/>
        <v>1800000</v>
      </c>
      <c r="G15" s="15">
        <f t="shared" si="4"/>
        <v>2633400</v>
      </c>
      <c r="H15" s="15"/>
      <c r="I15" s="15"/>
      <c r="J15" s="15"/>
      <c r="K15" s="15">
        <f t="shared" si="5"/>
        <v>139999600</v>
      </c>
    </row>
    <row r="16" spans="1:12" ht="15.75" customHeight="1" x14ac:dyDescent="0.25">
      <c r="A16" s="16">
        <f t="shared" si="0"/>
        <v>7</v>
      </c>
      <c r="B16" s="17">
        <f t="shared" si="1"/>
        <v>139999600</v>
      </c>
      <c r="C16" s="12" t="s">
        <v>18</v>
      </c>
      <c r="D16" s="13" t="s">
        <v>29</v>
      </c>
      <c r="E16" s="14">
        <f t="shared" si="2"/>
        <v>833400</v>
      </c>
      <c r="F16" s="15">
        <f t="shared" si="3"/>
        <v>1800000</v>
      </c>
      <c r="G16" s="15">
        <f t="shared" si="4"/>
        <v>2633400</v>
      </c>
      <c r="H16" s="15"/>
      <c r="I16" s="15"/>
      <c r="J16" s="15"/>
      <c r="K16" s="15">
        <f t="shared" si="5"/>
        <v>139166200</v>
      </c>
    </row>
    <row r="17" spans="1:11" ht="15.75" x14ac:dyDescent="0.25">
      <c r="A17" s="16">
        <f t="shared" si="0"/>
        <v>8</v>
      </c>
      <c r="B17" s="17">
        <f t="shared" si="1"/>
        <v>139166200</v>
      </c>
      <c r="C17" s="12" t="s">
        <v>27</v>
      </c>
      <c r="D17" s="13" t="s">
        <v>29</v>
      </c>
      <c r="E17" s="14">
        <f t="shared" si="2"/>
        <v>833400</v>
      </c>
      <c r="F17" s="15">
        <f t="shared" si="3"/>
        <v>1800000</v>
      </c>
      <c r="G17" s="15">
        <f t="shared" si="4"/>
        <v>2633400</v>
      </c>
      <c r="H17" s="15"/>
      <c r="I17" s="15"/>
      <c r="J17" s="15"/>
      <c r="K17" s="15">
        <f t="shared" si="5"/>
        <v>138332800</v>
      </c>
    </row>
    <row r="18" spans="1:11" ht="15.75" x14ac:dyDescent="0.25">
      <c r="A18" s="16">
        <f t="shared" si="0"/>
        <v>9</v>
      </c>
      <c r="B18" s="17">
        <f t="shared" si="1"/>
        <v>138332800</v>
      </c>
      <c r="C18" s="12" t="s">
        <v>19</v>
      </c>
      <c r="D18" s="13" t="s">
        <v>29</v>
      </c>
      <c r="E18" s="14">
        <f t="shared" si="2"/>
        <v>833400</v>
      </c>
      <c r="F18" s="15">
        <f t="shared" si="3"/>
        <v>1800000</v>
      </c>
      <c r="G18" s="15">
        <f t="shared" si="4"/>
        <v>2633400</v>
      </c>
      <c r="H18" s="15">
        <v>30000000</v>
      </c>
      <c r="I18" s="15"/>
      <c r="J18" s="15"/>
      <c r="K18" s="15">
        <f t="shared" si="5"/>
        <v>107499400</v>
      </c>
    </row>
    <row r="19" spans="1:11" ht="15.75" x14ac:dyDescent="0.25">
      <c r="A19" s="16">
        <f t="shared" si="0"/>
        <v>10</v>
      </c>
      <c r="B19" s="17">
        <f t="shared" si="1"/>
        <v>107499400</v>
      </c>
      <c r="C19" s="12" t="s">
        <v>20</v>
      </c>
      <c r="D19" s="13" t="s">
        <v>29</v>
      </c>
      <c r="E19" s="14">
        <f t="shared" si="2"/>
        <v>833400</v>
      </c>
      <c r="F19" s="15">
        <f t="shared" si="3"/>
        <v>1800000</v>
      </c>
      <c r="G19" s="15">
        <f t="shared" si="4"/>
        <v>2633400</v>
      </c>
      <c r="H19" s="15"/>
      <c r="I19" s="15">
        <v>5000000</v>
      </c>
      <c r="J19" s="15"/>
      <c r="K19" s="15">
        <f t="shared" si="5"/>
        <v>101666000</v>
      </c>
    </row>
    <row r="20" spans="1:11" ht="15.75" x14ac:dyDescent="0.25">
      <c r="A20" s="16">
        <f t="shared" si="0"/>
        <v>11</v>
      </c>
      <c r="B20" s="17">
        <f t="shared" si="1"/>
        <v>101666000</v>
      </c>
      <c r="C20" s="12" t="s">
        <v>21</v>
      </c>
      <c r="D20" s="13" t="s">
        <v>29</v>
      </c>
      <c r="E20" s="14">
        <f t="shared" si="2"/>
        <v>833400</v>
      </c>
      <c r="F20" s="15">
        <f t="shared" si="3"/>
        <v>1800000</v>
      </c>
      <c r="G20" s="15">
        <f t="shared" si="4"/>
        <v>2633400</v>
      </c>
      <c r="H20" s="15"/>
      <c r="I20" s="15"/>
      <c r="J20" s="15"/>
      <c r="K20" s="15">
        <f t="shared" si="5"/>
        <v>100832600</v>
      </c>
    </row>
    <row r="21" spans="1:11" ht="15.75" x14ac:dyDescent="0.25">
      <c r="A21" s="16">
        <f t="shared" si="0"/>
        <v>12</v>
      </c>
      <c r="B21" s="17">
        <f t="shared" si="1"/>
        <v>100832600</v>
      </c>
      <c r="C21" s="12" t="s">
        <v>22</v>
      </c>
      <c r="D21" s="13" t="s">
        <v>29</v>
      </c>
      <c r="E21" s="14">
        <f t="shared" si="2"/>
        <v>833400</v>
      </c>
      <c r="F21" s="15">
        <f t="shared" si="3"/>
        <v>1800000</v>
      </c>
      <c r="G21" s="15">
        <f t="shared" si="4"/>
        <v>2633400</v>
      </c>
      <c r="H21" s="15"/>
      <c r="I21" s="15"/>
      <c r="J21" s="15"/>
      <c r="K21" s="15">
        <f t="shared" si="5"/>
        <v>99999200</v>
      </c>
    </row>
    <row r="22" spans="1:11" ht="15.75" x14ac:dyDescent="0.25">
      <c r="A22" s="16">
        <f t="shared" si="0"/>
        <v>13</v>
      </c>
      <c r="B22" s="17">
        <f t="shared" si="1"/>
        <v>99999200</v>
      </c>
      <c r="C22" s="12" t="s">
        <v>23</v>
      </c>
      <c r="D22" s="13" t="s">
        <v>29</v>
      </c>
      <c r="E22" s="14">
        <f t="shared" si="2"/>
        <v>833400</v>
      </c>
      <c r="F22" s="15">
        <f t="shared" si="3"/>
        <v>1800000</v>
      </c>
      <c r="G22" s="15">
        <f t="shared" si="4"/>
        <v>2633400</v>
      </c>
      <c r="H22" s="15"/>
      <c r="I22" s="15"/>
      <c r="J22" s="15"/>
      <c r="K22" s="15">
        <f t="shared" si="5"/>
        <v>99165800</v>
      </c>
    </row>
    <row r="23" spans="1:11" ht="15.75" x14ac:dyDescent="0.25">
      <c r="A23" s="16">
        <f t="shared" si="0"/>
        <v>14</v>
      </c>
      <c r="B23" s="17">
        <f t="shared" si="1"/>
        <v>99165800</v>
      </c>
      <c r="C23" s="12" t="s">
        <v>24</v>
      </c>
      <c r="D23" s="13" t="s">
        <v>29</v>
      </c>
      <c r="E23" s="14">
        <f t="shared" si="2"/>
        <v>833400</v>
      </c>
      <c r="F23" s="15">
        <f t="shared" si="3"/>
        <v>1800000</v>
      </c>
      <c r="G23" s="15">
        <f t="shared" si="4"/>
        <v>2633400</v>
      </c>
      <c r="H23" s="15"/>
      <c r="I23" s="15"/>
      <c r="J23" s="15"/>
      <c r="K23" s="15">
        <f t="shared" si="5"/>
        <v>98332400</v>
      </c>
    </row>
    <row r="24" spans="1:11" ht="15.75" x14ac:dyDescent="0.25">
      <c r="A24" s="16">
        <f t="shared" si="0"/>
        <v>15</v>
      </c>
      <c r="B24" s="17">
        <f t="shared" si="1"/>
        <v>98332400</v>
      </c>
      <c r="C24" s="12" t="s">
        <v>25</v>
      </c>
      <c r="D24" s="13" t="s">
        <v>29</v>
      </c>
      <c r="E24" s="14">
        <f t="shared" si="2"/>
        <v>833400</v>
      </c>
      <c r="F24" s="15">
        <f t="shared" si="3"/>
        <v>1800000</v>
      </c>
      <c r="G24" s="15">
        <f t="shared" si="4"/>
        <v>2633400</v>
      </c>
      <c r="H24" s="15"/>
      <c r="I24" s="15"/>
      <c r="J24" s="15"/>
      <c r="K24" s="15">
        <f t="shared" si="5"/>
        <v>97499000</v>
      </c>
    </row>
    <row r="25" spans="1:11" ht="15.75" x14ac:dyDescent="0.25">
      <c r="A25" s="16">
        <f t="shared" si="0"/>
        <v>16</v>
      </c>
      <c r="B25" s="17">
        <f t="shared" si="1"/>
        <v>97499000</v>
      </c>
      <c r="C25" s="12" t="s">
        <v>26</v>
      </c>
      <c r="D25" s="13" t="s">
        <v>29</v>
      </c>
      <c r="E25" s="14">
        <f t="shared" si="2"/>
        <v>833400</v>
      </c>
      <c r="F25" s="15">
        <f t="shared" si="3"/>
        <v>1800000</v>
      </c>
      <c r="G25" s="15">
        <f t="shared" si="4"/>
        <v>2633400</v>
      </c>
      <c r="H25" s="15"/>
      <c r="I25" s="15"/>
      <c r="J25" s="15"/>
      <c r="K25" s="15">
        <f t="shared" si="5"/>
        <v>96665600</v>
      </c>
    </row>
    <row r="26" spans="1:11" ht="15.75" x14ac:dyDescent="0.25">
      <c r="A26" s="16">
        <f t="shared" si="0"/>
        <v>17</v>
      </c>
      <c r="B26" s="17">
        <f t="shared" si="1"/>
        <v>96665600</v>
      </c>
      <c r="C26" s="12" t="s">
        <v>16</v>
      </c>
      <c r="D26" s="13" t="s">
        <v>29</v>
      </c>
      <c r="E26" s="14">
        <f t="shared" si="2"/>
        <v>833400</v>
      </c>
      <c r="F26" s="15">
        <f t="shared" si="3"/>
        <v>1800000</v>
      </c>
      <c r="G26" s="15">
        <f t="shared" si="4"/>
        <v>2633400</v>
      </c>
      <c r="H26" s="15"/>
      <c r="I26" s="15"/>
      <c r="J26" s="15">
        <v>5000000</v>
      </c>
      <c r="K26" s="15">
        <f t="shared" si="5"/>
        <v>90832200</v>
      </c>
    </row>
    <row r="27" spans="1:11" ht="15.75" x14ac:dyDescent="0.25">
      <c r="A27" s="16">
        <f t="shared" si="0"/>
        <v>18</v>
      </c>
      <c r="B27" s="17">
        <f t="shared" si="1"/>
        <v>90832200</v>
      </c>
      <c r="C27" s="12" t="s">
        <v>17</v>
      </c>
      <c r="D27" s="13" t="s">
        <v>30</v>
      </c>
      <c r="E27" s="14">
        <f t="shared" si="2"/>
        <v>833400</v>
      </c>
      <c r="F27" s="15">
        <f t="shared" si="3"/>
        <v>1800000</v>
      </c>
      <c r="G27" s="15">
        <f t="shared" si="4"/>
        <v>2633400</v>
      </c>
      <c r="H27" s="15"/>
      <c r="I27" s="15"/>
      <c r="J27" s="15"/>
      <c r="K27" s="15">
        <f t="shared" si="5"/>
        <v>89998800</v>
      </c>
    </row>
    <row r="28" spans="1:11" ht="15.75" x14ac:dyDescent="0.25">
      <c r="A28" s="16">
        <f t="shared" si="0"/>
        <v>19</v>
      </c>
      <c r="B28" s="17">
        <f t="shared" si="1"/>
        <v>89998800</v>
      </c>
      <c r="C28" s="12" t="s">
        <v>18</v>
      </c>
      <c r="D28" s="13" t="s">
        <v>30</v>
      </c>
      <c r="E28" s="14">
        <f t="shared" si="2"/>
        <v>833400</v>
      </c>
      <c r="F28" s="15">
        <f t="shared" si="3"/>
        <v>1800000</v>
      </c>
      <c r="G28" s="15">
        <f t="shared" si="4"/>
        <v>2633400</v>
      </c>
      <c r="H28" s="15"/>
      <c r="I28" s="15"/>
      <c r="J28" s="15"/>
      <c r="K28" s="15">
        <f t="shared" si="5"/>
        <v>89165400</v>
      </c>
    </row>
    <row r="29" spans="1:11" ht="15.75" x14ac:dyDescent="0.25">
      <c r="A29" s="16">
        <f t="shared" si="0"/>
        <v>20</v>
      </c>
      <c r="B29" s="17">
        <f t="shared" si="1"/>
        <v>89165400</v>
      </c>
      <c r="C29" s="12" t="s">
        <v>27</v>
      </c>
      <c r="D29" s="13" t="s">
        <v>30</v>
      </c>
      <c r="E29" s="14">
        <f t="shared" si="2"/>
        <v>833400</v>
      </c>
      <c r="F29" s="15">
        <f t="shared" si="3"/>
        <v>1800000</v>
      </c>
      <c r="G29" s="15">
        <f t="shared" si="4"/>
        <v>2633400</v>
      </c>
      <c r="H29" s="15"/>
      <c r="I29" s="15"/>
      <c r="J29" s="15"/>
      <c r="K29" s="15">
        <f t="shared" si="5"/>
        <v>88332000</v>
      </c>
    </row>
    <row r="30" spans="1:11" ht="15.75" x14ac:dyDescent="0.25">
      <c r="A30" s="16">
        <f t="shared" si="0"/>
        <v>21</v>
      </c>
      <c r="B30" s="17">
        <f t="shared" si="1"/>
        <v>88332000</v>
      </c>
      <c r="C30" s="12" t="s">
        <v>19</v>
      </c>
      <c r="D30" s="13" t="s">
        <v>30</v>
      </c>
      <c r="E30" s="14">
        <f t="shared" si="2"/>
        <v>833400</v>
      </c>
      <c r="F30" s="15">
        <f t="shared" si="3"/>
        <v>1800000</v>
      </c>
      <c r="G30" s="15">
        <f t="shared" si="4"/>
        <v>2633400</v>
      </c>
      <c r="H30" s="15">
        <v>30000000</v>
      </c>
      <c r="I30" s="15"/>
      <c r="J30" s="15"/>
      <c r="K30" s="15">
        <f t="shared" si="5"/>
        <v>57498600</v>
      </c>
    </row>
    <row r="31" spans="1:11" ht="15.75" x14ac:dyDescent="0.25">
      <c r="A31" s="16">
        <f t="shared" si="0"/>
        <v>22</v>
      </c>
      <c r="B31" s="17">
        <f t="shared" si="1"/>
        <v>57498600</v>
      </c>
      <c r="C31" s="12" t="s">
        <v>20</v>
      </c>
      <c r="D31" s="13" t="s">
        <v>30</v>
      </c>
      <c r="E31" s="14">
        <f t="shared" si="2"/>
        <v>833400</v>
      </c>
      <c r="F31" s="15">
        <f t="shared" si="3"/>
        <v>1800000</v>
      </c>
      <c r="G31" s="15">
        <f t="shared" si="4"/>
        <v>2633400</v>
      </c>
      <c r="H31" s="15"/>
      <c r="I31" s="15">
        <v>5000000</v>
      </c>
      <c r="J31" s="15"/>
      <c r="K31" s="15">
        <f t="shared" si="5"/>
        <v>51665200</v>
      </c>
    </row>
    <row r="32" spans="1:11" ht="15.75" x14ac:dyDescent="0.25">
      <c r="A32" s="16">
        <f t="shared" si="0"/>
        <v>23</v>
      </c>
      <c r="B32" s="17">
        <f t="shared" si="1"/>
        <v>51665200</v>
      </c>
      <c r="C32" s="12" t="s">
        <v>21</v>
      </c>
      <c r="D32" s="13" t="s">
        <v>30</v>
      </c>
      <c r="E32" s="14">
        <f t="shared" si="2"/>
        <v>833400</v>
      </c>
      <c r="F32" s="15">
        <f t="shared" si="3"/>
        <v>1800000</v>
      </c>
      <c r="G32" s="15">
        <f t="shared" si="4"/>
        <v>2633400</v>
      </c>
      <c r="H32" s="15"/>
      <c r="I32" s="15"/>
      <c r="J32" s="15"/>
      <c r="K32" s="15">
        <f t="shared" si="5"/>
        <v>50831800</v>
      </c>
    </row>
    <row r="33" spans="1:11" ht="15.75" x14ac:dyDescent="0.25">
      <c r="A33" s="16">
        <f t="shared" si="0"/>
        <v>24</v>
      </c>
      <c r="B33" s="17">
        <f t="shared" si="1"/>
        <v>50831800</v>
      </c>
      <c r="C33" s="12" t="s">
        <v>22</v>
      </c>
      <c r="D33" s="13" t="s">
        <v>30</v>
      </c>
      <c r="E33" s="14">
        <f t="shared" si="2"/>
        <v>833400</v>
      </c>
      <c r="F33" s="15">
        <f t="shared" si="3"/>
        <v>1800000</v>
      </c>
      <c r="G33" s="15">
        <f t="shared" si="4"/>
        <v>2633400</v>
      </c>
      <c r="H33" s="15"/>
      <c r="I33" s="15"/>
      <c r="J33" s="15"/>
      <c r="K33" s="15">
        <f t="shared" si="5"/>
        <v>49998400</v>
      </c>
    </row>
    <row r="34" spans="1:11" ht="15.75" x14ac:dyDescent="0.25">
      <c r="A34" s="16">
        <f t="shared" si="0"/>
        <v>25</v>
      </c>
      <c r="B34" s="17">
        <f t="shared" si="1"/>
        <v>49998400</v>
      </c>
      <c r="C34" s="12" t="s">
        <v>23</v>
      </c>
      <c r="D34" s="13" t="s">
        <v>30</v>
      </c>
      <c r="E34" s="14">
        <f t="shared" si="2"/>
        <v>833400</v>
      </c>
      <c r="F34" s="15">
        <f t="shared" si="3"/>
        <v>1800000</v>
      </c>
      <c r="G34" s="15">
        <f t="shared" si="4"/>
        <v>2633400</v>
      </c>
      <c r="H34" s="15"/>
      <c r="I34" s="15"/>
      <c r="J34" s="15"/>
      <c r="K34" s="15">
        <f t="shared" si="5"/>
        <v>49165000</v>
      </c>
    </row>
    <row r="35" spans="1:11" ht="15.75" x14ac:dyDescent="0.25">
      <c r="A35" s="16">
        <f t="shared" si="0"/>
        <v>26</v>
      </c>
      <c r="B35" s="17">
        <f t="shared" si="1"/>
        <v>49165000</v>
      </c>
      <c r="C35" s="12" t="s">
        <v>24</v>
      </c>
      <c r="D35" s="13" t="s">
        <v>30</v>
      </c>
      <c r="E35" s="14">
        <f t="shared" si="2"/>
        <v>833400</v>
      </c>
      <c r="F35" s="15">
        <f t="shared" si="3"/>
        <v>1800000</v>
      </c>
      <c r="G35" s="15">
        <f t="shared" si="4"/>
        <v>2633400</v>
      </c>
      <c r="H35" s="15"/>
      <c r="I35" s="15"/>
      <c r="J35" s="15"/>
      <c r="K35" s="15">
        <f t="shared" si="5"/>
        <v>48331600</v>
      </c>
    </row>
    <row r="36" spans="1:11" ht="15.75" x14ac:dyDescent="0.25">
      <c r="A36" s="16">
        <f t="shared" si="0"/>
        <v>27</v>
      </c>
      <c r="B36" s="17">
        <f t="shared" si="1"/>
        <v>48331600</v>
      </c>
      <c r="C36" s="12" t="s">
        <v>25</v>
      </c>
      <c r="D36" s="13" t="s">
        <v>30</v>
      </c>
      <c r="E36" s="14">
        <f t="shared" si="2"/>
        <v>833400</v>
      </c>
      <c r="F36" s="15">
        <f t="shared" si="3"/>
        <v>1800000</v>
      </c>
      <c r="G36" s="15">
        <f t="shared" si="4"/>
        <v>2633400</v>
      </c>
      <c r="H36" s="15"/>
      <c r="I36" s="15"/>
      <c r="J36" s="15"/>
      <c r="K36" s="15">
        <f t="shared" si="5"/>
        <v>47498200</v>
      </c>
    </row>
    <row r="37" spans="1:11" ht="15.75" x14ac:dyDescent="0.25">
      <c r="A37" s="16">
        <f t="shared" si="0"/>
        <v>28</v>
      </c>
      <c r="B37" s="17">
        <f t="shared" si="1"/>
        <v>47498200</v>
      </c>
      <c r="C37" s="12" t="s">
        <v>26</v>
      </c>
      <c r="D37" s="13" t="s">
        <v>30</v>
      </c>
      <c r="E37" s="14">
        <f t="shared" si="2"/>
        <v>833400</v>
      </c>
      <c r="F37" s="15">
        <f t="shared" si="3"/>
        <v>1800000</v>
      </c>
      <c r="G37" s="15">
        <f t="shared" si="4"/>
        <v>2633400</v>
      </c>
      <c r="H37" s="15"/>
      <c r="I37" s="15"/>
      <c r="J37" s="15"/>
      <c r="K37" s="15">
        <f t="shared" si="5"/>
        <v>46664800</v>
      </c>
    </row>
    <row r="38" spans="1:11" ht="15.75" x14ac:dyDescent="0.25">
      <c r="A38" s="16">
        <f t="shared" si="0"/>
        <v>29</v>
      </c>
      <c r="B38" s="17">
        <f t="shared" si="1"/>
        <v>46664800</v>
      </c>
      <c r="C38" s="12" t="s">
        <v>16</v>
      </c>
      <c r="D38" s="13" t="s">
        <v>30</v>
      </c>
      <c r="E38" s="14">
        <f t="shared" si="2"/>
        <v>833400</v>
      </c>
      <c r="F38" s="15">
        <f t="shared" si="3"/>
        <v>1800000</v>
      </c>
      <c r="G38" s="15">
        <f t="shared" si="4"/>
        <v>2633400</v>
      </c>
      <c r="H38" s="15"/>
      <c r="I38" s="15"/>
      <c r="J38" s="15">
        <v>5000000</v>
      </c>
      <c r="K38" s="15">
        <f t="shared" si="5"/>
        <v>40831400</v>
      </c>
    </row>
    <row r="39" spans="1:11" ht="15.75" x14ac:dyDescent="0.25">
      <c r="A39" s="16">
        <f t="shared" si="0"/>
        <v>30</v>
      </c>
      <c r="B39" s="17">
        <f t="shared" si="1"/>
        <v>40831400</v>
      </c>
      <c r="C39" s="12" t="s">
        <v>17</v>
      </c>
      <c r="D39" s="13" t="s">
        <v>31</v>
      </c>
      <c r="E39" s="14">
        <f t="shared" si="2"/>
        <v>833400</v>
      </c>
      <c r="F39" s="15">
        <f t="shared" si="3"/>
        <v>1800000</v>
      </c>
      <c r="G39" s="15">
        <f t="shared" si="4"/>
        <v>2633400</v>
      </c>
      <c r="H39" s="15"/>
      <c r="I39" s="15"/>
      <c r="J39" s="15"/>
      <c r="K39" s="15">
        <f t="shared" si="5"/>
        <v>39998000</v>
      </c>
    </row>
    <row r="40" spans="1:11" ht="15.75" x14ac:dyDescent="0.25">
      <c r="A40" s="16">
        <f t="shared" si="0"/>
        <v>31</v>
      </c>
      <c r="B40" s="17">
        <f t="shared" si="1"/>
        <v>39998000</v>
      </c>
      <c r="C40" s="12" t="s">
        <v>18</v>
      </c>
      <c r="D40" s="13" t="s">
        <v>31</v>
      </c>
      <c r="E40" s="14">
        <f t="shared" si="2"/>
        <v>833400</v>
      </c>
      <c r="F40" s="15">
        <f t="shared" si="3"/>
        <v>1800000</v>
      </c>
      <c r="G40" s="15">
        <f t="shared" si="4"/>
        <v>2633400</v>
      </c>
      <c r="H40" s="15"/>
      <c r="I40" s="15"/>
      <c r="J40" s="15"/>
      <c r="K40" s="15">
        <f t="shared" si="5"/>
        <v>39164600</v>
      </c>
    </row>
    <row r="41" spans="1:11" ht="15.75" x14ac:dyDescent="0.25">
      <c r="A41" s="16">
        <f t="shared" si="0"/>
        <v>32</v>
      </c>
      <c r="B41" s="17">
        <f t="shared" si="1"/>
        <v>39164600</v>
      </c>
      <c r="C41" s="12" t="s">
        <v>27</v>
      </c>
      <c r="D41" s="13" t="s">
        <v>31</v>
      </c>
      <c r="E41" s="14">
        <f t="shared" si="2"/>
        <v>833400</v>
      </c>
      <c r="F41" s="15">
        <f t="shared" si="3"/>
        <v>1800000</v>
      </c>
      <c r="G41" s="15">
        <f t="shared" si="4"/>
        <v>2633400</v>
      </c>
      <c r="H41" s="15"/>
      <c r="I41" s="15"/>
      <c r="J41" s="15"/>
      <c r="K41" s="15">
        <f t="shared" si="5"/>
        <v>38331200</v>
      </c>
    </row>
    <row r="42" spans="1:11" ht="15.75" x14ac:dyDescent="0.25">
      <c r="A42" s="16">
        <f t="shared" si="0"/>
        <v>33</v>
      </c>
      <c r="B42" s="17">
        <f t="shared" si="1"/>
        <v>38331200</v>
      </c>
      <c r="C42" s="12" t="s">
        <v>19</v>
      </c>
      <c r="D42" s="13" t="s">
        <v>31</v>
      </c>
      <c r="E42" s="14">
        <f t="shared" si="2"/>
        <v>833400</v>
      </c>
      <c r="F42" s="15">
        <f t="shared" si="3"/>
        <v>1800000</v>
      </c>
      <c r="G42" s="15">
        <f t="shared" si="4"/>
        <v>2633400</v>
      </c>
      <c r="H42" s="15">
        <v>30000000</v>
      </c>
      <c r="I42" s="15"/>
      <c r="J42" s="15"/>
      <c r="K42" s="15">
        <f t="shared" si="5"/>
        <v>7497800</v>
      </c>
    </row>
    <row r="43" spans="1:11" ht="15.75" x14ac:dyDescent="0.25">
      <c r="A43" s="16">
        <f t="shared" si="0"/>
        <v>34</v>
      </c>
      <c r="B43" s="17">
        <f t="shared" si="1"/>
        <v>7497800</v>
      </c>
      <c r="C43" s="12" t="s">
        <v>20</v>
      </c>
      <c r="D43" s="13" t="s">
        <v>31</v>
      </c>
      <c r="E43" s="14">
        <f t="shared" si="2"/>
        <v>833400</v>
      </c>
      <c r="F43" s="15">
        <f t="shared" si="3"/>
        <v>1800000</v>
      </c>
      <c r="G43" s="15">
        <f t="shared" si="4"/>
        <v>2633400</v>
      </c>
      <c r="H43" s="15"/>
      <c r="I43" s="15">
        <v>5000000</v>
      </c>
      <c r="J43" s="15"/>
      <c r="K43" s="15">
        <f t="shared" si="5"/>
        <v>1664400</v>
      </c>
    </row>
    <row r="44" spans="1:11" ht="15.75" x14ac:dyDescent="0.25">
      <c r="A44" s="16">
        <f t="shared" si="0"/>
        <v>35</v>
      </c>
      <c r="B44" s="17">
        <f t="shared" si="1"/>
        <v>1664400</v>
      </c>
      <c r="C44" s="12" t="s">
        <v>21</v>
      </c>
      <c r="D44" s="13" t="s">
        <v>31</v>
      </c>
      <c r="E44" s="14">
        <f t="shared" si="2"/>
        <v>833400</v>
      </c>
      <c r="F44" s="15">
        <f t="shared" si="3"/>
        <v>1800000</v>
      </c>
      <c r="G44" s="15">
        <f t="shared" si="4"/>
        <v>2633400</v>
      </c>
      <c r="H44" s="15"/>
      <c r="I44" s="15"/>
      <c r="J44" s="15"/>
      <c r="K44" s="15">
        <f t="shared" si="5"/>
        <v>831000</v>
      </c>
    </row>
    <row r="45" spans="1:11" ht="15.75" x14ac:dyDescent="0.25">
      <c r="A45" s="16">
        <f t="shared" si="0"/>
        <v>36</v>
      </c>
      <c r="B45" s="17">
        <f t="shared" si="1"/>
        <v>831000</v>
      </c>
      <c r="C45" s="12" t="s">
        <v>22</v>
      </c>
      <c r="D45" s="13" t="s">
        <v>31</v>
      </c>
      <c r="E45" s="14">
        <f t="shared" si="2"/>
        <v>833400</v>
      </c>
      <c r="F45" s="15">
        <f t="shared" si="3"/>
        <v>1800000</v>
      </c>
      <c r="G45" s="15">
        <f t="shared" si="4"/>
        <v>2633400</v>
      </c>
      <c r="H45" s="15"/>
      <c r="I45" s="15"/>
      <c r="J45" s="15"/>
      <c r="K45" s="15">
        <f t="shared" si="5"/>
        <v>-2400</v>
      </c>
    </row>
    <row r="46" spans="1:11" ht="15.75" x14ac:dyDescent="0.25">
      <c r="A46" s="16">
        <f t="shared" si="0"/>
        <v>37</v>
      </c>
      <c r="B46" s="17">
        <f t="shared" si="1"/>
        <v>-2400</v>
      </c>
      <c r="C46" s="12" t="s">
        <v>23</v>
      </c>
      <c r="D46" s="13" t="s">
        <v>31</v>
      </c>
      <c r="E46" s="14">
        <f t="shared" si="2"/>
        <v>833400</v>
      </c>
      <c r="F46" s="15">
        <f t="shared" si="3"/>
        <v>1800000</v>
      </c>
      <c r="G46" s="15">
        <f t="shared" si="4"/>
        <v>2633400</v>
      </c>
      <c r="H46" s="15"/>
      <c r="I46" s="15"/>
      <c r="J46" s="15"/>
      <c r="K46" s="15">
        <f t="shared" si="5"/>
        <v>-835800</v>
      </c>
    </row>
    <row r="47" spans="1:11" ht="15.75" x14ac:dyDescent="0.25">
      <c r="A47" s="16">
        <f t="shared" si="0"/>
        <v>38</v>
      </c>
      <c r="B47" s="17">
        <f t="shared" si="1"/>
        <v>-835800</v>
      </c>
      <c r="C47" s="12" t="s">
        <v>24</v>
      </c>
      <c r="D47" s="13" t="s">
        <v>31</v>
      </c>
      <c r="E47" s="14">
        <f t="shared" si="2"/>
        <v>833400</v>
      </c>
      <c r="F47" s="15">
        <f t="shared" si="3"/>
        <v>1800000</v>
      </c>
      <c r="G47" s="15">
        <f t="shared" si="4"/>
        <v>2633400</v>
      </c>
      <c r="H47" s="15"/>
      <c r="I47" s="15"/>
      <c r="J47" s="15"/>
      <c r="K47" s="15">
        <f t="shared" si="5"/>
        <v>-1669200</v>
      </c>
    </row>
    <row r="48" spans="1:11" ht="15.75" x14ac:dyDescent="0.25">
      <c r="A48" s="16">
        <f t="shared" si="0"/>
        <v>39</v>
      </c>
      <c r="B48" s="17">
        <f t="shared" si="1"/>
        <v>-1669200</v>
      </c>
      <c r="C48" s="12" t="s">
        <v>25</v>
      </c>
      <c r="D48" s="13" t="s">
        <v>31</v>
      </c>
      <c r="E48" s="14">
        <f t="shared" si="2"/>
        <v>833400</v>
      </c>
      <c r="F48" s="15">
        <f t="shared" si="3"/>
        <v>1800000</v>
      </c>
      <c r="G48" s="15">
        <f t="shared" si="4"/>
        <v>2633400</v>
      </c>
      <c r="H48" s="15"/>
      <c r="I48" s="15"/>
      <c r="J48" s="15"/>
      <c r="K48" s="15">
        <f t="shared" si="5"/>
        <v>-2502600</v>
      </c>
    </row>
    <row r="49" spans="1:11" ht="15.75" x14ac:dyDescent="0.25">
      <c r="A49" s="16">
        <f t="shared" si="0"/>
        <v>40</v>
      </c>
      <c r="B49" s="17">
        <f t="shared" si="1"/>
        <v>-2502600</v>
      </c>
      <c r="C49" s="12" t="s">
        <v>26</v>
      </c>
      <c r="D49" s="13" t="s">
        <v>31</v>
      </c>
      <c r="E49" s="14">
        <f t="shared" si="2"/>
        <v>833400</v>
      </c>
      <c r="F49" s="15">
        <f t="shared" si="3"/>
        <v>1800000</v>
      </c>
      <c r="G49" s="15">
        <f t="shared" si="4"/>
        <v>2633400</v>
      </c>
      <c r="H49" s="15"/>
      <c r="I49" s="15"/>
      <c r="J49" s="15"/>
      <c r="K49" s="15">
        <f t="shared" si="5"/>
        <v>-3336000</v>
      </c>
    </row>
    <row r="50" spans="1:11" ht="15.75" x14ac:dyDescent="0.25">
      <c r="A50" s="16">
        <f t="shared" si="0"/>
        <v>41</v>
      </c>
      <c r="B50" s="17">
        <f t="shared" si="1"/>
        <v>-3336000</v>
      </c>
      <c r="C50" s="12" t="s">
        <v>16</v>
      </c>
      <c r="D50" s="13" t="s">
        <v>31</v>
      </c>
      <c r="E50" s="14">
        <f t="shared" si="2"/>
        <v>833400</v>
      </c>
      <c r="F50" s="15">
        <f t="shared" si="3"/>
        <v>1800000</v>
      </c>
      <c r="G50" s="15">
        <f t="shared" si="4"/>
        <v>2633400</v>
      </c>
      <c r="H50" s="15"/>
      <c r="I50" s="15"/>
      <c r="J50" s="15">
        <v>5000000</v>
      </c>
      <c r="K50" s="15">
        <f t="shared" si="5"/>
        <v>-9169400</v>
      </c>
    </row>
    <row r="51" spans="1:11" ht="15.75" x14ac:dyDescent="0.25">
      <c r="A51" s="16">
        <f t="shared" si="0"/>
        <v>42</v>
      </c>
      <c r="B51" s="17">
        <f t="shared" si="1"/>
        <v>-9169400</v>
      </c>
      <c r="C51" s="12" t="s">
        <v>17</v>
      </c>
      <c r="D51" s="13" t="s">
        <v>36</v>
      </c>
      <c r="E51" s="14">
        <f t="shared" si="2"/>
        <v>833400</v>
      </c>
      <c r="F51" s="15">
        <f t="shared" si="3"/>
        <v>1800000</v>
      </c>
      <c r="G51" s="15">
        <f t="shared" si="4"/>
        <v>2633400</v>
      </c>
      <c r="H51" s="15"/>
      <c r="I51" s="15"/>
      <c r="J51" s="15"/>
      <c r="K51" s="15">
        <f t="shared" si="5"/>
        <v>-10002800</v>
      </c>
    </row>
    <row r="52" spans="1:11" ht="15.75" x14ac:dyDescent="0.25">
      <c r="A52" s="16">
        <f t="shared" si="0"/>
        <v>43</v>
      </c>
      <c r="B52" s="17">
        <f t="shared" si="1"/>
        <v>-10002800</v>
      </c>
      <c r="C52" s="12" t="s">
        <v>18</v>
      </c>
      <c r="D52" s="13" t="s">
        <v>36</v>
      </c>
      <c r="E52" s="14">
        <f t="shared" si="2"/>
        <v>833400</v>
      </c>
      <c r="F52" s="15">
        <f t="shared" si="3"/>
        <v>1800000</v>
      </c>
      <c r="G52" s="15">
        <f t="shared" si="4"/>
        <v>2633400</v>
      </c>
      <c r="H52" s="15"/>
      <c r="I52" s="15"/>
      <c r="J52" s="15"/>
      <c r="K52" s="15">
        <f t="shared" si="5"/>
        <v>-10836200</v>
      </c>
    </row>
    <row r="53" spans="1:11" ht="15.75" x14ac:dyDescent="0.25">
      <c r="A53" s="16">
        <f t="shared" si="0"/>
        <v>44</v>
      </c>
      <c r="B53" s="17">
        <f t="shared" si="1"/>
        <v>-10836200</v>
      </c>
      <c r="C53" s="12" t="s">
        <v>27</v>
      </c>
      <c r="D53" s="13" t="s">
        <v>36</v>
      </c>
      <c r="E53" s="14">
        <f t="shared" si="2"/>
        <v>833400</v>
      </c>
      <c r="F53" s="15">
        <f t="shared" si="3"/>
        <v>1800000</v>
      </c>
      <c r="G53" s="15">
        <f t="shared" si="4"/>
        <v>2633400</v>
      </c>
      <c r="H53" s="15"/>
      <c r="I53" s="15"/>
      <c r="J53" s="15"/>
      <c r="K53" s="15">
        <f t="shared" si="5"/>
        <v>-11669600</v>
      </c>
    </row>
    <row r="54" spans="1:11" ht="15.75" x14ac:dyDescent="0.25">
      <c r="A54" s="16">
        <f t="shared" si="0"/>
        <v>45</v>
      </c>
      <c r="B54" s="17">
        <f t="shared" si="1"/>
        <v>-11669600</v>
      </c>
      <c r="C54" s="12" t="s">
        <v>19</v>
      </c>
      <c r="D54" s="13" t="s">
        <v>36</v>
      </c>
      <c r="E54" s="14">
        <f t="shared" si="2"/>
        <v>833400</v>
      </c>
      <c r="F54" s="15">
        <f t="shared" si="3"/>
        <v>1800000</v>
      </c>
      <c r="G54" s="15">
        <f t="shared" si="4"/>
        <v>2633400</v>
      </c>
      <c r="H54" s="15">
        <v>30000000</v>
      </c>
      <c r="I54" s="15"/>
      <c r="J54" s="15"/>
      <c r="K54" s="15">
        <f t="shared" si="5"/>
        <v>-42503000</v>
      </c>
    </row>
    <row r="55" spans="1:11" ht="15.75" x14ac:dyDescent="0.25">
      <c r="A55" s="16">
        <f t="shared" si="0"/>
        <v>46</v>
      </c>
      <c r="B55" s="17">
        <f t="shared" si="1"/>
        <v>-42503000</v>
      </c>
      <c r="C55" s="12" t="s">
        <v>20</v>
      </c>
      <c r="D55" s="13" t="s">
        <v>36</v>
      </c>
      <c r="E55" s="14">
        <f t="shared" si="2"/>
        <v>833400</v>
      </c>
      <c r="F55" s="15">
        <f t="shared" si="3"/>
        <v>1800000</v>
      </c>
      <c r="G55" s="15">
        <f t="shared" si="4"/>
        <v>2633400</v>
      </c>
      <c r="H55" s="15"/>
      <c r="I55" s="15">
        <v>5000000</v>
      </c>
      <c r="J55" s="15"/>
      <c r="K55" s="15">
        <f t="shared" si="5"/>
        <v>-48336400</v>
      </c>
    </row>
    <row r="56" spans="1:11" ht="15.75" x14ac:dyDescent="0.25">
      <c r="A56" s="16">
        <f t="shared" si="0"/>
        <v>47</v>
      </c>
      <c r="B56" s="17">
        <f t="shared" si="1"/>
        <v>-48336400</v>
      </c>
      <c r="C56" s="12" t="s">
        <v>21</v>
      </c>
      <c r="D56" s="13" t="s">
        <v>36</v>
      </c>
      <c r="E56" s="14">
        <f t="shared" si="2"/>
        <v>833400</v>
      </c>
      <c r="F56" s="15">
        <f t="shared" si="3"/>
        <v>1800000</v>
      </c>
      <c r="G56" s="15">
        <f t="shared" si="4"/>
        <v>2633400</v>
      </c>
      <c r="H56" s="15"/>
      <c r="I56" s="15"/>
      <c r="J56" s="15"/>
      <c r="K56" s="15">
        <f t="shared" si="5"/>
        <v>-49169800</v>
      </c>
    </row>
    <row r="57" spans="1:11" ht="15.75" x14ac:dyDescent="0.25">
      <c r="A57" s="16">
        <f t="shared" si="0"/>
        <v>48</v>
      </c>
      <c r="B57" s="17">
        <f t="shared" si="1"/>
        <v>-49169800</v>
      </c>
      <c r="C57" s="30" t="s">
        <v>22</v>
      </c>
      <c r="D57" s="13" t="s">
        <v>36</v>
      </c>
      <c r="E57" s="14">
        <f t="shared" si="2"/>
        <v>833400</v>
      </c>
      <c r="F57" s="15">
        <f t="shared" si="3"/>
        <v>1800000</v>
      </c>
      <c r="G57" s="15">
        <f t="shared" si="4"/>
        <v>2633400</v>
      </c>
      <c r="H57" s="15"/>
      <c r="I57" s="15"/>
      <c r="J57" s="15"/>
      <c r="K57" s="15">
        <f t="shared" si="5"/>
        <v>-50003200</v>
      </c>
    </row>
    <row r="58" spans="1:11" ht="15.75" x14ac:dyDescent="0.25">
      <c r="A58" s="16">
        <v>49</v>
      </c>
      <c r="B58" s="17">
        <f t="shared" si="1"/>
        <v>-50003200</v>
      </c>
      <c r="C58" s="28"/>
      <c r="D58" s="28"/>
      <c r="E58" s="14">
        <f t="shared" si="2"/>
        <v>833400</v>
      </c>
      <c r="F58" s="15">
        <f t="shared" si="3"/>
        <v>1800000</v>
      </c>
      <c r="G58" s="15">
        <f t="shared" si="4"/>
        <v>2633400</v>
      </c>
      <c r="H58" s="15"/>
      <c r="I58" s="15"/>
      <c r="J58" s="15"/>
      <c r="K58" s="15">
        <f t="shared" si="5"/>
        <v>-50836600</v>
      </c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opLeftCell="A23" workbookViewId="0">
      <selection activeCell="A23" sqref="A1:XFD1048576"/>
    </sheetView>
  </sheetViews>
  <sheetFormatPr defaultRowHeight="15" x14ac:dyDescent="0.25"/>
  <cols>
    <col min="1" max="1" width="8.5703125" customWidth="1"/>
    <col min="2" max="2" width="18.85546875" bestFit="1" customWidth="1"/>
    <col min="3" max="3" width="21.28515625" bestFit="1" customWidth="1"/>
    <col min="4" max="4" width="6.42578125" bestFit="1" customWidth="1"/>
    <col min="5" max="6" width="18.28515625" bestFit="1" customWidth="1"/>
    <col min="7" max="7" width="15.5703125" bestFit="1" customWidth="1"/>
    <col min="8" max="10" width="16.140625" customWidth="1"/>
    <col min="11" max="11" width="17.7109375" bestFit="1" customWidth="1"/>
    <col min="12" max="12" width="15" bestFit="1" customWidth="1"/>
  </cols>
  <sheetData>
    <row r="1" spans="1:12" x14ac:dyDescent="0.25">
      <c r="A1" s="19" t="s">
        <v>0</v>
      </c>
      <c r="B1" s="19"/>
      <c r="C1" s="19"/>
      <c r="D1" s="2"/>
      <c r="E1" s="2"/>
      <c r="F1" s="2"/>
      <c r="G1" s="3"/>
      <c r="H1" s="2"/>
      <c r="I1" s="3"/>
      <c r="J1" s="4"/>
      <c r="K1" s="4" t="s">
        <v>1</v>
      </c>
    </row>
    <row r="2" spans="1:12" s="2" customFormat="1" x14ac:dyDescent="0.25">
      <c r="A2" s="19" t="s">
        <v>32</v>
      </c>
      <c r="B2" s="19"/>
      <c r="C2" s="19"/>
      <c r="I2" s="5"/>
    </row>
    <row r="3" spans="1:12" x14ac:dyDescent="0.25">
      <c r="A3" s="19" t="s">
        <v>56</v>
      </c>
      <c r="B3" s="19"/>
      <c r="C3" s="19"/>
      <c r="D3" s="2"/>
      <c r="E3" s="2"/>
      <c r="F3" s="2"/>
      <c r="G3" s="2"/>
      <c r="H3" s="2"/>
      <c r="I3" s="2"/>
    </row>
    <row r="4" spans="1:12" s="2" customFormat="1" x14ac:dyDescent="0.25">
      <c r="A4" s="19" t="s">
        <v>57</v>
      </c>
      <c r="B4" s="19"/>
      <c r="C4" s="19" t="s">
        <v>34</v>
      </c>
      <c r="K4"/>
    </row>
    <row r="5" spans="1:12" x14ac:dyDescent="0.25">
      <c r="A5" s="19" t="s">
        <v>2</v>
      </c>
      <c r="B5" s="19"/>
      <c r="C5" s="21">
        <f>100000000</f>
        <v>100000000</v>
      </c>
      <c r="D5" s="6"/>
      <c r="E5" s="2"/>
      <c r="F5" s="2"/>
      <c r="G5" s="2"/>
      <c r="H5" s="2"/>
      <c r="I5" s="2"/>
    </row>
    <row r="6" spans="1:12" x14ac:dyDescent="0.25">
      <c r="A6" s="19" t="s">
        <v>3</v>
      </c>
      <c r="B6" s="19"/>
      <c r="C6" s="20">
        <v>1.2E-2</v>
      </c>
      <c r="D6" s="2"/>
      <c r="E6" s="2"/>
      <c r="F6" s="2"/>
      <c r="G6" s="2"/>
      <c r="H6" s="2"/>
      <c r="I6" s="2"/>
      <c r="L6">
        <v>1268000</v>
      </c>
    </row>
    <row r="7" spans="1:12" x14ac:dyDescent="0.25">
      <c r="A7" s="19" t="s">
        <v>33</v>
      </c>
      <c r="B7" s="19"/>
      <c r="C7" s="19"/>
      <c r="D7" s="2"/>
      <c r="E7" s="2"/>
      <c r="F7" s="2"/>
      <c r="G7" s="2"/>
      <c r="H7" s="2"/>
      <c r="I7" s="2"/>
    </row>
    <row r="8" spans="1:12" x14ac:dyDescent="0.25">
      <c r="A8" s="1" t="s">
        <v>40</v>
      </c>
      <c r="B8" s="1"/>
      <c r="C8" s="1"/>
      <c r="D8" s="2">
        <v>36</v>
      </c>
      <c r="E8" s="7"/>
      <c r="F8" s="8">
        <f>+C5*C6</f>
        <v>1200000</v>
      </c>
      <c r="G8" s="7"/>
      <c r="H8" s="7"/>
      <c r="I8" s="8"/>
    </row>
    <row r="9" spans="1:12" ht="15.75" customHeight="1" x14ac:dyDescent="0.25">
      <c r="A9" s="9" t="s">
        <v>4</v>
      </c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</row>
    <row r="10" spans="1:12" ht="15.75" customHeight="1" x14ac:dyDescent="0.25">
      <c r="A10" s="10" t="s">
        <v>15</v>
      </c>
      <c r="B10" s="11">
        <f>+C5</f>
        <v>100000000</v>
      </c>
      <c r="C10" s="12" t="s">
        <v>22</v>
      </c>
      <c r="D10" s="13" t="s">
        <v>28</v>
      </c>
      <c r="E10" s="14">
        <f>2588900-F10</f>
        <v>1388900</v>
      </c>
      <c r="F10" s="18">
        <v>1200000</v>
      </c>
      <c r="G10" s="15">
        <f>+E10+F10</f>
        <v>2588900</v>
      </c>
      <c r="H10" s="15"/>
      <c r="I10" s="15"/>
      <c r="J10" s="15"/>
      <c r="K10" s="15">
        <f>B10-E10-H10-I10-J10</f>
        <v>98611100</v>
      </c>
    </row>
    <row r="11" spans="1:12" ht="15.75" customHeight="1" x14ac:dyDescent="0.25">
      <c r="A11" s="16">
        <f t="shared" ref="A11:A57" si="0">+A10+1</f>
        <v>2</v>
      </c>
      <c r="B11" s="17">
        <f t="shared" ref="B11:B58" si="1">+K10</f>
        <v>98611100</v>
      </c>
      <c r="C11" s="12" t="s">
        <v>23</v>
      </c>
      <c r="D11" s="13" t="s">
        <v>28</v>
      </c>
      <c r="E11" s="14">
        <f t="shared" ref="E11:G58" si="2">+E10</f>
        <v>1388900</v>
      </c>
      <c r="F11" s="15">
        <f t="shared" si="2"/>
        <v>1200000</v>
      </c>
      <c r="G11" s="15">
        <f t="shared" si="2"/>
        <v>2588900</v>
      </c>
      <c r="H11" s="15"/>
      <c r="I11" s="15"/>
      <c r="J11" s="15"/>
      <c r="K11" s="15">
        <f t="shared" ref="K11:K58" si="3">B11-E11-H11-I11-J11</f>
        <v>97222200</v>
      </c>
    </row>
    <row r="12" spans="1:12" ht="15.75" customHeight="1" x14ac:dyDescent="0.25">
      <c r="A12" s="16">
        <f t="shared" si="0"/>
        <v>3</v>
      </c>
      <c r="B12" s="17">
        <f t="shared" si="1"/>
        <v>97222200</v>
      </c>
      <c r="C12" s="12" t="s">
        <v>24</v>
      </c>
      <c r="D12" s="13" t="s">
        <v>28</v>
      </c>
      <c r="E12" s="14">
        <f t="shared" si="2"/>
        <v>1388900</v>
      </c>
      <c r="F12" s="15">
        <f t="shared" si="2"/>
        <v>1200000</v>
      </c>
      <c r="G12" s="15">
        <f t="shared" si="2"/>
        <v>2588900</v>
      </c>
      <c r="H12" s="15"/>
      <c r="I12" s="15"/>
      <c r="J12" s="15"/>
      <c r="K12" s="15">
        <f t="shared" si="3"/>
        <v>95833300</v>
      </c>
    </row>
    <row r="13" spans="1:12" ht="15.75" customHeight="1" x14ac:dyDescent="0.25">
      <c r="A13" s="16">
        <f t="shared" si="0"/>
        <v>4</v>
      </c>
      <c r="B13" s="17">
        <f t="shared" si="1"/>
        <v>95833300</v>
      </c>
      <c r="C13" s="12" t="s">
        <v>25</v>
      </c>
      <c r="D13" s="13" t="s">
        <v>28</v>
      </c>
      <c r="E13" s="14">
        <f t="shared" si="2"/>
        <v>1388900</v>
      </c>
      <c r="F13" s="15">
        <f t="shared" si="2"/>
        <v>1200000</v>
      </c>
      <c r="G13" s="15">
        <f t="shared" si="2"/>
        <v>2588900</v>
      </c>
      <c r="H13" s="15"/>
      <c r="I13" s="15"/>
      <c r="J13" s="15"/>
      <c r="K13" s="15">
        <f t="shared" si="3"/>
        <v>94444400</v>
      </c>
    </row>
    <row r="14" spans="1:12" ht="15.75" customHeight="1" x14ac:dyDescent="0.25">
      <c r="A14" s="16">
        <f t="shared" si="0"/>
        <v>5</v>
      </c>
      <c r="B14" s="17">
        <f t="shared" si="1"/>
        <v>94444400</v>
      </c>
      <c r="C14" s="12" t="s">
        <v>26</v>
      </c>
      <c r="D14" s="13" t="s">
        <v>28</v>
      </c>
      <c r="E14" s="14">
        <f t="shared" si="2"/>
        <v>1388900</v>
      </c>
      <c r="F14" s="15">
        <f t="shared" si="2"/>
        <v>1200000</v>
      </c>
      <c r="G14" s="15">
        <f t="shared" si="2"/>
        <v>2588900</v>
      </c>
      <c r="H14" s="15"/>
      <c r="I14" s="15"/>
      <c r="J14" s="15"/>
      <c r="K14" s="15">
        <f t="shared" si="3"/>
        <v>93055500</v>
      </c>
    </row>
    <row r="15" spans="1:12" ht="15.75" customHeight="1" x14ac:dyDescent="0.25">
      <c r="A15" s="16">
        <f t="shared" si="0"/>
        <v>6</v>
      </c>
      <c r="B15" s="17">
        <f t="shared" si="1"/>
        <v>93055500</v>
      </c>
      <c r="C15" s="12" t="s">
        <v>16</v>
      </c>
      <c r="D15" s="13" t="s">
        <v>28</v>
      </c>
      <c r="E15" s="14">
        <f t="shared" si="2"/>
        <v>1388900</v>
      </c>
      <c r="F15" s="15">
        <f t="shared" si="2"/>
        <v>1200000</v>
      </c>
      <c r="G15" s="15">
        <f t="shared" si="2"/>
        <v>2588900</v>
      </c>
      <c r="H15" s="15"/>
      <c r="I15" s="15"/>
      <c r="J15" s="15"/>
      <c r="K15" s="15">
        <f t="shared" si="3"/>
        <v>91666600</v>
      </c>
    </row>
    <row r="16" spans="1:12" ht="15.75" customHeight="1" x14ac:dyDescent="0.25">
      <c r="A16" s="16">
        <f t="shared" si="0"/>
        <v>7</v>
      </c>
      <c r="B16" s="17">
        <f t="shared" si="1"/>
        <v>91666600</v>
      </c>
      <c r="C16" s="12" t="s">
        <v>17</v>
      </c>
      <c r="D16" s="13" t="s">
        <v>29</v>
      </c>
      <c r="E16" s="14">
        <f t="shared" si="2"/>
        <v>1388900</v>
      </c>
      <c r="F16" s="15">
        <f t="shared" si="2"/>
        <v>1200000</v>
      </c>
      <c r="G16" s="15">
        <f t="shared" si="2"/>
        <v>2588900</v>
      </c>
      <c r="H16" s="15"/>
      <c r="I16" s="15"/>
      <c r="J16" s="15"/>
      <c r="K16" s="15">
        <f t="shared" si="3"/>
        <v>90277700</v>
      </c>
    </row>
    <row r="17" spans="1:11" ht="15.75" x14ac:dyDescent="0.25">
      <c r="A17" s="16">
        <f t="shared" si="0"/>
        <v>8</v>
      </c>
      <c r="B17" s="17">
        <f t="shared" si="1"/>
        <v>90277700</v>
      </c>
      <c r="C17" s="12" t="s">
        <v>18</v>
      </c>
      <c r="D17" s="13" t="s">
        <v>29</v>
      </c>
      <c r="E17" s="14">
        <f t="shared" si="2"/>
        <v>1388900</v>
      </c>
      <c r="F17" s="15">
        <f t="shared" si="2"/>
        <v>1200000</v>
      </c>
      <c r="G17" s="15">
        <f t="shared" si="2"/>
        <v>2588900</v>
      </c>
      <c r="H17" s="15"/>
      <c r="I17" s="15"/>
      <c r="J17" s="15"/>
      <c r="K17" s="15">
        <f t="shared" si="3"/>
        <v>88888800</v>
      </c>
    </row>
    <row r="18" spans="1:11" ht="15.75" x14ac:dyDescent="0.25">
      <c r="A18" s="16">
        <f t="shared" si="0"/>
        <v>9</v>
      </c>
      <c r="B18" s="17">
        <f t="shared" si="1"/>
        <v>88888800</v>
      </c>
      <c r="C18" s="12" t="s">
        <v>27</v>
      </c>
      <c r="D18" s="13" t="s">
        <v>29</v>
      </c>
      <c r="E18" s="14">
        <f t="shared" si="2"/>
        <v>1388900</v>
      </c>
      <c r="F18" s="15">
        <f t="shared" si="2"/>
        <v>1200000</v>
      </c>
      <c r="G18" s="15">
        <f t="shared" si="2"/>
        <v>2588900</v>
      </c>
      <c r="H18" s="15"/>
      <c r="I18" s="15"/>
      <c r="J18" s="15"/>
      <c r="K18" s="15">
        <f t="shared" si="3"/>
        <v>87499900</v>
      </c>
    </row>
    <row r="19" spans="1:11" ht="15.75" x14ac:dyDescent="0.25">
      <c r="A19" s="16">
        <f t="shared" si="0"/>
        <v>10</v>
      </c>
      <c r="B19" s="17">
        <f t="shared" si="1"/>
        <v>87499900</v>
      </c>
      <c r="C19" s="12" t="s">
        <v>19</v>
      </c>
      <c r="D19" s="13" t="s">
        <v>29</v>
      </c>
      <c r="E19" s="14">
        <f t="shared" si="2"/>
        <v>1388900</v>
      </c>
      <c r="F19" s="15">
        <f t="shared" si="2"/>
        <v>1200000</v>
      </c>
      <c r="G19" s="15">
        <f t="shared" si="2"/>
        <v>2588900</v>
      </c>
      <c r="H19" s="15">
        <v>20000000</v>
      </c>
      <c r="I19" s="15"/>
      <c r="J19" s="15"/>
      <c r="K19" s="15">
        <f t="shared" si="3"/>
        <v>66111000</v>
      </c>
    </row>
    <row r="20" spans="1:11" ht="15.75" x14ac:dyDescent="0.25">
      <c r="A20" s="16">
        <f t="shared" si="0"/>
        <v>11</v>
      </c>
      <c r="B20" s="17">
        <f t="shared" si="1"/>
        <v>66111000</v>
      </c>
      <c r="C20" s="12" t="s">
        <v>20</v>
      </c>
      <c r="D20" s="13" t="s">
        <v>29</v>
      </c>
      <c r="E20" s="14">
        <f t="shared" si="2"/>
        <v>1388900</v>
      </c>
      <c r="F20" s="15">
        <f t="shared" si="2"/>
        <v>1200000</v>
      </c>
      <c r="G20" s="15">
        <f t="shared" si="2"/>
        <v>2588900</v>
      </c>
      <c r="H20" s="15"/>
      <c r="I20" s="15"/>
      <c r="J20" s="15"/>
      <c r="K20" s="15">
        <f t="shared" si="3"/>
        <v>64722100</v>
      </c>
    </row>
    <row r="21" spans="1:11" ht="15.75" x14ac:dyDescent="0.25">
      <c r="A21" s="16">
        <f t="shared" si="0"/>
        <v>12</v>
      </c>
      <c r="B21" s="17">
        <f t="shared" si="1"/>
        <v>64722100</v>
      </c>
      <c r="C21" s="12" t="s">
        <v>21</v>
      </c>
      <c r="D21" s="13" t="s">
        <v>29</v>
      </c>
      <c r="E21" s="14">
        <f t="shared" si="2"/>
        <v>1388900</v>
      </c>
      <c r="F21" s="15">
        <f t="shared" si="2"/>
        <v>1200000</v>
      </c>
      <c r="G21" s="15">
        <f t="shared" si="2"/>
        <v>2588900</v>
      </c>
      <c r="H21" s="15"/>
      <c r="I21" s="15"/>
      <c r="J21" s="15"/>
      <c r="K21" s="15">
        <f t="shared" si="3"/>
        <v>63333200</v>
      </c>
    </row>
    <row r="22" spans="1:11" ht="15.75" x14ac:dyDescent="0.25">
      <c r="A22" s="16">
        <f t="shared" si="0"/>
        <v>13</v>
      </c>
      <c r="B22" s="17">
        <f t="shared" si="1"/>
        <v>63333200</v>
      </c>
      <c r="C22" s="12" t="s">
        <v>22</v>
      </c>
      <c r="D22" s="13" t="s">
        <v>29</v>
      </c>
      <c r="E22" s="14">
        <f t="shared" si="2"/>
        <v>1388900</v>
      </c>
      <c r="F22" s="15">
        <f t="shared" si="2"/>
        <v>1200000</v>
      </c>
      <c r="G22" s="15">
        <f t="shared" si="2"/>
        <v>2588900</v>
      </c>
      <c r="H22" s="15"/>
      <c r="I22" s="15"/>
      <c r="J22" s="15"/>
      <c r="K22" s="15">
        <f t="shared" si="3"/>
        <v>61944300</v>
      </c>
    </row>
    <row r="23" spans="1:11" ht="15.75" x14ac:dyDescent="0.25">
      <c r="A23" s="16">
        <f t="shared" si="0"/>
        <v>14</v>
      </c>
      <c r="B23" s="17">
        <f t="shared" si="1"/>
        <v>61944300</v>
      </c>
      <c r="C23" s="12" t="s">
        <v>23</v>
      </c>
      <c r="D23" s="13" t="s">
        <v>29</v>
      </c>
      <c r="E23" s="14">
        <f t="shared" si="2"/>
        <v>1388900</v>
      </c>
      <c r="F23" s="15">
        <f t="shared" si="2"/>
        <v>1200000</v>
      </c>
      <c r="G23" s="15">
        <f t="shared" si="2"/>
        <v>2588900</v>
      </c>
      <c r="H23" s="15"/>
      <c r="I23" s="15"/>
      <c r="J23" s="15"/>
      <c r="K23" s="15">
        <f t="shared" si="3"/>
        <v>60555400</v>
      </c>
    </row>
    <row r="24" spans="1:11" ht="15.75" x14ac:dyDescent="0.25">
      <c r="A24" s="16">
        <f t="shared" si="0"/>
        <v>15</v>
      </c>
      <c r="B24" s="17">
        <f t="shared" si="1"/>
        <v>60555400</v>
      </c>
      <c r="C24" s="12" t="s">
        <v>24</v>
      </c>
      <c r="D24" s="13" t="s">
        <v>29</v>
      </c>
      <c r="E24" s="14">
        <f t="shared" si="2"/>
        <v>1388900</v>
      </c>
      <c r="F24" s="15">
        <f t="shared" si="2"/>
        <v>1200000</v>
      </c>
      <c r="G24" s="15">
        <f t="shared" si="2"/>
        <v>2588900</v>
      </c>
      <c r="H24" s="15"/>
      <c r="I24" s="15"/>
      <c r="J24" s="15"/>
      <c r="K24" s="15">
        <f t="shared" si="3"/>
        <v>59166500</v>
      </c>
    </row>
    <row r="25" spans="1:11" ht="15.75" x14ac:dyDescent="0.25">
      <c r="A25" s="16">
        <f t="shared" si="0"/>
        <v>16</v>
      </c>
      <c r="B25" s="17">
        <f t="shared" si="1"/>
        <v>59166500</v>
      </c>
      <c r="C25" s="12" t="s">
        <v>25</v>
      </c>
      <c r="D25" s="13" t="s">
        <v>29</v>
      </c>
      <c r="E25" s="14">
        <f t="shared" si="2"/>
        <v>1388900</v>
      </c>
      <c r="F25" s="15">
        <f t="shared" si="2"/>
        <v>1200000</v>
      </c>
      <c r="G25" s="15">
        <f t="shared" si="2"/>
        <v>2588900</v>
      </c>
      <c r="H25" s="15"/>
      <c r="I25" s="15"/>
      <c r="J25" s="15"/>
      <c r="K25" s="15">
        <f t="shared" si="3"/>
        <v>57777600</v>
      </c>
    </row>
    <row r="26" spans="1:11" ht="15.75" x14ac:dyDescent="0.25">
      <c r="A26" s="16">
        <f t="shared" si="0"/>
        <v>17</v>
      </c>
      <c r="B26" s="17">
        <f t="shared" si="1"/>
        <v>57777600</v>
      </c>
      <c r="C26" s="12" t="s">
        <v>26</v>
      </c>
      <c r="D26" s="13" t="s">
        <v>29</v>
      </c>
      <c r="E26" s="14">
        <f t="shared" si="2"/>
        <v>1388900</v>
      </c>
      <c r="F26" s="15">
        <f t="shared" si="2"/>
        <v>1200000</v>
      </c>
      <c r="G26" s="15">
        <f t="shared" si="2"/>
        <v>2588900</v>
      </c>
      <c r="H26" s="15"/>
      <c r="I26" s="15"/>
      <c r="J26" s="15"/>
      <c r="K26" s="15">
        <f t="shared" si="3"/>
        <v>56388700</v>
      </c>
    </row>
    <row r="27" spans="1:11" ht="15.75" x14ac:dyDescent="0.25">
      <c r="A27" s="16">
        <f t="shared" si="0"/>
        <v>18</v>
      </c>
      <c r="B27" s="17">
        <f t="shared" si="1"/>
        <v>56388700</v>
      </c>
      <c r="C27" s="12" t="s">
        <v>16</v>
      </c>
      <c r="D27" s="13" t="s">
        <v>29</v>
      </c>
      <c r="E27" s="14">
        <f t="shared" si="2"/>
        <v>1388900</v>
      </c>
      <c r="F27" s="15">
        <f t="shared" si="2"/>
        <v>1200000</v>
      </c>
      <c r="G27" s="15">
        <f t="shared" si="2"/>
        <v>2588900</v>
      </c>
      <c r="H27" s="15"/>
      <c r="I27" s="15"/>
      <c r="J27" s="15"/>
      <c r="K27" s="15">
        <f t="shared" si="3"/>
        <v>54999800</v>
      </c>
    </row>
    <row r="28" spans="1:11" ht="15.75" x14ac:dyDescent="0.25">
      <c r="A28" s="16">
        <f t="shared" si="0"/>
        <v>19</v>
      </c>
      <c r="B28" s="17">
        <f t="shared" si="1"/>
        <v>54999800</v>
      </c>
      <c r="C28" s="12" t="s">
        <v>17</v>
      </c>
      <c r="D28" s="13" t="s">
        <v>30</v>
      </c>
      <c r="E28" s="14">
        <f t="shared" si="2"/>
        <v>1388900</v>
      </c>
      <c r="F28" s="15">
        <f t="shared" si="2"/>
        <v>1200000</v>
      </c>
      <c r="G28" s="15">
        <f t="shared" si="2"/>
        <v>2588900</v>
      </c>
      <c r="H28" s="15"/>
      <c r="I28" s="15"/>
      <c r="J28" s="15"/>
      <c r="K28" s="15">
        <f t="shared" si="3"/>
        <v>53610900</v>
      </c>
    </row>
    <row r="29" spans="1:11" ht="15.75" x14ac:dyDescent="0.25">
      <c r="A29" s="16">
        <f t="shared" si="0"/>
        <v>20</v>
      </c>
      <c r="B29" s="17">
        <f t="shared" si="1"/>
        <v>53610900</v>
      </c>
      <c r="C29" s="12" t="s">
        <v>18</v>
      </c>
      <c r="D29" s="13" t="s">
        <v>30</v>
      </c>
      <c r="E29" s="14">
        <f t="shared" si="2"/>
        <v>1388900</v>
      </c>
      <c r="F29" s="15">
        <f t="shared" si="2"/>
        <v>1200000</v>
      </c>
      <c r="G29" s="15">
        <f t="shared" si="2"/>
        <v>2588900</v>
      </c>
      <c r="H29" s="15"/>
      <c r="I29" s="15"/>
      <c r="J29" s="15"/>
      <c r="K29" s="15">
        <f t="shared" si="3"/>
        <v>52222000</v>
      </c>
    </row>
    <row r="30" spans="1:11" ht="15.75" x14ac:dyDescent="0.25">
      <c r="A30" s="16">
        <f t="shared" si="0"/>
        <v>21</v>
      </c>
      <c r="B30" s="17">
        <f t="shared" si="1"/>
        <v>52222000</v>
      </c>
      <c r="C30" s="12" t="s">
        <v>27</v>
      </c>
      <c r="D30" s="13" t="s">
        <v>30</v>
      </c>
      <c r="E30" s="14">
        <f t="shared" si="2"/>
        <v>1388900</v>
      </c>
      <c r="F30" s="15">
        <f t="shared" si="2"/>
        <v>1200000</v>
      </c>
      <c r="G30" s="15">
        <f t="shared" si="2"/>
        <v>2588900</v>
      </c>
      <c r="H30" s="15"/>
      <c r="I30" s="15"/>
      <c r="J30" s="15"/>
      <c r="K30" s="15">
        <f t="shared" si="3"/>
        <v>50833100</v>
      </c>
    </row>
    <row r="31" spans="1:11" ht="15.75" x14ac:dyDescent="0.25">
      <c r="A31" s="16">
        <f t="shared" si="0"/>
        <v>22</v>
      </c>
      <c r="B31" s="17">
        <f t="shared" si="1"/>
        <v>50833100</v>
      </c>
      <c r="C31" s="12" t="s">
        <v>19</v>
      </c>
      <c r="D31" s="13" t="s">
        <v>30</v>
      </c>
      <c r="E31" s="14">
        <f t="shared" si="2"/>
        <v>1388900</v>
      </c>
      <c r="F31" s="15">
        <f t="shared" si="2"/>
        <v>1200000</v>
      </c>
      <c r="G31" s="15">
        <f t="shared" si="2"/>
        <v>2588900</v>
      </c>
      <c r="H31" s="15">
        <v>20000000</v>
      </c>
      <c r="I31" s="15"/>
      <c r="J31" s="15"/>
      <c r="K31" s="15">
        <f t="shared" si="3"/>
        <v>29444200</v>
      </c>
    </row>
    <row r="32" spans="1:11" ht="15.75" x14ac:dyDescent="0.25">
      <c r="A32" s="16">
        <f t="shared" si="0"/>
        <v>23</v>
      </c>
      <c r="B32" s="17">
        <f t="shared" si="1"/>
        <v>29444200</v>
      </c>
      <c r="C32" s="12" t="s">
        <v>20</v>
      </c>
      <c r="D32" s="13" t="s">
        <v>30</v>
      </c>
      <c r="E32" s="14">
        <f t="shared" si="2"/>
        <v>1388900</v>
      </c>
      <c r="F32" s="15">
        <f t="shared" si="2"/>
        <v>1200000</v>
      </c>
      <c r="G32" s="15">
        <f t="shared" si="2"/>
        <v>2588900</v>
      </c>
      <c r="H32" s="15"/>
      <c r="I32" s="15"/>
      <c r="J32" s="15"/>
      <c r="K32" s="15">
        <f t="shared" si="3"/>
        <v>28055300</v>
      </c>
    </row>
    <row r="33" spans="1:11" ht="15.75" x14ac:dyDescent="0.25">
      <c r="A33" s="16">
        <f t="shared" si="0"/>
        <v>24</v>
      </c>
      <c r="B33" s="17">
        <f t="shared" si="1"/>
        <v>28055300</v>
      </c>
      <c r="C33" s="12" t="s">
        <v>21</v>
      </c>
      <c r="D33" s="13" t="s">
        <v>30</v>
      </c>
      <c r="E33" s="14">
        <f t="shared" si="2"/>
        <v>1388900</v>
      </c>
      <c r="F33" s="15">
        <f t="shared" si="2"/>
        <v>1200000</v>
      </c>
      <c r="G33" s="15">
        <f t="shared" si="2"/>
        <v>2588900</v>
      </c>
      <c r="H33" s="15"/>
      <c r="I33" s="15"/>
      <c r="J33" s="15"/>
      <c r="K33" s="15">
        <f t="shared" si="3"/>
        <v>26666400</v>
      </c>
    </row>
    <row r="34" spans="1:11" ht="15.75" x14ac:dyDescent="0.25">
      <c r="A34" s="16">
        <f t="shared" si="0"/>
        <v>25</v>
      </c>
      <c r="B34" s="17">
        <f t="shared" si="1"/>
        <v>26666400</v>
      </c>
      <c r="C34" s="12" t="s">
        <v>22</v>
      </c>
      <c r="D34" s="13" t="s">
        <v>30</v>
      </c>
      <c r="E34" s="14">
        <f t="shared" si="2"/>
        <v>1388900</v>
      </c>
      <c r="F34" s="15">
        <f t="shared" si="2"/>
        <v>1200000</v>
      </c>
      <c r="G34" s="15">
        <f t="shared" si="2"/>
        <v>2588900</v>
      </c>
      <c r="H34" s="15"/>
      <c r="I34" s="15"/>
      <c r="J34" s="15"/>
      <c r="K34" s="15">
        <f t="shared" si="3"/>
        <v>25277500</v>
      </c>
    </row>
    <row r="35" spans="1:11" ht="15.75" x14ac:dyDescent="0.25">
      <c r="A35" s="16">
        <f t="shared" si="0"/>
        <v>26</v>
      </c>
      <c r="B35" s="17">
        <f t="shared" si="1"/>
        <v>25277500</v>
      </c>
      <c r="C35" s="12" t="s">
        <v>23</v>
      </c>
      <c r="D35" s="13" t="s">
        <v>30</v>
      </c>
      <c r="E35" s="14">
        <f t="shared" si="2"/>
        <v>1388900</v>
      </c>
      <c r="F35" s="15">
        <f t="shared" si="2"/>
        <v>1200000</v>
      </c>
      <c r="G35" s="15">
        <f t="shared" si="2"/>
        <v>2588900</v>
      </c>
      <c r="H35" s="15"/>
      <c r="I35" s="15"/>
      <c r="J35" s="15"/>
      <c r="K35" s="15">
        <f t="shared" si="3"/>
        <v>23888600</v>
      </c>
    </row>
    <row r="36" spans="1:11" ht="15.75" x14ac:dyDescent="0.25">
      <c r="A36" s="16">
        <f t="shared" si="0"/>
        <v>27</v>
      </c>
      <c r="B36" s="17">
        <f t="shared" si="1"/>
        <v>23888600</v>
      </c>
      <c r="C36" s="12" t="s">
        <v>24</v>
      </c>
      <c r="D36" s="13" t="s">
        <v>30</v>
      </c>
      <c r="E36" s="14">
        <f t="shared" si="2"/>
        <v>1388900</v>
      </c>
      <c r="F36" s="15">
        <f t="shared" si="2"/>
        <v>1200000</v>
      </c>
      <c r="G36" s="15">
        <f t="shared" si="2"/>
        <v>2588900</v>
      </c>
      <c r="H36" s="15"/>
      <c r="I36" s="15"/>
      <c r="J36" s="15"/>
      <c r="K36" s="15">
        <f t="shared" si="3"/>
        <v>22499700</v>
      </c>
    </row>
    <row r="37" spans="1:11" ht="15.75" x14ac:dyDescent="0.25">
      <c r="A37" s="16">
        <f t="shared" si="0"/>
        <v>28</v>
      </c>
      <c r="B37" s="17">
        <f t="shared" si="1"/>
        <v>22499700</v>
      </c>
      <c r="C37" s="12" t="s">
        <v>25</v>
      </c>
      <c r="D37" s="13" t="s">
        <v>30</v>
      </c>
      <c r="E37" s="14">
        <f t="shared" si="2"/>
        <v>1388900</v>
      </c>
      <c r="F37" s="15">
        <f t="shared" si="2"/>
        <v>1200000</v>
      </c>
      <c r="G37" s="15">
        <f t="shared" si="2"/>
        <v>2588900</v>
      </c>
      <c r="H37" s="15"/>
      <c r="I37" s="15"/>
      <c r="J37" s="15"/>
      <c r="K37" s="15">
        <f t="shared" si="3"/>
        <v>21110800</v>
      </c>
    </row>
    <row r="38" spans="1:11" ht="15.75" x14ac:dyDescent="0.25">
      <c r="A38" s="16">
        <f t="shared" si="0"/>
        <v>29</v>
      </c>
      <c r="B38" s="17">
        <f t="shared" si="1"/>
        <v>21110800</v>
      </c>
      <c r="C38" s="12" t="s">
        <v>26</v>
      </c>
      <c r="D38" s="13" t="s">
        <v>30</v>
      </c>
      <c r="E38" s="14">
        <f t="shared" si="2"/>
        <v>1388900</v>
      </c>
      <c r="F38" s="15">
        <f t="shared" si="2"/>
        <v>1200000</v>
      </c>
      <c r="G38" s="15">
        <f t="shared" si="2"/>
        <v>2588900</v>
      </c>
      <c r="H38" s="15"/>
      <c r="I38" s="15"/>
      <c r="J38" s="15"/>
      <c r="K38" s="15">
        <f t="shared" si="3"/>
        <v>19721900</v>
      </c>
    </row>
    <row r="39" spans="1:11" ht="15.75" x14ac:dyDescent="0.25">
      <c r="A39" s="16">
        <f t="shared" si="0"/>
        <v>30</v>
      </c>
      <c r="B39" s="17">
        <f t="shared" si="1"/>
        <v>19721900</v>
      </c>
      <c r="C39" s="12" t="s">
        <v>16</v>
      </c>
      <c r="D39" s="13" t="s">
        <v>30</v>
      </c>
      <c r="E39" s="14">
        <f t="shared" si="2"/>
        <v>1388900</v>
      </c>
      <c r="F39" s="15">
        <f t="shared" si="2"/>
        <v>1200000</v>
      </c>
      <c r="G39" s="15">
        <f t="shared" si="2"/>
        <v>2588900</v>
      </c>
      <c r="H39" s="15"/>
      <c r="I39" s="15"/>
      <c r="J39" s="15"/>
      <c r="K39" s="15">
        <f t="shared" si="3"/>
        <v>18333000</v>
      </c>
    </row>
    <row r="40" spans="1:11" ht="15.75" x14ac:dyDescent="0.25">
      <c r="A40" s="16">
        <f t="shared" si="0"/>
        <v>31</v>
      </c>
      <c r="B40" s="17">
        <f t="shared" si="1"/>
        <v>18333000</v>
      </c>
      <c r="C40" s="12" t="s">
        <v>17</v>
      </c>
      <c r="D40" s="13" t="s">
        <v>31</v>
      </c>
      <c r="E40" s="14">
        <f t="shared" si="2"/>
        <v>1388900</v>
      </c>
      <c r="F40" s="15">
        <f t="shared" si="2"/>
        <v>1200000</v>
      </c>
      <c r="G40" s="15">
        <f t="shared" si="2"/>
        <v>2588900</v>
      </c>
      <c r="H40" s="15"/>
      <c r="I40" s="15"/>
      <c r="J40" s="15"/>
      <c r="K40" s="15">
        <f t="shared" si="3"/>
        <v>16944100</v>
      </c>
    </row>
    <row r="41" spans="1:11" ht="15.75" x14ac:dyDescent="0.25">
      <c r="A41" s="16">
        <f t="shared" si="0"/>
        <v>32</v>
      </c>
      <c r="B41" s="17">
        <f t="shared" si="1"/>
        <v>16944100</v>
      </c>
      <c r="C41" s="12" t="s">
        <v>18</v>
      </c>
      <c r="D41" s="13" t="s">
        <v>31</v>
      </c>
      <c r="E41" s="14">
        <f t="shared" si="2"/>
        <v>1388900</v>
      </c>
      <c r="F41" s="15">
        <f t="shared" si="2"/>
        <v>1200000</v>
      </c>
      <c r="G41" s="15">
        <f t="shared" si="2"/>
        <v>2588900</v>
      </c>
      <c r="H41" s="15"/>
      <c r="I41" s="15"/>
      <c r="J41" s="15"/>
      <c r="K41" s="15">
        <f t="shared" si="3"/>
        <v>15555200</v>
      </c>
    </row>
    <row r="42" spans="1:11" ht="15.75" x14ac:dyDescent="0.25">
      <c r="A42" s="16">
        <f t="shared" si="0"/>
        <v>33</v>
      </c>
      <c r="B42" s="17">
        <f t="shared" si="1"/>
        <v>15555200</v>
      </c>
      <c r="C42" s="12" t="s">
        <v>27</v>
      </c>
      <c r="D42" s="13" t="s">
        <v>31</v>
      </c>
      <c r="E42" s="14">
        <f t="shared" si="2"/>
        <v>1388900</v>
      </c>
      <c r="F42" s="15">
        <f t="shared" si="2"/>
        <v>1200000</v>
      </c>
      <c r="G42" s="15">
        <f t="shared" si="2"/>
        <v>2588900</v>
      </c>
      <c r="H42" s="15"/>
      <c r="I42" s="15"/>
      <c r="J42" s="15"/>
      <c r="K42" s="15">
        <f t="shared" si="3"/>
        <v>14166300</v>
      </c>
    </row>
    <row r="43" spans="1:11" ht="15.75" x14ac:dyDescent="0.25">
      <c r="A43" s="16">
        <f t="shared" si="0"/>
        <v>34</v>
      </c>
      <c r="B43" s="17">
        <f t="shared" si="1"/>
        <v>14166300</v>
      </c>
      <c r="C43" s="12" t="s">
        <v>19</v>
      </c>
      <c r="D43" s="13" t="s">
        <v>31</v>
      </c>
      <c r="E43" s="14">
        <f t="shared" si="2"/>
        <v>1388900</v>
      </c>
      <c r="F43" s="15">
        <f t="shared" si="2"/>
        <v>1200000</v>
      </c>
      <c r="G43" s="15">
        <f t="shared" si="2"/>
        <v>2588900</v>
      </c>
      <c r="H43" s="15">
        <f>20000000-7222600</f>
        <v>12777400</v>
      </c>
      <c r="I43" s="15"/>
      <c r="J43" s="15"/>
      <c r="K43" s="15">
        <f t="shared" si="3"/>
        <v>0</v>
      </c>
    </row>
    <row r="44" spans="1:11" ht="15.75" x14ac:dyDescent="0.25">
      <c r="A44" s="16">
        <f t="shared" si="0"/>
        <v>35</v>
      </c>
      <c r="B44" s="17">
        <f t="shared" si="1"/>
        <v>0</v>
      </c>
      <c r="C44" s="12" t="s">
        <v>20</v>
      </c>
      <c r="D44" s="13" t="s">
        <v>31</v>
      </c>
      <c r="E44" s="14">
        <f t="shared" si="2"/>
        <v>1388900</v>
      </c>
      <c r="F44" s="15">
        <f t="shared" si="2"/>
        <v>1200000</v>
      </c>
      <c r="G44" s="15">
        <f t="shared" si="2"/>
        <v>2588900</v>
      </c>
      <c r="H44" s="15"/>
      <c r="I44" s="15"/>
      <c r="J44" s="15"/>
      <c r="K44" s="15">
        <f t="shared" si="3"/>
        <v>-1388900</v>
      </c>
    </row>
    <row r="45" spans="1:11" ht="15.75" x14ac:dyDescent="0.25">
      <c r="A45" s="16">
        <f t="shared" si="0"/>
        <v>36</v>
      </c>
      <c r="B45" s="17">
        <f t="shared" si="1"/>
        <v>-1388900</v>
      </c>
      <c r="C45" s="12" t="s">
        <v>21</v>
      </c>
      <c r="D45" s="13" t="s">
        <v>31</v>
      </c>
      <c r="E45" s="14">
        <f t="shared" si="2"/>
        <v>1388900</v>
      </c>
      <c r="F45" s="15">
        <f t="shared" si="2"/>
        <v>1200000</v>
      </c>
      <c r="G45" s="15">
        <f t="shared" si="2"/>
        <v>2588900</v>
      </c>
      <c r="H45" s="15"/>
      <c r="I45" s="15"/>
      <c r="J45" s="15"/>
      <c r="K45" s="15">
        <f t="shared" si="3"/>
        <v>-2777800</v>
      </c>
    </row>
    <row r="46" spans="1:11" ht="15.75" x14ac:dyDescent="0.25">
      <c r="A46" s="16">
        <f t="shared" si="0"/>
        <v>37</v>
      </c>
      <c r="B46" s="17">
        <f t="shared" si="1"/>
        <v>-2777800</v>
      </c>
      <c r="C46" s="12" t="s">
        <v>22</v>
      </c>
      <c r="D46" s="13" t="s">
        <v>31</v>
      </c>
      <c r="E46" s="14">
        <f t="shared" si="2"/>
        <v>1388900</v>
      </c>
      <c r="F46" s="15">
        <f t="shared" si="2"/>
        <v>1200000</v>
      </c>
      <c r="G46" s="15">
        <f t="shared" si="2"/>
        <v>2588900</v>
      </c>
      <c r="H46" s="15"/>
      <c r="I46" s="15"/>
      <c r="J46" s="15"/>
      <c r="K46" s="15">
        <f t="shared" si="3"/>
        <v>-4166700</v>
      </c>
    </row>
    <row r="47" spans="1:11" ht="15.75" x14ac:dyDescent="0.25">
      <c r="A47" s="16">
        <f t="shared" si="0"/>
        <v>38</v>
      </c>
      <c r="B47" s="17">
        <f t="shared" si="1"/>
        <v>-4166700</v>
      </c>
      <c r="C47" s="12" t="s">
        <v>23</v>
      </c>
      <c r="D47" s="13" t="s">
        <v>31</v>
      </c>
      <c r="E47" s="14">
        <f t="shared" si="2"/>
        <v>1388900</v>
      </c>
      <c r="F47" s="15">
        <f t="shared" si="2"/>
        <v>1200000</v>
      </c>
      <c r="G47" s="15">
        <f t="shared" si="2"/>
        <v>2588900</v>
      </c>
      <c r="H47" s="15"/>
      <c r="I47" s="15"/>
      <c r="J47" s="15"/>
      <c r="K47" s="15">
        <f t="shared" si="3"/>
        <v>-5555600</v>
      </c>
    </row>
    <row r="48" spans="1:11" ht="15.75" x14ac:dyDescent="0.25">
      <c r="A48" s="16">
        <f t="shared" si="0"/>
        <v>39</v>
      </c>
      <c r="B48" s="17">
        <f t="shared" si="1"/>
        <v>-5555600</v>
      </c>
      <c r="C48" s="12" t="s">
        <v>24</v>
      </c>
      <c r="D48" s="13" t="s">
        <v>31</v>
      </c>
      <c r="E48" s="14">
        <f t="shared" si="2"/>
        <v>1388900</v>
      </c>
      <c r="F48" s="15">
        <f t="shared" si="2"/>
        <v>1200000</v>
      </c>
      <c r="G48" s="15">
        <f t="shared" si="2"/>
        <v>2588900</v>
      </c>
      <c r="H48" s="15"/>
      <c r="I48" s="15"/>
      <c r="J48" s="15"/>
      <c r="K48" s="15">
        <f t="shared" si="3"/>
        <v>-6944500</v>
      </c>
    </row>
    <row r="49" spans="1:11" ht="15.75" x14ac:dyDescent="0.25">
      <c r="A49" s="16">
        <f t="shared" si="0"/>
        <v>40</v>
      </c>
      <c r="B49" s="17">
        <f t="shared" si="1"/>
        <v>-6944500</v>
      </c>
      <c r="C49" s="12" t="s">
        <v>25</v>
      </c>
      <c r="D49" s="13" t="s">
        <v>31</v>
      </c>
      <c r="E49" s="14">
        <f t="shared" si="2"/>
        <v>1388900</v>
      </c>
      <c r="F49" s="15">
        <f t="shared" si="2"/>
        <v>1200000</v>
      </c>
      <c r="G49" s="15">
        <f t="shared" si="2"/>
        <v>2588900</v>
      </c>
      <c r="H49" s="15"/>
      <c r="I49" s="15"/>
      <c r="J49" s="15"/>
      <c r="K49" s="15">
        <f t="shared" si="3"/>
        <v>-8333400</v>
      </c>
    </row>
    <row r="50" spans="1:11" ht="15.75" x14ac:dyDescent="0.25">
      <c r="A50" s="16">
        <f t="shared" si="0"/>
        <v>41</v>
      </c>
      <c r="B50" s="17">
        <f t="shared" si="1"/>
        <v>-8333400</v>
      </c>
      <c r="C50" s="12" t="s">
        <v>26</v>
      </c>
      <c r="D50" s="13" t="s">
        <v>31</v>
      </c>
      <c r="E50" s="14">
        <f t="shared" si="2"/>
        <v>1388900</v>
      </c>
      <c r="F50" s="15">
        <f t="shared" si="2"/>
        <v>1200000</v>
      </c>
      <c r="G50" s="15">
        <f t="shared" si="2"/>
        <v>2588900</v>
      </c>
      <c r="H50" s="15"/>
      <c r="I50" s="15"/>
      <c r="J50" s="15"/>
      <c r="K50" s="15">
        <f t="shared" si="3"/>
        <v>-9722300</v>
      </c>
    </row>
    <row r="51" spans="1:11" ht="15.75" x14ac:dyDescent="0.25">
      <c r="A51" s="16">
        <f t="shared" si="0"/>
        <v>42</v>
      </c>
      <c r="B51" s="17">
        <f t="shared" si="1"/>
        <v>-9722300</v>
      </c>
      <c r="C51" s="12" t="s">
        <v>16</v>
      </c>
      <c r="D51" s="13" t="s">
        <v>31</v>
      </c>
      <c r="E51" s="14">
        <f t="shared" si="2"/>
        <v>1388900</v>
      </c>
      <c r="F51" s="15">
        <f t="shared" si="2"/>
        <v>1200000</v>
      </c>
      <c r="G51" s="15">
        <f t="shared" si="2"/>
        <v>2588900</v>
      </c>
      <c r="H51" s="15"/>
      <c r="I51" s="15"/>
      <c r="J51" s="15"/>
      <c r="K51" s="15">
        <f t="shared" si="3"/>
        <v>-11111200</v>
      </c>
    </row>
    <row r="52" spans="1:11" ht="15.75" x14ac:dyDescent="0.25">
      <c r="A52" s="16">
        <f t="shared" si="0"/>
        <v>43</v>
      </c>
      <c r="B52" s="17">
        <f t="shared" si="1"/>
        <v>-11111200</v>
      </c>
      <c r="C52" s="12" t="s">
        <v>17</v>
      </c>
      <c r="D52" s="13" t="s">
        <v>36</v>
      </c>
      <c r="E52" s="14">
        <f t="shared" si="2"/>
        <v>1388900</v>
      </c>
      <c r="F52" s="15">
        <f t="shared" si="2"/>
        <v>1200000</v>
      </c>
      <c r="G52" s="15">
        <f t="shared" si="2"/>
        <v>2588900</v>
      </c>
      <c r="H52" s="15"/>
      <c r="I52" s="15"/>
      <c r="J52" s="15"/>
      <c r="K52" s="15">
        <f t="shared" si="3"/>
        <v>-12500100</v>
      </c>
    </row>
    <row r="53" spans="1:11" ht="15.75" x14ac:dyDescent="0.25">
      <c r="A53" s="16">
        <f t="shared" si="0"/>
        <v>44</v>
      </c>
      <c r="B53" s="17">
        <f t="shared" si="1"/>
        <v>-12500100</v>
      </c>
      <c r="C53" s="12" t="s">
        <v>18</v>
      </c>
      <c r="D53" s="13" t="s">
        <v>36</v>
      </c>
      <c r="E53" s="14">
        <f t="shared" si="2"/>
        <v>1388900</v>
      </c>
      <c r="F53" s="15">
        <f t="shared" si="2"/>
        <v>1200000</v>
      </c>
      <c r="G53" s="15">
        <f t="shared" si="2"/>
        <v>2588900</v>
      </c>
      <c r="H53" s="15"/>
      <c r="I53" s="15"/>
      <c r="J53" s="15"/>
      <c r="K53" s="15">
        <f t="shared" si="3"/>
        <v>-13889000</v>
      </c>
    </row>
    <row r="54" spans="1:11" ht="15.75" x14ac:dyDescent="0.25">
      <c r="A54" s="16">
        <f t="shared" si="0"/>
        <v>45</v>
      </c>
      <c r="B54" s="17">
        <f t="shared" si="1"/>
        <v>-13889000</v>
      </c>
      <c r="C54" s="12" t="s">
        <v>27</v>
      </c>
      <c r="D54" s="13" t="s">
        <v>36</v>
      </c>
      <c r="E54" s="14">
        <f t="shared" si="2"/>
        <v>1388900</v>
      </c>
      <c r="F54" s="15">
        <f t="shared" si="2"/>
        <v>1200000</v>
      </c>
      <c r="G54" s="15">
        <f t="shared" si="2"/>
        <v>2588900</v>
      </c>
      <c r="H54" s="15"/>
      <c r="I54" s="15"/>
      <c r="J54" s="15"/>
      <c r="K54" s="15">
        <f t="shared" si="3"/>
        <v>-15277900</v>
      </c>
    </row>
    <row r="55" spans="1:11" ht="15.75" x14ac:dyDescent="0.25">
      <c r="A55" s="16">
        <f t="shared" si="0"/>
        <v>46</v>
      </c>
      <c r="B55" s="17">
        <f t="shared" si="1"/>
        <v>-15277900</v>
      </c>
      <c r="C55" s="12" t="s">
        <v>19</v>
      </c>
      <c r="D55" s="13" t="s">
        <v>36</v>
      </c>
      <c r="E55" s="14">
        <f t="shared" si="2"/>
        <v>1388900</v>
      </c>
      <c r="F55" s="15">
        <f t="shared" si="2"/>
        <v>1200000</v>
      </c>
      <c r="G55" s="15">
        <f t="shared" si="2"/>
        <v>2588900</v>
      </c>
      <c r="H55" s="15">
        <v>38000000</v>
      </c>
      <c r="I55" s="15"/>
      <c r="J55" s="15"/>
      <c r="K55" s="15">
        <f t="shared" si="3"/>
        <v>-54666800</v>
      </c>
    </row>
    <row r="56" spans="1:11" ht="15.75" x14ac:dyDescent="0.25">
      <c r="A56" s="16">
        <f t="shared" si="0"/>
        <v>47</v>
      </c>
      <c r="B56" s="17">
        <f t="shared" si="1"/>
        <v>-54666800</v>
      </c>
      <c r="C56" s="12" t="s">
        <v>20</v>
      </c>
      <c r="D56" s="13" t="s">
        <v>36</v>
      </c>
      <c r="E56" s="14">
        <f t="shared" si="2"/>
        <v>1388900</v>
      </c>
      <c r="F56" s="15">
        <f t="shared" si="2"/>
        <v>1200000</v>
      </c>
      <c r="G56" s="15">
        <f t="shared" si="2"/>
        <v>2588900</v>
      </c>
      <c r="H56" s="15"/>
      <c r="I56" s="15"/>
      <c r="J56" s="15"/>
      <c r="K56" s="15">
        <f t="shared" si="3"/>
        <v>-56055700</v>
      </c>
    </row>
    <row r="57" spans="1:11" ht="15.75" x14ac:dyDescent="0.25">
      <c r="A57" s="16">
        <f t="shared" si="0"/>
        <v>48</v>
      </c>
      <c r="B57" s="17">
        <f t="shared" si="1"/>
        <v>-56055700</v>
      </c>
      <c r="C57" s="12" t="s">
        <v>21</v>
      </c>
      <c r="D57" s="13" t="s">
        <v>36</v>
      </c>
      <c r="E57" s="14">
        <f t="shared" si="2"/>
        <v>1388900</v>
      </c>
      <c r="F57" s="15">
        <f t="shared" si="2"/>
        <v>1200000</v>
      </c>
      <c r="G57" s="15">
        <f t="shared" si="2"/>
        <v>2588900</v>
      </c>
      <c r="H57" s="15"/>
      <c r="I57" s="15"/>
      <c r="J57" s="15"/>
      <c r="K57" s="15">
        <f t="shared" si="3"/>
        <v>-57444600</v>
      </c>
    </row>
    <row r="58" spans="1:11" ht="15.75" x14ac:dyDescent="0.25">
      <c r="A58" s="16">
        <v>49</v>
      </c>
      <c r="B58" s="17">
        <f t="shared" si="1"/>
        <v>-57444600</v>
      </c>
      <c r="C58" s="30" t="s">
        <v>22</v>
      </c>
      <c r="D58" s="13" t="s">
        <v>36</v>
      </c>
      <c r="E58" s="14">
        <f t="shared" si="2"/>
        <v>1388900</v>
      </c>
      <c r="F58" s="15">
        <f t="shared" si="2"/>
        <v>1200000</v>
      </c>
      <c r="G58" s="15">
        <f t="shared" si="2"/>
        <v>2588900</v>
      </c>
      <c r="H58" s="15"/>
      <c r="I58" s="15"/>
      <c r="J58" s="15"/>
      <c r="K58" s="15">
        <f t="shared" si="3"/>
        <v>-58833500</v>
      </c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E70" s="28"/>
      <c r="F70" s="28"/>
      <c r="G70" s="28"/>
      <c r="H70" s="28"/>
      <c r="I70" s="28"/>
      <c r="J70" s="28"/>
      <c r="K70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53</vt:i4>
      </vt:variant>
    </vt:vector>
  </HeadingPairs>
  <TitlesOfParts>
    <vt:vector size="111" baseType="lpstr">
      <vt:lpstr>welyanti</vt:lpstr>
      <vt:lpstr>mujiana</vt:lpstr>
      <vt:lpstr>winarto</vt:lpstr>
      <vt:lpstr>emmy</vt:lpstr>
      <vt:lpstr>nasdjianto</vt:lpstr>
      <vt:lpstr>fitri</vt:lpstr>
      <vt:lpstr>david</vt:lpstr>
      <vt:lpstr>agung</vt:lpstr>
      <vt:lpstr>herlina</vt:lpstr>
      <vt:lpstr>herlina1</vt:lpstr>
      <vt:lpstr>noerlita</vt:lpstr>
      <vt:lpstr>naniek</vt:lpstr>
      <vt:lpstr>onny</vt:lpstr>
      <vt:lpstr>isti</vt:lpstr>
      <vt:lpstr>elisabeth</vt:lpstr>
      <vt:lpstr>soetrisno</vt:lpstr>
      <vt:lpstr>sandy</vt:lpstr>
      <vt:lpstr>mardjuki</vt:lpstr>
      <vt:lpstr>salamet</vt:lpstr>
      <vt:lpstr>eri </vt:lpstr>
      <vt:lpstr>tunas</vt:lpstr>
      <vt:lpstr>sundoro</vt:lpstr>
      <vt:lpstr>nunung</vt:lpstr>
      <vt:lpstr>dian l</vt:lpstr>
      <vt:lpstr>jo kui</vt:lpstr>
      <vt:lpstr>hira</vt:lpstr>
      <vt:lpstr>meng s</vt:lpstr>
      <vt:lpstr>endria</vt:lpstr>
      <vt:lpstr>ken</vt:lpstr>
      <vt:lpstr>ina s</vt:lpstr>
      <vt:lpstr>IMRAN</vt:lpstr>
      <vt:lpstr>aprillia</vt:lpstr>
      <vt:lpstr>indah</vt:lpstr>
      <vt:lpstr>iwan</vt:lpstr>
      <vt:lpstr>ellyda</vt:lpstr>
      <vt:lpstr>dewi m</vt:lpstr>
      <vt:lpstr>DEWI M LAMA</vt:lpstr>
      <vt:lpstr>mundi</vt:lpstr>
      <vt:lpstr>nur cha</vt:lpstr>
      <vt:lpstr>mamik</vt:lpstr>
      <vt:lpstr>teguh</vt:lpstr>
      <vt:lpstr>lilik setya</vt:lpstr>
      <vt:lpstr>fidhi</vt:lpstr>
      <vt:lpstr>setyo</vt:lpstr>
      <vt:lpstr>KOMARI</vt:lpstr>
      <vt:lpstr>endang p</vt:lpstr>
      <vt:lpstr>wahyu u</vt:lpstr>
      <vt:lpstr>sri rahayu</vt:lpstr>
      <vt:lpstr>ermyn</vt:lpstr>
      <vt:lpstr>nusye</vt:lpstr>
      <vt:lpstr>anna m</vt:lpstr>
      <vt:lpstr>ana reka</vt:lpstr>
      <vt:lpstr>cicilia</vt:lpstr>
      <vt:lpstr>titin</vt:lpstr>
      <vt:lpstr>juli</vt:lpstr>
      <vt:lpstr>AGUS S</vt:lpstr>
      <vt:lpstr>ferry</vt:lpstr>
      <vt:lpstr>FREESI</vt:lpstr>
      <vt:lpstr>agung!Print_Area</vt:lpstr>
      <vt:lpstr>'AGUS S'!Print_Area</vt:lpstr>
      <vt:lpstr>'ana reka'!Print_Area</vt:lpstr>
      <vt:lpstr>'anna m'!Print_Area</vt:lpstr>
      <vt:lpstr>aprillia!Print_Area</vt:lpstr>
      <vt:lpstr>cicilia!Print_Area</vt:lpstr>
      <vt:lpstr>david!Print_Area</vt:lpstr>
      <vt:lpstr>'dewi m'!Print_Area</vt:lpstr>
      <vt:lpstr>'dian l'!Print_Area</vt:lpstr>
      <vt:lpstr>elisabeth!Print_Area</vt:lpstr>
      <vt:lpstr>ellyda!Print_Area</vt:lpstr>
      <vt:lpstr>emmy!Print_Area</vt:lpstr>
      <vt:lpstr>'endang p'!Print_Area</vt:lpstr>
      <vt:lpstr>endria!Print_Area</vt:lpstr>
      <vt:lpstr>'eri '!Print_Area</vt:lpstr>
      <vt:lpstr>ermyn!Print_Area</vt:lpstr>
      <vt:lpstr>ferry!Print_Area</vt:lpstr>
      <vt:lpstr>fidhi!Print_Area</vt:lpstr>
      <vt:lpstr>fitri!Print_Area</vt:lpstr>
      <vt:lpstr>herlina!Print_Area</vt:lpstr>
      <vt:lpstr>hira!Print_Area</vt:lpstr>
      <vt:lpstr>'ina s'!Print_Area</vt:lpstr>
      <vt:lpstr>indah!Print_Area</vt:lpstr>
      <vt:lpstr>isti!Print_Area</vt:lpstr>
      <vt:lpstr>iwan!Print_Area</vt:lpstr>
      <vt:lpstr>'jo kui'!Print_Area</vt:lpstr>
      <vt:lpstr>juli!Print_Area</vt:lpstr>
      <vt:lpstr>ken!Print_Area</vt:lpstr>
      <vt:lpstr>KOMARI!Print_Area</vt:lpstr>
      <vt:lpstr>'lilik setya'!Print_Area</vt:lpstr>
      <vt:lpstr>mamik!Print_Area</vt:lpstr>
      <vt:lpstr>mardjuki!Print_Area</vt:lpstr>
      <vt:lpstr>'meng s'!Print_Area</vt:lpstr>
      <vt:lpstr>mujiana!Print_Area</vt:lpstr>
      <vt:lpstr>mundi!Print_Area</vt:lpstr>
      <vt:lpstr>naniek!Print_Area</vt:lpstr>
      <vt:lpstr>nasdjianto!Print_Area</vt:lpstr>
      <vt:lpstr>noerlita!Print_Area</vt:lpstr>
      <vt:lpstr>nunung!Print_Area</vt:lpstr>
      <vt:lpstr>'nur cha'!Print_Area</vt:lpstr>
      <vt:lpstr>nusye!Print_Area</vt:lpstr>
      <vt:lpstr>onny!Print_Area</vt:lpstr>
      <vt:lpstr>salamet!Print_Area</vt:lpstr>
      <vt:lpstr>sandy!Print_Area</vt:lpstr>
      <vt:lpstr>setyo!Print_Area</vt:lpstr>
      <vt:lpstr>'sri rahayu'!Print_Area</vt:lpstr>
      <vt:lpstr>sundoro!Print_Area</vt:lpstr>
      <vt:lpstr>teguh!Print_Area</vt:lpstr>
      <vt:lpstr>titin!Print_Area</vt:lpstr>
      <vt:lpstr>tunas!Print_Area</vt:lpstr>
      <vt:lpstr>'wahyu u'!Print_Area</vt:lpstr>
      <vt:lpstr>welyanti!Print_Area</vt:lpstr>
      <vt:lpstr>winarto!Print_Area</vt:lpstr>
    </vt:vector>
  </TitlesOfParts>
  <Company>Koperasi Karyawan BCA Darmo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Lenovo</cp:lastModifiedBy>
  <cp:lastPrinted>2018-08-08T03:14:52Z</cp:lastPrinted>
  <dcterms:created xsi:type="dcterms:W3CDTF">2016-02-25T04:16:02Z</dcterms:created>
  <dcterms:modified xsi:type="dcterms:W3CDTF">2018-08-09T03:58:10Z</dcterms:modified>
</cp:coreProperties>
</file>