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7605" windowWidth="12120" windowHeight="1185"/>
  </bookViews>
  <sheets>
    <sheet name="BNS APRIL 2019" sheetId="3" r:id="rId1"/>
  </sheets>
  <definedNames>
    <definedName name="_xlnm.Print_Area" localSheetId="0">'BNS APRIL 2019'!$A$52:$P$71</definedName>
  </definedNames>
  <calcPr calcId="124519"/>
</workbook>
</file>

<file path=xl/calcChain.xml><?xml version="1.0" encoding="utf-8"?>
<calcChain xmlns="http://schemas.openxmlformats.org/spreadsheetml/2006/main">
  <c r="L60" i="3"/>
  <c r="M60" s="1"/>
  <c r="K62"/>
  <c r="J62"/>
  <c r="I62"/>
  <c r="H62"/>
  <c r="G62"/>
  <c r="L59"/>
  <c r="M59" s="1"/>
  <c r="N60" l="1"/>
  <c r="M62"/>
  <c r="N59"/>
  <c r="L62"/>
  <c r="J36"/>
  <c r="I36"/>
  <c r="N62" l="1"/>
  <c r="K38"/>
  <c r="J38"/>
  <c r="I38"/>
  <c r="H38"/>
  <c r="G38"/>
  <c r="L36"/>
  <c r="L38" s="1"/>
  <c r="M36" l="1"/>
  <c r="M38" s="1"/>
  <c r="K14"/>
  <c r="J14"/>
  <c r="I14"/>
  <c r="H14"/>
  <c r="G14"/>
  <c r="L12"/>
  <c r="L14" s="1"/>
  <c r="N36" l="1"/>
  <c r="N38" s="1"/>
  <c r="M12"/>
  <c r="M14" s="1"/>
  <c r="N12" l="1"/>
  <c r="N14" s="1"/>
</calcChain>
</file>

<file path=xl/sharedStrings.xml><?xml version="1.0" encoding="utf-8"?>
<sst xmlns="http://schemas.openxmlformats.org/spreadsheetml/2006/main" count="142" uniqueCount="69">
  <si>
    <t>KOPERASI KARYAWAN BCA MITRA SEJAHTERA</t>
  </si>
  <si>
    <t xml:space="preserve"> </t>
  </si>
  <si>
    <t xml:space="preserve">NIP </t>
  </si>
  <si>
    <t>TGL</t>
  </si>
  <si>
    <t>NO. REK</t>
  </si>
  <si>
    <t>PROVISI</t>
  </si>
  <si>
    <t>BUNGA</t>
  </si>
  <si>
    <t>TRANSFER</t>
  </si>
  <si>
    <t>PLAFON</t>
  </si>
  <si>
    <t>CABANG</t>
  </si>
  <si>
    <t>KET</t>
  </si>
  <si>
    <t>KE KOPERASI</t>
  </si>
  <si>
    <t>KE KARYAWAN</t>
  </si>
  <si>
    <t>PINJAMAN</t>
  </si>
  <si>
    <t xml:space="preserve">Pembuat, 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</si>
  <si>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</si>
  <si>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</si>
  <si>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</si>
  <si>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</si>
  <si>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</si>
  <si>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M. Arief Kaprawi</t>
  </si>
  <si>
    <t>Wina Saraswati</t>
  </si>
  <si>
    <t xml:space="preserve">Staf Simpan Pinjam </t>
  </si>
  <si>
    <t>Kabag Simpan Pinjam</t>
  </si>
  <si>
    <t>Ketua Koperasi</t>
  </si>
  <si>
    <t>Bendahara Koperasi</t>
  </si>
  <si>
    <t>NO. FORM</t>
  </si>
  <si>
    <t xml:space="preserve">PELUNASAN </t>
  </si>
  <si>
    <t>BY ADM</t>
  </si>
  <si>
    <t>DIATAS MAX</t>
  </si>
  <si>
    <t>KEN FITRI</t>
  </si>
  <si>
    <t>913364</t>
  </si>
  <si>
    <t>1074567889</t>
  </si>
  <si>
    <t>001887</t>
  </si>
  <si>
    <t>KK MER</t>
  </si>
  <si>
    <t>Surabaya, 16 APRIL 2018</t>
  </si>
  <si>
    <t>REALISASI PINJAMAN KHUSUS POT BNS APRIL 2019 TGL 16 APRIL 2018</t>
  </si>
  <si>
    <t>APRIL 2018 = 15/30</t>
  </si>
  <si>
    <t>MEI - MARET 2019 = 11 BLN</t>
  </si>
  <si>
    <t>APRIL 2019 = 25/30</t>
  </si>
  <si>
    <t>POT APRIL 2019</t>
  </si>
  <si>
    <t>ERMYN SOESY</t>
  </si>
  <si>
    <t>REALISASI PINJAMAN KHUSUS POT BNS APRIL 2019 TGL 19 APRIL 2018</t>
  </si>
  <si>
    <t>900265</t>
  </si>
  <si>
    <t>010273</t>
  </si>
  <si>
    <t>6740021000</t>
  </si>
  <si>
    <t>KCU RUNGKUT</t>
  </si>
  <si>
    <t>Surabaya, 19 APRIL 2018</t>
  </si>
  <si>
    <t>TAT 2018</t>
  </si>
  <si>
    <t>THR 2018</t>
  </si>
  <si>
    <t>BNS APRIL 2019</t>
  </si>
  <si>
    <t>MEI = 1 BLN</t>
  </si>
  <si>
    <t>APRIL = 12/30 BLN</t>
  </si>
  <si>
    <t>BUNGA 1,3%</t>
  </si>
  <si>
    <t>8 BLN 260,000+13,000</t>
  </si>
  <si>
    <t>12 BLN 780,000+26,000</t>
  </si>
  <si>
    <t>APRIL 2018 = 6/30</t>
  </si>
  <si>
    <t>SUTEDJA</t>
  </si>
  <si>
    <t>903333</t>
  </si>
  <si>
    <t>002684</t>
  </si>
  <si>
    <t>REALISASI PINJAMAN KHUSUS POT BNS APRIL 2019 TGL 25 APRIL 2018</t>
  </si>
  <si>
    <t>0884153154</t>
  </si>
  <si>
    <t>LOG KW3</t>
  </si>
  <si>
    <t>Surabaya, 25 APRIL 2018</t>
  </si>
  <si>
    <t>SONI DARMAWAN</t>
  </si>
  <si>
    <t>976587</t>
  </si>
  <si>
    <t>008740</t>
  </si>
  <si>
    <t>8240077770</t>
  </si>
  <si>
    <t>KCP BOJONEGORO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</si>
</sst>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sz val="7"/>
      <name val="Arial Black"/>
      <family val="2"/>
    </font>
    <font>
      <sz val="10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i/>
      <sz val="8"/>
      <name val="Arial Black"/>
      <family val="2"/>
    </font>
    <font>
      <u/>
      <sz val="12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5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4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6" fillId="0" borderId="1" xfId="2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center"/>
    </xf>
    <xf numFmtId="165" fontId="8" fillId="0" borderId="1" xfId="2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10" fillId="0" borderId="2" xfId="0" applyFont="1" applyFill="1" applyBorder="1"/>
    <xf numFmtId="164" fontId="3" fillId="0" borderId="2" xfId="0" applyNumberFormat="1" applyFont="1" applyFill="1" applyBorder="1" applyAlignment="1">
      <alignment horizontal="center"/>
    </xf>
    <xf numFmtId="165" fontId="6" fillId="0" borderId="2" xfId="2" applyNumberFormat="1" applyFont="1" applyFill="1" applyBorder="1" applyAlignment="1">
      <alignment horizontal="center"/>
    </xf>
    <xf numFmtId="165" fontId="7" fillId="0" borderId="2" xfId="2" applyNumberFormat="1" applyFont="1" applyFill="1" applyBorder="1" applyAlignment="1">
      <alignment horizontal="center"/>
    </xf>
    <xf numFmtId="165" fontId="3" fillId="0" borderId="2" xfId="2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quotePrefix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165" fontId="3" fillId="0" borderId="2" xfId="1" applyNumberFormat="1" applyFont="1" applyFill="1" applyBorder="1"/>
    <xf numFmtId="0" fontId="7" fillId="0" borderId="2" xfId="0" applyFont="1" applyFill="1" applyBorder="1"/>
    <xf numFmtId="0" fontId="12" fillId="0" borderId="0" xfId="0" quotePrefix="1" applyFont="1" applyFill="1" applyAlignment="1">
      <alignment horizontal="center"/>
    </xf>
    <xf numFmtId="0" fontId="3" fillId="0" borderId="0" xfId="0" applyFont="1" applyFill="1" applyBorder="1"/>
    <xf numFmtId="0" fontId="3" fillId="0" borderId="3" xfId="0" applyFont="1" applyFill="1" applyBorder="1" applyAlignment="1">
      <alignment horizontal="center"/>
    </xf>
    <xf numFmtId="165" fontId="3" fillId="0" borderId="3" xfId="2" applyNumberFormat="1" applyFont="1" applyFill="1" applyBorder="1"/>
    <xf numFmtId="0" fontId="3" fillId="0" borderId="3" xfId="0" applyFont="1" applyFill="1" applyBorder="1"/>
    <xf numFmtId="41" fontId="3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13" fillId="0" borderId="0" xfId="0" applyNumberFormat="1" applyFont="1" applyFill="1" applyBorder="1" applyAlignment="1">
      <alignment horizontal="center"/>
    </xf>
    <xf numFmtId="41" fontId="13" fillId="0" borderId="0" xfId="0" applyNumberFormat="1" applyFont="1" applyFill="1"/>
    <xf numFmtId="41" fontId="13" fillId="0" borderId="0" xfId="0" applyNumberFormat="1" applyFont="1" applyFill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41" fontId="14" fillId="0" borderId="0" xfId="0" applyNumberFormat="1" applyFont="1" applyFill="1"/>
    <xf numFmtId="0" fontId="15" fillId="0" borderId="0" xfId="0" applyFont="1" applyFill="1" applyAlignment="1">
      <alignment horizontal="center"/>
    </xf>
    <xf numFmtId="49" fontId="3" fillId="0" borderId="2" xfId="0" quotePrefix="1" applyNumberFormat="1" applyFont="1" applyFill="1" applyBorder="1" applyAlignment="1">
      <alignment horizontal="center"/>
    </xf>
    <xf numFmtId="0" fontId="2" fillId="0" borderId="2" xfId="0" applyFont="1" applyFill="1" applyBorder="1"/>
    <xf numFmtId="0" fontId="16" fillId="0" borderId="1" xfId="0" applyFont="1" applyFill="1" applyBorder="1" applyAlignment="1">
      <alignment horizontal="center"/>
    </xf>
    <xf numFmtId="165" fontId="3" fillId="0" borderId="0" xfId="1" applyNumberFormat="1" applyFont="1" applyFill="1" applyBorder="1"/>
    <xf numFmtId="0" fontId="2" fillId="0" borderId="2" xfId="0" applyFont="1" applyFill="1" applyBorder="1" applyAlignment="1">
      <alignment horizontal="center"/>
    </xf>
    <xf numFmtId="165" fontId="6" fillId="0" borderId="2" xfId="2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10" fillId="0" borderId="1" xfId="0" applyFont="1" applyFill="1" applyBorder="1"/>
    <xf numFmtId="15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/>
    <xf numFmtId="0" fontId="2" fillId="0" borderId="1" xfId="0" applyFont="1" applyFill="1" applyBorder="1"/>
    <xf numFmtId="0" fontId="7" fillId="0" borderId="1" xfId="0" applyFont="1" applyFill="1" applyBorder="1"/>
    <xf numFmtId="0" fontId="11" fillId="0" borderId="1" xfId="0" applyFont="1" applyFill="1" applyBorder="1"/>
    <xf numFmtId="0" fontId="3" fillId="0" borderId="3" xfId="0" applyFont="1" applyFill="1" applyBorder="1" applyAlignment="1"/>
    <xf numFmtId="0" fontId="2" fillId="0" borderId="3" xfId="0" applyFont="1" applyFill="1" applyBorder="1"/>
    <xf numFmtId="0" fontId="17" fillId="0" borderId="2" xfId="0" applyFont="1" applyFill="1" applyBorder="1"/>
    <xf numFmtId="17" fontId="2" fillId="0" borderId="2" xfId="0" applyNumberFormat="1" applyFont="1" applyFill="1" applyBorder="1" applyAlignment="1">
      <alignment horizontal="center"/>
    </xf>
    <xf numFmtId="165" fontId="3" fillId="0" borderId="2" xfId="2" quotePrefix="1" applyNumberFormat="1" applyFont="1" applyFill="1" applyBorder="1" applyAlignment="1">
      <alignment horizontal="center"/>
    </xf>
    <xf numFmtId="10" fontId="18" fillId="0" borderId="0" xfId="0" applyNumberFormat="1" applyFont="1" applyFill="1"/>
    <xf numFmtId="0" fontId="19" fillId="0" borderId="0" xfId="0" applyFont="1"/>
    <xf numFmtId="0" fontId="19" fillId="0" borderId="0" xfId="0" applyFont="1" applyFill="1"/>
    <xf numFmtId="41" fontId="2" fillId="0" borderId="0" xfId="2" applyFont="1" applyFill="1"/>
    <xf numFmtId="41" fontId="2" fillId="0" borderId="0" xfId="2" applyFont="1"/>
    <xf numFmtId="0" fontId="2" fillId="0" borderId="2" xfId="0" applyFont="1" applyBorder="1" applyAlignment="1">
      <alignment horizontal="center"/>
    </xf>
    <xf numFmtId="0" fontId="20" fillId="0" borderId="2" xfId="0" applyFont="1" applyFill="1" applyBorder="1"/>
    <xf numFmtId="41" fontId="3" fillId="0" borderId="0" xfId="0" applyNumberFormat="1" applyFont="1" applyFill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P71"/>
  <sheetViews>
    <sheetView tabSelected="1" topLeftCell="A49" workbookViewId="0">
      <selection activeCell="K67" sqref="K67"/>
    </sheetView>
  </sheetViews>
  <sheetFormatPr defaultRowHeight="15"/>
  <cols>
    <col min="1" max="1" width="3" style="1" customWidth="1"/>
    <col min="2" max="2" width="21.7109375" style="1" customWidth="1"/>
    <col min="3" max="3" width="11.140625" style="1" customWidth="1"/>
    <col min="4" max="4" width="10" style="1" customWidth="1"/>
    <col min="5" max="5" width="13.140625" style="1" customWidth="1"/>
    <col min="6" max="6" width="13.42578125" style="1" customWidth="1"/>
    <col min="7" max="7" width="16.28515625" style="1" customWidth="1"/>
    <col min="8" max="8" width="9.140625" style="1" customWidth="1"/>
    <col min="9" max="9" width="8.5703125" style="1" customWidth="1"/>
    <col min="10" max="10" width="13.7109375" style="1" customWidth="1"/>
    <col min="11" max="11" width="16.42578125" style="1" customWidth="1"/>
    <col min="12" max="12" width="16.5703125" style="1" customWidth="1"/>
    <col min="13" max="13" width="19.5703125" style="2" customWidth="1"/>
    <col min="14" max="14" width="16.28515625" style="1" customWidth="1"/>
    <col min="15" max="15" width="10" style="1" customWidth="1"/>
    <col min="16" max="16" width="8.28515625" style="1" customWidth="1"/>
    <col min="17" max="17" width="22.85546875" style="1" customWidth="1"/>
    <col min="18" max="18" width="11.28515625" style="1" bestFit="1" customWidth="1"/>
    <col min="19" max="16384" width="9.140625" style="1"/>
  </cols>
  <sheetData>
    <row r="1" spans="1:16" ht="15.75">
      <c r="A1" s="40"/>
      <c r="B1" s="46"/>
      <c r="C1" s="47"/>
      <c r="D1" s="39"/>
      <c r="E1" s="2"/>
      <c r="F1" s="48"/>
      <c r="G1" s="48"/>
      <c r="H1" s="2"/>
      <c r="I1" s="2"/>
      <c r="J1" s="2"/>
      <c r="K1" s="69">
        <v>1.2999999999999999E-2</v>
      </c>
      <c r="L1" s="2"/>
      <c r="N1" s="2"/>
      <c r="O1" s="2"/>
      <c r="P1" s="2"/>
    </row>
    <row r="2" spans="1:16">
      <c r="K2" s="2" t="s">
        <v>37</v>
      </c>
      <c r="L2" s="2"/>
    </row>
    <row r="3" spans="1:16">
      <c r="K3" s="1" t="s">
        <v>38</v>
      </c>
      <c r="L3" s="2"/>
    </row>
    <row r="4" spans="1:16">
      <c r="K4" s="1" t="s">
        <v>39</v>
      </c>
      <c r="L4" s="2"/>
    </row>
    <row r="5" spans="1:16" ht="15.75">
      <c r="A5" s="3" t="s">
        <v>0</v>
      </c>
      <c r="B5" s="4"/>
      <c r="C5" s="5"/>
      <c r="D5" s="5"/>
      <c r="E5" s="3"/>
      <c r="F5" s="6"/>
      <c r="G5" s="6"/>
      <c r="H5" s="6"/>
      <c r="I5" s="6"/>
      <c r="J5" s="7"/>
      <c r="K5" s="2"/>
      <c r="L5" s="2"/>
      <c r="N5" s="2"/>
      <c r="O5" s="2"/>
      <c r="P5" s="2"/>
    </row>
    <row r="6" spans="1:16" ht="15.75">
      <c r="A6" s="8" t="s">
        <v>36</v>
      </c>
      <c r="B6" s="3"/>
      <c r="C6" s="3"/>
      <c r="D6" s="3"/>
      <c r="E6" s="3"/>
      <c r="F6" s="6"/>
      <c r="G6" s="6"/>
      <c r="H6" s="6"/>
      <c r="I6" s="2"/>
      <c r="J6" s="7"/>
      <c r="K6" s="2"/>
      <c r="L6" s="2"/>
      <c r="N6" s="2"/>
      <c r="O6" s="2"/>
      <c r="P6" s="2"/>
    </row>
    <row r="7" spans="1:16" ht="15.75">
      <c r="A7" s="9"/>
      <c r="B7" s="9" t="s">
        <v>1</v>
      </c>
      <c r="C7" s="10" t="s">
        <v>2</v>
      </c>
      <c r="D7" s="11" t="s">
        <v>26</v>
      </c>
      <c r="E7" s="12" t="s">
        <v>3</v>
      </c>
      <c r="F7" s="10" t="s">
        <v>4</v>
      </c>
      <c r="G7" s="13" t="s">
        <v>27</v>
      </c>
      <c r="H7" s="13" t="s">
        <v>27</v>
      </c>
      <c r="I7" s="14" t="s">
        <v>28</v>
      </c>
      <c r="J7" s="15" t="s">
        <v>5</v>
      </c>
      <c r="K7" s="16" t="s">
        <v>6</v>
      </c>
      <c r="L7" s="17" t="s">
        <v>7</v>
      </c>
      <c r="M7" s="17" t="s">
        <v>7</v>
      </c>
      <c r="N7" s="17" t="s">
        <v>8</v>
      </c>
      <c r="O7" s="51" t="s">
        <v>9</v>
      </c>
      <c r="P7" s="18" t="s">
        <v>10</v>
      </c>
    </row>
    <row r="8" spans="1:16" ht="15.75">
      <c r="A8" s="19"/>
      <c r="B8" s="19"/>
      <c r="C8" s="20"/>
      <c r="D8" s="21"/>
      <c r="E8" s="22"/>
      <c r="F8" s="20"/>
      <c r="G8" s="23"/>
      <c r="H8" s="23"/>
      <c r="I8" s="24" t="s">
        <v>29</v>
      </c>
      <c r="J8" s="23"/>
      <c r="K8" s="68"/>
      <c r="L8" s="25" t="s">
        <v>11</v>
      </c>
      <c r="M8" s="25" t="s">
        <v>12</v>
      </c>
      <c r="N8" s="25" t="s">
        <v>13</v>
      </c>
      <c r="O8" s="19"/>
      <c r="P8" s="26"/>
    </row>
    <row r="9" spans="1:16" ht="15.75">
      <c r="A9" s="19"/>
      <c r="B9" s="19"/>
      <c r="C9" s="20"/>
      <c r="D9" s="21"/>
      <c r="E9" s="22"/>
      <c r="F9" s="20"/>
      <c r="G9" s="53"/>
      <c r="H9" s="67"/>
      <c r="I9" s="24"/>
      <c r="J9" s="23"/>
      <c r="K9" s="24"/>
      <c r="L9" s="25"/>
      <c r="M9" s="25"/>
      <c r="N9" s="25"/>
      <c r="O9" s="19"/>
      <c r="P9" s="26"/>
    </row>
    <row r="10" spans="1:16" ht="15.75">
      <c r="A10" s="19"/>
      <c r="B10" s="19"/>
      <c r="C10" s="20"/>
      <c r="D10" s="21"/>
      <c r="E10" s="22"/>
      <c r="F10" s="20"/>
      <c r="G10" s="54"/>
      <c r="H10" s="54"/>
      <c r="I10" s="23"/>
      <c r="J10" s="50"/>
      <c r="K10" s="24"/>
      <c r="L10" s="25"/>
      <c r="M10" s="25"/>
      <c r="N10" s="25"/>
      <c r="O10" s="19"/>
      <c r="P10" s="26"/>
    </row>
    <row r="11" spans="1:16" ht="15.75">
      <c r="A11" s="55"/>
      <c r="B11" s="56"/>
      <c r="C11" s="57"/>
      <c r="D11" s="58"/>
      <c r="E11" s="59"/>
      <c r="F11" s="57"/>
      <c r="G11" s="60"/>
      <c r="H11" s="60"/>
      <c r="I11" s="60"/>
      <c r="J11" s="61"/>
      <c r="K11" s="60"/>
      <c r="L11" s="17"/>
      <c r="M11" s="17"/>
      <c r="N11" s="17"/>
      <c r="O11" s="62"/>
      <c r="P11" s="63"/>
    </row>
    <row r="12" spans="1:16" ht="15.75">
      <c r="A12" s="27">
        <v>1</v>
      </c>
      <c r="B12" s="34" t="s">
        <v>30</v>
      </c>
      <c r="C12" s="29" t="s">
        <v>31</v>
      </c>
      <c r="D12" s="33" t="s">
        <v>33</v>
      </c>
      <c r="E12" s="30">
        <v>43206</v>
      </c>
      <c r="F12" s="49" t="s">
        <v>32</v>
      </c>
      <c r="G12" s="31">
        <v>0</v>
      </c>
      <c r="H12" s="31">
        <v>0</v>
      </c>
      <c r="I12" s="31">
        <v>0</v>
      </c>
      <c r="J12" s="31">
        <v>75000</v>
      </c>
      <c r="K12" s="31">
        <v>1603333</v>
      </c>
      <c r="L12" s="25">
        <f t="shared" ref="L12" si="0">SUM(G12:K12)</f>
        <v>1678333</v>
      </c>
      <c r="M12" s="25">
        <f>10000000-L12</f>
        <v>8321667</v>
      </c>
      <c r="N12" s="25">
        <f t="shared" ref="N12" si="1">+L12+M12</f>
        <v>10000000</v>
      </c>
      <c r="O12" s="32" t="s">
        <v>34</v>
      </c>
      <c r="P12" s="66" t="s">
        <v>40</v>
      </c>
    </row>
    <row r="13" spans="1:16" ht="15.75">
      <c r="A13" s="27"/>
      <c r="B13" s="28"/>
      <c r="C13" s="29"/>
      <c r="D13" s="50"/>
      <c r="E13" s="30"/>
      <c r="F13" s="29"/>
      <c r="G13" s="31"/>
      <c r="H13" s="31"/>
      <c r="I13" s="31"/>
      <c r="J13" s="50"/>
      <c r="K13" s="31"/>
      <c r="L13" s="25"/>
      <c r="M13" s="25"/>
      <c r="N13" s="25"/>
      <c r="O13" s="32"/>
      <c r="P13" s="66"/>
    </row>
    <row r="14" spans="1:16" ht="16.5" thickBot="1">
      <c r="A14" s="35"/>
      <c r="B14" s="64"/>
      <c r="C14" s="64"/>
      <c r="D14" s="65"/>
      <c r="E14" s="64"/>
      <c r="F14" s="64"/>
      <c r="G14" s="36">
        <f t="shared" ref="G14:N14" si="2">SUM(G12:G13)</f>
        <v>0</v>
      </c>
      <c r="H14" s="36">
        <f t="shared" si="2"/>
        <v>0</v>
      </c>
      <c r="I14" s="36">
        <f t="shared" si="2"/>
        <v>0</v>
      </c>
      <c r="J14" s="36">
        <f t="shared" si="2"/>
        <v>75000</v>
      </c>
      <c r="K14" s="36">
        <f t="shared" si="2"/>
        <v>1603333</v>
      </c>
      <c r="L14" s="36">
        <f t="shared" si="2"/>
        <v>1678333</v>
      </c>
      <c r="M14" s="36">
        <f t="shared" si="2"/>
        <v>8321667</v>
      </c>
      <c r="N14" s="36">
        <f t="shared" si="2"/>
        <v>10000000</v>
      </c>
      <c r="O14" s="37"/>
      <c r="P14" s="37"/>
    </row>
    <row r="15" spans="1:16" ht="15.75" thickTop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N15" s="2"/>
      <c r="O15" s="2"/>
      <c r="P15" s="2"/>
    </row>
    <row r="16" spans="1:16" ht="15.75">
      <c r="A16" s="5"/>
      <c r="B16" s="38" t="s">
        <v>35</v>
      </c>
      <c r="C16" s="4"/>
      <c r="D16" s="39"/>
      <c r="E16" s="2"/>
      <c r="F16" s="38"/>
      <c r="G16" s="38"/>
      <c r="H16" s="38"/>
      <c r="I16" s="2"/>
      <c r="J16" s="52"/>
      <c r="K16" s="2"/>
      <c r="L16" s="2"/>
      <c r="N16" s="2"/>
      <c r="O16" s="2"/>
      <c r="P16" s="2"/>
    </row>
    <row r="17" spans="1:16" ht="15.75">
      <c r="A17" s="40"/>
      <c r="B17" s="41" t="s">
        <v>14</v>
      </c>
      <c r="C17" s="38" t="s">
        <v>15</v>
      </c>
      <c r="D17" s="39"/>
      <c r="E17" s="2"/>
      <c r="F17" s="76" t="s">
        <v>16</v>
      </c>
      <c r="G17" s="76"/>
      <c r="H17" s="2"/>
      <c r="I17" s="42"/>
      <c r="J17" s="2"/>
      <c r="K17" s="2"/>
      <c r="L17" s="2"/>
      <c r="N17" s="2"/>
      <c r="O17" s="2"/>
      <c r="P17" s="2"/>
    </row>
    <row r="18" spans="1:16" ht="15.75">
      <c r="A18" s="40"/>
      <c r="B18" s="41"/>
      <c r="C18" s="38"/>
      <c r="D18" s="39"/>
      <c r="E18" s="2"/>
      <c r="F18" s="38"/>
      <c r="G18" s="38"/>
      <c r="H18" s="38"/>
      <c r="I18" s="38"/>
      <c r="J18" s="2"/>
      <c r="K18" s="2"/>
      <c r="L18" s="2"/>
      <c r="N18" s="2"/>
      <c r="O18" s="2"/>
      <c r="P18" s="2"/>
    </row>
    <row r="19" spans="1:16" ht="15.75">
      <c r="A19" s="40"/>
      <c r="B19" s="41"/>
      <c r="C19" s="38"/>
      <c r="D19" s="39"/>
      <c r="E19" s="2"/>
      <c r="F19" s="38"/>
      <c r="G19" s="38"/>
      <c r="H19" s="38"/>
      <c r="I19" s="38"/>
      <c r="J19" s="38"/>
      <c r="K19" s="2"/>
      <c r="L19" s="2"/>
      <c r="N19" s="2"/>
      <c r="O19" s="2"/>
      <c r="P19" s="2"/>
    </row>
    <row r="20" spans="1:16" ht="15.75">
      <c r="A20" s="40"/>
      <c r="B20" s="41"/>
      <c r="C20" s="38"/>
      <c r="D20" s="39"/>
      <c r="E20" s="2"/>
      <c r="F20" s="38"/>
      <c r="G20" s="38"/>
      <c r="H20" s="38"/>
      <c r="I20" s="38"/>
      <c r="J20" s="2"/>
      <c r="K20" s="2"/>
      <c r="L20" s="2"/>
      <c r="N20" s="2"/>
      <c r="O20" s="2"/>
      <c r="P20" s="2"/>
    </row>
    <row r="21" spans="1:16" ht="15.75">
      <c r="A21" s="40"/>
      <c r="B21" s="41"/>
      <c r="C21" s="38"/>
      <c r="D21" s="39"/>
      <c r="E21" s="2"/>
      <c r="F21" s="38"/>
      <c r="G21" s="38"/>
      <c r="H21" s="38"/>
      <c r="I21" s="38"/>
      <c r="J21" s="38"/>
      <c r="K21" s="2"/>
      <c r="L21" s="2"/>
      <c r="N21" s="2"/>
      <c r="O21" s="2"/>
      <c r="P21" s="2"/>
    </row>
    <row r="22" spans="1:16" ht="15.75">
      <c r="A22" s="40" t="s">
        <v>17</v>
      </c>
      <c r="B22" s="43" t="s">
        <v>18</v>
      </c>
      <c r="C22" s="44" t="s">
        <v>19</v>
      </c>
      <c r="D22" s="39"/>
      <c r="E22" s="2"/>
      <c r="F22" s="45" t="s">
        <v>20</v>
      </c>
      <c r="G22" s="45" t="s">
        <v>21</v>
      </c>
      <c r="H22" s="2"/>
      <c r="I22" s="2"/>
      <c r="J22" s="2"/>
      <c r="K22" s="2"/>
      <c r="L22" s="2"/>
      <c r="N22" s="2"/>
      <c r="O22" s="2"/>
      <c r="P22" s="2"/>
    </row>
    <row r="23" spans="1:16" ht="15.75">
      <c r="A23" s="40"/>
      <c r="B23" s="46" t="s">
        <v>22</v>
      </c>
      <c r="C23" s="47" t="s">
        <v>23</v>
      </c>
      <c r="D23" s="39"/>
      <c r="E23" s="2"/>
      <c r="F23" s="48" t="s">
        <v>24</v>
      </c>
      <c r="G23" s="48" t="s">
        <v>25</v>
      </c>
      <c r="H23" s="2"/>
      <c r="I23" s="2"/>
      <c r="J23" s="2"/>
      <c r="K23" s="2"/>
      <c r="L23" s="2"/>
      <c r="N23" s="2"/>
      <c r="O23" s="2"/>
      <c r="P23" s="2"/>
    </row>
    <row r="24" spans="1:16">
      <c r="K24" s="69" t="s">
        <v>53</v>
      </c>
    </row>
    <row r="25" spans="1:16">
      <c r="E25" s="2"/>
      <c r="H25" s="70" t="s">
        <v>49</v>
      </c>
      <c r="J25" s="70" t="s">
        <v>48</v>
      </c>
      <c r="K25" s="2"/>
      <c r="L25" s="71" t="s">
        <v>50</v>
      </c>
    </row>
    <row r="26" spans="1:16">
      <c r="E26" s="2"/>
      <c r="H26" s="2" t="s">
        <v>52</v>
      </c>
      <c r="J26" s="2" t="s">
        <v>54</v>
      </c>
      <c r="K26" s="2"/>
      <c r="L26" s="2" t="s">
        <v>55</v>
      </c>
    </row>
    <row r="27" spans="1:16">
      <c r="H27" s="2" t="s">
        <v>51</v>
      </c>
      <c r="J27" s="2"/>
      <c r="K27" s="2"/>
      <c r="L27" s="2"/>
    </row>
    <row r="28" spans="1:16">
      <c r="H28" s="72">
        <v>2500000</v>
      </c>
      <c r="J28" s="72">
        <v>2500000</v>
      </c>
      <c r="K28" s="2"/>
      <c r="L28" s="73">
        <v>5000000</v>
      </c>
    </row>
    <row r="29" spans="1:16" ht="15.75">
      <c r="A29" s="3" t="s">
        <v>0</v>
      </c>
      <c r="B29" s="4"/>
      <c r="C29" s="5"/>
      <c r="D29" s="5"/>
      <c r="E29" s="3"/>
      <c r="F29" s="6"/>
      <c r="G29" s="6"/>
      <c r="H29" s="6"/>
      <c r="I29" s="6"/>
      <c r="J29" s="7"/>
      <c r="K29" s="2"/>
      <c r="L29" s="2"/>
      <c r="N29" s="2"/>
      <c r="O29" s="2"/>
      <c r="P29" s="2"/>
    </row>
    <row r="30" spans="1:16" ht="15.75">
      <c r="A30" s="8" t="s">
        <v>42</v>
      </c>
      <c r="B30" s="3"/>
      <c r="C30" s="3"/>
      <c r="D30" s="3"/>
      <c r="E30" s="3"/>
      <c r="F30" s="6"/>
      <c r="G30" s="6"/>
      <c r="H30" s="6"/>
      <c r="I30" s="2"/>
      <c r="J30" s="7"/>
      <c r="K30" s="2"/>
      <c r="L30" s="2"/>
      <c r="N30" s="2"/>
      <c r="O30" s="2"/>
      <c r="P30" s="2"/>
    </row>
    <row r="31" spans="1:16" ht="15.75">
      <c r="A31" s="9"/>
      <c r="B31" s="9" t="s">
        <v>1</v>
      </c>
      <c r="C31" s="10" t="s">
        <v>2</v>
      </c>
      <c r="D31" s="11" t="s">
        <v>26</v>
      </c>
      <c r="E31" s="12" t="s">
        <v>3</v>
      </c>
      <c r="F31" s="10" t="s">
        <v>4</v>
      </c>
      <c r="G31" s="13" t="s">
        <v>27</v>
      </c>
      <c r="H31" s="15" t="s">
        <v>6</v>
      </c>
      <c r="I31" s="15" t="s">
        <v>6</v>
      </c>
      <c r="J31" s="15" t="s">
        <v>6</v>
      </c>
      <c r="K31" s="15" t="s">
        <v>5</v>
      </c>
      <c r="L31" s="17" t="s">
        <v>7</v>
      </c>
      <c r="M31" s="17" t="s">
        <v>7</v>
      </c>
      <c r="N31" s="17" t="s">
        <v>8</v>
      </c>
      <c r="O31" s="51" t="s">
        <v>9</v>
      </c>
      <c r="P31" s="18" t="s">
        <v>10</v>
      </c>
    </row>
    <row r="32" spans="1:16" ht="15.75">
      <c r="A32" s="19"/>
      <c r="B32" s="19"/>
      <c r="C32" s="20"/>
      <c r="D32" s="21"/>
      <c r="E32" s="22"/>
      <c r="F32" s="20"/>
      <c r="G32" s="23"/>
      <c r="H32" s="23" t="s">
        <v>49</v>
      </c>
      <c r="I32" s="74" t="s">
        <v>48</v>
      </c>
      <c r="J32" s="2" t="s">
        <v>50</v>
      </c>
      <c r="K32" s="68"/>
      <c r="L32" s="25" t="s">
        <v>11</v>
      </c>
      <c r="M32" s="25" t="s">
        <v>12</v>
      </c>
      <c r="N32" s="25" t="s">
        <v>13</v>
      </c>
      <c r="O32" s="19"/>
      <c r="P32" s="26"/>
    </row>
    <row r="33" spans="1:16" ht="15.75">
      <c r="A33" s="19"/>
      <c r="B33" s="19"/>
      <c r="C33" s="20"/>
      <c r="D33" s="21"/>
      <c r="E33" s="22"/>
      <c r="F33" s="20"/>
      <c r="G33" s="53"/>
      <c r="H33" s="67"/>
      <c r="I33" s="24"/>
      <c r="J33" s="23"/>
      <c r="K33" s="24"/>
      <c r="L33" s="25"/>
      <c r="M33" s="25"/>
      <c r="N33" s="25"/>
      <c r="O33" s="19"/>
      <c r="P33" s="26"/>
    </row>
    <row r="34" spans="1:16" ht="15.75">
      <c r="A34" s="19"/>
      <c r="B34" s="19"/>
      <c r="C34" s="20"/>
      <c r="D34" s="21"/>
      <c r="E34" s="22"/>
      <c r="F34" s="20"/>
      <c r="G34" s="54"/>
      <c r="H34" s="54"/>
      <c r="I34" s="23"/>
      <c r="J34" s="50"/>
      <c r="K34" s="24"/>
      <c r="L34" s="25"/>
      <c r="M34" s="25"/>
      <c r="N34" s="25"/>
      <c r="O34" s="19"/>
      <c r="P34" s="26"/>
    </row>
    <row r="35" spans="1:16" ht="15.75">
      <c r="A35" s="55"/>
      <c r="B35" s="56"/>
      <c r="C35" s="57"/>
      <c r="D35" s="58"/>
      <c r="E35" s="59"/>
      <c r="F35" s="57"/>
      <c r="G35" s="60"/>
      <c r="H35" s="60"/>
      <c r="I35" s="60"/>
      <c r="J35" s="61"/>
      <c r="K35" s="60"/>
      <c r="L35" s="17"/>
      <c r="M35" s="17"/>
      <c r="N35" s="17"/>
      <c r="O35" s="62"/>
      <c r="P35" s="63"/>
    </row>
    <row r="36" spans="1:16" ht="15.75">
      <c r="A36" s="27">
        <v>1</v>
      </c>
      <c r="B36" s="34" t="s">
        <v>41</v>
      </c>
      <c r="C36" s="29" t="s">
        <v>43</v>
      </c>
      <c r="D36" s="33" t="s">
        <v>44</v>
      </c>
      <c r="E36" s="30">
        <v>43209</v>
      </c>
      <c r="F36" s="49" t="s">
        <v>45</v>
      </c>
      <c r="G36" s="31">
        <v>0</v>
      </c>
      <c r="H36" s="31">
        <v>45500</v>
      </c>
      <c r="I36" s="31">
        <f>260000+13000</f>
        <v>273000</v>
      </c>
      <c r="J36" s="31">
        <f>780000+26000</f>
        <v>806000</v>
      </c>
      <c r="K36" s="31">
        <v>100000</v>
      </c>
      <c r="L36" s="25">
        <f t="shared" ref="L36" si="3">SUM(G36:K36)</f>
        <v>1224500</v>
      </c>
      <c r="M36" s="25">
        <f>10000000-L36</f>
        <v>8775500</v>
      </c>
      <c r="N36" s="25">
        <f t="shared" ref="N36" si="4">+L36+M36</f>
        <v>10000000</v>
      </c>
      <c r="O36" s="32" t="s">
        <v>46</v>
      </c>
      <c r="P36" s="66" t="s">
        <v>40</v>
      </c>
    </row>
    <row r="37" spans="1:16" ht="15.75">
      <c r="A37" s="27"/>
      <c r="B37" s="28"/>
      <c r="C37" s="29"/>
      <c r="D37" s="50"/>
      <c r="E37" s="30"/>
      <c r="F37" s="29"/>
      <c r="G37" s="31"/>
      <c r="H37" s="31"/>
      <c r="I37" s="31"/>
      <c r="J37" s="50"/>
      <c r="K37" s="31"/>
      <c r="L37" s="25"/>
      <c r="M37" s="25"/>
      <c r="N37" s="25"/>
      <c r="O37" s="32"/>
      <c r="P37" s="66"/>
    </row>
    <row r="38" spans="1:16" ht="16.5" thickBot="1">
      <c r="A38" s="35"/>
      <c r="B38" s="64"/>
      <c r="C38" s="64"/>
      <c r="D38" s="65"/>
      <c r="E38" s="64"/>
      <c r="F38" s="64"/>
      <c r="G38" s="36">
        <f t="shared" ref="G38:N38" si="5">SUM(G36:G37)</f>
        <v>0</v>
      </c>
      <c r="H38" s="36">
        <f t="shared" si="5"/>
        <v>45500</v>
      </c>
      <c r="I38" s="36">
        <f t="shared" si="5"/>
        <v>273000</v>
      </c>
      <c r="J38" s="36">
        <f t="shared" si="5"/>
        <v>806000</v>
      </c>
      <c r="K38" s="36">
        <f t="shared" si="5"/>
        <v>100000</v>
      </c>
      <c r="L38" s="36">
        <f t="shared" si="5"/>
        <v>1224500</v>
      </c>
      <c r="M38" s="36">
        <f t="shared" si="5"/>
        <v>8775500</v>
      </c>
      <c r="N38" s="36">
        <f t="shared" si="5"/>
        <v>10000000</v>
      </c>
      <c r="O38" s="37"/>
      <c r="P38" s="37"/>
    </row>
    <row r="39" spans="1:16" ht="15.75" thickTop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N39" s="2"/>
      <c r="O39" s="2"/>
      <c r="P39" s="2"/>
    </row>
    <row r="40" spans="1:16" ht="15.75">
      <c r="A40" s="5"/>
      <c r="B40" s="38" t="s">
        <v>47</v>
      </c>
      <c r="C40" s="4"/>
      <c r="D40" s="39"/>
      <c r="E40" s="2"/>
      <c r="F40" s="38"/>
      <c r="G40" s="38"/>
      <c r="H40" s="38"/>
      <c r="I40" s="2"/>
      <c r="J40" s="52"/>
      <c r="K40" s="2"/>
      <c r="L40" s="2"/>
      <c r="N40" s="2"/>
      <c r="O40" s="2"/>
      <c r="P40" s="2"/>
    </row>
    <row r="41" spans="1:16" ht="15.75">
      <c r="A41" s="40"/>
      <c r="B41" s="41" t="s">
        <v>14</v>
      </c>
      <c r="C41" s="38" t="s">
        <v>15</v>
      </c>
      <c r="D41" s="39"/>
      <c r="E41" s="2"/>
      <c r="F41" s="76" t="s">
        <v>16</v>
      </c>
      <c r="G41" s="76"/>
      <c r="H41" s="2"/>
      <c r="I41" s="42"/>
      <c r="J41" s="2"/>
      <c r="K41" s="2"/>
      <c r="L41" s="2"/>
      <c r="N41" s="2"/>
      <c r="O41" s="2"/>
      <c r="P41" s="2"/>
    </row>
    <row r="42" spans="1:16" ht="15.75">
      <c r="A42" s="40"/>
      <c r="B42" s="41"/>
      <c r="C42" s="38"/>
      <c r="D42" s="39"/>
      <c r="E42" s="2"/>
      <c r="F42" s="38"/>
      <c r="G42" s="38"/>
      <c r="H42" s="38"/>
      <c r="I42" s="38"/>
      <c r="J42" s="2"/>
      <c r="K42" s="2"/>
      <c r="L42" s="2"/>
      <c r="N42" s="2"/>
      <c r="O42" s="2"/>
      <c r="P42" s="2"/>
    </row>
    <row r="43" spans="1:16" ht="15.75">
      <c r="A43" s="40"/>
      <c r="B43" s="41"/>
      <c r="C43" s="38"/>
      <c r="D43" s="39"/>
      <c r="E43" s="2"/>
      <c r="F43" s="38"/>
      <c r="G43" s="38"/>
      <c r="H43" s="38"/>
      <c r="I43" s="38"/>
      <c r="J43" s="38"/>
      <c r="K43" s="2"/>
      <c r="L43" s="2"/>
      <c r="N43" s="2"/>
      <c r="O43" s="2"/>
      <c r="P43" s="2"/>
    </row>
    <row r="44" spans="1:16" ht="15.75">
      <c r="A44" s="40"/>
      <c r="B44" s="41"/>
      <c r="C44" s="38"/>
      <c r="D44" s="39"/>
      <c r="E44" s="2"/>
      <c r="F44" s="38"/>
      <c r="G44" s="38"/>
      <c r="H44" s="38"/>
      <c r="I44" s="38"/>
      <c r="J44" s="2"/>
      <c r="K44" s="2"/>
      <c r="L44" s="2"/>
      <c r="N44" s="2"/>
      <c r="O44" s="2"/>
      <c r="P44" s="2"/>
    </row>
    <row r="45" spans="1:16" ht="15.75">
      <c r="A45" s="40"/>
      <c r="B45" s="41"/>
      <c r="C45" s="38"/>
      <c r="D45" s="39"/>
      <c r="E45" s="2"/>
      <c r="F45" s="38"/>
      <c r="G45" s="38"/>
      <c r="H45" s="38"/>
      <c r="I45" s="38"/>
      <c r="J45" s="38"/>
      <c r="K45" s="2"/>
      <c r="L45" s="2"/>
      <c r="N45" s="2"/>
      <c r="O45" s="2"/>
      <c r="P45" s="2"/>
    </row>
    <row r="46" spans="1:16" ht="15.75">
      <c r="A46" s="40" t="s">
        <v>17</v>
      </c>
      <c r="B46" s="43" t="s">
        <v>18</v>
      </c>
      <c r="C46" s="44" t="s">
        <v>19</v>
      </c>
      <c r="D46" s="39"/>
      <c r="E46" s="2"/>
      <c r="F46" s="45" t="s">
        <v>20</v>
      </c>
      <c r="G46" s="45" t="s">
        <v>21</v>
      </c>
      <c r="H46" s="2"/>
      <c r="I46" s="2"/>
      <c r="J46" s="2"/>
      <c r="K46" s="2"/>
      <c r="L46" s="2"/>
      <c r="N46" s="2"/>
      <c r="O46" s="2"/>
      <c r="P46" s="2"/>
    </row>
    <row r="47" spans="1:16" ht="15.75">
      <c r="A47" s="40"/>
      <c r="B47" s="46" t="s">
        <v>22</v>
      </c>
      <c r="C47" s="47" t="s">
        <v>23</v>
      </c>
      <c r="D47" s="39"/>
      <c r="E47" s="2"/>
      <c r="F47" s="48" t="s">
        <v>24</v>
      </c>
      <c r="G47" s="48" t="s">
        <v>25</v>
      </c>
      <c r="H47" s="2"/>
      <c r="I47" s="2"/>
      <c r="J47" s="2"/>
      <c r="K47" s="2"/>
      <c r="L47" s="2"/>
      <c r="N47" s="2"/>
      <c r="O47" s="2"/>
      <c r="P47" s="2"/>
    </row>
    <row r="48" spans="1:16">
      <c r="K48" s="69">
        <v>1.2999999999999999E-2</v>
      </c>
    </row>
    <row r="49" spans="1:16">
      <c r="K49" s="2" t="s">
        <v>56</v>
      </c>
    </row>
    <row r="50" spans="1:16">
      <c r="K50" s="1" t="s">
        <v>38</v>
      </c>
    </row>
    <row r="51" spans="1:16">
      <c r="K51" s="1" t="s">
        <v>39</v>
      </c>
    </row>
    <row r="52" spans="1:16" ht="15.75">
      <c r="A52" s="3" t="s">
        <v>0</v>
      </c>
      <c r="B52" s="4"/>
      <c r="C52" s="5"/>
      <c r="D52" s="5"/>
      <c r="E52" s="3"/>
      <c r="F52" s="6"/>
      <c r="G52" s="6"/>
      <c r="H52" s="6"/>
      <c r="I52" s="6"/>
      <c r="J52" s="7"/>
      <c r="K52" s="2"/>
      <c r="L52" s="2"/>
      <c r="N52" s="2"/>
      <c r="O52" s="2"/>
      <c r="P52" s="2"/>
    </row>
    <row r="53" spans="1:16" ht="15.75">
      <c r="A53" s="8" t="s">
        <v>60</v>
      </c>
      <c r="B53" s="3"/>
      <c r="C53" s="3"/>
      <c r="D53" s="3"/>
      <c r="E53" s="3"/>
      <c r="F53" s="6"/>
      <c r="G53" s="6"/>
      <c r="H53" s="6"/>
      <c r="I53" s="2"/>
      <c r="J53" s="7"/>
      <c r="K53" s="2"/>
      <c r="L53" s="2"/>
      <c r="N53" s="2"/>
      <c r="O53" s="2"/>
      <c r="P53" s="2"/>
    </row>
    <row r="54" spans="1:16" ht="15.75">
      <c r="A54" s="9"/>
      <c r="B54" s="9" t="s">
        <v>1</v>
      </c>
      <c r="C54" s="10" t="s">
        <v>2</v>
      </c>
      <c r="D54" s="11" t="s">
        <v>26</v>
      </c>
      <c r="E54" s="12" t="s">
        <v>3</v>
      </c>
      <c r="F54" s="10" t="s">
        <v>4</v>
      </c>
      <c r="G54" s="13" t="s">
        <v>27</v>
      </c>
      <c r="H54" s="13" t="s">
        <v>27</v>
      </c>
      <c r="I54" s="14" t="s">
        <v>28</v>
      </c>
      <c r="J54" s="15" t="s">
        <v>5</v>
      </c>
      <c r="K54" s="16" t="s">
        <v>6</v>
      </c>
      <c r="L54" s="17" t="s">
        <v>7</v>
      </c>
      <c r="M54" s="17" t="s">
        <v>7</v>
      </c>
      <c r="N54" s="17" t="s">
        <v>8</v>
      </c>
      <c r="O54" s="51" t="s">
        <v>9</v>
      </c>
      <c r="P54" s="18" t="s">
        <v>10</v>
      </c>
    </row>
    <row r="55" spans="1:16" ht="15.75">
      <c r="A55" s="19"/>
      <c r="B55" s="19"/>
      <c r="C55" s="20"/>
      <c r="D55" s="21"/>
      <c r="E55" s="22"/>
      <c r="F55" s="20"/>
      <c r="G55" s="23"/>
      <c r="H55" s="23"/>
      <c r="I55" s="24" t="s">
        <v>29</v>
      </c>
      <c r="J55" s="23"/>
      <c r="K55" s="68"/>
      <c r="L55" s="25" t="s">
        <v>11</v>
      </c>
      <c r="M55" s="25" t="s">
        <v>12</v>
      </c>
      <c r="N55" s="25" t="s">
        <v>13</v>
      </c>
      <c r="O55" s="19"/>
      <c r="P55" s="26"/>
    </row>
    <row r="56" spans="1:16" ht="15.75">
      <c r="A56" s="19"/>
      <c r="B56" s="19"/>
      <c r="C56" s="20"/>
      <c r="D56" s="21"/>
      <c r="E56" s="22"/>
      <c r="F56" s="20"/>
      <c r="G56" s="53"/>
      <c r="H56" s="67"/>
      <c r="I56" s="24"/>
      <c r="J56" s="23"/>
      <c r="K56" s="24"/>
      <c r="L56" s="25"/>
      <c r="M56" s="25"/>
      <c r="N56" s="25"/>
      <c r="O56" s="19"/>
      <c r="P56" s="26"/>
    </row>
    <row r="57" spans="1:16" ht="15.75">
      <c r="A57" s="19"/>
      <c r="B57" s="19"/>
      <c r="C57" s="20"/>
      <c r="D57" s="21"/>
      <c r="E57" s="22"/>
      <c r="F57" s="20"/>
      <c r="G57" s="54"/>
      <c r="H57" s="54"/>
      <c r="I57" s="23"/>
      <c r="J57" s="50"/>
      <c r="K57" s="24"/>
      <c r="L57" s="25"/>
      <c r="M57" s="25"/>
      <c r="N57" s="25"/>
      <c r="O57" s="19"/>
      <c r="P57" s="26"/>
    </row>
    <row r="58" spans="1:16" ht="15.75">
      <c r="A58" s="55"/>
      <c r="B58" s="56"/>
      <c r="C58" s="57"/>
      <c r="D58" s="58"/>
      <c r="E58" s="59"/>
      <c r="F58" s="57"/>
      <c r="G58" s="60"/>
      <c r="H58" s="60"/>
      <c r="I58" s="60"/>
      <c r="J58" s="61"/>
      <c r="K58" s="60"/>
      <c r="L58" s="17"/>
      <c r="M58" s="17"/>
      <c r="N58" s="17"/>
      <c r="O58" s="62"/>
      <c r="P58" s="63"/>
    </row>
    <row r="59" spans="1:16" ht="15.75">
      <c r="A59" s="27">
        <v>1</v>
      </c>
      <c r="B59" s="34" t="s">
        <v>57</v>
      </c>
      <c r="C59" s="29" t="s">
        <v>58</v>
      </c>
      <c r="D59" s="33" t="s">
        <v>59</v>
      </c>
      <c r="E59" s="30">
        <v>43215</v>
      </c>
      <c r="F59" s="49" t="s">
        <v>61</v>
      </c>
      <c r="G59" s="31">
        <v>0</v>
      </c>
      <c r="H59" s="31">
        <v>0</v>
      </c>
      <c r="I59" s="31">
        <v>0</v>
      </c>
      <c r="J59" s="31">
        <v>25000</v>
      </c>
      <c r="K59" s="31">
        <v>1564333</v>
      </c>
      <c r="L59" s="25">
        <f t="shared" ref="L59" si="6">SUM(G59:K59)</f>
        <v>1589333</v>
      </c>
      <c r="M59" s="25">
        <f>10000000-L59</f>
        <v>8410667</v>
      </c>
      <c r="N59" s="25">
        <f t="shared" ref="N59" si="7">+L59+M59</f>
        <v>10000000</v>
      </c>
      <c r="O59" s="32" t="s">
        <v>62</v>
      </c>
      <c r="P59" s="66" t="s">
        <v>40</v>
      </c>
    </row>
    <row r="60" spans="1:16" ht="15.75">
      <c r="A60" s="27">
        <v>2</v>
      </c>
      <c r="B60" s="34" t="s">
        <v>64</v>
      </c>
      <c r="C60" s="29" t="s">
        <v>65</v>
      </c>
      <c r="D60" s="33" t="s">
        <v>66</v>
      </c>
      <c r="E60" s="30">
        <v>43215</v>
      </c>
      <c r="F60" s="49" t="s">
        <v>67</v>
      </c>
      <c r="G60" s="31">
        <v>0</v>
      </c>
      <c r="H60" s="31">
        <v>0</v>
      </c>
      <c r="I60" s="31">
        <v>0</v>
      </c>
      <c r="J60" s="31">
        <v>150000</v>
      </c>
      <c r="K60" s="31">
        <v>3910833</v>
      </c>
      <c r="L60" s="25">
        <f t="shared" ref="L60" si="8">SUM(G60:K60)</f>
        <v>4060833</v>
      </c>
      <c r="M60" s="25">
        <f>25000000-L60</f>
        <v>20939167</v>
      </c>
      <c r="N60" s="25">
        <f t="shared" ref="N60" si="9">+L60+M60</f>
        <v>25000000</v>
      </c>
      <c r="O60" s="75" t="s">
        <v>68</v>
      </c>
      <c r="P60" s="66" t="s">
        <v>40</v>
      </c>
    </row>
    <row r="61" spans="1:16" ht="15.75">
      <c r="A61" s="27"/>
      <c r="B61" s="28"/>
      <c r="C61" s="29"/>
      <c r="D61" s="50"/>
      <c r="E61" s="30"/>
      <c r="F61" s="29"/>
      <c r="G61" s="31"/>
      <c r="H61" s="31"/>
      <c r="I61" s="31"/>
      <c r="J61" s="50"/>
      <c r="K61" s="31"/>
      <c r="L61" s="25"/>
      <c r="M61" s="25"/>
      <c r="N61" s="25"/>
      <c r="O61" s="32"/>
      <c r="P61" s="66"/>
    </row>
    <row r="62" spans="1:16" ht="16.5" thickBot="1">
      <c r="A62" s="35"/>
      <c r="B62" s="64"/>
      <c r="C62" s="64"/>
      <c r="D62" s="65"/>
      <c r="E62" s="64"/>
      <c r="F62" s="64"/>
      <c r="G62" s="36">
        <f t="shared" ref="G62:N62" si="10">SUM(G59:G61)</f>
        <v>0</v>
      </c>
      <c r="H62" s="36">
        <f t="shared" si="10"/>
        <v>0</v>
      </c>
      <c r="I62" s="36">
        <f t="shared" si="10"/>
        <v>0</v>
      </c>
      <c r="J62" s="36">
        <f t="shared" si="10"/>
        <v>175000</v>
      </c>
      <c r="K62" s="36">
        <f t="shared" si="10"/>
        <v>5475166</v>
      </c>
      <c r="L62" s="36">
        <f t="shared" si="10"/>
        <v>5650166</v>
      </c>
      <c r="M62" s="36">
        <f t="shared" si="10"/>
        <v>29349834</v>
      </c>
      <c r="N62" s="36">
        <f t="shared" si="10"/>
        <v>35000000</v>
      </c>
      <c r="O62" s="37"/>
      <c r="P62" s="37"/>
    </row>
    <row r="63" spans="1:16" ht="15.75" thickTop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N63" s="2"/>
      <c r="O63" s="2"/>
      <c r="P63" s="2"/>
    </row>
    <row r="64" spans="1:16" ht="15.75">
      <c r="A64" s="5"/>
      <c r="B64" s="38" t="s">
        <v>63</v>
      </c>
      <c r="C64" s="4"/>
      <c r="D64" s="39"/>
      <c r="E64" s="2"/>
      <c r="F64" s="38"/>
      <c r="G64" s="38"/>
      <c r="H64" s="38"/>
      <c r="I64" s="2"/>
      <c r="J64" s="52"/>
      <c r="K64" s="2"/>
      <c r="L64" s="2"/>
      <c r="N64" s="2"/>
      <c r="O64" s="2"/>
      <c r="P64" s="2"/>
    </row>
    <row r="65" spans="1:16" ht="15.75">
      <c r="A65" s="40"/>
      <c r="B65" s="41" t="s">
        <v>14</v>
      </c>
      <c r="C65" s="38" t="s">
        <v>15</v>
      </c>
      <c r="D65" s="39"/>
      <c r="E65" s="2"/>
      <c r="F65" s="76" t="s">
        <v>16</v>
      </c>
      <c r="G65" s="76"/>
      <c r="H65" s="2"/>
      <c r="I65" s="42"/>
      <c r="J65" s="2"/>
      <c r="K65" s="2"/>
      <c r="L65" s="2"/>
      <c r="N65" s="2"/>
      <c r="O65" s="2"/>
      <c r="P65" s="2"/>
    </row>
    <row r="66" spans="1:16" ht="15.75">
      <c r="A66" s="40"/>
      <c r="B66" s="41"/>
      <c r="C66" s="38"/>
      <c r="D66" s="39"/>
      <c r="E66" s="2"/>
      <c r="F66" s="38"/>
      <c r="G66" s="38"/>
      <c r="H66" s="38"/>
      <c r="I66" s="38"/>
      <c r="J66" s="2"/>
      <c r="K66" s="2"/>
      <c r="L66" s="2"/>
      <c r="N66" s="2"/>
      <c r="O66" s="2"/>
      <c r="P66" s="2"/>
    </row>
    <row r="67" spans="1:16" ht="15.75">
      <c r="A67" s="40"/>
      <c r="B67" s="41"/>
      <c r="C67" s="38"/>
      <c r="D67" s="39"/>
      <c r="E67" s="2"/>
      <c r="F67" s="38"/>
      <c r="G67" s="38"/>
      <c r="H67" s="38"/>
      <c r="I67" s="38"/>
      <c r="J67" s="38"/>
      <c r="K67" s="2"/>
      <c r="L67" s="2"/>
      <c r="N67" s="2"/>
      <c r="O67" s="2"/>
      <c r="P67" s="2"/>
    </row>
    <row r="68" spans="1:16" ht="15.75">
      <c r="A68" s="40"/>
      <c r="B68" s="41"/>
      <c r="C68" s="38"/>
      <c r="D68" s="39"/>
      <c r="E68" s="2"/>
      <c r="F68" s="38"/>
      <c r="G68" s="38"/>
      <c r="H68" s="38"/>
      <c r="I68" s="38"/>
      <c r="J68" s="2"/>
      <c r="K68" s="2"/>
      <c r="L68" s="2"/>
      <c r="N68" s="2"/>
      <c r="O68" s="2"/>
      <c r="P68" s="2"/>
    </row>
    <row r="69" spans="1:16" ht="15.75">
      <c r="A69" s="40"/>
      <c r="B69" s="41"/>
      <c r="C69" s="38"/>
      <c r="D69" s="39"/>
      <c r="E69" s="2"/>
      <c r="F69" s="38"/>
      <c r="G69" s="38"/>
      <c r="H69" s="38"/>
      <c r="I69" s="38"/>
      <c r="J69" s="38"/>
      <c r="K69" s="2"/>
      <c r="L69" s="2"/>
      <c r="N69" s="2"/>
      <c r="O69" s="2"/>
      <c r="P69" s="2"/>
    </row>
    <row r="70" spans="1:16" ht="15.75">
      <c r="A70" s="40" t="s">
        <v>17</v>
      </c>
      <c r="B70" s="43" t="s">
        <v>18</v>
      </c>
      <c r="C70" s="44" t="s">
        <v>19</v>
      </c>
      <c r="D70" s="39"/>
      <c r="E70" s="2"/>
      <c r="F70" s="45" t="s">
        <v>20</v>
      </c>
      <c r="G70" s="45" t="s">
        <v>21</v>
      </c>
      <c r="H70" s="2"/>
      <c r="I70" s="2"/>
      <c r="J70" s="2"/>
      <c r="K70" s="2"/>
      <c r="L70" s="2"/>
      <c r="N70" s="2"/>
      <c r="O70" s="2"/>
      <c r="P70" s="2"/>
    </row>
    <row r="71" spans="1:16" ht="15.75">
      <c r="A71" s="40"/>
      <c r="B71" s="46" t="s">
        <v>22</v>
      </c>
      <c r="C71" s="47" t="s">
        <v>23</v>
      </c>
      <c r="D71" s="39"/>
      <c r="E71" s="2"/>
      <c r="F71" s="48" t="s">
        <v>24</v>
      </c>
      <c r="G71" s="48" t="s">
        <v>25</v>
      </c>
      <c r="H71" s="2"/>
      <c r="I71" s="2"/>
      <c r="J71" s="2"/>
      <c r="K71" s="2"/>
      <c r="L71" s="2"/>
      <c r="N71" s="2"/>
      <c r="O71" s="2"/>
      <c r="P71" s="2"/>
    </row>
  </sheetData>
  <mergeCells count="3">
    <mergeCell ref="F17:G17"/>
    <mergeCell ref="F41:G41"/>
    <mergeCell ref="F65:G65"/>
  </mergeCells>
  <pageMargins left="7.874015748031496E-2" right="0.39370078740157483" top="0.74803149606299213" bottom="1.1811023622047245" header="0.31496062992125984" footer="0.31496062992125984"/>
  <pageSetup paperSize="5" scale="8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BNS APRIL 2019</vt:lpstr>
      <vt:lpstr>'BNS APRIL 2019'!Print_Area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2018-05-02T09:55:36Z</dcterms:modified>
</cp:coreProperties>
</file>