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65" windowWidth="12120" windowHeight="5250" firstSheet="20" activeTab="2"/>
  </bookViews>
  <sheets>
    <sheet name="rtr eva k" sheetId="109" r:id="rId1"/>
    <sheet name="rtr tur indah" sheetId="110" r:id="rId2"/>
    <sheet name="DP SALINA ermyn " sheetId="111" r:id="rId3"/>
    <sheet name="AK CITRA" sheetId="112" r:id="rId4"/>
    <sheet name="rtr kary" sheetId="114" r:id="rId5"/>
    <sheet name="SUMB PERNIKAHAN CATUR" sheetId="115" r:id="rId6"/>
    <sheet name="SUMB RITA melahirkan" sheetId="113" r:id="rId7"/>
    <sheet name="sumb rita cuti" sheetId="116" r:id="rId8"/>
    <sheet name="RTR ESTER W" sheetId="117" r:id="rId9"/>
    <sheet name="NOT chris ari" sheetId="118" r:id="rId10"/>
    <sheet name="not siswoyo" sheetId="119" r:id="rId11"/>
    <sheet name="AK SAPTA" sheetId="120" r:id="rId12"/>
    <sheet name="AK AK" sheetId="121" r:id="rId13"/>
    <sheet name="notaris sandy" sheetId="122" r:id="rId14"/>
    <sheet name="notaris susy" sheetId="123" r:id="rId15"/>
    <sheet name="supp panci" sheetId="124" r:id="rId16"/>
    <sheet name="servis kom" sheetId="125" r:id="rId17"/>
    <sheet name="SUPP HP" sheetId="126" r:id="rId18"/>
    <sheet name="supp panci 1" sheetId="127" r:id="rId19"/>
    <sheet name="RTR WANDA" sheetId="129" r:id="rId20"/>
    <sheet name="DP SALINA ken fitri" sheetId="130" r:id="rId21"/>
    <sheet name="AK KRISTI RUT" sheetId="131" r:id="rId22"/>
    <sheet name="notaris nenden" sheetId="132" r:id="rId23"/>
    <sheet name="AK2" sheetId="133" r:id="rId24"/>
    <sheet name="notaris gigih" sheetId="134" r:id="rId25"/>
    <sheet name="GAJI" sheetId="135" r:id="rId26"/>
    <sheet name="bpjs kes" sheetId="136" r:id="rId27"/>
    <sheet name="bpjs tenaga" sheetId="137" r:id="rId28"/>
  </sheets>
  <definedNames>
    <definedName name="_xlnm.Print_Area" localSheetId="12">'AK AK'!$A$1:$D$36</definedName>
    <definedName name="_xlnm.Print_Area" localSheetId="3">'AK CITRA'!$A$1:$E$40</definedName>
    <definedName name="_xlnm.Print_Area" localSheetId="21">'AK KRISTI RUT'!$A$1:$D$29</definedName>
    <definedName name="_xlnm.Print_Area" localSheetId="23">'AK2'!$A$1:$D$32</definedName>
    <definedName name="_xlnm.Print_Area" localSheetId="26">'bpjs kes'!$A$1:$D$30</definedName>
    <definedName name="_xlnm.Print_Area" localSheetId="27">'bpjs tenaga'!$A$1:$D$30</definedName>
    <definedName name="_xlnm.Print_Area" localSheetId="2">'DP SALINA ermyn '!$A$1:$D$35</definedName>
    <definedName name="_xlnm.Print_Area" localSheetId="20">'DP SALINA ken fitri'!$A$1:$D$34</definedName>
    <definedName name="_xlnm.Print_Area" localSheetId="25">GAJI!$A$1:$D$32</definedName>
    <definedName name="_xlnm.Print_Area" localSheetId="9">'NOT chris ari'!$A$1:$D$35</definedName>
    <definedName name="_xlnm.Print_Area" localSheetId="24">'notaris gigih'!$A$1:$D$36</definedName>
    <definedName name="_xlnm.Print_Area" localSheetId="22">'notaris nenden'!$A$1:$D$61</definedName>
    <definedName name="_xlnm.Print_Area" localSheetId="13">'notaris sandy'!$A$1:$D$33</definedName>
    <definedName name="_xlnm.Print_Area" localSheetId="14">'notaris susy'!$A$1:$D$35</definedName>
    <definedName name="_xlnm.Print_Area" localSheetId="8">'RTR ESTER W'!$A$1:$D$37</definedName>
    <definedName name="_xlnm.Print_Area" localSheetId="0">'rtr eva k'!$A$1:$D$37</definedName>
    <definedName name="_xlnm.Print_Area" localSheetId="4">'rtr kary'!$A$1:$D$52</definedName>
    <definedName name="_xlnm.Print_Area" localSheetId="1">'rtr tur indah'!$A$1:$D$36</definedName>
    <definedName name="_xlnm.Print_Area" localSheetId="19">'RTR WANDA'!$A$1:$D$61</definedName>
    <definedName name="_xlnm.Print_Area" localSheetId="16">'servis kom'!$A$1:$D$33</definedName>
    <definedName name="_xlnm.Print_Area" localSheetId="5">'SUMB PERNIKAHAN CATUR'!$A$1:$D$31</definedName>
    <definedName name="_xlnm.Print_Area" localSheetId="7">'sumb rita cuti'!$A$1:$D$31</definedName>
    <definedName name="_xlnm.Print_Area" localSheetId="6">'SUMB RITA melahirkan'!$A$1:$D$31</definedName>
    <definedName name="_xlnm.Print_Area" localSheetId="17">'SUPP HP'!$A$1:$D$33</definedName>
    <definedName name="_xlnm.Print_Area" localSheetId="15">'supp panci'!$A$1:$D$31</definedName>
    <definedName name="_xlnm.Print_Area" localSheetId="18">'supp panci 1'!$A$1:$D$36</definedName>
  </definedNames>
  <calcPr calcId="144525"/>
</workbook>
</file>

<file path=xl/calcChain.xml><?xml version="1.0" encoding="utf-8"?>
<calcChain xmlns="http://schemas.openxmlformats.org/spreadsheetml/2006/main">
  <c r="D19" i="137" l="1"/>
  <c r="D19" i="136"/>
  <c r="D21" i="135"/>
  <c r="C19" i="134" l="1"/>
  <c r="C21" i="134"/>
  <c r="D25" i="134" s="1"/>
  <c r="D21" i="133" l="1"/>
  <c r="D50" i="132" l="1"/>
  <c r="C45" i="132"/>
  <c r="C47" i="132" s="1"/>
  <c r="C36" i="132"/>
  <c r="C38" i="132" s="1"/>
  <c r="C27" i="132"/>
  <c r="C29" i="132" s="1"/>
  <c r="C18" i="132"/>
  <c r="C20" i="132" s="1"/>
  <c r="D18" i="131" l="1"/>
  <c r="C17" i="130" l="1"/>
  <c r="D23" i="130" s="1"/>
  <c r="D50" i="129" l="1"/>
  <c r="D44" i="129"/>
  <c r="D39" i="129"/>
  <c r="D34" i="129"/>
  <c r="D28" i="129"/>
  <c r="D23" i="129"/>
  <c r="D18" i="127" l="1"/>
  <c r="D22" i="127" s="1"/>
  <c r="D25" i="127" s="1"/>
  <c r="D16" i="126" l="1"/>
  <c r="D22" i="126"/>
  <c r="C17" i="125" l="1"/>
  <c r="D22" i="125" s="1"/>
  <c r="D31" i="124" l="1"/>
  <c r="D28" i="124"/>
  <c r="D24" i="124"/>
  <c r="C18" i="123" l="1"/>
  <c r="C20" i="123" s="1"/>
  <c r="D24" i="123" s="1"/>
  <c r="C18" i="122" l="1"/>
  <c r="D22" i="122" s="1"/>
  <c r="D25" i="121" l="1"/>
  <c r="D18" i="120" l="1"/>
  <c r="C18" i="119" l="1"/>
  <c r="C20" i="119" s="1"/>
  <c r="D24" i="119" s="1"/>
  <c r="C18" i="118" l="1"/>
  <c r="C20" i="118" s="1"/>
  <c r="D24" i="118" s="1"/>
  <c r="C21" i="117" l="1"/>
  <c r="C18" i="117"/>
  <c r="C20" i="117" s="1"/>
  <c r="C22" i="117" l="1"/>
  <c r="D26" i="117" s="1"/>
  <c r="D20" i="116" l="1"/>
  <c r="D20" i="115" l="1"/>
  <c r="C33" i="114" l="1"/>
  <c r="C29" i="114"/>
  <c r="D34" i="114" s="1"/>
  <c r="C23" i="114"/>
  <c r="C19" i="114"/>
  <c r="D24" i="114" s="1"/>
  <c r="D52" i="114" s="1"/>
  <c r="D49" i="114"/>
  <c r="D41" i="114"/>
  <c r="D20" i="113"/>
  <c r="D25" i="112" l="1"/>
  <c r="C19" i="112"/>
  <c r="C18" i="112"/>
  <c r="D21" i="112" s="1"/>
  <c r="E26" i="112" s="1"/>
  <c r="E27" i="112" s="1"/>
  <c r="E29" i="112" s="1"/>
  <c r="C18" i="111" l="1"/>
  <c r="D24" i="111" s="1"/>
  <c r="D25" i="110" l="1"/>
  <c r="C20" i="109" l="1"/>
  <c r="D14" i="109" s="1"/>
  <c r="D26" i="109" l="1"/>
</calcChain>
</file>

<file path=xl/sharedStrings.xml><?xml version="1.0" encoding="utf-8"?>
<sst xmlns="http://schemas.openxmlformats.org/spreadsheetml/2006/main" count="559" uniqueCount="178">
  <si>
    <t>KOPERASI KARYAWAN BCA "MITRA SEJAHTERA"</t>
  </si>
  <si>
    <t>Total Pengeluaran</t>
  </si>
  <si>
    <t>Pembuat,                                                Pemeriksa,</t>
  </si>
  <si>
    <t>Menyetujui,</t>
  </si>
  <si>
    <r>
      <t>Isparina T</t>
    </r>
    <r>
      <rPr>
        <b/>
        <sz val="12"/>
        <color indexed="8"/>
        <rFont val="Times New Roman"/>
        <family val="1"/>
      </rPr>
      <t xml:space="preserve">                                         </t>
    </r>
    <r>
      <rPr>
        <b/>
        <u/>
        <sz val="12"/>
        <color indexed="8"/>
        <rFont val="Times New Roman"/>
        <family val="1"/>
      </rPr>
      <t>Wiwid Widyawati</t>
    </r>
  </si>
  <si>
    <t>M. Arief Kaprawi</t>
  </si>
  <si>
    <t>Wina Saraswati</t>
  </si>
  <si>
    <t xml:space="preserve">Staf Simpan Pinjam                      Ka. Unit Simpan Pinjam           </t>
  </si>
  <si>
    <t>Ketua Koperasi</t>
  </si>
  <si>
    <t>Bendahara Koperasi</t>
  </si>
  <si>
    <t>1</t>
  </si>
  <si>
    <t>retur</t>
  </si>
  <si>
    <t>debet Januari 2018 (pokok)</t>
  </si>
  <si>
    <t xml:space="preserve">Retur debet angsuran pinjaman dln tgl 15 des 2017 Rp.15,000,000,- </t>
  </si>
  <si>
    <t xml:space="preserve">a/n. Eva Kurnianasari, NIP : 002674 karna ybs minta angsuran 72 bulan </t>
  </si>
  <si>
    <t>bukan 36 bulan</t>
  </si>
  <si>
    <t xml:space="preserve">seharusnya angsuran (pokok)                </t>
  </si>
  <si>
    <t>Transfer AC. 4689999805 a/n EVA KURNIANASARI</t>
  </si>
  <si>
    <t>Surabaya, 01 Februari 2018</t>
  </si>
  <si>
    <t>PENGELUARAN TGL 01 FEBRUARI 2018</t>
  </si>
  <si>
    <t>PENGELUARAN TGL 02 FEBRUARI 2018</t>
  </si>
  <si>
    <t>Surabaya, 02 Februari 2018</t>
  </si>
  <si>
    <t>Retur outstanding pinjaman diluar norm a/n. Tur Indah Yulianti NIP: 899462</t>
  </si>
  <si>
    <t>karena outstanding ybs sisa Rp. 207,300,- tapi terdebet pokoknya</t>
  </si>
  <si>
    <t>Rp. 1,041,700,-</t>
  </si>
  <si>
    <r>
      <t xml:space="preserve">pokok Agustus 2017      </t>
    </r>
    <r>
      <rPr>
        <u/>
        <sz val="12"/>
        <rFont val="Arial"/>
        <family val="2"/>
      </rPr>
      <t>= 1,041,700,-</t>
    </r>
  </si>
  <si>
    <t>outstanding                      = 207,300,-</t>
  </si>
  <si>
    <t>retur                                = ( 834,400,- )</t>
  </si>
  <si>
    <t>Transfer AC. 0881040394 a/n Tur Indah Yulianti</t>
  </si>
  <si>
    <r>
      <t>Isparina T</t>
    </r>
    <r>
      <rPr>
        <b/>
        <sz val="12"/>
        <rFont val="Times New Roman"/>
        <family val="1"/>
      </rPr>
      <t xml:space="preserve">                                         </t>
    </r>
    <r>
      <rPr>
        <b/>
        <u/>
        <sz val="12"/>
        <rFont val="Times New Roman"/>
        <family val="1"/>
      </rPr>
      <t>Wiwid Widyawati</t>
    </r>
  </si>
  <si>
    <t>DP pembayaran Umroh 2018 a/n :</t>
  </si>
  <si>
    <t>1. Ermyn Soesy , NIP: 900265</t>
  </si>
  <si>
    <t>2. Rizaldi Wahyu Utomo (anak Ermyn Soesy)</t>
  </si>
  <si>
    <t>3. Reynaldi Rizky Utomo (anak Ermyn Soesy)</t>
  </si>
  <si>
    <t>Transfer AC. 1400050155556 a/n Salina Wisata (Bank Mandiri)</t>
  </si>
  <si>
    <t>atau</t>
  </si>
  <si>
    <t>Transfer AC. 4290772244 a/n Sarifudin (Direktur Salina Wisata) (Bank BCA)</t>
  </si>
  <si>
    <t>PENGELUARAN TGL 05 FEBRUARI 2018</t>
  </si>
  <si>
    <t>Surabaya, 05 Februari 2018</t>
  </si>
  <si>
    <t>Simpanan anggota</t>
  </si>
  <si>
    <t xml:space="preserve">outstanding pinjaman normatif </t>
  </si>
  <si>
    <t>Bayar saldo simpanan anggota koperasi keluar a/n CITRA ANDRI APSARI, NIP. 060162</t>
  </si>
  <si>
    <t>bunga gagal debet</t>
  </si>
  <si>
    <t>denda gagal debet</t>
  </si>
  <si>
    <t>bunga berjalan pelunasan</t>
  </si>
  <si>
    <t>pendebetan/pelunasan tgl 23 jan 2018</t>
  </si>
  <si>
    <t>pendebetan/pelunasan tgl 02 feb 2018</t>
  </si>
  <si>
    <t>sisa outstanding di koperasi</t>
  </si>
  <si>
    <t>untuk pelunasan pinjaman norm</t>
  </si>
  <si>
    <t>PENGELUARAN TGL 07 FEBRUARI 2018</t>
  </si>
  <si>
    <t>Surabaya, 07 Februari 2018</t>
  </si>
  <si>
    <t>2</t>
  </si>
  <si>
    <t>3</t>
  </si>
  <si>
    <t>Retur Gaji karyawan koperasi karena melahirkan a/n :</t>
  </si>
  <si>
    <t>Retur Gaji Desember 2017 a/n. Rita Andriana, NIP : 261015</t>
  </si>
  <si>
    <t>Retur Gaji Januari 2018 a/n. Rita Andriana, NIP : 261015</t>
  </si>
  <si>
    <t xml:space="preserve">Retur kembali uang hadir </t>
  </si>
  <si>
    <t xml:space="preserve">Retur kembali uang transportasi </t>
  </si>
  <si>
    <t>Retur Gaji Oktober 2015 a/n. Isparina Tri Agustin, NIP : 040310</t>
  </si>
  <si>
    <t>Retur Gaji Nopember 2015 a/n. Isparina Tri Agustin, NIP : 040310</t>
  </si>
  <si>
    <t>Retur Gaji September 2013 a/n. Wiwid Widyawati, NIP : 030305</t>
  </si>
  <si>
    <t>Retur Gaji Oktober 2013 a/n. Wiwid Widyawati, NIP : 030305</t>
  </si>
  <si>
    <t>Retur Gaji April 2014 a/n. Sulis Setiyani, NIP : 010206</t>
  </si>
  <si>
    <t>Retur Gaji Mei 2014 a/n. Sulis Setiyani, NIP : 010206</t>
  </si>
  <si>
    <t>Transfer AC. 0885186641 a/n ISPARINA TRI AGUSTIN</t>
  </si>
  <si>
    <t>Transfer AC. 0885162377 a/n WIWID WIDYAWATI</t>
  </si>
  <si>
    <t>Transfer AC. 6710077540 a/n SULIS SETYANI</t>
  </si>
  <si>
    <t>Transfer AC. 1001170584  a/n Rita Andriana</t>
  </si>
  <si>
    <t>Transfer AC. 0885704129 a/n CATUR GANJAR SAPUTRO</t>
  </si>
  <si>
    <t>Sumbangan Koperasi untuk karyawan menikah a/n. Catur Ganjar S, NIP: 010313</t>
  </si>
  <si>
    <t>PENGELUARAN TGL 09 FEBRUARI 2018</t>
  </si>
  <si>
    <t>Surabaya, 09 Februari 2018</t>
  </si>
  <si>
    <t>Sumbangan Koperasi untuk karyawan melahirkan a/n. Rita Andriana, NIP : 261015</t>
  </si>
  <si>
    <t xml:space="preserve">Pengganti uang cuti 1,5 bulan untuk karyawan melahirkan </t>
  </si>
  <si>
    <t>a/n. Rita Andriana, NIP : 261015</t>
  </si>
  <si>
    <t>Retur outstanding pinjaman diluar norm a/n. Ester Wiwitaningsih NIP: 961300</t>
  </si>
  <si>
    <t>PENGELUARAN TGL 12 FEBRUARI 2018</t>
  </si>
  <si>
    <t xml:space="preserve">Total data debet </t>
  </si>
  <si>
    <t>Total gagal debet</t>
  </si>
  <si>
    <t>Berhasil debet koperasi</t>
  </si>
  <si>
    <t xml:space="preserve">Berhasil debet KP </t>
  </si>
  <si>
    <t>Total berhasilnya</t>
  </si>
  <si>
    <t>Dikurangi total data debet</t>
  </si>
  <si>
    <t>Kelebihan uang ybs</t>
  </si>
  <si>
    <t>Surabaya, 12 Februari 2018</t>
  </si>
  <si>
    <t>Transfer AC. 1011015749 a/n ESTER WIWITAN</t>
  </si>
  <si>
    <t xml:space="preserve"> - Akta Pengakuan Hutang</t>
  </si>
  <si>
    <t xml:space="preserve">Fee Koperasi </t>
  </si>
  <si>
    <t>Bayar Tagihan Notaris a/n. CHRISTIYANI ARI W, NIP: 921366</t>
  </si>
  <si>
    <t>(VIA PINJ RECOV TGL 04 JAN 2018)</t>
  </si>
  <si>
    <t>Transfer AC. 3640020368 a/n Nenden Mulyani, SH. (setoran tunai)</t>
  </si>
  <si>
    <t xml:space="preserve"> - Materai 2 pcs</t>
  </si>
  <si>
    <t>Bayar Tagihan Notaris a/n. Siswoyo, NIP: 920611</t>
  </si>
  <si>
    <t>(tunai ke rek. Kop tgl 23 januari 2018)</t>
  </si>
  <si>
    <t xml:space="preserve">Transfer AC. 3640020368 a/n Nenden Mulyani, SH. </t>
  </si>
  <si>
    <t>Bayar saldo simpanan anggota koperasi keluar a/n Sapta Juliantina, NIP. 874812</t>
  </si>
  <si>
    <t>Transfer AC. 1870300006 a/n Sapta Juliantina</t>
  </si>
  <si>
    <t>PENGELUARAN TGL 13 FEBRUARI 2018</t>
  </si>
  <si>
    <t>Bayar saldo simpanan anggota koperasi keluar a/n Yulia Yuyun, NIP. 980016</t>
  </si>
  <si>
    <t>Transfer AC. 1910275409 a/n YULIA YUYUN</t>
  </si>
  <si>
    <t>Bayar saldo simpanan anggota koperasi keluar a/n Anggraini, NIP. 010315</t>
  </si>
  <si>
    <t>Bayar saldo simpanan anggota koperasi keluar a/n Then Jon Men, NIP. 007632</t>
  </si>
  <si>
    <t>Transfer AC. 0844466788 a/n THEN JON MEN</t>
  </si>
  <si>
    <t>Surabaya, 13 Februari 2018</t>
  </si>
  <si>
    <t>PENGELUARAN TGL 14 FEBRUARI 2018</t>
  </si>
  <si>
    <t>Bayar Tagihan Notaris a/n. Sandy Deborah, NIP: 962795</t>
  </si>
  <si>
    <t>(upload januari 2018 )</t>
  </si>
  <si>
    <t xml:space="preserve"> - Waarmerking</t>
  </si>
  <si>
    <t>Surabaya, 14 Februari 2018</t>
  </si>
  <si>
    <t>PENGELUARAN TGL 15 FEBRUARI 2018</t>
  </si>
  <si>
    <t>Bayar Tagihan Notaris a/n. SUSY YANTI SIMANJUNTAK, NIP: 972264</t>
  </si>
  <si>
    <t xml:space="preserve">(upload januari 2018) </t>
  </si>
  <si>
    <t>Surabaya, 15 Februari 2018</t>
  </si>
  <si>
    <t>Transfer ke supplier</t>
  </si>
  <si>
    <t>1. Sri Sumaji, NIP: 910135</t>
  </si>
  <si>
    <t>Bayar Supp Panci P.Riyadi u/ tagihan Kalung Gimsamyong , a/n :</t>
  </si>
  <si>
    <t xml:space="preserve">    1 buah @ 330,000</t>
  </si>
  <si>
    <t>2. Yohanes Andi S, NIP: 914072</t>
  </si>
  <si>
    <t>3. Yap Tjuan Kin, NIP: 973873</t>
  </si>
  <si>
    <t xml:space="preserve">    2 buah @ 330,000 = 660,000</t>
  </si>
  <si>
    <t>Fee Koperasi 4 buah @ 30.000,-</t>
  </si>
  <si>
    <t>TARIK TUNAI (suplier P.Riyadi ambil tunai krn tdk punya rek.BCA)</t>
  </si>
  <si>
    <t>Transfer AC. 3300525899 a/n Iwan Setya Budi</t>
  </si>
  <si>
    <t>Bayar biaya servis CPU komputer unit deposito mb. Wanda</t>
  </si>
  <si>
    <t>power supply</t>
  </si>
  <si>
    <t>jasa service</t>
  </si>
  <si>
    <r>
      <t>Transfer AC. 4681153530 a/n A</t>
    </r>
    <r>
      <rPr>
        <b/>
        <sz val="11"/>
        <rFont val="Arial"/>
        <family val="2"/>
      </rPr>
      <t>NGGRAINI</t>
    </r>
  </si>
  <si>
    <t>Transfer AC. 2581816857 a/n Alvin Setiawan</t>
  </si>
  <si>
    <t>Bayar Supp HP u/ tagihan :</t>
  </si>
  <si>
    <t>1. Wiwid Widyawati, NIP: 030305  ( 1 HP polytron )</t>
  </si>
  <si>
    <t>Fee Koperasi 10%</t>
  </si>
  <si>
    <t>PENGELUARAN TGL 22 FEBRUARI 2018</t>
  </si>
  <si>
    <t>1. Junaris, NIP: 911098</t>
  </si>
  <si>
    <t>Fee Koperasi 1 buah @ 30.000,-</t>
  </si>
  <si>
    <t>Surabaya, 22 Februari 2018</t>
  </si>
  <si>
    <t>PENGELUARAN TGL 23 FEBRUARI 2018</t>
  </si>
  <si>
    <t xml:space="preserve">Retur debet angsuran pinjaman dln tgl 11 jan 2018 Rp.35,000,000,- </t>
  </si>
  <si>
    <t xml:space="preserve">a/n. Wanda Puspitasari, NIP : 063324  karna ybs minta angsuran 72 bulan </t>
  </si>
  <si>
    <t>Transfer AC. 1880423017 a/n WANDA PUSPITASARI</t>
  </si>
  <si>
    <t>Surabaya, 23 Februari 2018</t>
  </si>
  <si>
    <t>Retur Pokok :</t>
  </si>
  <si>
    <t>Retur Bunga :</t>
  </si>
  <si>
    <t>bukan 36 bulan (rekomendasi ibu wina saraswati pengurus koperasi)</t>
  </si>
  <si>
    <t>pinjaman 20.000.000,- (pot april 3,5jt)</t>
  </si>
  <si>
    <t>Angsuran 15.000.000,- (pot april 2,5jt)</t>
  </si>
  <si>
    <t>Januari 2018</t>
  </si>
  <si>
    <t>Februari 2018</t>
  </si>
  <si>
    <t>debet (pokok)</t>
  </si>
  <si>
    <t xml:space="preserve">bunga cair tgl 11 jan 2018 = 240,000 14 hari </t>
  </si>
  <si>
    <t xml:space="preserve">bunga cair tgl 12 jan 2018 = 180,000 13 hari </t>
  </si>
  <si>
    <t>PENGELUARAN TGL 26 FEBRUARI 2018</t>
  </si>
  <si>
    <t>Surabaya, 26 Februari 2018</t>
  </si>
  <si>
    <t>1. Ken Fitri Niluh W, NIP: 913364</t>
  </si>
  <si>
    <t>2. Yoedy Soeprayogi (suami Ken Fitri Niluh W)</t>
  </si>
  <si>
    <t>Bayar saldo simpanan anggota koperasi keluar a/n M. B. KRISTI RUTYANI, NIP. 960694</t>
  </si>
  <si>
    <t>Transfer AC. 0100907771 a/n M. B. KRISTI RUTYANI</t>
  </si>
  <si>
    <t>PENGELUARAN TGL 27 FEBRUARI 2018</t>
  </si>
  <si>
    <t>Bayar Tagihan Notaris a/n. RIRIS NABABAN, NIP: 914076</t>
  </si>
  <si>
    <t xml:space="preserve">(upload februari 2018) </t>
  </si>
  <si>
    <t>Bayar Tagihan Notaris a/n. EDY SUPRIYANTO, NIP: 914082</t>
  </si>
  <si>
    <t>Bayar Tagihan Notaris a/n. OCTAVIANUS JWS, NIP: 963685</t>
  </si>
  <si>
    <t>4</t>
  </si>
  <si>
    <t>Bayar Tagihan Notaris a/n. DAVID LAMONGI, NIP: 975130</t>
  </si>
  <si>
    <t>Surabaya, 27 Februari 2018</t>
  </si>
  <si>
    <t>Bayar saldo simpanan anggota koperasi keluar a/n RICKY RYANNO PRINS, NIP. 057377</t>
  </si>
  <si>
    <t>Transfer AC. 4295005000 a/n RICKY RYANNO PRINS</t>
  </si>
  <si>
    <t>Bayar saldo simpanan anggota koperasi keluar a/n ANGGINA FITRIA, NIP. 057366</t>
  </si>
  <si>
    <t>Transfer AC. 4299900999 a/n ANGGINA FITRIA</t>
  </si>
  <si>
    <t>Bayar Tagihan Notaris a/n. GIGIH SRI H, NIP: 899886</t>
  </si>
  <si>
    <t xml:space="preserve">(angs 27 februari 2018) </t>
  </si>
  <si>
    <t xml:space="preserve"> - Akta Perjanjian Kredit</t>
  </si>
  <si>
    <t xml:space="preserve"> - Materai 4 pcs</t>
  </si>
  <si>
    <t>Gaji karyawan kopkar PT. BCA Mitra Sejahtera</t>
  </si>
  <si>
    <t>PENGELUARAN TGL 28 FEBRUARI 2018</t>
  </si>
  <si>
    <t xml:space="preserve">Bulan Februari 2018 </t>
  </si>
  <si>
    <t>Surabaya, 28 Februari 2018</t>
  </si>
  <si>
    <t>Bayar iuran BPJS kesehatan bulan Februari 2018</t>
  </si>
  <si>
    <t>Bayar iuran BPJS ketenagakerjaan bulan Februari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</si>
</sst>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indexed="8"/>
      <name val="Times New Roman"/>
      <family val="1"/>
    </font>
    <font>
      <sz val="12"/>
      <color indexed="8"/>
      <name val="Times New Roman"/>
      <family val="1"/>
    </font>
    <font>
      <i/>
      <sz val="16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b/>
      <u/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u/>
      <sz val="12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b/>
      <u/>
      <sz val="12"/>
      <name val="Times New Roman"/>
      <family val="1"/>
    </font>
    <font>
      <b/>
      <sz val="11"/>
      <name val="Arial"/>
      <family val="2"/>
    </font>
    <font>
      <b/>
      <u/>
      <sz val="12"/>
      <name val="Arial"/>
      <family val="2"/>
    </font>
    <font>
      <sz val="12"/>
      <color indexed="8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3"/>
      </top>
      <bottom/>
      <diagonal/>
    </border>
    <border>
      <left/>
      <right/>
      <top style="thin">
        <color theme="3"/>
      </top>
      <bottom style="double">
        <color theme="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Border="1"/>
    <xf numFmtId="0" fontId="3" fillId="0" borderId="0" xfId="0" applyFont="1" applyFill="1" applyBorder="1"/>
    <xf numFmtId="41" fontId="3" fillId="0" borderId="0" xfId="1" applyNumberFormat="1" applyFont="1" applyFill="1" applyBorder="1"/>
    <xf numFmtId="0" fontId="5" fillId="0" borderId="1" xfId="0" applyFont="1" applyFill="1" applyBorder="1"/>
    <xf numFmtId="0" fontId="3" fillId="0" borderId="1" xfId="0" applyFont="1" applyFill="1" applyBorder="1"/>
    <xf numFmtId="43" fontId="6" fillId="0" borderId="1" xfId="1" applyFont="1" applyFill="1" applyBorder="1"/>
    <xf numFmtId="0" fontId="7" fillId="0" borderId="0" xfId="0" applyFont="1" applyFill="1" applyBorder="1"/>
    <xf numFmtId="41" fontId="8" fillId="0" borderId="0" xfId="0" applyNumberFormat="1" applyFont="1"/>
    <xf numFmtId="0" fontId="9" fillId="0" borderId="0" xfId="0" applyFont="1" applyFill="1" applyBorder="1"/>
    <xf numFmtId="164" fontId="6" fillId="0" borderId="3" xfId="0" applyNumberFormat="1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43" fontId="3" fillId="0" borderId="0" xfId="1" applyFont="1" applyFill="1"/>
    <xf numFmtId="43" fontId="3" fillId="0" borderId="0" xfId="1" applyFont="1" applyFill="1" applyBorder="1"/>
    <xf numFmtId="43" fontId="3" fillId="0" borderId="1" xfId="1" applyFont="1" applyFill="1" applyBorder="1"/>
    <xf numFmtId="43" fontId="12" fillId="0" borderId="0" xfId="1" applyFont="1"/>
    <xf numFmtId="41" fontId="8" fillId="0" borderId="0" xfId="1" applyNumberFormat="1" applyFont="1"/>
    <xf numFmtId="43" fontId="6" fillId="0" borderId="3" xfId="1" applyFont="1" applyFill="1" applyBorder="1"/>
    <xf numFmtId="43" fontId="8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11" fillId="0" borderId="0" xfId="0" quotePrefix="1" applyNumberFormat="1" applyFont="1"/>
    <xf numFmtId="41" fontId="8" fillId="0" borderId="2" xfId="1" applyNumberFormat="1" applyFont="1" applyBorder="1"/>
    <xf numFmtId="41" fontId="0" fillId="0" borderId="0" xfId="1" applyNumberFormat="1" applyFont="1"/>
    <xf numFmtId="0" fontId="3" fillId="0" borderId="0" xfId="0" applyFont="1" applyFill="1" applyAlignment="1">
      <alignment horizontal="center"/>
    </xf>
    <xf numFmtId="41" fontId="8" fillId="0" borderId="0" xfId="1" applyNumberFormat="1" applyFont="1" applyBorder="1"/>
    <xf numFmtId="41" fontId="8" fillId="0" borderId="0" xfId="0" applyNumberFormat="1" applyFont="1" applyBorder="1"/>
    <xf numFmtId="0" fontId="0" fillId="0" borderId="0" xfId="0" applyBorder="1"/>
    <xf numFmtId="0" fontId="13" fillId="0" borderId="0" xfId="0" quotePrefix="1" applyFont="1" applyFill="1" applyBorder="1"/>
    <xf numFmtId="41" fontId="14" fillId="0" borderId="0" xfId="2" applyFont="1"/>
    <xf numFmtId="0" fontId="13" fillId="0" borderId="0" xfId="0" quotePrefix="1" applyFont="1" applyFill="1"/>
    <xf numFmtId="41" fontId="14" fillId="0" borderId="0" xfId="2" applyFont="1" applyBorder="1"/>
    <xf numFmtId="0" fontId="11" fillId="0" borderId="0" xfId="0" quotePrefix="1" applyNumberFormat="1" applyFont="1"/>
    <xf numFmtId="0" fontId="16" fillId="0" borderId="0" xfId="0" applyFont="1"/>
    <xf numFmtId="41" fontId="16" fillId="0" borderId="0" xfId="0" applyNumberFormat="1" applyFont="1"/>
    <xf numFmtId="0" fontId="16" fillId="0" borderId="0" xfId="0" applyFont="1" applyFill="1"/>
    <xf numFmtId="0" fontId="17" fillId="0" borderId="0" xfId="0" applyFont="1" applyFill="1"/>
    <xf numFmtId="0" fontId="8" fillId="0" borderId="0" xfId="0" applyFont="1" applyFill="1"/>
    <xf numFmtId="41" fontId="8" fillId="0" borderId="0" xfId="1" applyNumberFormat="1" applyFont="1" applyFill="1"/>
    <xf numFmtId="0" fontId="18" fillId="0" borderId="0" xfId="0" applyFont="1" applyFill="1"/>
    <xf numFmtId="0" fontId="19" fillId="0" borderId="0" xfId="0" applyFont="1" applyFill="1" applyBorder="1"/>
    <xf numFmtId="0" fontId="8" fillId="0" borderId="0" xfId="0" applyFont="1" applyFill="1" applyBorder="1"/>
    <xf numFmtId="41" fontId="8" fillId="0" borderId="0" xfId="1" applyNumberFormat="1" applyFont="1" applyFill="1" applyBorder="1"/>
    <xf numFmtId="0" fontId="19" fillId="0" borderId="4" xfId="0" applyFont="1" applyFill="1" applyBorder="1"/>
    <xf numFmtId="0" fontId="8" fillId="0" borderId="4" xfId="0" applyFont="1" applyFill="1" applyBorder="1"/>
    <xf numFmtId="41" fontId="8" fillId="0" borderId="4" xfId="1" applyNumberFormat="1" applyFont="1" applyFill="1" applyBorder="1"/>
    <xf numFmtId="43" fontId="12" fillId="0" borderId="4" xfId="1" applyFont="1" applyFill="1" applyBorder="1"/>
    <xf numFmtId="41" fontId="0" fillId="0" borderId="0" xfId="2" applyFont="1" applyBorder="1"/>
    <xf numFmtId="41" fontId="11" fillId="0" borderId="0" xfId="2" applyFont="1" applyBorder="1"/>
    <xf numFmtId="41" fontId="11" fillId="0" borderId="2" xfId="2" applyFont="1" applyBorder="1"/>
    <xf numFmtId="41" fontId="12" fillId="0" borderId="5" xfId="1" applyNumberFormat="1" applyFont="1" applyFill="1" applyBorder="1"/>
    <xf numFmtId="164" fontId="12" fillId="0" borderId="5" xfId="0" applyNumberFormat="1" applyFont="1" applyFill="1" applyBorder="1"/>
    <xf numFmtId="0" fontId="8" fillId="0" borderId="0" xfId="0" applyFont="1" applyFill="1" applyAlignment="1">
      <alignment horizontal="center"/>
    </xf>
    <xf numFmtId="41" fontId="8" fillId="0" borderId="0" xfId="0" applyNumberFormat="1" applyFont="1" applyFill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41" fontId="20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41" fontId="19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41" fontId="0" fillId="0" borderId="0" xfId="0" applyNumberFormat="1"/>
    <xf numFmtId="41" fontId="3" fillId="0" borderId="0" xfId="1" applyNumberFormat="1" applyFont="1" applyFill="1"/>
    <xf numFmtId="41" fontId="3" fillId="0" borderId="1" xfId="1" applyNumberFormat="1" applyFont="1" applyFill="1" applyBorder="1"/>
    <xf numFmtId="41" fontId="6" fillId="0" borderId="3" xfId="1" applyNumberFormat="1" applyFont="1" applyFill="1" applyBorder="1"/>
    <xf numFmtId="41" fontId="3" fillId="0" borderId="0" xfId="0" applyNumberFormat="1" applyFont="1" applyFill="1"/>
    <xf numFmtId="41" fontId="10" fillId="0" borderId="0" xfId="0" applyNumberFormat="1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41" fontId="8" fillId="0" borderId="2" xfId="0" applyNumberFormat="1" applyFont="1" applyBorder="1"/>
    <xf numFmtId="0" fontId="3" fillId="0" borderId="2" xfId="0" applyFont="1" applyFill="1" applyBorder="1"/>
    <xf numFmtId="41" fontId="14" fillId="0" borderId="2" xfId="0" applyNumberFormat="1" applyFont="1" applyBorder="1"/>
    <xf numFmtId="41" fontId="0" fillId="0" borderId="3" xfId="0" applyNumberFormat="1" applyBorder="1"/>
    <xf numFmtId="0" fontId="3" fillId="0" borderId="0" xfId="0" applyFont="1" applyFill="1" applyAlignment="1">
      <alignment horizontal="center"/>
    </xf>
    <xf numFmtId="43" fontId="8" fillId="0" borderId="0" xfId="1" applyFont="1"/>
    <xf numFmtId="43" fontId="6" fillId="0" borderId="0" xfId="1" applyFont="1" applyFill="1" applyBorder="1"/>
    <xf numFmtId="41" fontId="14" fillId="0" borderId="2" xfId="2" applyFont="1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1" fontId="12" fillId="0" borderId="0" xfId="1" applyNumberFormat="1" applyFont="1" applyBorder="1"/>
    <xf numFmtId="0" fontId="3" fillId="0" borderId="0" xfId="0" applyFont="1" applyFill="1" applyAlignment="1">
      <alignment horizontal="center"/>
    </xf>
    <xf numFmtId="0" fontId="11" fillId="0" borderId="0" xfId="0" quotePrefix="1" applyNumberFormat="1" applyFont="1" applyBorder="1"/>
    <xf numFmtId="41" fontId="8" fillId="0" borderId="0" xfId="2" applyFont="1"/>
    <xf numFmtId="41" fontId="8" fillId="0" borderId="2" xfId="2" applyFont="1" applyBorder="1"/>
    <xf numFmtId="41" fontId="3" fillId="0" borderId="2" xfId="2" applyFont="1" applyFill="1" applyBorder="1"/>
    <xf numFmtId="41" fontId="3" fillId="0" borderId="0" xfId="2" applyFont="1" applyFill="1" applyBorder="1"/>
    <xf numFmtId="0" fontId="8" fillId="0" borderId="0" xfId="0" applyFont="1" applyFill="1" applyBorder="1" applyAlignment="1">
      <alignment horizontal="center"/>
    </xf>
    <xf numFmtId="41" fontId="12" fillId="0" borderId="0" xfId="1" applyNumberFormat="1" applyFont="1" applyFill="1" applyBorder="1"/>
    <xf numFmtId="41" fontId="8" fillId="0" borderId="0" xfId="0" applyNumberFormat="1" applyFont="1" applyFill="1" applyBorder="1"/>
    <xf numFmtId="0" fontId="16" fillId="0" borderId="0" xfId="0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1" fontId="8" fillId="0" borderId="0" xfId="2" applyFont="1" applyFill="1"/>
    <xf numFmtId="41" fontId="8" fillId="0" borderId="2" xfId="2" applyFont="1" applyFill="1" applyBorder="1"/>
    <xf numFmtId="41" fontId="14" fillId="0" borderId="0" xfId="2" applyFont="1" applyFill="1"/>
    <xf numFmtId="0" fontId="11" fillId="0" borderId="0" xfId="0" quotePrefix="1" applyNumberFormat="1" applyFont="1" applyFill="1" applyBorder="1"/>
    <xf numFmtId="41" fontId="14" fillId="0" borderId="0" xfId="2" applyFont="1" applyFill="1" applyBorder="1"/>
    <xf numFmtId="41" fontId="12" fillId="0" borderId="0" xfId="1" applyNumberFormat="1" applyFont="1" applyFill="1"/>
    <xf numFmtId="41" fontId="8" fillId="0" borderId="2" xfId="1" applyNumberFormat="1" applyFont="1" applyFill="1" applyBorder="1"/>
    <xf numFmtId="41" fontId="8" fillId="0" borderId="2" xfId="0" applyNumberFormat="1" applyFont="1" applyFill="1" applyBorder="1"/>
    <xf numFmtId="41" fontId="8" fillId="0" borderId="4" xfId="0" applyNumberFormat="1" applyFont="1" applyBorder="1"/>
    <xf numFmtId="41" fontId="16" fillId="0" borderId="0" xfId="0" applyNumberFormat="1" applyFont="1" applyFill="1"/>
    <xf numFmtId="0" fontId="19" fillId="0" borderId="1" xfId="0" applyFont="1" applyFill="1" applyBorder="1"/>
    <xf numFmtId="0" fontId="8" fillId="0" borderId="1" xfId="0" applyFont="1" applyFill="1" applyBorder="1"/>
    <xf numFmtId="41" fontId="8" fillId="0" borderId="1" xfId="1" applyNumberFormat="1" applyFont="1" applyFill="1" applyBorder="1"/>
    <xf numFmtId="43" fontId="12" fillId="0" borderId="1" xfId="1" applyFont="1" applyFill="1" applyBorder="1"/>
    <xf numFmtId="43" fontId="12" fillId="0" borderId="0" xfId="1" applyFont="1" applyFill="1"/>
    <xf numFmtId="41" fontId="12" fillId="0" borderId="3" xfId="1" applyNumberFormat="1" applyFont="1" applyFill="1" applyBorder="1"/>
    <xf numFmtId="164" fontId="12" fillId="0" borderId="3" xfId="0" applyNumberFormat="1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5" fillId="0" borderId="0" xfId="0" applyFont="1" applyFill="1" applyBorder="1"/>
    <xf numFmtId="17" fontId="22" fillId="0" borderId="0" xfId="0" quotePrefix="1" applyNumberFormat="1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3" fillId="0" borderId="0" xfId="0" applyFont="1" applyFill="1"/>
    <xf numFmtId="0" fontId="24" fillId="0" borderId="0" xfId="0" applyFont="1"/>
    <xf numFmtId="0" fontId="3" fillId="0" borderId="0" xfId="0" applyNumberFormat="1" applyFont="1" applyFill="1" applyBorder="1"/>
    <xf numFmtId="41" fontId="6" fillId="0" borderId="0" xfId="1" applyNumberFormat="1" applyFont="1" applyFill="1" applyBorder="1"/>
    <xf numFmtId="0" fontId="6" fillId="0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2" fillId="0" borderId="3" xfId="0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F37"/>
  <sheetViews>
    <sheetView workbookViewId="0">
      <selection sqref="A1:XFD1048576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19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3" customFormat="1" ht="15.75" x14ac:dyDescent="0.25">
      <c r="A14" s="28" t="s">
        <v>10</v>
      </c>
      <c r="B14" s="11" t="s">
        <v>13</v>
      </c>
      <c r="C14" s="20"/>
      <c r="D14" s="7">
        <f>C20</f>
        <v>208500</v>
      </c>
    </row>
    <row r="15" spans="1:4" s="3" customFormat="1" ht="15.75" x14ac:dyDescent="0.25">
      <c r="A15" s="28"/>
      <c r="B15" s="11" t="s">
        <v>14</v>
      </c>
      <c r="C15" s="20"/>
      <c r="D15" s="7"/>
    </row>
    <row r="16" spans="1:4" s="3" customFormat="1" ht="15.75" x14ac:dyDescent="0.25">
      <c r="A16" s="28"/>
      <c r="B16" s="11" t="s">
        <v>15</v>
      </c>
      <c r="C16" s="20"/>
      <c r="D16" s="7"/>
    </row>
    <row r="17" spans="1:6" s="3" customFormat="1" ht="15.75" x14ac:dyDescent="0.25">
      <c r="A17" s="28"/>
      <c r="B17" s="11"/>
      <c r="C17" s="20"/>
      <c r="D17" s="7"/>
    </row>
    <row r="18" spans="1:6" s="3" customFormat="1" ht="15.75" x14ac:dyDescent="0.25">
      <c r="A18" s="6"/>
      <c r="B18" s="11" t="s">
        <v>12</v>
      </c>
      <c r="C18" s="7">
        <v>417000</v>
      </c>
      <c r="D18" s="20"/>
    </row>
    <row r="19" spans="1:6" s="3" customFormat="1" ht="15.75" x14ac:dyDescent="0.25">
      <c r="A19" s="6"/>
      <c r="B19" s="11" t="s">
        <v>16</v>
      </c>
      <c r="C19" s="29">
        <v>208500</v>
      </c>
      <c r="D19" s="12"/>
    </row>
    <row r="20" spans="1:6" s="3" customFormat="1" ht="15.75" x14ac:dyDescent="0.25">
      <c r="A20" s="6"/>
      <c r="B20" s="11" t="s">
        <v>11</v>
      </c>
      <c r="C20" s="23">
        <f>C18-C19</f>
        <v>208500</v>
      </c>
      <c r="D20" s="12"/>
    </row>
    <row r="21" spans="1:6" s="3" customFormat="1" ht="15.75" x14ac:dyDescent="0.25">
      <c r="A21" s="6"/>
      <c r="B21" s="11"/>
      <c r="C21" s="23"/>
      <c r="D21" s="12"/>
    </row>
    <row r="22" spans="1:6" ht="15.75" x14ac:dyDescent="0.25">
      <c r="A22" s="28"/>
      <c r="B22" s="13" t="s">
        <v>17</v>
      </c>
      <c r="C22" s="12"/>
      <c r="D22" s="30"/>
      <c r="E22" s="3"/>
      <c r="F22" s="3"/>
    </row>
    <row r="23" spans="1:6" ht="15.75" x14ac:dyDescent="0.25">
      <c r="A23" s="28"/>
      <c r="B23" s="13"/>
      <c r="C23" s="12"/>
      <c r="D23" s="30"/>
      <c r="E23" s="3"/>
      <c r="F23" s="3"/>
    </row>
    <row r="24" spans="1:6" ht="15.75" x14ac:dyDescent="0.25">
      <c r="A24" s="28"/>
      <c r="B24" s="13"/>
      <c r="C24" s="12"/>
      <c r="D24" s="30"/>
      <c r="E24" s="3"/>
      <c r="F24" s="3"/>
    </row>
    <row r="25" spans="1:6" s="3" customFormat="1" ht="15.75" x14ac:dyDescent="0.25">
      <c r="A25" s="26"/>
      <c r="B25" s="13"/>
      <c r="C25" s="22"/>
      <c r="D25" s="25"/>
    </row>
    <row r="26" spans="1:6" s="3" customFormat="1" ht="16.5" thickBot="1" x14ac:dyDescent="0.3">
      <c r="A26" s="132" t="s">
        <v>1</v>
      </c>
      <c r="B26" s="132"/>
      <c r="C26" s="24"/>
      <c r="D26" s="14">
        <f>SUM(D13:D25)</f>
        <v>208500</v>
      </c>
    </row>
    <row r="27" spans="1:6" s="3" customFormat="1" ht="16.5" thickTop="1" x14ac:dyDescent="0.25">
      <c r="C27" s="19"/>
    </row>
    <row r="28" spans="1:6" s="6" customFormat="1" ht="15.75" x14ac:dyDescent="0.25">
      <c r="C28" s="20"/>
    </row>
    <row r="29" spans="1:6" s="3" customFormat="1" ht="15.75" x14ac:dyDescent="0.25">
      <c r="A29" s="3" t="s">
        <v>18</v>
      </c>
      <c r="C29" s="19"/>
    </row>
    <row r="30" spans="1:6" s="3" customFormat="1" ht="15.75" x14ac:dyDescent="0.25">
      <c r="A30" s="3" t="s">
        <v>2</v>
      </c>
      <c r="B30" s="26"/>
      <c r="C30" s="133" t="s">
        <v>3</v>
      </c>
      <c r="D30" s="133"/>
    </row>
    <row r="31" spans="1:6" s="3" customFormat="1" ht="15.75" x14ac:dyDescent="0.25"/>
    <row r="32" spans="1:6" s="3" customFormat="1" ht="15.75" x14ac:dyDescent="0.25"/>
    <row r="33" spans="1:4" s="3" customFormat="1" ht="15.75" x14ac:dyDescent="0.25"/>
    <row r="34" spans="1:4" s="3" customFormat="1" ht="15.75" x14ac:dyDescent="0.25"/>
    <row r="35" spans="1:4" s="3" customFormat="1" ht="15.75" x14ac:dyDescent="0.25"/>
    <row r="36" spans="1:4" s="3" customFormat="1" ht="15.75" x14ac:dyDescent="0.25">
      <c r="A36" s="15" t="s">
        <v>4</v>
      </c>
      <c r="B36" s="16"/>
      <c r="C36" s="16" t="s">
        <v>5</v>
      </c>
      <c r="D36" s="16" t="s">
        <v>6</v>
      </c>
    </row>
    <row r="37" spans="1:4" s="3" customFormat="1" ht="15.75" x14ac:dyDescent="0.25">
      <c r="A37" s="17" t="s">
        <v>7</v>
      </c>
      <c r="B37" s="18"/>
      <c r="C37" s="18" t="s">
        <v>8</v>
      </c>
      <c r="D37" s="18" t="s">
        <v>9</v>
      </c>
    </row>
  </sheetData>
  <mergeCells count="2">
    <mergeCell ref="A26:B26"/>
    <mergeCell ref="C30:D30"/>
  </mergeCells>
  <pageMargins left="0.70866141732283472" right="0.70866141732283472" top="0.74803149606299213" bottom="0.74803149606299213" header="0.31496062992125984" footer="0.31496062992125984"/>
  <pageSetup scale="77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5"/>
  <sheetViews>
    <sheetView workbookViewId="0">
      <selection activeCell="I11" sqref="I11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76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40" customFormat="1" ht="15.75" x14ac:dyDescent="0.25">
      <c r="A14" s="35" t="s">
        <v>10</v>
      </c>
      <c r="B14" s="11" t="s">
        <v>88</v>
      </c>
      <c r="C14" s="88"/>
      <c r="D14" s="12"/>
    </row>
    <row r="15" spans="1:4" s="40" customFormat="1" ht="15.75" x14ac:dyDescent="0.25">
      <c r="A15" s="35"/>
      <c r="B15" s="11" t="s">
        <v>89</v>
      </c>
      <c r="C15" s="88"/>
      <c r="D15" s="12"/>
    </row>
    <row r="16" spans="1:4" s="40" customFormat="1" ht="15.75" x14ac:dyDescent="0.25">
      <c r="A16" s="37"/>
      <c r="B16" s="11" t="s">
        <v>86</v>
      </c>
      <c r="C16" s="88">
        <v>500000</v>
      </c>
      <c r="D16" s="12"/>
    </row>
    <row r="17" spans="1:7" s="40" customFormat="1" ht="15.75" x14ac:dyDescent="0.25">
      <c r="B17" s="11" t="s">
        <v>91</v>
      </c>
      <c r="C17" s="89">
        <v>14000</v>
      </c>
      <c r="D17" s="12"/>
    </row>
    <row r="18" spans="1:7" ht="15.75" x14ac:dyDescent="0.25">
      <c r="B18" s="11"/>
      <c r="C18" s="36">
        <f>SUM(C16:C17)</f>
        <v>514000</v>
      </c>
      <c r="D18" s="12"/>
    </row>
    <row r="19" spans="1:7" ht="15.75" x14ac:dyDescent="0.25">
      <c r="B19" s="11" t="s">
        <v>87</v>
      </c>
      <c r="C19" s="90">
        <v>50000</v>
      </c>
      <c r="D19" s="12"/>
      <c r="G19" s="11"/>
    </row>
    <row r="20" spans="1:7" ht="15.75" x14ac:dyDescent="0.25">
      <c r="B20" s="11"/>
      <c r="C20" s="91">
        <f>C18-C19</f>
        <v>464000</v>
      </c>
      <c r="D20" s="12"/>
    </row>
    <row r="21" spans="1:7" s="95" customFormat="1" ht="15.75" x14ac:dyDescent="0.25">
      <c r="A21" s="92"/>
      <c r="B21" s="13" t="s">
        <v>90</v>
      </c>
      <c r="C21" s="93"/>
      <c r="D21" s="94"/>
    </row>
    <row r="22" spans="1:7" s="6" customFormat="1" ht="15.75" x14ac:dyDescent="0.25">
      <c r="A22" s="87"/>
      <c r="B22" s="11"/>
      <c r="C22" s="38"/>
      <c r="D22" s="33"/>
    </row>
    <row r="23" spans="1:7" s="3" customFormat="1" ht="15.75" x14ac:dyDescent="0.25">
      <c r="A23" s="86"/>
      <c r="B23"/>
      <c r="C23" s="22"/>
      <c r="D23" s="25"/>
    </row>
    <row r="24" spans="1:7" s="3" customFormat="1" ht="16.5" thickBot="1" x14ac:dyDescent="0.3">
      <c r="A24" s="132" t="s">
        <v>1</v>
      </c>
      <c r="B24" s="132"/>
      <c r="C24" s="24"/>
      <c r="D24" s="14">
        <f>C20</f>
        <v>464000</v>
      </c>
    </row>
    <row r="25" spans="1:7" s="3" customFormat="1" ht="16.5" thickTop="1" x14ac:dyDescent="0.25">
      <c r="C25" s="19"/>
    </row>
    <row r="26" spans="1:7" s="6" customFormat="1" ht="15.75" x14ac:dyDescent="0.25">
      <c r="C26" s="20"/>
    </row>
    <row r="27" spans="1:7" s="3" customFormat="1" ht="15.75" x14ac:dyDescent="0.25">
      <c r="A27" s="3" t="s">
        <v>84</v>
      </c>
      <c r="C27" s="19"/>
    </row>
    <row r="28" spans="1:7" s="3" customFormat="1" ht="15.75" x14ac:dyDescent="0.25">
      <c r="A28" s="3" t="s">
        <v>2</v>
      </c>
      <c r="B28" s="86"/>
      <c r="C28" s="133" t="s">
        <v>3</v>
      </c>
      <c r="D28" s="133"/>
    </row>
    <row r="29" spans="1:7" s="3" customFormat="1" ht="15.75" x14ac:dyDescent="0.25"/>
    <row r="30" spans="1:7" s="3" customFormat="1" ht="15.75" x14ac:dyDescent="0.25"/>
    <row r="31" spans="1:7" s="3" customFormat="1" ht="15.75" x14ac:dyDescent="0.25"/>
    <row r="32" spans="1:7" s="3" customFormat="1" ht="15.75" x14ac:dyDescent="0.25"/>
    <row r="33" spans="1:4" s="3" customFormat="1" ht="15.75" x14ac:dyDescent="0.25"/>
    <row r="34" spans="1:4" s="3" customFormat="1" ht="15.75" x14ac:dyDescent="0.25">
      <c r="A34" s="15" t="s">
        <v>4</v>
      </c>
      <c r="B34" s="16"/>
      <c r="C34" s="16" t="s">
        <v>5</v>
      </c>
      <c r="D34" s="16" t="s">
        <v>6</v>
      </c>
    </row>
    <row r="35" spans="1:4" s="3" customFormat="1" ht="15.75" x14ac:dyDescent="0.25">
      <c r="A35" s="17" t="s">
        <v>7</v>
      </c>
      <c r="B35" s="18"/>
      <c r="C35" s="18" t="s">
        <v>8</v>
      </c>
      <c r="D35" s="18" t="s">
        <v>9</v>
      </c>
    </row>
  </sheetData>
  <mergeCells count="2">
    <mergeCell ref="A24:B24"/>
    <mergeCell ref="C28:D28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35"/>
  <sheetViews>
    <sheetView workbookViewId="0">
      <selection activeCell="A14" sqref="A14:XFD21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76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40" customFormat="1" ht="15.75" x14ac:dyDescent="0.25">
      <c r="A14" s="35" t="s">
        <v>10</v>
      </c>
      <c r="B14" s="11" t="s">
        <v>92</v>
      </c>
      <c r="C14" s="88"/>
      <c r="D14" s="12"/>
    </row>
    <row r="15" spans="1:4" s="40" customFormat="1" ht="15.75" x14ac:dyDescent="0.25">
      <c r="A15" s="35"/>
      <c r="B15" s="11" t="s">
        <v>93</v>
      </c>
      <c r="C15" s="88"/>
      <c r="D15" s="12"/>
    </row>
    <row r="16" spans="1:4" s="40" customFormat="1" ht="15.75" x14ac:dyDescent="0.25">
      <c r="A16" s="37"/>
      <c r="B16" s="11" t="s">
        <v>86</v>
      </c>
      <c r="C16" s="88">
        <v>500000</v>
      </c>
      <c r="D16" s="12"/>
    </row>
    <row r="17" spans="1:7" s="40" customFormat="1" ht="15.75" x14ac:dyDescent="0.25">
      <c r="B17" s="11" t="s">
        <v>91</v>
      </c>
      <c r="C17" s="89">
        <v>14000</v>
      </c>
      <c r="D17" s="12"/>
    </row>
    <row r="18" spans="1:7" ht="15.75" x14ac:dyDescent="0.25">
      <c r="B18" s="11"/>
      <c r="C18" s="36">
        <f>SUM(C16:C17)</f>
        <v>514000</v>
      </c>
      <c r="D18" s="12"/>
    </row>
    <row r="19" spans="1:7" ht="15.75" x14ac:dyDescent="0.25">
      <c r="B19" s="11" t="s">
        <v>87</v>
      </c>
      <c r="C19" s="90">
        <v>50000</v>
      </c>
      <c r="D19" s="12"/>
      <c r="G19" s="11"/>
    </row>
    <row r="20" spans="1:7" ht="15.75" x14ac:dyDescent="0.25">
      <c r="B20" s="11"/>
      <c r="C20" s="91">
        <f>C18-C19</f>
        <v>464000</v>
      </c>
      <c r="D20" s="12"/>
    </row>
    <row r="21" spans="1:7" s="95" customFormat="1" ht="15.75" x14ac:dyDescent="0.25">
      <c r="A21" s="92"/>
      <c r="B21" s="13" t="s">
        <v>94</v>
      </c>
      <c r="C21" s="93"/>
      <c r="D21" s="94"/>
    </row>
    <row r="22" spans="1:7" s="6" customFormat="1" ht="15.75" x14ac:dyDescent="0.25">
      <c r="A22" s="87"/>
      <c r="B22" s="11"/>
      <c r="C22" s="38"/>
      <c r="D22" s="33"/>
    </row>
    <row r="23" spans="1:7" s="3" customFormat="1" ht="15.75" x14ac:dyDescent="0.25">
      <c r="A23" s="96"/>
      <c r="B23"/>
      <c r="C23" s="22"/>
      <c r="D23" s="25"/>
    </row>
    <row r="24" spans="1:7" s="3" customFormat="1" ht="16.5" thickBot="1" x14ac:dyDescent="0.3">
      <c r="A24" s="132" t="s">
        <v>1</v>
      </c>
      <c r="B24" s="132"/>
      <c r="C24" s="24"/>
      <c r="D24" s="14">
        <f>C20</f>
        <v>464000</v>
      </c>
    </row>
    <row r="25" spans="1:7" s="3" customFormat="1" ht="16.5" thickTop="1" x14ac:dyDescent="0.25">
      <c r="C25" s="19"/>
    </row>
    <row r="26" spans="1:7" s="6" customFormat="1" ht="15.75" x14ac:dyDescent="0.25">
      <c r="C26" s="20"/>
    </row>
    <row r="27" spans="1:7" s="3" customFormat="1" ht="15.75" x14ac:dyDescent="0.25">
      <c r="A27" s="3" t="s">
        <v>84</v>
      </c>
      <c r="C27" s="19"/>
    </row>
    <row r="28" spans="1:7" s="3" customFormat="1" ht="15.75" x14ac:dyDescent="0.25">
      <c r="A28" s="3" t="s">
        <v>2</v>
      </c>
      <c r="B28" s="96"/>
      <c r="C28" s="133" t="s">
        <v>3</v>
      </c>
      <c r="D28" s="133"/>
    </row>
    <row r="29" spans="1:7" s="3" customFormat="1" ht="15.75" x14ac:dyDescent="0.25"/>
    <row r="30" spans="1:7" s="3" customFormat="1" ht="15.75" x14ac:dyDescent="0.25"/>
    <row r="31" spans="1:7" s="3" customFormat="1" ht="15.75" x14ac:dyDescent="0.25"/>
    <row r="32" spans="1:7" s="3" customFormat="1" ht="15.75" x14ac:dyDescent="0.25"/>
    <row r="33" spans="1:4" s="3" customFormat="1" ht="15.75" x14ac:dyDescent="0.25"/>
    <row r="34" spans="1:4" s="3" customFormat="1" ht="15.75" x14ac:dyDescent="0.25">
      <c r="A34" s="15" t="s">
        <v>4</v>
      </c>
      <c r="B34" s="16"/>
      <c r="C34" s="16" t="s">
        <v>5</v>
      </c>
      <c r="D34" s="16" t="s">
        <v>6</v>
      </c>
    </row>
    <row r="35" spans="1:4" s="3" customFormat="1" ht="15.75" x14ac:dyDescent="0.25">
      <c r="A35" s="17" t="s">
        <v>7</v>
      </c>
      <c r="B35" s="18"/>
      <c r="C35" s="18" t="s">
        <v>8</v>
      </c>
      <c r="D35" s="18" t="s">
        <v>9</v>
      </c>
    </row>
  </sheetData>
  <mergeCells count="2">
    <mergeCell ref="A24:B24"/>
    <mergeCell ref="C28:D2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workbookViewId="0">
      <selection sqref="A1:XFD1048576"/>
    </sheetView>
  </sheetViews>
  <sheetFormatPr defaultRowHeight="15" x14ac:dyDescent="0.25"/>
  <cols>
    <col min="1" max="1" width="3" customWidth="1"/>
    <col min="2" max="2" width="66.28515625" customWidth="1"/>
    <col min="3" max="3" width="18.140625" style="68" bestFit="1" customWidth="1"/>
    <col min="4" max="4" width="21" bestFit="1" customWidth="1"/>
  </cols>
  <sheetData>
    <row r="2" spans="1:6" x14ac:dyDescent="0.25">
      <c r="D2" s="1"/>
    </row>
    <row r="9" spans="1:6" ht="20.25" x14ac:dyDescent="0.3">
      <c r="A9" s="2" t="s">
        <v>0</v>
      </c>
      <c r="B9" s="3"/>
      <c r="C9" s="69"/>
      <c r="D9" s="3"/>
      <c r="E9" s="3"/>
      <c r="F9" s="3"/>
    </row>
    <row r="10" spans="1:6" ht="20.25" x14ac:dyDescent="0.3">
      <c r="A10" s="4" t="s">
        <v>76</v>
      </c>
      <c r="B10" s="3"/>
      <c r="C10" s="69"/>
      <c r="D10" s="3"/>
      <c r="E10" s="3"/>
      <c r="F10" s="3"/>
    </row>
    <row r="11" spans="1:6" ht="15.75" x14ac:dyDescent="0.25">
      <c r="A11" s="5"/>
      <c r="B11" s="6"/>
      <c r="C11" s="7"/>
      <c r="D11" s="6"/>
      <c r="E11" s="3"/>
      <c r="F11" s="3"/>
    </row>
    <row r="12" spans="1:6" ht="15.75" x14ac:dyDescent="0.25">
      <c r="A12" s="8"/>
      <c r="B12" s="9"/>
      <c r="C12" s="70"/>
      <c r="D12" s="10"/>
      <c r="E12" s="3"/>
      <c r="F12" s="3"/>
    </row>
    <row r="13" spans="1:6" ht="15.75" x14ac:dyDescent="0.25">
      <c r="A13" s="35" t="s">
        <v>10</v>
      </c>
      <c r="B13" s="11" t="s">
        <v>95</v>
      </c>
      <c r="C13" s="12"/>
      <c r="D13" s="7">
        <v>8670136</v>
      </c>
    </row>
    <row r="14" spans="1:6" ht="15.75" x14ac:dyDescent="0.25">
      <c r="A14" s="35"/>
      <c r="B14" s="11"/>
      <c r="C14" s="12"/>
      <c r="D14" s="7"/>
    </row>
    <row r="15" spans="1:6" ht="15.75" x14ac:dyDescent="0.25">
      <c r="A15" s="37"/>
      <c r="B15" s="13" t="s">
        <v>96</v>
      </c>
      <c r="C15" s="3"/>
      <c r="D15" s="69"/>
    </row>
    <row r="16" spans="1:6" ht="15.75" x14ac:dyDescent="0.25">
      <c r="A16" s="37"/>
      <c r="B16" s="13"/>
      <c r="C16" s="3"/>
      <c r="D16" s="69"/>
    </row>
    <row r="17" spans="1:4" ht="15.75" x14ac:dyDescent="0.25">
      <c r="A17" s="6"/>
      <c r="B17" s="6"/>
      <c r="C17" s="7"/>
      <c r="D17" s="6"/>
    </row>
    <row r="18" spans="1:4" ht="16.5" thickBot="1" x14ac:dyDescent="0.3">
      <c r="A18" s="132" t="s">
        <v>1</v>
      </c>
      <c r="B18" s="132"/>
      <c r="C18" s="71"/>
      <c r="D18" s="14">
        <f>SUM(D13:D17)</f>
        <v>8670136</v>
      </c>
    </row>
    <row r="19" spans="1:4" ht="16.5" thickTop="1" x14ac:dyDescent="0.25">
      <c r="A19" s="3"/>
      <c r="B19" s="3"/>
      <c r="C19" s="69"/>
      <c r="D19" s="3"/>
    </row>
    <row r="20" spans="1:4" ht="15.75" x14ac:dyDescent="0.25">
      <c r="A20" s="6"/>
      <c r="B20" s="6"/>
      <c r="C20" s="7"/>
      <c r="D20" s="6"/>
    </row>
    <row r="21" spans="1:4" ht="15.75" x14ac:dyDescent="0.25">
      <c r="A21" s="3" t="s">
        <v>84</v>
      </c>
      <c r="B21" s="3"/>
      <c r="C21" s="69"/>
      <c r="D21" s="3"/>
    </row>
    <row r="22" spans="1:4" ht="15.75" x14ac:dyDescent="0.25">
      <c r="A22" s="3" t="s">
        <v>2</v>
      </c>
      <c r="B22" s="96"/>
      <c r="C22" s="133" t="s">
        <v>3</v>
      </c>
      <c r="D22" s="133"/>
    </row>
    <row r="23" spans="1:4" ht="15.75" x14ac:dyDescent="0.25">
      <c r="A23" s="3"/>
      <c r="B23" s="3"/>
      <c r="C23" s="72"/>
      <c r="D23" s="3"/>
    </row>
    <row r="24" spans="1:4" ht="15.75" x14ac:dyDescent="0.25">
      <c r="A24" s="3"/>
      <c r="B24" s="3"/>
      <c r="C24" s="72"/>
      <c r="D24" s="3"/>
    </row>
    <row r="25" spans="1:4" ht="15.75" x14ac:dyDescent="0.25">
      <c r="A25" s="3"/>
      <c r="B25" s="3"/>
      <c r="C25" s="72"/>
      <c r="D25" s="3"/>
    </row>
    <row r="26" spans="1:4" ht="15.75" x14ac:dyDescent="0.25">
      <c r="A26" s="3"/>
      <c r="B26" s="3"/>
      <c r="C26" s="72"/>
      <c r="D26" s="3"/>
    </row>
    <row r="27" spans="1:4" ht="15.75" x14ac:dyDescent="0.25">
      <c r="A27" s="3"/>
      <c r="B27" s="3"/>
      <c r="C27" s="72"/>
      <c r="D27" s="3"/>
    </row>
    <row r="28" spans="1:4" ht="15.75" x14ac:dyDescent="0.25">
      <c r="A28" s="15" t="s">
        <v>4</v>
      </c>
      <c r="B28" s="16"/>
      <c r="C28" s="73" t="s">
        <v>5</v>
      </c>
      <c r="D28" s="16" t="s">
        <v>6</v>
      </c>
    </row>
    <row r="29" spans="1:4" ht="15.75" x14ac:dyDescent="0.25">
      <c r="A29" s="17" t="s">
        <v>7</v>
      </c>
      <c r="B29" s="18"/>
      <c r="C29" s="74" t="s">
        <v>8</v>
      </c>
      <c r="D29" s="18" t="s">
        <v>9</v>
      </c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A18:B18"/>
    <mergeCell ref="C22:D2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43"/>
  <sheetViews>
    <sheetView topLeftCell="A4" workbookViewId="0">
      <selection activeCell="G22" sqref="G22"/>
    </sheetView>
  </sheetViews>
  <sheetFormatPr defaultRowHeight="15" x14ac:dyDescent="0.25"/>
  <cols>
    <col min="1" max="1" width="3" customWidth="1"/>
    <col min="2" max="2" width="62.7109375" customWidth="1"/>
    <col min="3" max="3" width="18.140625" style="68" bestFit="1" customWidth="1"/>
    <col min="4" max="4" width="21" bestFit="1" customWidth="1"/>
  </cols>
  <sheetData>
    <row r="2" spans="1:6" x14ac:dyDescent="0.25">
      <c r="D2" s="1"/>
    </row>
    <row r="9" spans="1:6" ht="20.25" x14ac:dyDescent="0.3">
      <c r="A9" s="2" t="s">
        <v>0</v>
      </c>
      <c r="B9" s="3"/>
      <c r="C9" s="69"/>
      <c r="D9" s="3"/>
      <c r="E9" s="3"/>
      <c r="F9" s="3"/>
    </row>
    <row r="10" spans="1:6" ht="20.25" x14ac:dyDescent="0.3">
      <c r="A10" s="4" t="s">
        <v>97</v>
      </c>
      <c r="B10" s="3"/>
      <c r="C10" s="69"/>
      <c r="D10" s="3"/>
      <c r="E10" s="3"/>
      <c r="F10" s="3"/>
    </row>
    <row r="11" spans="1:6" ht="15.75" x14ac:dyDescent="0.25">
      <c r="A11" s="5"/>
      <c r="B11" s="6"/>
      <c r="C11" s="7"/>
      <c r="D11" s="6"/>
      <c r="E11" s="3"/>
      <c r="F11" s="3"/>
    </row>
    <row r="12" spans="1:6" ht="15.75" x14ac:dyDescent="0.25">
      <c r="A12" s="8"/>
      <c r="B12" s="9"/>
      <c r="C12" s="70"/>
      <c r="D12" s="10"/>
      <c r="E12" s="3"/>
      <c r="F12" s="3"/>
    </row>
    <row r="13" spans="1:6" ht="15.75" x14ac:dyDescent="0.25">
      <c r="A13" s="35" t="s">
        <v>10</v>
      </c>
      <c r="B13" s="11" t="s">
        <v>98</v>
      </c>
      <c r="C13" s="12"/>
      <c r="D13" s="7">
        <v>6900000</v>
      </c>
    </row>
    <row r="14" spans="1:6" ht="15.75" x14ac:dyDescent="0.25">
      <c r="A14" s="35"/>
      <c r="B14" s="11"/>
      <c r="C14" s="12"/>
      <c r="D14" s="7"/>
    </row>
    <row r="15" spans="1:6" ht="15.75" x14ac:dyDescent="0.25">
      <c r="A15" s="37"/>
      <c r="B15" s="13" t="s">
        <v>99</v>
      </c>
      <c r="C15" s="3"/>
      <c r="D15" s="69"/>
    </row>
    <row r="16" spans="1:6" ht="15.75" x14ac:dyDescent="0.25">
      <c r="A16" s="37"/>
      <c r="B16" s="13"/>
      <c r="C16" s="3"/>
      <c r="D16" s="69"/>
    </row>
    <row r="17" spans="1:4" ht="15.75" x14ac:dyDescent="0.25">
      <c r="A17" s="35" t="s">
        <v>51</v>
      </c>
      <c r="B17" s="11" t="s">
        <v>100</v>
      </c>
      <c r="C17" s="12"/>
      <c r="D17" s="7">
        <v>6800000</v>
      </c>
    </row>
    <row r="18" spans="1:4" ht="15.75" x14ac:dyDescent="0.25">
      <c r="A18" s="35"/>
      <c r="B18" s="11"/>
      <c r="C18" s="12"/>
      <c r="D18" s="7"/>
    </row>
    <row r="19" spans="1:4" ht="15.75" x14ac:dyDescent="0.25">
      <c r="A19" s="37"/>
      <c r="B19" s="13" t="s">
        <v>126</v>
      </c>
      <c r="C19" s="3"/>
      <c r="D19" s="69"/>
    </row>
    <row r="20" spans="1:4" ht="15.75" x14ac:dyDescent="0.25">
      <c r="A20" s="37"/>
      <c r="B20" s="13"/>
      <c r="C20" s="3"/>
      <c r="D20" s="69"/>
    </row>
    <row r="21" spans="1:4" ht="15.75" x14ac:dyDescent="0.25">
      <c r="A21" s="35" t="s">
        <v>52</v>
      </c>
      <c r="B21" s="11" t="s">
        <v>101</v>
      </c>
      <c r="C21" s="12"/>
      <c r="D21" s="7">
        <v>7075000</v>
      </c>
    </row>
    <row r="22" spans="1:4" ht="15.75" x14ac:dyDescent="0.25">
      <c r="A22" s="35"/>
      <c r="B22" s="11"/>
      <c r="C22" s="12"/>
      <c r="D22" s="7"/>
    </row>
    <row r="23" spans="1:4" ht="15.75" x14ac:dyDescent="0.25">
      <c r="A23" s="37"/>
      <c r="B23" s="13" t="s">
        <v>102</v>
      </c>
      <c r="C23" s="3"/>
      <c r="D23" s="69"/>
    </row>
    <row r="24" spans="1:4" ht="15.75" x14ac:dyDescent="0.25">
      <c r="A24" s="6"/>
      <c r="B24" s="6"/>
      <c r="C24" s="7"/>
      <c r="D24" s="6"/>
    </row>
    <row r="25" spans="1:4" ht="16.5" thickBot="1" x14ac:dyDescent="0.3">
      <c r="A25" s="132" t="s">
        <v>1</v>
      </c>
      <c r="B25" s="132"/>
      <c r="C25" s="71"/>
      <c r="D25" s="14">
        <f>SUM(D12:D24)</f>
        <v>20775000</v>
      </c>
    </row>
    <row r="26" spans="1:4" ht="16.5" thickTop="1" x14ac:dyDescent="0.25">
      <c r="A26" s="3"/>
      <c r="B26" s="3"/>
      <c r="C26" s="69"/>
      <c r="D26" s="3"/>
    </row>
    <row r="27" spans="1:4" ht="15.75" x14ac:dyDescent="0.25">
      <c r="A27" s="6"/>
      <c r="B27" s="6"/>
      <c r="C27" s="7"/>
      <c r="D27" s="6"/>
    </row>
    <row r="28" spans="1:4" ht="15.75" x14ac:dyDescent="0.25">
      <c r="A28" s="3" t="s">
        <v>103</v>
      </c>
      <c r="B28" s="3"/>
      <c r="C28" s="69"/>
      <c r="D28" s="3"/>
    </row>
    <row r="29" spans="1:4" ht="15.75" x14ac:dyDescent="0.25">
      <c r="A29" s="3" t="s">
        <v>2</v>
      </c>
      <c r="B29" s="97"/>
      <c r="C29" s="133" t="s">
        <v>3</v>
      </c>
      <c r="D29" s="133"/>
    </row>
    <row r="30" spans="1:4" ht="15.75" x14ac:dyDescent="0.25">
      <c r="A30" s="3"/>
      <c r="B30" s="3"/>
      <c r="C30" s="72"/>
      <c r="D30" s="3"/>
    </row>
    <row r="31" spans="1:4" ht="15.75" x14ac:dyDescent="0.25">
      <c r="A31" s="3"/>
      <c r="B31" s="3"/>
      <c r="C31" s="72"/>
      <c r="D31" s="3"/>
    </row>
    <row r="32" spans="1:4" ht="15.75" x14ac:dyDescent="0.25">
      <c r="A32" s="3"/>
      <c r="B32" s="3"/>
      <c r="C32" s="72"/>
      <c r="D32" s="3"/>
    </row>
    <row r="33" spans="1:4" ht="15.75" x14ac:dyDescent="0.25">
      <c r="A33" s="3"/>
      <c r="B33" s="3"/>
      <c r="C33" s="72"/>
      <c r="D33" s="3"/>
    </row>
    <row r="34" spans="1:4" ht="15.75" x14ac:dyDescent="0.25">
      <c r="A34" s="3"/>
      <c r="B34" s="3"/>
      <c r="C34" s="72"/>
      <c r="D34" s="3"/>
    </row>
    <row r="35" spans="1:4" ht="15.75" x14ac:dyDescent="0.25">
      <c r="A35" s="15" t="s">
        <v>4</v>
      </c>
      <c r="B35" s="16"/>
      <c r="C35" s="73" t="s">
        <v>5</v>
      </c>
      <c r="D35" s="16" t="s">
        <v>6</v>
      </c>
    </row>
    <row r="36" spans="1:4" ht="15.75" x14ac:dyDescent="0.25">
      <c r="A36" s="17" t="s">
        <v>7</v>
      </c>
      <c r="B36" s="18"/>
      <c r="C36" s="74" t="s">
        <v>8</v>
      </c>
      <c r="D36" s="18" t="s">
        <v>9</v>
      </c>
    </row>
    <row r="38" spans="1:4" x14ac:dyDescent="0.25">
      <c r="C38"/>
    </row>
    <row r="39" spans="1:4" x14ac:dyDescent="0.25">
      <c r="C39"/>
    </row>
    <row r="40" spans="1:4" x14ac:dyDescent="0.25">
      <c r="C40"/>
    </row>
    <row r="41" spans="1:4" x14ac:dyDescent="0.25">
      <c r="C41"/>
    </row>
    <row r="42" spans="1:4" x14ac:dyDescent="0.25">
      <c r="C42"/>
    </row>
    <row r="43" spans="1:4" x14ac:dyDescent="0.25">
      <c r="C43"/>
    </row>
  </sheetData>
  <mergeCells count="2">
    <mergeCell ref="A25:B25"/>
    <mergeCell ref="C29:D29"/>
  </mergeCells>
  <pageMargins left="0.70866141732283472" right="0.70866141732283472" top="0.74803149606299213" bottom="0.74803149606299213" header="0.31496062992125984" footer="0.31496062992125984"/>
  <pageSetup paperSize="9" scale="83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3"/>
  <sheetViews>
    <sheetView workbookViewId="0">
      <selection activeCell="A14" sqref="A14:XFD19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104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40" customFormat="1" ht="15.75" x14ac:dyDescent="0.25">
      <c r="A14" s="35" t="s">
        <v>10</v>
      </c>
      <c r="B14" s="11" t="s">
        <v>105</v>
      </c>
      <c r="C14" s="88"/>
      <c r="D14" s="12"/>
    </row>
    <row r="15" spans="1:4" s="40" customFormat="1" ht="15.75" x14ac:dyDescent="0.25">
      <c r="A15" s="35"/>
      <c r="B15" s="11" t="s">
        <v>106</v>
      </c>
      <c r="C15" s="88"/>
      <c r="D15" s="12"/>
    </row>
    <row r="16" spans="1:4" s="40" customFormat="1" ht="15.75" x14ac:dyDescent="0.25">
      <c r="A16" s="37"/>
      <c r="B16" s="11" t="s">
        <v>107</v>
      </c>
      <c r="C16" s="88">
        <v>300000</v>
      </c>
      <c r="D16" s="12"/>
    </row>
    <row r="17" spans="1:7" ht="15.75" x14ac:dyDescent="0.25">
      <c r="B17" s="11" t="s">
        <v>87</v>
      </c>
      <c r="C17" s="90">
        <v>50000</v>
      </c>
      <c r="D17" s="12"/>
      <c r="G17" s="11"/>
    </row>
    <row r="18" spans="1:7" ht="15.75" x14ac:dyDescent="0.25">
      <c r="B18" s="11"/>
      <c r="C18" s="91">
        <f>C16-C17</f>
        <v>250000</v>
      </c>
      <c r="D18" s="12"/>
    </row>
    <row r="19" spans="1:7" s="95" customFormat="1" ht="15.75" x14ac:dyDescent="0.25">
      <c r="A19" s="92"/>
      <c r="B19" s="13" t="s">
        <v>94</v>
      </c>
      <c r="C19" s="93"/>
      <c r="D19" s="94"/>
    </row>
    <row r="20" spans="1:7" s="6" customFormat="1" ht="15.75" x14ac:dyDescent="0.25">
      <c r="A20" s="87"/>
      <c r="B20" s="11"/>
      <c r="C20" s="38"/>
      <c r="D20" s="33"/>
    </row>
    <row r="21" spans="1:7" s="3" customFormat="1" ht="15.75" x14ac:dyDescent="0.25">
      <c r="A21" s="98"/>
      <c r="B21"/>
      <c r="C21" s="22"/>
      <c r="D21" s="25"/>
    </row>
    <row r="22" spans="1:7" s="3" customFormat="1" ht="16.5" thickBot="1" x14ac:dyDescent="0.3">
      <c r="A22" s="132" t="s">
        <v>1</v>
      </c>
      <c r="B22" s="132"/>
      <c r="C22" s="24"/>
      <c r="D22" s="14">
        <f>C18</f>
        <v>250000</v>
      </c>
    </row>
    <row r="23" spans="1:7" s="3" customFormat="1" ht="16.5" thickTop="1" x14ac:dyDescent="0.25">
      <c r="C23" s="19"/>
    </row>
    <row r="24" spans="1:7" s="6" customFormat="1" ht="15.75" x14ac:dyDescent="0.25">
      <c r="C24" s="20"/>
    </row>
    <row r="25" spans="1:7" s="3" customFormat="1" ht="15.75" x14ac:dyDescent="0.25">
      <c r="A25" s="3" t="s">
        <v>108</v>
      </c>
      <c r="C25" s="19"/>
    </row>
    <row r="26" spans="1:7" s="3" customFormat="1" ht="15.75" x14ac:dyDescent="0.25">
      <c r="A26" s="3" t="s">
        <v>2</v>
      </c>
      <c r="B26" s="98"/>
      <c r="C26" s="133" t="s">
        <v>3</v>
      </c>
      <c r="D26" s="133"/>
    </row>
    <row r="27" spans="1:7" s="3" customFormat="1" ht="15.75" x14ac:dyDescent="0.25"/>
    <row r="28" spans="1:7" s="3" customFormat="1" ht="15.75" x14ac:dyDescent="0.25"/>
    <row r="29" spans="1:7" s="3" customFormat="1" ht="15.75" x14ac:dyDescent="0.25"/>
    <row r="30" spans="1:7" s="3" customFormat="1" ht="15.75" x14ac:dyDescent="0.25"/>
    <row r="31" spans="1:7" s="3" customFormat="1" ht="15.75" x14ac:dyDescent="0.25"/>
    <row r="32" spans="1:7" s="3" customFormat="1" ht="15.75" x14ac:dyDescent="0.25">
      <c r="A32" s="15" t="s">
        <v>4</v>
      </c>
      <c r="B32" s="16"/>
      <c r="C32" s="16" t="s">
        <v>5</v>
      </c>
      <c r="D32" s="16" t="s">
        <v>6</v>
      </c>
    </row>
    <row r="33" spans="1:4" s="3" customFormat="1" ht="15.75" x14ac:dyDescent="0.25">
      <c r="A33" s="17" t="s">
        <v>7</v>
      </c>
      <c r="B33" s="18"/>
      <c r="C33" s="18" t="s">
        <v>8</v>
      </c>
      <c r="D33" s="18" t="s">
        <v>9</v>
      </c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5"/>
  <sheetViews>
    <sheetView workbookViewId="0">
      <selection sqref="A1:XFD1048576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109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42" customFormat="1" ht="15.75" x14ac:dyDescent="0.25">
      <c r="A14" s="35" t="s">
        <v>10</v>
      </c>
      <c r="B14" s="11" t="s">
        <v>110</v>
      </c>
      <c r="C14" s="102"/>
      <c r="D14" s="60"/>
    </row>
    <row r="15" spans="1:4" s="42" customFormat="1" ht="15.75" x14ac:dyDescent="0.25">
      <c r="A15" s="35"/>
      <c r="B15" s="11" t="s">
        <v>111</v>
      </c>
      <c r="C15" s="102"/>
      <c r="D15" s="60"/>
    </row>
    <row r="16" spans="1:4" s="42" customFormat="1" ht="15.75" x14ac:dyDescent="0.25">
      <c r="A16" s="37"/>
      <c r="B16" s="11" t="s">
        <v>86</v>
      </c>
      <c r="C16" s="102">
        <v>500000</v>
      </c>
      <c r="D16" s="60"/>
    </row>
    <row r="17" spans="1:7" s="42" customFormat="1" ht="15.75" x14ac:dyDescent="0.25">
      <c r="B17" s="11" t="s">
        <v>91</v>
      </c>
      <c r="C17" s="103">
        <v>14000</v>
      </c>
      <c r="D17" s="60"/>
    </row>
    <row r="18" spans="1:7" s="1" customFormat="1" ht="15.75" x14ac:dyDescent="0.25">
      <c r="B18" s="11"/>
      <c r="C18" s="104">
        <f>SUM(C16:C17)</f>
        <v>514000</v>
      </c>
      <c r="D18" s="60"/>
    </row>
    <row r="19" spans="1:7" s="1" customFormat="1" ht="15.75" x14ac:dyDescent="0.25">
      <c r="B19" s="11" t="s">
        <v>87</v>
      </c>
      <c r="C19" s="90">
        <v>50000</v>
      </c>
      <c r="D19" s="60"/>
      <c r="G19" s="11"/>
    </row>
    <row r="20" spans="1:7" s="1" customFormat="1" ht="15.75" x14ac:dyDescent="0.25">
      <c r="B20" s="11"/>
      <c r="C20" s="91">
        <f>C18-C19</f>
        <v>464000</v>
      </c>
      <c r="D20" s="60"/>
    </row>
    <row r="21" spans="1:7" s="95" customFormat="1" ht="15.75" x14ac:dyDescent="0.25">
      <c r="A21" s="92"/>
      <c r="B21" s="13" t="s">
        <v>94</v>
      </c>
      <c r="C21" s="93"/>
      <c r="D21" s="94"/>
    </row>
    <row r="22" spans="1:7" s="6" customFormat="1" ht="15.75" x14ac:dyDescent="0.25">
      <c r="A22" s="105"/>
      <c r="B22" s="11"/>
      <c r="C22" s="106"/>
      <c r="D22" s="94"/>
    </row>
    <row r="23" spans="1:7" s="3" customFormat="1" ht="15.75" x14ac:dyDescent="0.25">
      <c r="A23" s="99"/>
      <c r="B23"/>
      <c r="C23" s="22"/>
      <c r="D23" s="25"/>
    </row>
    <row r="24" spans="1:7" s="3" customFormat="1" ht="16.5" thickBot="1" x14ac:dyDescent="0.3">
      <c r="A24" s="132" t="s">
        <v>1</v>
      </c>
      <c r="B24" s="132"/>
      <c r="C24" s="24"/>
      <c r="D24" s="14">
        <f>C20</f>
        <v>464000</v>
      </c>
    </row>
    <row r="25" spans="1:7" s="3" customFormat="1" ht="16.5" thickTop="1" x14ac:dyDescent="0.25">
      <c r="C25" s="19"/>
    </row>
    <row r="26" spans="1:7" s="6" customFormat="1" ht="15.75" x14ac:dyDescent="0.25">
      <c r="C26" s="20"/>
    </row>
    <row r="27" spans="1:7" s="3" customFormat="1" ht="15.75" x14ac:dyDescent="0.25">
      <c r="A27" s="3" t="s">
        <v>112</v>
      </c>
      <c r="C27" s="19"/>
    </row>
    <row r="28" spans="1:7" s="3" customFormat="1" ht="15.75" x14ac:dyDescent="0.25">
      <c r="A28" s="3" t="s">
        <v>2</v>
      </c>
      <c r="B28" s="99"/>
      <c r="C28" s="133" t="s">
        <v>3</v>
      </c>
      <c r="D28" s="133"/>
    </row>
    <row r="29" spans="1:7" s="3" customFormat="1" ht="15.75" x14ac:dyDescent="0.25"/>
    <row r="30" spans="1:7" s="3" customFormat="1" ht="15.75" x14ac:dyDescent="0.25"/>
    <row r="31" spans="1:7" s="3" customFormat="1" ht="15.75" x14ac:dyDescent="0.25"/>
    <row r="32" spans="1:7" s="3" customFormat="1" ht="15.75" x14ac:dyDescent="0.25"/>
    <row r="33" spans="1:4" s="3" customFormat="1" ht="15.75" x14ac:dyDescent="0.25"/>
    <row r="34" spans="1:4" s="3" customFormat="1" ht="15.75" x14ac:dyDescent="0.25">
      <c r="A34" s="15" t="s">
        <v>4</v>
      </c>
      <c r="B34" s="16"/>
      <c r="C34" s="16" t="s">
        <v>5</v>
      </c>
      <c r="D34" s="16" t="s">
        <v>6</v>
      </c>
    </row>
    <row r="35" spans="1:4" s="3" customFormat="1" ht="15.75" x14ac:dyDescent="0.25">
      <c r="A35" s="17" t="s">
        <v>7</v>
      </c>
      <c r="B35" s="18"/>
      <c r="C35" s="18" t="s">
        <v>8</v>
      </c>
      <c r="D35" s="18" t="s">
        <v>9</v>
      </c>
    </row>
  </sheetData>
  <mergeCells count="2">
    <mergeCell ref="A24:B24"/>
    <mergeCell ref="C28:D28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F42"/>
  <sheetViews>
    <sheetView topLeftCell="A10" workbookViewId="0">
      <selection activeCell="A13" sqref="A1:XFD1048576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6" x14ac:dyDescent="0.25">
      <c r="C6" s="1"/>
    </row>
    <row r="7" spans="1:6" x14ac:dyDescent="0.25">
      <c r="C7" s="1"/>
    </row>
    <row r="8" spans="1:6" x14ac:dyDescent="0.25">
      <c r="C8" s="1"/>
    </row>
    <row r="10" spans="1:6" s="3" customFormat="1" ht="20.25" x14ac:dyDescent="0.3">
      <c r="A10" s="2" t="s">
        <v>0</v>
      </c>
      <c r="C10" s="19"/>
    </row>
    <row r="11" spans="1:6" s="3" customFormat="1" ht="20.25" x14ac:dyDescent="0.3">
      <c r="A11" s="4" t="s">
        <v>109</v>
      </c>
      <c r="C11" s="19"/>
    </row>
    <row r="12" spans="1:6" s="3" customFormat="1" ht="15.75" x14ac:dyDescent="0.25">
      <c r="A12" s="5"/>
      <c r="B12" s="6"/>
      <c r="C12" s="20"/>
      <c r="D12" s="6"/>
    </row>
    <row r="13" spans="1:6" s="3" customFormat="1" ht="15.75" x14ac:dyDescent="0.25">
      <c r="A13" s="8"/>
      <c r="B13" s="9"/>
      <c r="C13" s="21"/>
      <c r="D13" s="10"/>
    </row>
    <row r="14" spans="1:6" s="42" customFormat="1" ht="15.75" x14ac:dyDescent="0.25">
      <c r="A14" s="101">
        <v>1</v>
      </c>
      <c r="B14" s="11" t="s">
        <v>115</v>
      </c>
      <c r="C14" s="107"/>
      <c r="D14" s="60"/>
      <c r="E14" s="44"/>
      <c r="F14" s="44"/>
    </row>
    <row r="15" spans="1:6" s="42" customFormat="1" ht="15.75" x14ac:dyDescent="0.25">
      <c r="A15" s="101"/>
      <c r="B15" s="11"/>
      <c r="C15" s="107"/>
      <c r="D15" s="60"/>
      <c r="E15" s="44"/>
      <c r="F15" s="44"/>
    </row>
    <row r="16" spans="1:6" s="42" customFormat="1" ht="15.75" x14ac:dyDescent="0.25">
      <c r="A16" s="101"/>
      <c r="B16" s="11" t="s">
        <v>114</v>
      </c>
      <c r="C16" s="45"/>
      <c r="D16" s="60"/>
      <c r="E16" s="44"/>
      <c r="F16" s="44"/>
    </row>
    <row r="17" spans="1:6" s="42" customFormat="1" ht="15.75" x14ac:dyDescent="0.25">
      <c r="A17" s="101"/>
      <c r="B17" s="11" t="s">
        <v>116</v>
      </c>
      <c r="C17" s="45">
        <v>330000</v>
      </c>
      <c r="D17" s="60"/>
      <c r="E17" s="44"/>
      <c r="F17" s="44"/>
    </row>
    <row r="18" spans="1:6" s="42" customFormat="1" ht="15.75" x14ac:dyDescent="0.25">
      <c r="A18" s="101"/>
      <c r="B18" s="11"/>
      <c r="C18" s="45"/>
      <c r="D18" s="60"/>
      <c r="E18" s="44"/>
      <c r="F18" s="44"/>
    </row>
    <row r="19" spans="1:6" s="42" customFormat="1" ht="15.75" x14ac:dyDescent="0.25">
      <c r="A19" s="101"/>
      <c r="B19" s="11" t="s">
        <v>117</v>
      </c>
      <c r="C19" s="45"/>
      <c r="D19" s="60"/>
      <c r="E19" s="44"/>
      <c r="F19" s="44"/>
    </row>
    <row r="20" spans="1:6" s="42" customFormat="1" ht="15.75" x14ac:dyDescent="0.25">
      <c r="A20" s="101"/>
      <c r="B20" s="11" t="s">
        <v>116</v>
      </c>
      <c r="C20" s="45">
        <v>330000</v>
      </c>
      <c r="D20" s="60"/>
      <c r="E20" s="44"/>
      <c r="F20" s="44"/>
    </row>
    <row r="21" spans="1:6" s="42" customFormat="1" ht="15.75" x14ac:dyDescent="0.25">
      <c r="A21" s="101"/>
      <c r="B21" s="11"/>
      <c r="C21" s="45"/>
      <c r="D21" s="60"/>
      <c r="E21" s="44"/>
      <c r="F21" s="44"/>
    </row>
    <row r="22" spans="1:6" s="42" customFormat="1" ht="15.75" x14ac:dyDescent="0.25">
      <c r="A22" s="101"/>
      <c r="B22" s="11" t="s">
        <v>118</v>
      </c>
      <c r="C22" s="45"/>
      <c r="D22" s="60"/>
      <c r="E22" s="44"/>
      <c r="F22" s="44"/>
    </row>
    <row r="23" spans="1:6" s="42" customFormat="1" ht="15.75" x14ac:dyDescent="0.25">
      <c r="A23" s="101"/>
      <c r="B23" s="11" t="s">
        <v>119</v>
      </c>
      <c r="C23" s="108">
        <v>660000</v>
      </c>
      <c r="D23" s="60"/>
      <c r="E23" s="44"/>
      <c r="F23" s="44"/>
    </row>
    <row r="24" spans="1:6" s="42" customFormat="1" ht="15.75" x14ac:dyDescent="0.25">
      <c r="A24" s="101"/>
      <c r="B24" s="11"/>
      <c r="C24" s="45"/>
      <c r="D24" s="60">
        <f>SUM(C14:C23)</f>
        <v>1320000</v>
      </c>
      <c r="E24" s="44"/>
      <c r="F24" s="44"/>
    </row>
    <row r="25" spans="1:6" s="42" customFormat="1" ht="15.75" x14ac:dyDescent="0.25">
      <c r="A25" s="101"/>
      <c r="B25" s="11"/>
      <c r="C25" s="45"/>
      <c r="D25" s="60"/>
      <c r="E25" s="44"/>
      <c r="F25" s="44"/>
    </row>
    <row r="26" spans="1:6" s="42" customFormat="1" ht="15.75" x14ac:dyDescent="0.25">
      <c r="A26" s="101"/>
      <c r="B26" s="11" t="s">
        <v>120</v>
      </c>
      <c r="C26" s="49"/>
      <c r="D26" s="109">
        <v>120000</v>
      </c>
    </row>
    <row r="27" spans="1:6" s="42" customFormat="1" ht="15.75" x14ac:dyDescent="0.25">
      <c r="A27" s="101"/>
      <c r="B27" s="11"/>
      <c r="C27" s="49"/>
      <c r="D27" s="60"/>
    </row>
    <row r="28" spans="1:6" s="95" customFormat="1" ht="15.75" x14ac:dyDescent="0.25">
      <c r="A28" s="92"/>
      <c r="B28" s="13" t="s">
        <v>121</v>
      </c>
      <c r="C28" s="93"/>
      <c r="D28" s="94">
        <f>D24-D26</f>
        <v>1200000</v>
      </c>
    </row>
    <row r="29" spans="1:6" s="6" customFormat="1" ht="15.75" x14ac:dyDescent="0.25">
      <c r="A29" s="105"/>
      <c r="B29" s="11"/>
      <c r="C29" s="106"/>
      <c r="D29" s="94"/>
    </row>
    <row r="30" spans="1:6" s="3" customFormat="1" ht="15.75" x14ac:dyDescent="0.25">
      <c r="A30" s="100"/>
      <c r="B30"/>
      <c r="C30" s="22"/>
      <c r="D30" s="25"/>
    </row>
    <row r="31" spans="1:6" s="3" customFormat="1" ht="16.5" thickBot="1" x14ac:dyDescent="0.3">
      <c r="A31" s="132" t="s">
        <v>1</v>
      </c>
      <c r="B31" s="132"/>
      <c r="C31" s="24"/>
      <c r="D31" s="14">
        <f>D28</f>
        <v>1200000</v>
      </c>
    </row>
    <row r="32" spans="1:6" s="3" customFormat="1" ht="16.5" thickTop="1" x14ac:dyDescent="0.25">
      <c r="C32" s="19"/>
    </row>
    <row r="33" spans="1:4" s="6" customFormat="1" ht="15.75" x14ac:dyDescent="0.25">
      <c r="C33" s="20"/>
    </row>
    <row r="34" spans="1:4" s="3" customFormat="1" ht="15.75" x14ac:dyDescent="0.25">
      <c r="A34" s="3" t="s">
        <v>112</v>
      </c>
      <c r="C34" s="19"/>
    </row>
    <row r="35" spans="1:4" s="3" customFormat="1" ht="15.75" x14ac:dyDescent="0.25">
      <c r="A35" s="3" t="s">
        <v>2</v>
      </c>
      <c r="B35" s="100"/>
      <c r="C35" s="133" t="s">
        <v>3</v>
      </c>
      <c r="D35" s="133"/>
    </row>
    <row r="36" spans="1:4" s="3" customFormat="1" ht="15.75" x14ac:dyDescent="0.25"/>
    <row r="37" spans="1:4" s="3" customFormat="1" ht="15.75" x14ac:dyDescent="0.25"/>
    <row r="38" spans="1:4" s="3" customFormat="1" ht="15.75" x14ac:dyDescent="0.25"/>
    <row r="39" spans="1:4" s="3" customFormat="1" ht="15.75" x14ac:dyDescent="0.25"/>
    <row r="40" spans="1:4" s="3" customFormat="1" ht="15.75" x14ac:dyDescent="0.25"/>
    <row r="41" spans="1:4" s="3" customFormat="1" ht="15.75" x14ac:dyDescent="0.25">
      <c r="A41" s="15" t="s">
        <v>4</v>
      </c>
      <c r="B41" s="16"/>
      <c r="C41" s="16" t="s">
        <v>5</v>
      </c>
      <c r="D41" s="16" t="s">
        <v>6</v>
      </c>
    </row>
    <row r="42" spans="1:4" s="3" customFormat="1" ht="15.75" x14ac:dyDescent="0.25">
      <c r="A42" s="17" t="s">
        <v>7</v>
      </c>
      <c r="B42" s="18"/>
      <c r="C42" s="18" t="s">
        <v>8</v>
      </c>
      <c r="D42" s="18" t="s">
        <v>9</v>
      </c>
    </row>
  </sheetData>
  <mergeCells count="2">
    <mergeCell ref="A31:B31"/>
    <mergeCell ref="C35:D35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3"/>
  <sheetViews>
    <sheetView workbookViewId="0">
      <selection activeCell="I16" sqref="I16"/>
    </sheetView>
  </sheetViews>
  <sheetFormatPr defaultRowHeight="15" x14ac:dyDescent="0.25"/>
  <cols>
    <col min="1" max="1" width="3" style="40" customWidth="1"/>
    <col min="2" max="2" width="72.85546875" style="40" customWidth="1"/>
    <col min="3" max="3" width="18.140625" style="41" bestFit="1" customWidth="1"/>
    <col min="4" max="4" width="21" style="40" bestFit="1" customWidth="1"/>
    <col min="5" max="16384" width="9.140625" style="40"/>
  </cols>
  <sheetData>
    <row r="2" spans="1:6" x14ac:dyDescent="0.25">
      <c r="D2" s="42"/>
    </row>
    <row r="9" spans="1:6" ht="20.25" x14ac:dyDescent="0.3">
      <c r="A9" s="43" t="s">
        <v>0</v>
      </c>
      <c r="B9" s="44"/>
      <c r="C9" s="45"/>
      <c r="D9" s="44"/>
      <c r="E9" s="44"/>
      <c r="F9" s="44"/>
    </row>
    <row r="10" spans="1:6" ht="20.25" x14ac:dyDescent="0.3">
      <c r="A10" s="46" t="s">
        <v>109</v>
      </c>
      <c r="B10" s="44"/>
      <c r="C10" s="45"/>
      <c r="D10" s="44"/>
      <c r="E10" s="44"/>
      <c r="F10" s="44"/>
    </row>
    <row r="11" spans="1:6" ht="15.75" x14ac:dyDescent="0.25">
      <c r="A11" s="47"/>
      <c r="B11" s="48"/>
      <c r="C11" s="49"/>
      <c r="D11" s="48"/>
      <c r="E11" s="44"/>
      <c r="F11" s="44"/>
    </row>
    <row r="12" spans="1:6" ht="15.75" x14ac:dyDescent="0.25">
      <c r="A12" s="50"/>
      <c r="B12" s="51"/>
      <c r="C12" s="52"/>
      <c r="D12" s="53"/>
      <c r="E12" s="44"/>
      <c r="F12" s="44"/>
    </row>
    <row r="13" spans="1:6" ht="15.75" x14ac:dyDescent="0.25">
      <c r="A13" s="35" t="s">
        <v>10</v>
      </c>
      <c r="B13" s="11" t="s">
        <v>123</v>
      </c>
      <c r="C13" s="12"/>
      <c r="D13" s="49"/>
    </row>
    <row r="14" spans="1:6" ht="15.75" x14ac:dyDescent="0.25">
      <c r="A14" s="35"/>
      <c r="B14" s="11"/>
      <c r="C14" s="12"/>
      <c r="D14" s="49"/>
    </row>
    <row r="15" spans="1:6" ht="15.75" x14ac:dyDescent="0.25">
      <c r="A15" s="35"/>
      <c r="B15" s="11" t="s">
        <v>124</v>
      </c>
      <c r="C15" s="12">
        <v>195000</v>
      </c>
      <c r="D15" s="49"/>
    </row>
    <row r="16" spans="1:6" ht="15.75" x14ac:dyDescent="0.25">
      <c r="A16" s="35"/>
      <c r="B16" s="11" t="s">
        <v>125</v>
      </c>
      <c r="C16" s="33">
        <v>100000</v>
      </c>
      <c r="D16" s="49"/>
    </row>
    <row r="17" spans="1:4" ht="15.75" x14ac:dyDescent="0.25">
      <c r="A17" s="35"/>
      <c r="B17" s="11"/>
      <c r="C17" s="110">
        <f>SUM(C15:C16)</f>
        <v>295000</v>
      </c>
      <c r="D17" s="49"/>
    </row>
    <row r="18" spans="1:4" ht="15.75" x14ac:dyDescent="0.25">
      <c r="A18" s="35"/>
      <c r="B18" s="11"/>
      <c r="C18" s="12"/>
      <c r="D18" s="49"/>
    </row>
    <row r="19" spans="1:4" ht="15.75" x14ac:dyDescent="0.25">
      <c r="A19" s="37"/>
      <c r="B19" s="13" t="s">
        <v>122</v>
      </c>
      <c r="C19" s="44"/>
      <c r="D19" s="45"/>
    </row>
    <row r="20" spans="1:4" ht="15.75" x14ac:dyDescent="0.25">
      <c r="A20" s="37"/>
      <c r="B20" s="13"/>
      <c r="C20" s="44"/>
      <c r="D20" s="45"/>
    </row>
    <row r="21" spans="1:4" ht="15.75" x14ac:dyDescent="0.25">
      <c r="A21" s="48"/>
      <c r="B21" s="48"/>
      <c r="C21" s="49"/>
      <c r="D21" s="48"/>
    </row>
    <row r="22" spans="1:4" ht="16.5" thickBot="1" x14ac:dyDescent="0.3">
      <c r="A22" s="134" t="s">
        <v>1</v>
      </c>
      <c r="B22" s="134"/>
      <c r="C22" s="57"/>
      <c r="D22" s="58">
        <f>C17</f>
        <v>295000</v>
      </c>
    </row>
    <row r="23" spans="1:4" ht="16.5" thickTop="1" x14ac:dyDescent="0.25">
      <c r="A23" s="44"/>
      <c r="B23" s="44"/>
      <c r="C23" s="45"/>
      <c r="D23" s="44"/>
    </row>
    <row r="24" spans="1:4" ht="15.75" x14ac:dyDescent="0.25">
      <c r="A24" s="48"/>
      <c r="B24" s="48"/>
      <c r="C24" s="49"/>
      <c r="D24" s="48"/>
    </row>
    <row r="25" spans="1:4" ht="15.75" x14ac:dyDescent="0.25">
      <c r="A25" s="44" t="s">
        <v>112</v>
      </c>
      <c r="B25" s="44"/>
      <c r="C25" s="45"/>
      <c r="D25" s="44"/>
    </row>
    <row r="26" spans="1:4" ht="15.75" x14ac:dyDescent="0.25">
      <c r="A26" s="44" t="s">
        <v>2</v>
      </c>
      <c r="B26" s="101"/>
      <c r="C26" s="135" t="s">
        <v>3</v>
      </c>
      <c r="D26" s="135"/>
    </row>
    <row r="27" spans="1:4" ht="15.75" x14ac:dyDescent="0.25">
      <c r="A27" s="44"/>
      <c r="B27" s="44"/>
      <c r="C27" s="60"/>
      <c r="D27" s="44"/>
    </row>
    <row r="28" spans="1:4" ht="15.75" x14ac:dyDescent="0.25">
      <c r="A28" s="44"/>
      <c r="B28" s="44"/>
      <c r="C28" s="60"/>
      <c r="D28" s="44"/>
    </row>
    <row r="29" spans="1:4" ht="15.75" x14ac:dyDescent="0.25">
      <c r="A29" s="44"/>
      <c r="B29" s="44"/>
      <c r="C29" s="60"/>
      <c r="D29" s="44"/>
    </row>
    <row r="30" spans="1:4" ht="15.75" x14ac:dyDescent="0.25">
      <c r="A30" s="44"/>
      <c r="B30" s="44"/>
      <c r="C30" s="60"/>
      <c r="D30" s="44"/>
    </row>
    <row r="31" spans="1:4" ht="15.75" x14ac:dyDescent="0.25">
      <c r="A31" s="44"/>
      <c r="B31" s="44"/>
      <c r="C31" s="60"/>
      <c r="D31" s="44"/>
    </row>
    <row r="32" spans="1:4" ht="15.75" x14ac:dyDescent="0.25">
      <c r="A32" s="61" t="s">
        <v>29</v>
      </c>
      <c r="B32" s="62"/>
      <c r="C32" s="63" t="s">
        <v>5</v>
      </c>
      <c r="D32" s="62" t="s">
        <v>6</v>
      </c>
    </row>
    <row r="33" spans="1:4" ht="15.75" x14ac:dyDescent="0.25">
      <c r="A33" s="64" t="s">
        <v>7</v>
      </c>
      <c r="B33" s="65"/>
      <c r="C33" s="66" t="s">
        <v>8</v>
      </c>
      <c r="D33" s="65" t="s">
        <v>9</v>
      </c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F33"/>
  <sheetViews>
    <sheetView workbookViewId="0">
      <selection activeCell="I14" sqref="I14"/>
    </sheetView>
  </sheetViews>
  <sheetFormatPr defaultRowHeight="15" x14ac:dyDescent="0.25"/>
  <cols>
    <col min="1" max="1" width="3" style="42" customWidth="1"/>
    <col min="2" max="2" width="66" style="42" customWidth="1"/>
    <col min="3" max="3" width="18.140625" style="111" bestFit="1" customWidth="1"/>
    <col min="4" max="4" width="21" style="42" customWidth="1"/>
    <col min="5" max="5" width="11.5703125" style="42" bestFit="1" customWidth="1"/>
    <col min="6" max="16384" width="9.140625" style="42"/>
  </cols>
  <sheetData>
    <row r="9" spans="1:6" ht="20.25" x14ac:dyDescent="0.3">
      <c r="A9" s="43" t="s">
        <v>0</v>
      </c>
      <c r="B9" s="44"/>
      <c r="C9" s="45"/>
      <c r="D9" s="44"/>
      <c r="E9" s="44"/>
      <c r="F9" s="44"/>
    </row>
    <row r="10" spans="1:6" ht="20.25" x14ac:dyDescent="0.3">
      <c r="A10" s="46" t="s">
        <v>109</v>
      </c>
      <c r="B10" s="44"/>
      <c r="C10" s="45"/>
      <c r="D10" s="44"/>
      <c r="E10" s="44"/>
      <c r="F10" s="44"/>
    </row>
    <row r="11" spans="1:6" ht="15.75" x14ac:dyDescent="0.25">
      <c r="A11" s="47"/>
      <c r="B11" s="48"/>
      <c r="C11" s="49"/>
      <c r="D11" s="48"/>
      <c r="E11" s="44"/>
      <c r="F11" s="44"/>
    </row>
    <row r="12" spans="1:6" ht="15.75" x14ac:dyDescent="0.25">
      <c r="A12" s="112"/>
      <c r="B12" s="113"/>
      <c r="C12" s="114"/>
      <c r="D12" s="115"/>
      <c r="E12" s="44"/>
      <c r="F12" s="44"/>
    </row>
    <row r="13" spans="1:6" ht="15.75" x14ac:dyDescent="0.25">
      <c r="A13" s="101">
        <v>1</v>
      </c>
      <c r="B13" s="11" t="s">
        <v>128</v>
      </c>
      <c r="C13" s="107"/>
      <c r="D13" s="60"/>
      <c r="E13" s="44"/>
      <c r="F13" s="44"/>
    </row>
    <row r="14" spans="1:6" ht="15.75" x14ac:dyDescent="0.25">
      <c r="A14" s="101"/>
      <c r="B14" s="11" t="s">
        <v>129</v>
      </c>
      <c r="C14" s="45">
        <v>280000</v>
      </c>
      <c r="E14" s="45"/>
      <c r="F14" s="44"/>
    </row>
    <row r="15" spans="1:6" ht="15.75" x14ac:dyDescent="0.25">
      <c r="A15" s="101"/>
      <c r="B15" s="11" t="s">
        <v>130</v>
      </c>
      <c r="C15" s="108">
        <v>28000</v>
      </c>
      <c r="D15" s="60"/>
      <c r="E15" s="49"/>
    </row>
    <row r="16" spans="1:6" ht="15.75" x14ac:dyDescent="0.25">
      <c r="A16" s="101"/>
      <c r="B16" s="11" t="s">
        <v>113</v>
      </c>
      <c r="C16" s="93"/>
      <c r="D16" s="60">
        <f>C14-C15</f>
        <v>252000</v>
      </c>
      <c r="E16" s="93"/>
    </row>
    <row r="17" spans="1:5" ht="15.75" x14ac:dyDescent="0.25">
      <c r="A17" s="101"/>
      <c r="B17" s="11"/>
      <c r="C17" s="93"/>
      <c r="D17" s="60"/>
      <c r="E17" s="93"/>
    </row>
    <row r="18" spans="1:5" ht="15.75" x14ac:dyDescent="0.25">
      <c r="A18" s="101"/>
      <c r="B18" s="11"/>
      <c r="C18" s="93"/>
      <c r="D18" s="94"/>
    </row>
    <row r="19" spans="1:5" ht="15.75" x14ac:dyDescent="0.25">
      <c r="A19" s="101"/>
      <c r="B19" s="13" t="s">
        <v>127</v>
      </c>
      <c r="C19" s="93"/>
      <c r="D19" s="94"/>
    </row>
    <row r="20" spans="1:5" ht="15.75" x14ac:dyDescent="0.25">
      <c r="A20" s="101"/>
      <c r="B20" s="13"/>
      <c r="C20" s="107"/>
      <c r="D20" s="116"/>
    </row>
    <row r="21" spans="1:5" ht="15.75" x14ac:dyDescent="0.25">
      <c r="A21" s="48"/>
      <c r="B21" s="48"/>
      <c r="C21" s="49"/>
      <c r="D21" s="48"/>
    </row>
    <row r="22" spans="1:5" ht="16.5" thickBot="1" x14ac:dyDescent="0.3">
      <c r="A22" s="136" t="s">
        <v>1</v>
      </c>
      <c r="B22" s="136"/>
      <c r="C22" s="117"/>
      <c r="D22" s="118">
        <f>SUM(D12:D21)</f>
        <v>252000</v>
      </c>
    </row>
    <row r="23" spans="1:5" ht="16.5" thickTop="1" x14ac:dyDescent="0.25">
      <c r="A23" s="44"/>
      <c r="B23" s="44"/>
      <c r="C23" s="45"/>
      <c r="D23" s="44"/>
    </row>
    <row r="24" spans="1:5" ht="15.75" x14ac:dyDescent="0.25">
      <c r="A24" s="48"/>
      <c r="B24" s="48"/>
      <c r="C24" s="49"/>
      <c r="D24" s="48"/>
    </row>
    <row r="25" spans="1:5" ht="15.75" x14ac:dyDescent="0.25">
      <c r="A25" s="44" t="s">
        <v>112</v>
      </c>
      <c r="B25" s="44"/>
      <c r="C25" s="45"/>
      <c r="D25" s="44"/>
    </row>
    <row r="26" spans="1:5" ht="15.75" x14ac:dyDescent="0.25">
      <c r="A26" s="44" t="s">
        <v>2</v>
      </c>
      <c r="B26" s="101"/>
      <c r="C26" s="135" t="s">
        <v>3</v>
      </c>
      <c r="D26" s="135"/>
    </row>
    <row r="27" spans="1:5" ht="15.75" x14ac:dyDescent="0.25">
      <c r="A27" s="44"/>
      <c r="B27" s="44"/>
      <c r="C27" s="60"/>
      <c r="D27" s="44"/>
    </row>
    <row r="28" spans="1:5" ht="15.75" x14ac:dyDescent="0.25">
      <c r="A28" s="44"/>
      <c r="B28" s="44"/>
      <c r="C28" s="60"/>
      <c r="D28" s="44"/>
    </row>
    <row r="29" spans="1:5" ht="15.75" x14ac:dyDescent="0.25">
      <c r="A29" s="44"/>
      <c r="B29" s="44"/>
      <c r="C29" s="60"/>
      <c r="D29" s="44"/>
    </row>
    <row r="30" spans="1:5" ht="15.75" x14ac:dyDescent="0.25">
      <c r="A30" s="44"/>
      <c r="B30" s="44"/>
      <c r="C30" s="60"/>
      <c r="D30" s="44"/>
    </row>
    <row r="31" spans="1:5" ht="15.75" x14ac:dyDescent="0.25">
      <c r="A31" s="44"/>
      <c r="B31" s="44"/>
      <c r="C31" s="60"/>
      <c r="D31" s="44"/>
    </row>
    <row r="32" spans="1:5" ht="15.75" x14ac:dyDescent="0.25">
      <c r="A32" s="61" t="s">
        <v>29</v>
      </c>
      <c r="B32" s="62"/>
      <c r="C32" s="63" t="s">
        <v>5</v>
      </c>
      <c r="D32" s="62" t="s">
        <v>6</v>
      </c>
    </row>
    <row r="33" spans="1:4" ht="15.75" x14ac:dyDescent="0.25">
      <c r="A33" s="64" t="s">
        <v>7</v>
      </c>
      <c r="B33" s="65"/>
      <c r="C33" s="66" t="s">
        <v>8</v>
      </c>
      <c r="D33" s="65" t="s">
        <v>9</v>
      </c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F36"/>
  <sheetViews>
    <sheetView zoomScale="90" zoomScaleNormal="90" workbookViewId="0">
      <selection activeCell="F14" sqref="F14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6" x14ac:dyDescent="0.25">
      <c r="C6" s="1"/>
    </row>
    <row r="7" spans="1:6" x14ac:dyDescent="0.25">
      <c r="C7" s="1"/>
    </row>
    <row r="8" spans="1:6" x14ac:dyDescent="0.25">
      <c r="C8" s="1"/>
    </row>
    <row r="10" spans="1:6" s="3" customFormat="1" ht="20.25" x14ac:dyDescent="0.3">
      <c r="A10" s="2" t="s">
        <v>0</v>
      </c>
      <c r="C10" s="19"/>
    </row>
    <row r="11" spans="1:6" s="3" customFormat="1" ht="20.25" x14ac:dyDescent="0.3">
      <c r="A11" s="4" t="s">
        <v>131</v>
      </c>
      <c r="C11" s="19"/>
    </row>
    <row r="12" spans="1:6" s="3" customFormat="1" ht="15.75" x14ac:dyDescent="0.25">
      <c r="A12" s="5"/>
      <c r="B12" s="6"/>
      <c r="C12" s="20"/>
      <c r="D12" s="6"/>
    </row>
    <row r="13" spans="1:6" s="3" customFormat="1" ht="15.75" x14ac:dyDescent="0.25">
      <c r="A13" s="8"/>
      <c r="B13" s="9"/>
      <c r="C13" s="21"/>
      <c r="D13" s="10"/>
    </row>
    <row r="14" spans="1:6" s="42" customFormat="1" ht="15.75" x14ac:dyDescent="0.25">
      <c r="A14" s="120">
        <v>1</v>
      </c>
      <c r="B14" s="11" t="s">
        <v>115</v>
      </c>
      <c r="C14" s="107"/>
      <c r="D14" s="60"/>
      <c r="E14" s="44"/>
      <c r="F14" s="44"/>
    </row>
    <row r="15" spans="1:6" s="42" customFormat="1" ht="15.75" x14ac:dyDescent="0.25">
      <c r="A15" s="120"/>
      <c r="B15" s="11"/>
      <c r="C15" s="107"/>
      <c r="D15" s="60"/>
      <c r="E15" s="44"/>
      <c r="F15" s="44"/>
    </row>
    <row r="16" spans="1:6" s="42" customFormat="1" ht="15.75" x14ac:dyDescent="0.25">
      <c r="A16" s="120"/>
      <c r="B16" s="11" t="s">
        <v>132</v>
      </c>
      <c r="C16" s="45"/>
      <c r="D16" s="60"/>
      <c r="E16" s="44"/>
      <c r="F16" s="44"/>
    </row>
    <row r="17" spans="1:6" s="42" customFormat="1" ht="15.75" x14ac:dyDescent="0.25">
      <c r="A17" s="120"/>
      <c r="B17" s="11" t="s">
        <v>116</v>
      </c>
      <c r="C17" s="108">
        <v>330000</v>
      </c>
      <c r="D17" s="60"/>
      <c r="E17" s="44"/>
      <c r="F17" s="44"/>
    </row>
    <row r="18" spans="1:6" s="42" customFormat="1" ht="15.75" x14ac:dyDescent="0.25">
      <c r="A18" s="120"/>
      <c r="B18" s="11"/>
      <c r="C18" s="45"/>
      <c r="D18" s="60">
        <f>SUM(C14:C17)</f>
        <v>330000</v>
      </c>
      <c r="E18" s="44"/>
      <c r="F18" s="44"/>
    </row>
    <row r="19" spans="1:6" s="42" customFormat="1" ht="15.75" x14ac:dyDescent="0.25">
      <c r="A19" s="120"/>
      <c r="B19" s="11"/>
      <c r="C19" s="45"/>
      <c r="D19" s="60"/>
      <c r="E19" s="44"/>
      <c r="F19" s="44"/>
    </row>
    <row r="20" spans="1:6" s="42" customFormat="1" ht="15.75" x14ac:dyDescent="0.25">
      <c r="A20" s="120"/>
      <c r="B20" s="11" t="s">
        <v>133</v>
      </c>
      <c r="C20" s="49"/>
      <c r="D20" s="109">
        <v>30000</v>
      </c>
    </row>
    <row r="21" spans="1:6" s="42" customFormat="1" ht="15.75" x14ac:dyDescent="0.25">
      <c r="A21" s="120"/>
      <c r="B21" s="11"/>
      <c r="C21" s="49"/>
      <c r="D21" s="60"/>
    </row>
    <row r="22" spans="1:6" s="95" customFormat="1" ht="15.75" x14ac:dyDescent="0.25">
      <c r="A22" s="92"/>
      <c r="B22" s="13" t="s">
        <v>121</v>
      </c>
      <c r="C22" s="93"/>
      <c r="D22" s="94">
        <f>D18-D20</f>
        <v>300000</v>
      </c>
    </row>
    <row r="23" spans="1:6" s="6" customFormat="1" ht="15.75" x14ac:dyDescent="0.25">
      <c r="A23" s="105"/>
      <c r="B23" s="11"/>
      <c r="C23" s="106"/>
      <c r="D23" s="94"/>
    </row>
    <row r="24" spans="1:6" s="3" customFormat="1" ht="15.75" x14ac:dyDescent="0.25">
      <c r="A24" s="119"/>
      <c r="B24"/>
      <c r="C24" s="22"/>
      <c r="D24" s="25"/>
    </row>
    <row r="25" spans="1:6" s="3" customFormat="1" ht="16.5" thickBot="1" x14ac:dyDescent="0.3">
      <c r="A25" s="132" t="s">
        <v>1</v>
      </c>
      <c r="B25" s="132"/>
      <c r="C25" s="24"/>
      <c r="D25" s="14">
        <f>D22</f>
        <v>300000</v>
      </c>
    </row>
    <row r="26" spans="1:6" s="3" customFormat="1" ht="16.5" thickTop="1" x14ac:dyDescent="0.25">
      <c r="C26" s="19"/>
    </row>
    <row r="27" spans="1:6" s="6" customFormat="1" ht="15.75" x14ac:dyDescent="0.25">
      <c r="C27" s="20"/>
    </row>
    <row r="28" spans="1:6" s="3" customFormat="1" ht="15.75" x14ac:dyDescent="0.25">
      <c r="A28" s="3" t="s">
        <v>134</v>
      </c>
      <c r="C28" s="19"/>
    </row>
    <row r="29" spans="1:6" s="3" customFormat="1" ht="15.75" x14ac:dyDescent="0.25">
      <c r="A29" s="3" t="s">
        <v>2</v>
      </c>
      <c r="B29" s="119"/>
      <c r="C29" s="133" t="s">
        <v>3</v>
      </c>
      <c r="D29" s="133"/>
    </row>
    <row r="30" spans="1:6" s="3" customFormat="1" ht="15.75" x14ac:dyDescent="0.25"/>
    <row r="31" spans="1:6" s="3" customFormat="1" ht="15.75" x14ac:dyDescent="0.25"/>
    <row r="32" spans="1:6" s="3" customFormat="1" ht="15.75" x14ac:dyDescent="0.25"/>
    <row r="33" spans="1:4" s="3" customFormat="1" ht="15.75" x14ac:dyDescent="0.25"/>
    <row r="34" spans="1:4" s="3" customFormat="1" ht="15.75" x14ac:dyDescent="0.25"/>
    <row r="35" spans="1:4" s="3" customFormat="1" ht="15.75" x14ac:dyDescent="0.25">
      <c r="A35" s="15" t="s">
        <v>4</v>
      </c>
      <c r="B35" s="16"/>
      <c r="C35" s="16" t="s">
        <v>5</v>
      </c>
      <c r="D35" s="16" t="s">
        <v>6</v>
      </c>
    </row>
    <row r="36" spans="1:4" s="3" customFormat="1" ht="15.75" x14ac:dyDescent="0.25">
      <c r="A36" s="17" t="s">
        <v>7</v>
      </c>
      <c r="B36" s="18"/>
      <c r="C36" s="18" t="s">
        <v>8</v>
      </c>
      <c r="D36" s="18" t="s">
        <v>9</v>
      </c>
    </row>
  </sheetData>
  <mergeCells count="2">
    <mergeCell ref="A25:B25"/>
    <mergeCell ref="C29:D29"/>
  </mergeCells>
  <pageMargins left="0.70866141732283472" right="0.70866141732283472" top="0.74803149606299213" bottom="0.74803149606299213" header="0.31496062992125984" footer="0.31496062992125984"/>
  <pageSetup scale="77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D36"/>
  <sheetViews>
    <sheetView workbookViewId="0">
      <selection activeCell="A14" sqref="A14:XFD22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20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ht="15.75" x14ac:dyDescent="0.25">
      <c r="A14" s="35" t="s">
        <v>10</v>
      </c>
      <c r="B14" s="11" t="s">
        <v>22</v>
      </c>
      <c r="C14" s="36"/>
      <c r="D14" s="7">
        <v>834400</v>
      </c>
    </row>
    <row r="15" spans="1:4" ht="15.75" x14ac:dyDescent="0.25">
      <c r="A15" s="37"/>
      <c r="B15" s="11" t="s">
        <v>23</v>
      </c>
      <c r="C15" s="36"/>
      <c r="D15" s="12"/>
    </row>
    <row r="16" spans="1:4" ht="15.75" x14ac:dyDescent="0.25">
      <c r="B16" s="11" t="s">
        <v>24</v>
      </c>
      <c r="C16" s="38"/>
      <c r="D16" s="12"/>
    </row>
    <row r="17" spans="1:4" ht="15.75" x14ac:dyDescent="0.25">
      <c r="B17" s="11" t="s">
        <v>26</v>
      </c>
      <c r="C17" s="38"/>
      <c r="D17" s="12"/>
    </row>
    <row r="18" spans="1:4" ht="15.75" x14ac:dyDescent="0.25">
      <c r="B18" s="11" t="s">
        <v>25</v>
      </c>
      <c r="C18" s="38"/>
      <c r="D18" s="12"/>
    </row>
    <row r="19" spans="1:4" ht="15.75" x14ac:dyDescent="0.25">
      <c r="B19" s="11" t="s">
        <v>27</v>
      </c>
      <c r="C19" s="38"/>
      <c r="D19" s="12"/>
    </row>
    <row r="20" spans="1:4" ht="15.75" x14ac:dyDescent="0.25">
      <c r="B20" s="11"/>
      <c r="C20" s="38"/>
      <c r="D20" s="12"/>
    </row>
    <row r="21" spans="1:4" ht="15.75" x14ac:dyDescent="0.25">
      <c r="B21" s="11"/>
      <c r="C21" s="38"/>
      <c r="D21" s="12"/>
    </row>
    <row r="22" spans="1:4" s="3" customFormat="1" ht="15.75" x14ac:dyDescent="0.25">
      <c r="A22" s="39"/>
      <c r="B22" s="13" t="s">
        <v>28</v>
      </c>
      <c r="D22" s="12"/>
    </row>
    <row r="23" spans="1:4" s="6" customFormat="1" ht="15.75" x14ac:dyDescent="0.25">
      <c r="B23" s="11"/>
      <c r="C23" s="32"/>
      <c r="D23" s="33"/>
    </row>
    <row r="24" spans="1:4" s="3" customFormat="1" ht="15.75" x14ac:dyDescent="0.25">
      <c r="A24" s="27"/>
      <c r="B24" s="13"/>
      <c r="C24" s="22"/>
      <c r="D24" s="25"/>
    </row>
    <row r="25" spans="1:4" s="3" customFormat="1" ht="16.5" thickBot="1" x14ac:dyDescent="0.3">
      <c r="A25" s="132" t="s">
        <v>1</v>
      </c>
      <c r="B25" s="132"/>
      <c r="C25" s="24"/>
      <c r="D25" s="14">
        <f>SUM(D13:D24)</f>
        <v>834400</v>
      </c>
    </row>
    <row r="26" spans="1:4" s="3" customFormat="1" ht="16.5" thickTop="1" x14ac:dyDescent="0.25">
      <c r="C26" s="19"/>
    </row>
    <row r="27" spans="1:4" s="6" customFormat="1" ht="15.75" x14ac:dyDescent="0.25">
      <c r="C27" s="20"/>
    </row>
    <row r="28" spans="1:4" s="3" customFormat="1" ht="15.75" x14ac:dyDescent="0.25">
      <c r="A28" s="3" t="s">
        <v>21</v>
      </c>
      <c r="C28" s="19"/>
    </row>
    <row r="29" spans="1:4" s="3" customFormat="1" ht="15.75" x14ac:dyDescent="0.25">
      <c r="A29" s="3" t="s">
        <v>2</v>
      </c>
      <c r="B29" s="27"/>
      <c r="C29" s="133" t="s">
        <v>3</v>
      </c>
      <c r="D29" s="133"/>
    </row>
    <row r="30" spans="1:4" s="3" customFormat="1" ht="15.75" x14ac:dyDescent="0.25"/>
    <row r="31" spans="1:4" s="3" customFormat="1" ht="15.75" x14ac:dyDescent="0.25"/>
    <row r="32" spans="1:4" s="3" customFormat="1" ht="15.75" x14ac:dyDescent="0.25"/>
    <row r="33" spans="1:4" s="3" customFormat="1" ht="15.75" x14ac:dyDescent="0.25"/>
    <row r="34" spans="1:4" s="3" customFormat="1" ht="15.75" x14ac:dyDescent="0.25"/>
    <row r="35" spans="1:4" s="3" customFormat="1" ht="15.75" x14ac:dyDescent="0.25">
      <c r="A35" s="15" t="s">
        <v>4</v>
      </c>
      <c r="B35" s="16"/>
      <c r="C35" s="16" t="s">
        <v>5</v>
      </c>
      <c r="D35" s="16" t="s">
        <v>6</v>
      </c>
    </row>
    <row r="36" spans="1:4" s="3" customFormat="1" ht="15.75" x14ac:dyDescent="0.25">
      <c r="A36" s="17" t="s">
        <v>7</v>
      </c>
      <c r="B36" s="18"/>
      <c r="C36" s="18" t="s">
        <v>8</v>
      </c>
      <c r="D36" s="18" t="s">
        <v>9</v>
      </c>
    </row>
  </sheetData>
  <mergeCells count="2">
    <mergeCell ref="A25:B25"/>
    <mergeCell ref="C29:D29"/>
  </mergeCells>
  <pageMargins left="0.70866141732283472" right="0.70866141732283472" top="0.74803149606299213" bottom="0.74803149606299213" header="0.31496062992125984" footer="0.31496062992125984"/>
  <pageSetup scale="7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F61"/>
  <sheetViews>
    <sheetView topLeftCell="A10" workbookViewId="0">
      <selection activeCell="G21" sqref="G21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135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3" customFormat="1" ht="15.75" x14ac:dyDescent="0.25">
      <c r="A14" s="28" t="s">
        <v>10</v>
      </c>
      <c r="B14" s="11" t="s">
        <v>136</v>
      </c>
      <c r="C14" s="20"/>
      <c r="D14" s="7"/>
    </row>
    <row r="15" spans="1:4" s="3" customFormat="1" ht="15.75" x14ac:dyDescent="0.25">
      <c r="A15" s="28"/>
      <c r="B15" s="11" t="s">
        <v>137</v>
      </c>
      <c r="C15" s="20"/>
      <c r="D15" s="7"/>
    </row>
    <row r="16" spans="1:4" s="3" customFormat="1" ht="15.75" x14ac:dyDescent="0.25">
      <c r="A16" s="28"/>
      <c r="B16" s="11" t="s">
        <v>142</v>
      </c>
      <c r="C16" s="20"/>
      <c r="D16" s="7"/>
    </row>
    <row r="17" spans="1:4" s="3" customFormat="1" ht="15.75" x14ac:dyDescent="0.25">
      <c r="A17" s="28"/>
      <c r="B17" s="11"/>
      <c r="C17" s="20"/>
      <c r="D17" s="7"/>
    </row>
    <row r="18" spans="1:4" s="3" customFormat="1" ht="15.75" x14ac:dyDescent="0.25">
      <c r="A18" s="28"/>
      <c r="B18" s="124" t="s">
        <v>140</v>
      </c>
      <c r="C18" s="20"/>
      <c r="D18" s="7"/>
    </row>
    <row r="19" spans="1:4" s="3" customFormat="1" ht="15.75" x14ac:dyDescent="0.25">
      <c r="A19" s="28"/>
      <c r="B19" s="125" t="s">
        <v>145</v>
      </c>
      <c r="C19" s="20"/>
      <c r="D19" s="7"/>
    </row>
    <row r="20" spans="1:4" s="3" customFormat="1" ht="15.75" x14ac:dyDescent="0.25">
      <c r="A20" s="28"/>
      <c r="B20" s="13" t="s">
        <v>143</v>
      </c>
      <c r="C20" s="20"/>
      <c r="D20" s="7"/>
    </row>
    <row r="21" spans="1:4" s="3" customFormat="1" ht="15.75" x14ac:dyDescent="0.25">
      <c r="A21" s="6"/>
      <c r="B21" s="11" t="s">
        <v>147</v>
      </c>
      <c r="C21" s="7">
        <v>556000</v>
      </c>
      <c r="D21" s="20"/>
    </row>
    <row r="22" spans="1:4" s="3" customFormat="1" ht="15.75" x14ac:dyDescent="0.25">
      <c r="A22" s="6"/>
      <c r="B22" s="11" t="s">
        <v>16</v>
      </c>
      <c r="C22" s="29">
        <v>264500</v>
      </c>
      <c r="D22" s="12"/>
    </row>
    <row r="23" spans="1:4" s="3" customFormat="1" ht="15.75" x14ac:dyDescent="0.25">
      <c r="A23" s="6"/>
      <c r="B23" s="11" t="s">
        <v>11</v>
      </c>
      <c r="C23" s="23"/>
      <c r="D23" s="12">
        <f>C21-C22</f>
        <v>291500</v>
      </c>
    </row>
    <row r="24" spans="1:4" s="3" customFormat="1" ht="15.75" x14ac:dyDescent="0.25">
      <c r="A24" s="6"/>
      <c r="B24" s="11"/>
      <c r="C24" s="23"/>
      <c r="D24" s="12"/>
    </row>
    <row r="25" spans="1:4" s="3" customFormat="1" ht="15.75" x14ac:dyDescent="0.25">
      <c r="A25" s="28"/>
      <c r="B25" s="13" t="s">
        <v>144</v>
      </c>
      <c r="C25" s="20"/>
      <c r="D25" s="7"/>
    </row>
    <row r="26" spans="1:4" s="3" customFormat="1" ht="15.75" x14ac:dyDescent="0.25">
      <c r="A26" s="6"/>
      <c r="B26" s="11" t="s">
        <v>147</v>
      </c>
      <c r="C26" s="7">
        <v>417000</v>
      </c>
      <c r="D26" s="20"/>
    </row>
    <row r="27" spans="1:4" s="3" customFormat="1" ht="15.75" x14ac:dyDescent="0.25">
      <c r="A27" s="6"/>
      <c r="B27" s="11" t="s">
        <v>16</v>
      </c>
      <c r="C27" s="29">
        <v>208500</v>
      </c>
      <c r="D27" s="12"/>
    </row>
    <row r="28" spans="1:4" s="3" customFormat="1" ht="15.75" x14ac:dyDescent="0.25">
      <c r="A28" s="6"/>
      <c r="B28" s="11" t="s">
        <v>11</v>
      </c>
      <c r="C28" s="23"/>
      <c r="D28" s="12">
        <f>C26-C27</f>
        <v>208500</v>
      </c>
    </row>
    <row r="29" spans="1:4" s="3" customFormat="1" ht="15.75" x14ac:dyDescent="0.25">
      <c r="A29" s="6"/>
      <c r="B29" s="11"/>
      <c r="C29" s="23"/>
      <c r="D29" s="12"/>
    </row>
    <row r="30" spans="1:4" s="3" customFormat="1" ht="15.75" x14ac:dyDescent="0.25">
      <c r="A30" s="28"/>
      <c r="B30" s="125" t="s">
        <v>146</v>
      </c>
      <c r="C30" s="20"/>
      <c r="D30" s="7"/>
    </row>
    <row r="31" spans="1:4" s="3" customFormat="1" ht="15.75" x14ac:dyDescent="0.25">
      <c r="A31" s="28"/>
      <c r="B31" s="13" t="s">
        <v>143</v>
      </c>
      <c r="C31" s="20"/>
      <c r="D31" s="7"/>
    </row>
    <row r="32" spans="1:4" s="3" customFormat="1" ht="15.75" x14ac:dyDescent="0.25">
      <c r="A32" s="6"/>
      <c r="B32" s="11" t="s">
        <v>147</v>
      </c>
      <c r="C32" s="7">
        <v>556000</v>
      </c>
      <c r="D32" s="20"/>
    </row>
    <row r="33" spans="1:6" s="3" customFormat="1" ht="15.75" x14ac:dyDescent="0.25">
      <c r="A33" s="6"/>
      <c r="B33" s="11" t="s">
        <v>16</v>
      </c>
      <c r="C33" s="29">
        <v>264500</v>
      </c>
      <c r="D33" s="12"/>
    </row>
    <row r="34" spans="1:6" s="3" customFormat="1" ht="15.75" x14ac:dyDescent="0.25">
      <c r="A34" s="6"/>
      <c r="B34" s="11" t="s">
        <v>11</v>
      </c>
      <c r="C34" s="23"/>
      <c r="D34" s="12">
        <f>C32-C33</f>
        <v>291500</v>
      </c>
    </row>
    <row r="35" spans="1:6" s="3" customFormat="1" ht="15.75" x14ac:dyDescent="0.25">
      <c r="A35" s="6"/>
      <c r="B35" s="11"/>
      <c r="C35" s="23"/>
      <c r="D35" s="12"/>
    </row>
    <row r="36" spans="1:6" s="3" customFormat="1" ht="15.75" x14ac:dyDescent="0.25">
      <c r="A36" s="28"/>
      <c r="B36" s="13" t="s">
        <v>144</v>
      </c>
      <c r="C36" s="20"/>
      <c r="D36" s="7"/>
    </row>
    <row r="37" spans="1:6" s="3" customFormat="1" ht="15.75" x14ac:dyDescent="0.25">
      <c r="A37" s="6"/>
      <c r="B37" s="11" t="s">
        <v>147</v>
      </c>
      <c r="C37" s="7">
        <v>417000</v>
      </c>
      <c r="D37" s="20"/>
    </row>
    <row r="38" spans="1:6" s="3" customFormat="1" ht="15.75" x14ac:dyDescent="0.25">
      <c r="A38" s="6"/>
      <c r="B38" s="11" t="s">
        <v>16</v>
      </c>
      <c r="C38" s="29">
        <v>208500</v>
      </c>
      <c r="D38" s="12"/>
    </row>
    <row r="39" spans="1:6" s="3" customFormat="1" ht="15.75" x14ac:dyDescent="0.25">
      <c r="A39" s="6"/>
      <c r="B39" s="11" t="s">
        <v>11</v>
      </c>
      <c r="C39" s="23"/>
      <c r="D39" s="12">
        <f>C37-C38</f>
        <v>208500</v>
      </c>
    </row>
    <row r="40" spans="1:6" s="3" customFormat="1" ht="15.75" x14ac:dyDescent="0.25">
      <c r="A40" s="6"/>
      <c r="B40" s="11"/>
      <c r="C40" s="23"/>
      <c r="D40" s="12"/>
    </row>
    <row r="41" spans="1:6" s="3" customFormat="1" ht="15.75" x14ac:dyDescent="0.25">
      <c r="A41" s="6"/>
      <c r="B41" s="124" t="s">
        <v>141</v>
      </c>
      <c r="C41" s="23"/>
      <c r="D41" s="12"/>
    </row>
    <row r="42" spans="1:6" s="3" customFormat="1" ht="15.75" x14ac:dyDescent="0.25">
      <c r="A42" s="6"/>
      <c r="B42" s="11" t="s">
        <v>148</v>
      </c>
      <c r="C42" s="32">
        <v>108387</v>
      </c>
      <c r="D42" s="12"/>
    </row>
    <row r="43" spans="1:6" s="3" customFormat="1" ht="15.75" x14ac:dyDescent="0.25">
      <c r="A43" s="6"/>
      <c r="B43" s="11" t="s">
        <v>149</v>
      </c>
      <c r="C43" s="29">
        <v>75484</v>
      </c>
      <c r="D43" s="12"/>
    </row>
    <row r="44" spans="1:6" s="3" customFormat="1" ht="15.75" x14ac:dyDescent="0.25">
      <c r="A44" s="6"/>
      <c r="B44" s="11"/>
      <c r="C44" s="23"/>
      <c r="D44" s="12">
        <f>C42+C43</f>
        <v>183871</v>
      </c>
    </row>
    <row r="45" spans="1:6" s="3" customFormat="1" ht="15.75" x14ac:dyDescent="0.25">
      <c r="A45" s="6"/>
      <c r="B45" s="11"/>
      <c r="C45" s="23"/>
      <c r="D45" s="12"/>
    </row>
    <row r="46" spans="1:6" ht="15.75" x14ac:dyDescent="0.25">
      <c r="A46" s="28"/>
      <c r="B46" s="13" t="s">
        <v>138</v>
      </c>
      <c r="C46" s="12"/>
      <c r="D46" s="30"/>
      <c r="E46" s="3"/>
      <c r="F46" s="3"/>
    </row>
    <row r="47" spans="1:6" ht="15.75" x14ac:dyDescent="0.25">
      <c r="A47" s="28"/>
      <c r="B47" s="13"/>
      <c r="C47" s="12"/>
      <c r="D47" s="30"/>
      <c r="E47" s="3"/>
      <c r="F47" s="3"/>
    </row>
    <row r="48" spans="1:6" ht="15.75" x14ac:dyDescent="0.25">
      <c r="A48" s="28"/>
      <c r="B48" s="13"/>
      <c r="C48" s="12"/>
      <c r="D48" s="30"/>
      <c r="E48" s="3"/>
      <c r="F48" s="3"/>
    </row>
    <row r="49" spans="1:4" s="3" customFormat="1" ht="15.75" x14ac:dyDescent="0.25">
      <c r="A49" s="121"/>
      <c r="B49" s="13"/>
      <c r="C49" s="22"/>
      <c r="D49" s="25"/>
    </row>
    <row r="50" spans="1:4" s="3" customFormat="1" ht="16.5" thickBot="1" x14ac:dyDescent="0.3">
      <c r="A50" s="132" t="s">
        <v>1</v>
      </c>
      <c r="B50" s="132"/>
      <c r="C50" s="24"/>
      <c r="D50" s="14">
        <f>SUM(D13:D49)</f>
        <v>1183871</v>
      </c>
    </row>
    <row r="51" spans="1:4" s="3" customFormat="1" ht="16.5" thickTop="1" x14ac:dyDescent="0.25">
      <c r="C51" s="19"/>
    </row>
    <row r="52" spans="1:4" s="6" customFormat="1" ht="15.75" x14ac:dyDescent="0.25">
      <c r="C52" s="20"/>
    </row>
    <row r="53" spans="1:4" s="3" customFormat="1" ht="15.75" x14ac:dyDescent="0.25">
      <c r="A53" s="3" t="s">
        <v>139</v>
      </c>
      <c r="C53" s="19"/>
    </row>
    <row r="54" spans="1:4" s="3" customFormat="1" ht="15.75" x14ac:dyDescent="0.25">
      <c r="A54" s="3" t="s">
        <v>2</v>
      </c>
      <c r="B54" s="121"/>
      <c r="C54" s="133" t="s">
        <v>3</v>
      </c>
      <c r="D54" s="133"/>
    </row>
    <row r="55" spans="1:4" s="3" customFormat="1" ht="15.75" x14ac:dyDescent="0.25"/>
    <row r="56" spans="1:4" s="3" customFormat="1" ht="15.75" x14ac:dyDescent="0.25"/>
    <row r="57" spans="1:4" s="3" customFormat="1" ht="15.75" x14ac:dyDescent="0.25"/>
    <row r="58" spans="1:4" s="3" customFormat="1" ht="15.75" x14ac:dyDescent="0.25"/>
    <row r="59" spans="1:4" s="3" customFormat="1" ht="15.75" x14ac:dyDescent="0.25"/>
    <row r="60" spans="1:4" s="3" customFormat="1" ht="15.75" x14ac:dyDescent="0.25">
      <c r="A60" s="15" t="s">
        <v>4</v>
      </c>
      <c r="B60" s="16"/>
      <c r="C60" s="16" t="s">
        <v>5</v>
      </c>
      <c r="D60" s="16" t="s">
        <v>6</v>
      </c>
    </row>
    <row r="61" spans="1:4" s="3" customFormat="1" ht="15.75" x14ac:dyDescent="0.25">
      <c r="A61" s="17" t="s">
        <v>7</v>
      </c>
      <c r="B61" s="18"/>
      <c r="C61" s="18" t="s">
        <v>8</v>
      </c>
      <c r="D61" s="18" t="s">
        <v>9</v>
      </c>
    </row>
  </sheetData>
  <mergeCells count="2">
    <mergeCell ref="A50:B50"/>
    <mergeCell ref="C54:D54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2:F34"/>
  <sheetViews>
    <sheetView workbookViewId="0">
      <selection activeCell="H7" sqref="H7"/>
    </sheetView>
  </sheetViews>
  <sheetFormatPr defaultRowHeight="15" x14ac:dyDescent="0.25"/>
  <cols>
    <col min="1" max="1" width="3" style="40" customWidth="1"/>
    <col min="2" max="2" width="72.85546875" style="40" customWidth="1"/>
    <col min="3" max="3" width="18.140625" style="41" bestFit="1" customWidth="1"/>
    <col min="4" max="4" width="21" style="40" bestFit="1" customWidth="1"/>
    <col min="5" max="16384" width="9.140625" style="40"/>
  </cols>
  <sheetData>
    <row r="2" spans="1:6" x14ac:dyDescent="0.25">
      <c r="D2" s="42"/>
    </row>
    <row r="9" spans="1:6" ht="20.25" x14ac:dyDescent="0.3">
      <c r="A9" s="43" t="s">
        <v>0</v>
      </c>
      <c r="B9" s="44"/>
      <c r="C9" s="45"/>
      <c r="D9" s="44"/>
      <c r="E9" s="44"/>
      <c r="F9" s="44"/>
    </row>
    <row r="10" spans="1:6" ht="20.25" x14ac:dyDescent="0.3">
      <c r="A10" s="46" t="s">
        <v>150</v>
      </c>
      <c r="B10" s="44"/>
      <c r="C10" s="45"/>
      <c r="D10" s="44"/>
      <c r="E10" s="44"/>
      <c r="F10" s="44"/>
    </row>
    <row r="11" spans="1:6" ht="15.75" x14ac:dyDescent="0.25">
      <c r="A11" s="47"/>
      <c r="B11" s="48"/>
      <c r="C11" s="49"/>
      <c r="D11" s="48"/>
      <c r="E11" s="44"/>
      <c r="F11" s="44"/>
    </row>
    <row r="12" spans="1:6" ht="15.75" x14ac:dyDescent="0.25">
      <c r="A12" s="50"/>
      <c r="B12" s="51"/>
      <c r="C12" s="52"/>
      <c r="D12" s="53"/>
      <c r="E12" s="44"/>
      <c r="F12" s="44"/>
    </row>
    <row r="13" spans="1:6" s="34" customFormat="1" ht="15.75" x14ac:dyDescent="0.25">
      <c r="A13" s="35"/>
      <c r="B13" s="11" t="s">
        <v>30</v>
      </c>
      <c r="C13" s="54"/>
      <c r="D13" s="33"/>
    </row>
    <row r="14" spans="1:6" s="34" customFormat="1" ht="15.75" x14ac:dyDescent="0.25">
      <c r="B14" s="11"/>
      <c r="C14" s="54"/>
      <c r="D14" s="33"/>
    </row>
    <row r="15" spans="1:6" s="34" customFormat="1" ht="15.75" x14ac:dyDescent="0.25">
      <c r="B15" s="11" t="s">
        <v>152</v>
      </c>
      <c r="C15" s="55">
        <v>5000000</v>
      </c>
      <c r="D15" s="33"/>
    </row>
    <row r="16" spans="1:6" s="34" customFormat="1" ht="15.75" x14ac:dyDescent="0.25">
      <c r="B16" s="11" t="s">
        <v>153</v>
      </c>
      <c r="C16" s="56">
        <v>5000000</v>
      </c>
      <c r="D16" s="33"/>
    </row>
    <row r="17" spans="1:4" s="34" customFormat="1" ht="15.75" x14ac:dyDescent="0.25">
      <c r="B17" s="11"/>
      <c r="C17" s="38">
        <f>SUM(C15:C16)</f>
        <v>10000000</v>
      </c>
      <c r="D17" s="33"/>
    </row>
    <row r="18" spans="1:4" s="34" customFormat="1" ht="15.75" x14ac:dyDescent="0.25">
      <c r="B18" s="11"/>
      <c r="C18" s="38"/>
      <c r="D18" s="33"/>
    </row>
    <row r="19" spans="1:4" s="34" customFormat="1" ht="15.75" x14ac:dyDescent="0.25">
      <c r="B19" s="13" t="s">
        <v>34</v>
      </c>
      <c r="C19" s="38"/>
    </row>
    <row r="20" spans="1:4" s="34" customFormat="1" ht="15.75" x14ac:dyDescent="0.25">
      <c r="B20" s="67"/>
      <c r="C20" s="38"/>
    </row>
    <row r="21" spans="1:4" s="34" customFormat="1" ht="15.75" x14ac:dyDescent="0.25">
      <c r="B21" s="13"/>
      <c r="C21" s="38"/>
    </row>
    <row r="22" spans="1:4" ht="15.75" x14ac:dyDescent="0.25">
      <c r="A22" s="48"/>
      <c r="B22" s="48"/>
      <c r="C22" s="49"/>
      <c r="D22" s="48"/>
    </row>
    <row r="23" spans="1:4" ht="16.5" thickBot="1" x14ac:dyDescent="0.3">
      <c r="A23" s="134" t="s">
        <v>1</v>
      </c>
      <c r="B23" s="134"/>
      <c r="C23" s="57"/>
      <c r="D23" s="58">
        <f>C17</f>
        <v>10000000</v>
      </c>
    </row>
    <row r="24" spans="1:4" ht="16.5" thickTop="1" x14ac:dyDescent="0.25">
      <c r="A24" s="44"/>
      <c r="B24" s="44"/>
      <c r="C24" s="45"/>
      <c r="D24" s="44"/>
    </row>
    <row r="25" spans="1:4" ht="15.75" x14ac:dyDescent="0.25">
      <c r="A25" s="48"/>
      <c r="B25" s="48"/>
      <c r="C25" s="49"/>
      <c r="D25" s="48"/>
    </row>
    <row r="26" spans="1:4" ht="15.75" x14ac:dyDescent="0.25">
      <c r="A26" s="44" t="s">
        <v>151</v>
      </c>
      <c r="B26" s="44"/>
      <c r="C26" s="45"/>
      <c r="D26" s="44"/>
    </row>
    <row r="27" spans="1:4" ht="15.75" x14ac:dyDescent="0.25">
      <c r="A27" s="44" t="s">
        <v>2</v>
      </c>
      <c r="B27" s="122"/>
      <c r="C27" s="135" t="s">
        <v>3</v>
      </c>
      <c r="D27" s="135"/>
    </row>
    <row r="28" spans="1:4" ht="15.75" x14ac:dyDescent="0.25">
      <c r="A28" s="44"/>
      <c r="B28" s="44"/>
      <c r="C28" s="60"/>
      <c r="D28" s="44"/>
    </row>
    <row r="29" spans="1:4" ht="15.75" x14ac:dyDescent="0.25">
      <c r="A29" s="44"/>
      <c r="B29" s="44"/>
      <c r="C29" s="60"/>
      <c r="D29" s="44"/>
    </row>
    <row r="30" spans="1:4" ht="15.75" x14ac:dyDescent="0.25">
      <c r="A30" s="44"/>
      <c r="B30" s="44"/>
      <c r="C30" s="60"/>
      <c r="D30" s="44"/>
    </row>
    <row r="31" spans="1:4" ht="15.75" x14ac:dyDescent="0.25">
      <c r="A31" s="44"/>
      <c r="B31" s="44"/>
      <c r="C31" s="60"/>
      <c r="D31" s="44"/>
    </row>
    <row r="32" spans="1:4" ht="15.75" x14ac:dyDescent="0.25">
      <c r="A32" s="44"/>
      <c r="B32" s="44"/>
      <c r="C32" s="60"/>
      <c r="D32" s="44"/>
    </row>
    <row r="33" spans="1:4" ht="15.75" x14ac:dyDescent="0.25">
      <c r="A33" s="61" t="s">
        <v>29</v>
      </c>
      <c r="B33" s="62"/>
      <c r="C33" s="63" t="s">
        <v>5</v>
      </c>
      <c r="D33" s="62" t="s">
        <v>6</v>
      </c>
    </row>
    <row r="34" spans="1:4" ht="15.75" x14ac:dyDescent="0.25">
      <c r="A34" s="64" t="s">
        <v>7</v>
      </c>
      <c r="B34" s="65"/>
      <c r="C34" s="66" t="s">
        <v>8</v>
      </c>
      <c r="D34" s="65" t="s">
        <v>9</v>
      </c>
    </row>
  </sheetData>
  <mergeCells count="2">
    <mergeCell ref="A23:B23"/>
    <mergeCell ref="C27:D27"/>
  </mergeCells>
  <pageMargins left="0.70866141732283472" right="0.70866141732283472" top="0.74803149606299213" bottom="0.74803149606299213" header="0.31496062992125984" footer="0.31496062992125984"/>
  <pageSetup scale="78" orientation="portrait" horizontalDpi="4294967293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workbookViewId="0">
      <selection activeCell="E6" sqref="E6"/>
    </sheetView>
  </sheetViews>
  <sheetFormatPr defaultRowHeight="15" x14ac:dyDescent="0.25"/>
  <cols>
    <col min="1" max="1" width="3" customWidth="1"/>
    <col min="2" max="2" width="66.28515625" customWidth="1"/>
    <col min="3" max="3" width="23" style="68" customWidth="1"/>
    <col min="4" max="4" width="21" bestFit="1" customWidth="1"/>
  </cols>
  <sheetData>
    <row r="2" spans="1:6" x14ac:dyDescent="0.25">
      <c r="D2" s="1"/>
    </row>
    <row r="9" spans="1:6" ht="20.25" x14ac:dyDescent="0.3">
      <c r="A9" s="2" t="s">
        <v>0</v>
      </c>
      <c r="B9" s="3"/>
      <c r="C9" s="69"/>
      <c r="D9" s="3"/>
      <c r="E9" s="3"/>
      <c r="F9" s="3"/>
    </row>
    <row r="10" spans="1:6" ht="20.25" x14ac:dyDescent="0.3">
      <c r="A10" s="4" t="s">
        <v>150</v>
      </c>
      <c r="B10" s="3"/>
      <c r="C10" s="69"/>
      <c r="D10" s="3"/>
      <c r="E10" s="3"/>
      <c r="F10" s="3"/>
    </row>
    <row r="11" spans="1:6" ht="15.75" x14ac:dyDescent="0.25">
      <c r="A11" s="5"/>
      <c r="B11" s="6"/>
      <c r="C11" s="7"/>
      <c r="D11" s="6"/>
      <c r="E11" s="3"/>
      <c r="F11" s="3"/>
    </row>
    <row r="12" spans="1:6" ht="15.75" x14ac:dyDescent="0.25">
      <c r="A12" s="8"/>
      <c r="B12" s="9"/>
      <c r="C12" s="70"/>
      <c r="D12" s="10"/>
      <c r="E12" s="3"/>
      <c r="F12" s="3"/>
    </row>
    <row r="13" spans="1:6" ht="15.75" x14ac:dyDescent="0.25">
      <c r="A13" s="35" t="s">
        <v>10</v>
      </c>
      <c r="B13" s="11" t="s">
        <v>154</v>
      </c>
      <c r="C13" s="12"/>
      <c r="D13" s="7">
        <v>8070000</v>
      </c>
    </row>
    <row r="14" spans="1:6" ht="15.75" x14ac:dyDescent="0.25">
      <c r="A14" s="35"/>
      <c r="B14" s="11"/>
      <c r="C14" s="12"/>
      <c r="D14" s="7"/>
    </row>
    <row r="15" spans="1:6" ht="15.75" x14ac:dyDescent="0.25">
      <c r="A15" s="37"/>
      <c r="B15" s="13" t="s">
        <v>155</v>
      </c>
      <c r="C15" s="3"/>
      <c r="D15" s="69"/>
    </row>
    <row r="16" spans="1:6" ht="15.75" x14ac:dyDescent="0.25">
      <c r="A16" s="37"/>
      <c r="B16" s="13"/>
      <c r="C16" s="3"/>
      <c r="D16" s="69"/>
    </row>
    <row r="17" spans="1:4" ht="15.75" x14ac:dyDescent="0.25">
      <c r="A17" s="6"/>
      <c r="B17" s="6"/>
      <c r="C17" s="7"/>
      <c r="D17" s="6"/>
    </row>
    <row r="18" spans="1:4" ht="16.5" thickBot="1" x14ac:dyDescent="0.3">
      <c r="A18" s="132" t="s">
        <v>1</v>
      </c>
      <c r="B18" s="132"/>
      <c r="C18" s="71"/>
      <c r="D18" s="14">
        <f>SUM(D13:D17)</f>
        <v>8070000</v>
      </c>
    </row>
    <row r="19" spans="1:4" ht="16.5" thickTop="1" x14ac:dyDescent="0.25">
      <c r="A19" s="3"/>
      <c r="B19" s="3"/>
      <c r="C19" s="69"/>
      <c r="D19" s="3"/>
    </row>
    <row r="20" spans="1:4" ht="15.75" x14ac:dyDescent="0.25">
      <c r="A20" s="6"/>
      <c r="B20" s="6"/>
      <c r="C20" s="7"/>
      <c r="D20" s="6"/>
    </row>
    <row r="21" spans="1:4" ht="15.75" x14ac:dyDescent="0.25">
      <c r="A21" s="3" t="s">
        <v>151</v>
      </c>
      <c r="B21" s="3"/>
      <c r="C21" s="69"/>
      <c r="D21" s="3"/>
    </row>
    <row r="22" spans="1:4" ht="15.75" x14ac:dyDescent="0.25">
      <c r="A22" s="3" t="s">
        <v>2</v>
      </c>
      <c r="B22" s="123"/>
      <c r="C22" s="133" t="s">
        <v>3</v>
      </c>
      <c r="D22" s="133"/>
    </row>
    <row r="23" spans="1:4" ht="15.75" x14ac:dyDescent="0.25">
      <c r="A23" s="3"/>
      <c r="B23" s="3"/>
      <c r="C23" s="72"/>
      <c r="D23" s="3"/>
    </row>
    <row r="24" spans="1:4" ht="15.75" x14ac:dyDescent="0.25">
      <c r="A24" s="3"/>
      <c r="B24" s="3"/>
      <c r="C24" s="72"/>
      <c r="D24" s="3"/>
    </row>
    <row r="25" spans="1:4" ht="15.75" x14ac:dyDescent="0.25">
      <c r="A25" s="3"/>
      <c r="B25" s="3"/>
      <c r="C25" s="72"/>
      <c r="D25" s="3"/>
    </row>
    <row r="26" spans="1:4" ht="15.75" x14ac:dyDescent="0.25">
      <c r="A26" s="3"/>
      <c r="B26" s="3"/>
      <c r="C26" s="72"/>
      <c r="D26" s="3"/>
    </row>
    <row r="27" spans="1:4" ht="15.75" x14ac:dyDescent="0.25">
      <c r="A27" s="3"/>
      <c r="B27" s="3"/>
      <c r="C27" s="72"/>
      <c r="D27" s="3"/>
    </row>
    <row r="28" spans="1:4" ht="15.75" x14ac:dyDescent="0.25">
      <c r="A28" s="15" t="s">
        <v>4</v>
      </c>
      <c r="B28" s="16"/>
      <c r="C28" s="73" t="s">
        <v>5</v>
      </c>
      <c r="D28" s="16" t="s">
        <v>6</v>
      </c>
    </row>
    <row r="29" spans="1:4" ht="15.75" x14ac:dyDescent="0.25">
      <c r="A29" s="17" t="s">
        <v>7</v>
      </c>
      <c r="B29" s="18"/>
      <c r="C29" s="74" t="s">
        <v>8</v>
      </c>
      <c r="D29" s="18" t="s">
        <v>9</v>
      </c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A18:B18"/>
    <mergeCell ref="C22:D22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61"/>
  <sheetViews>
    <sheetView topLeftCell="A4" workbookViewId="0">
      <selection activeCell="F20" sqref="F20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156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42" customFormat="1" ht="15.75" x14ac:dyDescent="0.25">
      <c r="A14" s="35" t="s">
        <v>10</v>
      </c>
      <c r="B14" s="11" t="s">
        <v>157</v>
      </c>
      <c r="C14" s="102"/>
      <c r="D14" s="60"/>
    </row>
    <row r="15" spans="1:4" s="42" customFormat="1" ht="15.75" x14ac:dyDescent="0.25">
      <c r="A15" s="35"/>
      <c r="B15" s="11" t="s">
        <v>158</v>
      </c>
      <c r="C15" s="102"/>
      <c r="D15" s="60"/>
    </row>
    <row r="16" spans="1:4" s="42" customFormat="1" ht="15.75" x14ac:dyDescent="0.25">
      <c r="A16" s="37"/>
      <c r="B16" s="11" t="s">
        <v>86</v>
      </c>
      <c r="C16" s="102">
        <v>500000</v>
      </c>
      <c r="D16" s="60"/>
    </row>
    <row r="17" spans="1:7" s="42" customFormat="1" ht="15.75" x14ac:dyDescent="0.25">
      <c r="B17" s="11" t="s">
        <v>91</v>
      </c>
      <c r="C17" s="103">
        <v>14000</v>
      </c>
      <c r="D17" s="60"/>
    </row>
    <row r="18" spans="1:7" s="1" customFormat="1" ht="15.75" x14ac:dyDescent="0.25">
      <c r="B18" s="11"/>
      <c r="C18" s="104">
        <f>SUM(C16:C17)</f>
        <v>514000</v>
      </c>
      <c r="D18" s="60"/>
    </row>
    <row r="19" spans="1:7" s="1" customFormat="1" ht="15.75" x14ac:dyDescent="0.25">
      <c r="B19" s="11" t="s">
        <v>87</v>
      </c>
      <c r="C19" s="90">
        <v>50000</v>
      </c>
      <c r="D19" s="60"/>
      <c r="G19" s="11"/>
    </row>
    <row r="20" spans="1:7" s="1" customFormat="1" ht="15.75" x14ac:dyDescent="0.25">
      <c r="B20" s="11"/>
      <c r="C20" s="91">
        <f>C18-C19</f>
        <v>464000</v>
      </c>
      <c r="D20" s="60"/>
    </row>
    <row r="21" spans="1:7" s="95" customFormat="1" ht="15.75" x14ac:dyDescent="0.25">
      <c r="A21" s="92"/>
      <c r="B21" s="13" t="s">
        <v>94</v>
      </c>
      <c r="C21" s="93"/>
      <c r="D21" s="94"/>
    </row>
    <row r="22" spans="1:7" s="95" customFormat="1" ht="15.75" x14ac:dyDescent="0.25">
      <c r="A22" s="92"/>
      <c r="B22" s="13"/>
      <c r="C22" s="93"/>
      <c r="D22" s="94"/>
    </row>
    <row r="23" spans="1:7" s="42" customFormat="1" ht="15.75" x14ac:dyDescent="0.25">
      <c r="A23" s="35" t="s">
        <v>51</v>
      </c>
      <c r="B23" s="11" t="s">
        <v>159</v>
      </c>
      <c r="C23" s="102"/>
      <c r="D23" s="60"/>
    </row>
    <row r="24" spans="1:7" s="42" customFormat="1" ht="15.75" x14ac:dyDescent="0.25">
      <c r="A24" s="35"/>
      <c r="B24" s="11" t="s">
        <v>158</v>
      </c>
      <c r="C24" s="102"/>
      <c r="D24" s="60"/>
    </row>
    <row r="25" spans="1:7" s="42" customFormat="1" ht="15.75" x14ac:dyDescent="0.25">
      <c r="A25" s="37"/>
      <c r="B25" s="11" t="s">
        <v>86</v>
      </c>
      <c r="C25" s="102">
        <v>500000</v>
      </c>
      <c r="D25" s="60"/>
    </row>
    <row r="26" spans="1:7" s="42" customFormat="1" ht="15.75" x14ac:dyDescent="0.25">
      <c r="B26" s="11" t="s">
        <v>91</v>
      </c>
      <c r="C26" s="103">
        <v>14000</v>
      </c>
      <c r="D26" s="60"/>
    </row>
    <row r="27" spans="1:7" s="1" customFormat="1" ht="15.75" x14ac:dyDescent="0.25">
      <c r="B27" s="11"/>
      <c r="C27" s="104">
        <f>SUM(C25:C26)</f>
        <v>514000</v>
      </c>
      <c r="D27" s="60"/>
    </row>
    <row r="28" spans="1:7" s="1" customFormat="1" ht="15.75" x14ac:dyDescent="0.25">
      <c r="B28" s="11" t="s">
        <v>87</v>
      </c>
      <c r="C28" s="90">
        <v>50000</v>
      </c>
      <c r="D28" s="60"/>
      <c r="G28" s="11"/>
    </row>
    <row r="29" spans="1:7" s="1" customFormat="1" ht="15.75" x14ac:dyDescent="0.25">
      <c r="B29" s="11"/>
      <c r="C29" s="91">
        <f>C27-C28</f>
        <v>464000</v>
      </c>
      <c r="D29" s="60"/>
    </row>
    <row r="30" spans="1:7" s="95" customFormat="1" ht="15.75" x14ac:dyDescent="0.25">
      <c r="A30" s="92"/>
      <c r="B30" s="13" t="s">
        <v>94</v>
      </c>
      <c r="C30" s="93"/>
      <c r="D30" s="94"/>
    </row>
    <row r="31" spans="1:7" s="95" customFormat="1" ht="15.75" x14ac:dyDescent="0.25">
      <c r="A31" s="92"/>
      <c r="B31" s="13"/>
      <c r="C31" s="93"/>
      <c r="D31" s="94"/>
    </row>
    <row r="32" spans="1:7" s="42" customFormat="1" ht="15.75" x14ac:dyDescent="0.25">
      <c r="A32" s="35" t="s">
        <v>52</v>
      </c>
      <c r="B32" s="11" t="s">
        <v>160</v>
      </c>
      <c r="C32" s="102"/>
      <c r="D32" s="60"/>
    </row>
    <row r="33" spans="1:7" s="42" customFormat="1" ht="15.75" x14ac:dyDescent="0.25">
      <c r="A33" s="35"/>
      <c r="B33" s="11" t="s">
        <v>158</v>
      </c>
      <c r="C33" s="102"/>
      <c r="D33" s="60"/>
    </row>
    <row r="34" spans="1:7" s="42" customFormat="1" ht="15.75" x14ac:dyDescent="0.25">
      <c r="A34" s="37"/>
      <c r="B34" s="11" t="s">
        <v>86</v>
      </c>
      <c r="C34" s="102">
        <v>500000</v>
      </c>
      <c r="D34" s="60"/>
    </row>
    <row r="35" spans="1:7" s="42" customFormat="1" ht="15.75" x14ac:dyDescent="0.25">
      <c r="B35" s="11" t="s">
        <v>91</v>
      </c>
      <c r="C35" s="103">
        <v>14000</v>
      </c>
      <c r="D35" s="60"/>
    </row>
    <row r="36" spans="1:7" s="1" customFormat="1" ht="15.75" x14ac:dyDescent="0.25">
      <c r="B36" s="11"/>
      <c r="C36" s="104">
        <f>SUM(C34:C35)</f>
        <v>514000</v>
      </c>
      <c r="D36" s="60"/>
    </row>
    <row r="37" spans="1:7" s="1" customFormat="1" ht="15.75" x14ac:dyDescent="0.25">
      <c r="B37" s="11" t="s">
        <v>87</v>
      </c>
      <c r="C37" s="90">
        <v>50000</v>
      </c>
      <c r="D37" s="60"/>
      <c r="G37" s="11"/>
    </row>
    <row r="38" spans="1:7" s="1" customFormat="1" ht="15.75" x14ac:dyDescent="0.25">
      <c r="B38" s="11"/>
      <c r="C38" s="91">
        <f>C36-C37</f>
        <v>464000</v>
      </c>
      <c r="D38" s="60"/>
    </row>
    <row r="39" spans="1:7" s="95" customFormat="1" ht="15.75" x14ac:dyDescent="0.25">
      <c r="A39" s="92"/>
      <c r="B39" s="13" t="s">
        <v>94</v>
      </c>
      <c r="C39" s="93"/>
      <c r="D39" s="94"/>
    </row>
    <row r="40" spans="1:7" s="95" customFormat="1" ht="15.75" x14ac:dyDescent="0.25">
      <c r="A40" s="92"/>
      <c r="B40" s="13"/>
      <c r="C40" s="93"/>
      <c r="D40" s="94"/>
    </row>
    <row r="41" spans="1:7" s="42" customFormat="1" ht="15.75" x14ac:dyDescent="0.25">
      <c r="A41" s="35" t="s">
        <v>161</v>
      </c>
      <c r="B41" s="11" t="s">
        <v>162</v>
      </c>
      <c r="C41" s="102"/>
      <c r="D41" s="60"/>
    </row>
    <row r="42" spans="1:7" s="42" customFormat="1" ht="15.75" x14ac:dyDescent="0.25">
      <c r="A42" s="35"/>
      <c r="B42" s="11" t="s">
        <v>158</v>
      </c>
      <c r="C42" s="102"/>
      <c r="D42" s="60"/>
    </row>
    <row r="43" spans="1:7" s="42" customFormat="1" ht="15.75" x14ac:dyDescent="0.25">
      <c r="A43" s="37"/>
      <c r="B43" s="11" t="s">
        <v>86</v>
      </c>
      <c r="C43" s="102">
        <v>500000</v>
      </c>
      <c r="D43" s="60"/>
    </row>
    <row r="44" spans="1:7" s="42" customFormat="1" ht="15.75" x14ac:dyDescent="0.25">
      <c r="B44" s="11" t="s">
        <v>91</v>
      </c>
      <c r="C44" s="103">
        <v>14000</v>
      </c>
      <c r="D44" s="60"/>
    </row>
    <row r="45" spans="1:7" s="1" customFormat="1" ht="15.75" x14ac:dyDescent="0.25">
      <c r="B45" s="11"/>
      <c r="C45" s="104">
        <f>SUM(C43:C44)</f>
        <v>514000</v>
      </c>
      <c r="D45" s="60"/>
    </row>
    <row r="46" spans="1:7" s="1" customFormat="1" ht="15.75" x14ac:dyDescent="0.25">
      <c r="B46" s="11" t="s">
        <v>87</v>
      </c>
      <c r="C46" s="90">
        <v>50000</v>
      </c>
      <c r="D46" s="60"/>
      <c r="G46" s="11"/>
    </row>
    <row r="47" spans="1:7" s="1" customFormat="1" ht="15.75" x14ac:dyDescent="0.25">
      <c r="B47" s="11"/>
      <c r="C47" s="91">
        <f>C45-C46</f>
        <v>464000</v>
      </c>
      <c r="D47" s="60"/>
    </row>
    <row r="48" spans="1:7" s="95" customFormat="1" ht="15.75" x14ac:dyDescent="0.25">
      <c r="A48" s="92"/>
      <c r="B48" s="13" t="s">
        <v>94</v>
      </c>
      <c r="C48" s="93"/>
      <c r="D48" s="94"/>
    </row>
    <row r="49" spans="1:4" s="3" customFormat="1" ht="15.75" x14ac:dyDescent="0.25">
      <c r="A49" s="126"/>
      <c r="B49"/>
      <c r="C49" s="22"/>
      <c r="D49" s="25"/>
    </row>
    <row r="50" spans="1:4" s="3" customFormat="1" ht="16.5" thickBot="1" x14ac:dyDescent="0.3">
      <c r="A50" s="132" t="s">
        <v>1</v>
      </c>
      <c r="B50" s="132"/>
      <c r="C50" s="24"/>
      <c r="D50" s="14">
        <f>C20+C29+C38+C47</f>
        <v>1856000</v>
      </c>
    </row>
    <row r="51" spans="1:4" s="3" customFormat="1" ht="16.5" thickTop="1" x14ac:dyDescent="0.25">
      <c r="C51" s="19"/>
    </row>
    <row r="52" spans="1:4" s="6" customFormat="1" ht="15.75" x14ac:dyDescent="0.25">
      <c r="C52" s="20"/>
    </row>
    <row r="53" spans="1:4" s="3" customFormat="1" ht="15.75" x14ac:dyDescent="0.25">
      <c r="A53" s="3" t="s">
        <v>163</v>
      </c>
      <c r="C53" s="19"/>
    </row>
    <row r="54" spans="1:4" s="3" customFormat="1" ht="15.75" x14ac:dyDescent="0.25">
      <c r="A54" s="3" t="s">
        <v>2</v>
      </c>
      <c r="B54" s="126"/>
      <c r="C54" s="133" t="s">
        <v>3</v>
      </c>
      <c r="D54" s="133"/>
    </row>
    <row r="55" spans="1:4" s="3" customFormat="1" ht="15.75" x14ac:dyDescent="0.25"/>
    <row r="56" spans="1:4" s="3" customFormat="1" ht="15.75" x14ac:dyDescent="0.25"/>
    <row r="57" spans="1:4" s="3" customFormat="1" ht="15.75" x14ac:dyDescent="0.25"/>
    <row r="58" spans="1:4" s="3" customFormat="1" ht="15.75" x14ac:dyDescent="0.25"/>
    <row r="59" spans="1:4" s="3" customFormat="1" ht="15.75" x14ac:dyDescent="0.25"/>
    <row r="60" spans="1:4" s="3" customFormat="1" ht="15.75" x14ac:dyDescent="0.25">
      <c r="A60" s="15" t="s">
        <v>4</v>
      </c>
      <c r="B60" s="16"/>
      <c r="C60" s="16" t="s">
        <v>5</v>
      </c>
      <c r="D60" s="16" t="s">
        <v>6</v>
      </c>
    </row>
    <row r="61" spans="1:4" s="3" customFormat="1" ht="15.75" x14ac:dyDescent="0.25">
      <c r="A61" s="17" t="s">
        <v>7</v>
      </c>
      <c r="B61" s="18"/>
      <c r="C61" s="18" t="s">
        <v>8</v>
      </c>
      <c r="D61" s="18" t="s">
        <v>9</v>
      </c>
    </row>
  </sheetData>
  <mergeCells count="2">
    <mergeCell ref="A50:B50"/>
    <mergeCell ref="C54:D54"/>
  </mergeCells>
  <pageMargins left="0.70866141732283472" right="0.70866141732283472" top="0.74803149606299213" bottom="0.74803149606299213" header="0.31496062992125984" footer="0.31496062992125984"/>
  <pageSetup paperSize="5" scale="7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9"/>
  <sheetViews>
    <sheetView workbookViewId="0">
      <selection activeCell="B28" sqref="B28"/>
    </sheetView>
  </sheetViews>
  <sheetFormatPr defaultRowHeight="15" x14ac:dyDescent="0.25"/>
  <cols>
    <col min="1" max="1" width="3" customWidth="1"/>
    <col min="2" max="2" width="66.28515625" customWidth="1"/>
    <col min="3" max="3" width="23" style="68" customWidth="1"/>
    <col min="4" max="4" width="21" bestFit="1" customWidth="1"/>
  </cols>
  <sheetData>
    <row r="2" spans="1:6" x14ac:dyDescent="0.25">
      <c r="D2" s="1"/>
    </row>
    <row r="9" spans="1:6" ht="20.25" x14ac:dyDescent="0.3">
      <c r="A9" s="2" t="s">
        <v>0</v>
      </c>
      <c r="B9" s="3"/>
      <c r="C9" s="69"/>
      <c r="D9" s="3"/>
      <c r="E9" s="3"/>
      <c r="F9" s="3"/>
    </row>
    <row r="10" spans="1:6" ht="20.25" x14ac:dyDescent="0.3">
      <c r="A10" s="4" t="s">
        <v>156</v>
      </c>
      <c r="B10" s="3"/>
      <c r="C10" s="69"/>
      <c r="D10" s="3"/>
      <c r="E10" s="3"/>
      <c r="F10" s="3"/>
    </row>
    <row r="11" spans="1:6" ht="15.75" x14ac:dyDescent="0.25">
      <c r="A11" s="5"/>
      <c r="B11" s="6"/>
      <c r="C11" s="7"/>
      <c r="D11" s="6"/>
      <c r="E11" s="3"/>
      <c r="F11" s="3"/>
    </row>
    <row r="12" spans="1:6" ht="15.75" x14ac:dyDescent="0.25">
      <c r="A12" s="8"/>
      <c r="B12" s="9"/>
      <c r="C12" s="70"/>
      <c r="D12" s="10"/>
      <c r="E12" s="3"/>
      <c r="F12" s="3"/>
    </row>
    <row r="13" spans="1:6" ht="15.75" x14ac:dyDescent="0.25">
      <c r="A13" s="35" t="s">
        <v>10</v>
      </c>
      <c r="B13" s="11" t="s">
        <v>164</v>
      </c>
      <c r="C13" s="12"/>
      <c r="D13" s="7">
        <v>2400000</v>
      </c>
    </row>
    <row r="14" spans="1:6" ht="15.75" x14ac:dyDescent="0.25">
      <c r="A14" s="35"/>
      <c r="B14" s="11"/>
      <c r="C14" s="12"/>
      <c r="D14" s="7"/>
    </row>
    <row r="15" spans="1:6" ht="15.75" x14ac:dyDescent="0.25">
      <c r="A15" s="37"/>
      <c r="B15" s="13" t="s">
        <v>165</v>
      </c>
      <c r="C15" s="3"/>
      <c r="D15" s="69"/>
    </row>
    <row r="16" spans="1:6" ht="15.75" x14ac:dyDescent="0.25">
      <c r="A16" s="37"/>
      <c r="B16" s="13"/>
      <c r="C16" s="3"/>
      <c r="D16" s="69"/>
    </row>
    <row r="17" spans="1:4" ht="15.75" x14ac:dyDescent="0.25">
      <c r="A17" s="35" t="s">
        <v>51</v>
      </c>
      <c r="B17" s="11" t="s">
        <v>166</v>
      </c>
      <c r="C17" s="12"/>
      <c r="D17" s="7">
        <v>2400000</v>
      </c>
    </row>
    <row r="18" spans="1:4" ht="15.75" x14ac:dyDescent="0.25">
      <c r="A18" s="35"/>
      <c r="B18" s="11"/>
      <c r="C18" s="12"/>
      <c r="D18" s="7"/>
    </row>
    <row r="19" spans="1:4" ht="15.75" x14ac:dyDescent="0.25">
      <c r="A19" s="37"/>
      <c r="B19" s="13" t="s">
        <v>167</v>
      </c>
      <c r="C19" s="3"/>
      <c r="D19" s="69"/>
    </row>
    <row r="20" spans="1:4" ht="15.75" x14ac:dyDescent="0.25">
      <c r="A20" s="6"/>
      <c r="B20" s="6"/>
      <c r="C20" s="7"/>
      <c r="D20" s="6"/>
    </row>
    <row r="21" spans="1:4" ht="16.5" thickBot="1" x14ac:dyDescent="0.3">
      <c r="A21" s="132" t="s">
        <v>1</v>
      </c>
      <c r="B21" s="132"/>
      <c r="C21" s="71"/>
      <c r="D21" s="14">
        <f>SUM(D12:D19)</f>
        <v>4800000</v>
      </c>
    </row>
    <row r="22" spans="1:4" ht="16.5" thickTop="1" x14ac:dyDescent="0.25">
      <c r="A22" s="3"/>
      <c r="B22" s="3"/>
      <c r="C22" s="69"/>
      <c r="D22" s="3"/>
    </row>
    <row r="23" spans="1:4" ht="15.75" x14ac:dyDescent="0.25">
      <c r="A23" s="6"/>
      <c r="B23" s="6"/>
      <c r="C23" s="7"/>
      <c r="D23" s="6"/>
    </row>
    <row r="24" spans="1:4" ht="15.75" x14ac:dyDescent="0.25">
      <c r="A24" s="3" t="s">
        <v>163</v>
      </c>
      <c r="B24" s="3"/>
      <c r="C24" s="69"/>
      <c r="D24" s="3"/>
    </row>
    <row r="25" spans="1:4" ht="15.75" x14ac:dyDescent="0.25">
      <c r="A25" s="3" t="s">
        <v>2</v>
      </c>
      <c r="B25" s="126"/>
      <c r="C25" s="133" t="s">
        <v>3</v>
      </c>
      <c r="D25" s="133"/>
    </row>
    <row r="26" spans="1:4" ht="15.75" x14ac:dyDescent="0.25">
      <c r="A26" s="3"/>
      <c r="B26" s="3"/>
      <c r="C26" s="72"/>
      <c r="D26" s="3"/>
    </row>
    <row r="27" spans="1:4" ht="15.75" x14ac:dyDescent="0.25">
      <c r="A27" s="3"/>
      <c r="B27" s="3"/>
      <c r="C27" s="72"/>
      <c r="D27" s="3"/>
    </row>
    <row r="28" spans="1:4" ht="15.75" x14ac:dyDescent="0.25">
      <c r="A28" s="3"/>
      <c r="B28" s="3"/>
      <c r="C28" s="72"/>
      <c r="D28" s="3"/>
    </row>
    <row r="29" spans="1:4" ht="15.75" x14ac:dyDescent="0.25">
      <c r="A29" s="3"/>
      <c r="B29" s="3"/>
      <c r="C29" s="72"/>
      <c r="D29" s="3"/>
    </row>
    <row r="30" spans="1:4" ht="15.75" x14ac:dyDescent="0.25">
      <c r="A30" s="3"/>
      <c r="B30" s="3"/>
      <c r="C30" s="72"/>
      <c r="D30" s="3"/>
    </row>
    <row r="31" spans="1:4" ht="15.75" x14ac:dyDescent="0.25">
      <c r="A31" s="15" t="s">
        <v>4</v>
      </c>
      <c r="B31" s="16"/>
      <c r="C31" s="73" t="s">
        <v>5</v>
      </c>
      <c r="D31" s="16" t="s">
        <v>6</v>
      </c>
    </row>
    <row r="32" spans="1:4" ht="15.75" x14ac:dyDescent="0.25">
      <c r="A32" s="17" t="s">
        <v>7</v>
      </c>
      <c r="B32" s="18"/>
      <c r="C32" s="74" t="s">
        <v>8</v>
      </c>
      <c r="D32" s="18" t="s">
        <v>9</v>
      </c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</sheetData>
  <mergeCells count="2">
    <mergeCell ref="A21:B21"/>
    <mergeCell ref="C25:D25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6"/>
  <sheetViews>
    <sheetView workbookViewId="0">
      <selection activeCell="H13" sqref="H13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156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42" customFormat="1" ht="15.75" x14ac:dyDescent="0.25">
      <c r="A14" s="35" t="s">
        <v>10</v>
      </c>
      <c r="B14" s="11" t="s">
        <v>168</v>
      </c>
      <c r="C14" s="102"/>
      <c r="D14" s="60"/>
    </row>
    <row r="15" spans="1:4" s="42" customFormat="1" ht="15.75" x14ac:dyDescent="0.25">
      <c r="A15" s="35"/>
      <c r="B15" s="11" t="s">
        <v>169</v>
      </c>
      <c r="C15" s="102"/>
      <c r="D15" s="60"/>
    </row>
    <row r="16" spans="1:4" s="42" customFormat="1" ht="15.75" x14ac:dyDescent="0.25">
      <c r="A16" s="37"/>
      <c r="B16" s="11" t="s">
        <v>86</v>
      </c>
      <c r="C16" s="102">
        <v>700000</v>
      </c>
      <c r="D16" s="60"/>
    </row>
    <row r="17" spans="1:7" s="42" customFormat="1" ht="15.75" x14ac:dyDescent="0.25">
      <c r="A17" s="37"/>
      <c r="B17" s="11" t="s">
        <v>170</v>
      </c>
      <c r="C17" s="102">
        <v>700000</v>
      </c>
      <c r="D17" s="60"/>
    </row>
    <row r="18" spans="1:7" s="42" customFormat="1" ht="15.75" x14ac:dyDescent="0.25">
      <c r="B18" s="11" t="s">
        <v>171</v>
      </c>
      <c r="C18" s="103">
        <v>28000</v>
      </c>
      <c r="D18" s="60"/>
    </row>
    <row r="19" spans="1:7" s="1" customFormat="1" ht="15.75" x14ac:dyDescent="0.25">
      <c r="B19" s="11"/>
      <c r="C19" s="104">
        <f>SUM(C16:C18)</f>
        <v>1428000</v>
      </c>
      <c r="D19" s="60"/>
    </row>
    <row r="20" spans="1:7" s="1" customFormat="1" ht="15.75" x14ac:dyDescent="0.25">
      <c r="B20" s="11" t="s">
        <v>87</v>
      </c>
      <c r="C20" s="90">
        <v>100000</v>
      </c>
      <c r="D20" s="60"/>
      <c r="G20" s="11"/>
    </row>
    <row r="21" spans="1:7" s="1" customFormat="1" ht="15.75" x14ac:dyDescent="0.25">
      <c r="B21" s="11"/>
      <c r="C21" s="91">
        <f>C19-C20</f>
        <v>1328000</v>
      </c>
      <c r="D21" s="60"/>
    </row>
    <row r="22" spans="1:7" s="95" customFormat="1" ht="15.75" x14ac:dyDescent="0.25">
      <c r="A22" s="92"/>
      <c r="B22" s="13" t="s">
        <v>94</v>
      </c>
      <c r="C22" s="93"/>
      <c r="D22" s="94"/>
    </row>
    <row r="23" spans="1:7" s="95" customFormat="1" ht="15.75" x14ac:dyDescent="0.25">
      <c r="A23" s="92"/>
      <c r="B23" s="13"/>
      <c r="C23" s="93"/>
      <c r="D23" s="94"/>
    </row>
    <row r="24" spans="1:7" s="3" customFormat="1" ht="15.75" x14ac:dyDescent="0.25">
      <c r="A24" s="126"/>
      <c r="B24"/>
      <c r="C24" s="22"/>
      <c r="D24" s="25"/>
    </row>
    <row r="25" spans="1:7" s="3" customFormat="1" ht="16.5" thickBot="1" x14ac:dyDescent="0.3">
      <c r="A25" s="132" t="s">
        <v>1</v>
      </c>
      <c r="B25" s="132"/>
      <c r="C25" s="24"/>
      <c r="D25" s="14">
        <f>C21</f>
        <v>1328000</v>
      </c>
    </row>
    <row r="26" spans="1:7" s="3" customFormat="1" ht="16.5" thickTop="1" x14ac:dyDescent="0.25">
      <c r="C26" s="19"/>
    </row>
    <row r="27" spans="1:7" s="6" customFormat="1" ht="15.75" x14ac:dyDescent="0.25">
      <c r="C27" s="20"/>
    </row>
    <row r="28" spans="1:7" s="3" customFormat="1" ht="15.75" x14ac:dyDescent="0.25">
      <c r="A28" s="3" t="s">
        <v>163</v>
      </c>
      <c r="C28" s="19"/>
    </row>
    <row r="29" spans="1:7" s="3" customFormat="1" ht="15.75" x14ac:dyDescent="0.25">
      <c r="A29" s="3" t="s">
        <v>2</v>
      </c>
      <c r="B29" s="126"/>
      <c r="C29" s="133" t="s">
        <v>3</v>
      </c>
      <c r="D29" s="133"/>
    </row>
    <row r="30" spans="1:7" s="3" customFormat="1" ht="15.75" x14ac:dyDescent="0.25"/>
    <row r="31" spans="1:7" s="3" customFormat="1" ht="15.75" x14ac:dyDescent="0.25"/>
    <row r="32" spans="1:7" s="3" customFormat="1" ht="15.75" x14ac:dyDescent="0.25"/>
    <row r="33" spans="1:4" s="3" customFormat="1" ht="15.75" x14ac:dyDescent="0.25"/>
    <row r="34" spans="1:4" s="3" customFormat="1" ht="15.75" x14ac:dyDescent="0.25"/>
    <row r="35" spans="1:4" s="3" customFormat="1" ht="15.75" x14ac:dyDescent="0.25">
      <c r="A35" s="15" t="s">
        <v>4</v>
      </c>
      <c r="B35" s="16"/>
      <c r="C35" s="16" t="s">
        <v>5</v>
      </c>
      <c r="D35" s="16" t="s">
        <v>6</v>
      </c>
    </row>
    <row r="36" spans="1:4" s="3" customFormat="1" ht="15.75" x14ac:dyDescent="0.25">
      <c r="A36" s="17" t="s">
        <v>7</v>
      </c>
      <c r="B36" s="18"/>
      <c r="C36" s="18" t="s">
        <v>8</v>
      </c>
      <c r="D36" s="18" t="s">
        <v>9</v>
      </c>
    </row>
  </sheetData>
  <mergeCells count="2">
    <mergeCell ref="A25:B25"/>
    <mergeCell ref="C29:D29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D32"/>
  <sheetViews>
    <sheetView topLeftCell="A16" workbookViewId="0">
      <selection activeCell="C36" sqref="C36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173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3" customFormat="1" ht="15.75" x14ac:dyDescent="0.25">
      <c r="A14" s="39">
        <v>1</v>
      </c>
      <c r="B14" s="11" t="s">
        <v>172</v>
      </c>
      <c r="C14" s="80"/>
      <c r="D14" s="12">
        <v>41989279</v>
      </c>
    </row>
    <row r="15" spans="1:4" s="3" customFormat="1" ht="15.75" x14ac:dyDescent="0.25">
      <c r="A15" s="39"/>
      <c r="B15" s="128" t="s">
        <v>174</v>
      </c>
    </row>
    <row r="16" spans="1:4" s="3" customFormat="1" ht="15.75" x14ac:dyDescent="0.25">
      <c r="A16" s="39"/>
      <c r="B16" s="128"/>
    </row>
    <row r="17" spans="1:4" s="3" customFormat="1" ht="15.75" x14ac:dyDescent="0.25">
      <c r="A17" s="39"/>
    </row>
    <row r="18" spans="1:4" s="3" customFormat="1" ht="15.75" x14ac:dyDescent="0.25">
      <c r="A18" s="127"/>
      <c r="B18" s="13"/>
      <c r="C18" s="80"/>
      <c r="D18" s="25"/>
    </row>
    <row r="19" spans="1:4" s="3" customFormat="1" ht="15.75" x14ac:dyDescent="0.25">
      <c r="A19" s="127"/>
      <c r="B19" s="13"/>
      <c r="C19" s="80"/>
      <c r="D19" s="25"/>
    </row>
    <row r="20" spans="1:4" s="3" customFormat="1" ht="15.75" x14ac:dyDescent="0.25">
      <c r="A20" s="127"/>
      <c r="B20" s="13"/>
      <c r="C20" s="22"/>
      <c r="D20" s="25"/>
    </row>
    <row r="21" spans="1:4" s="3" customFormat="1" ht="16.5" thickBot="1" x14ac:dyDescent="0.3">
      <c r="A21" s="132" t="s">
        <v>1</v>
      </c>
      <c r="B21" s="132"/>
      <c r="C21" s="24"/>
      <c r="D21" s="14">
        <f>SUM(D13:D20)</f>
        <v>41989279</v>
      </c>
    </row>
    <row r="22" spans="1:4" s="3" customFormat="1" ht="16.5" thickTop="1" x14ac:dyDescent="0.25">
      <c r="C22" s="19"/>
    </row>
    <row r="23" spans="1:4" s="6" customFormat="1" ht="15.75" x14ac:dyDescent="0.25">
      <c r="C23" s="20"/>
    </row>
    <row r="24" spans="1:4" s="3" customFormat="1" ht="15.75" x14ac:dyDescent="0.25">
      <c r="A24" s="3" t="s">
        <v>175</v>
      </c>
      <c r="C24" s="19"/>
    </row>
    <row r="25" spans="1:4" s="3" customFormat="1" ht="15.75" x14ac:dyDescent="0.25">
      <c r="A25" s="3" t="s">
        <v>2</v>
      </c>
      <c r="B25" s="127"/>
      <c r="C25" s="133" t="s">
        <v>3</v>
      </c>
      <c r="D25" s="133"/>
    </row>
    <row r="26" spans="1:4" s="3" customFormat="1" ht="15.75" x14ac:dyDescent="0.25"/>
    <row r="27" spans="1:4" s="3" customFormat="1" ht="15.75" x14ac:dyDescent="0.25"/>
    <row r="28" spans="1:4" s="3" customFormat="1" ht="15.75" x14ac:dyDescent="0.25"/>
    <row r="29" spans="1:4" s="3" customFormat="1" ht="15.75" x14ac:dyDescent="0.25"/>
    <row r="30" spans="1:4" s="3" customFormat="1" ht="15.75" x14ac:dyDescent="0.25"/>
    <row r="31" spans="1:4" s="3" customFormat="1" ht="15.75" x14ac:dyDescent="0.25">
      <c r="A31" s="15" t="s">
        <v>4</v>
      </c>
      <c r="B31" s="16"/>
      <c r="C31" s="16" t="s">
        <v>5</v>
      </c>
      <c r="D31" s="16" t="s">
        <v>6</v>
      </c>
    </row>
    <row r="32" spans="1:4" s="3" customFormat="1" ht="15.75" x14ac:dyDescent="0.25">
      <c r="A32" s="17" t="s">
        <v>7</v>
      </c>
      <c r="B32" s="18"/>
      <c r="C32" s="18" t="s">
        <v>8</v>
      </c>
      <c r="D32" s="18" t="s">
        <v>9</v>
      </c>
    </row>
  </sheetData>
  <mergeCells count="2">
    <mergeCell ref="A21:B21"/>
    <mergeCell ref="C25:D25"/>
  </mergeCells>
  <pageMargins left="0.70866141732283472" right="0.70866141732283472" top="0.74803149606299213" bottom="0.74803149606299213" header="0.31496062992125984" footer="0.31496062992125984"/>
  <pageSetup paperSize="5" scale="7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0"/>
  <sheetViews>
    <sheetView workbookViewId="0">
      <selection sqref="A1:D30"/>
    </sheetView>
  </sheetViews>
  <sheetFormatPr defaultRowHeight="15" x14ac:dyDescent="0.2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 x14ac:dyDescent="0.25">
      <c r="C6" s="129"/>
      <c r="G6" s="129"/>
    </row>
    <row r="10" spans="1:7" s="3" customFormat="1" ht="20.25" x14ac:dyDescent="0.3">
      <c r="A10" s="2" t="s">
        <v>0</v>
      </c>
      <c r="C10" s="19"/>
    </row>
    <row r="11" spans="1:7" s="3" customFormat="1" ht="20.25" x14ac:dyDescent="0.3">
      <c r="A11" s="4" t="s">
        <v>173</v>
      </c>
      <c r="C11" s="19"/>
    </row>
    <row r="12" spans="1:7" s="3" customFormat="1" ht="15.75" x14ac:dyDescent="0.25">
      <c r="A12" s="5"/>
      <c r="B12" s="6"/>
      <c r="C12" s="20"/>
      <c r="D12" s="6"/>
    </row>
    <row r="13" spans="1:7" s="3" customFormat="1" ht="15.75" x14ac:dyDescent="0.25">
      <c r="A13" s="8"/>
      <c r="B13" s="9"/>
      <c r="C13" s="21"/>
      <c r="D13" s="10"/>
    </row>
    <row r="14" spans="1:7" s="3" customFormat="1" ht="15.75" x14ac:dyDescent="0.25">
      <c r="A14" s="130">
        <v>1</v>
      </c>
      <c r="B14" s="11" t="s">
        <v>176</v>
      </c>
      <c r="C14" s="12"/>
      <c r="D14" s="131">
        <v>1158275</v>
      </c>
    </row>
    <row r="15" spans="1:7" s="3" customFormat="1" ht="15.75" x14ac:dyDescent="0.25">
      <c r="A15" s="130"/>
      <c r="B15" s="11"/>
      <c r="C15" s="12"/>
      <c r="D15" s="131"/>
    </row>
    <row r="16" spans="1:7" s="3" customFormat="1" ht="15.75" x14ac:dyDescent="0.25">
      <c r="A16" s="130"/>
      <c r="B16" s="11"/>
      <c r="C16" s="12"/>
      <c r="D16" s="131"/>
    </row>
    <row r="17" spans="1:4" s="3" customFormat="1" ht="15.75" x14ac:dyDescent="0.25">
      <c r="A17" s="130"/>
      <c r="B17" s="11"/>
      <c r="C17" s="12"/>
      <c r="D17" s="131"/>
    </row>
    <row r="18" spans="1:4" s="3" customFormat="1" ht="15.75" x14ac:dyDescent="0.25">
      <c r="A18" s="127"/>
      <c r="B18" s="13"/>
      <c r="C18" s="22"/>
      <c r="D18" s="23"/>
    </row>
    <row r="19" spans="1:4" s="3" customFormat="1" ht="16.5" thickBot="1" x14ac:dyDescent="0.3">
      <c r="A19" s="132" t="s">
        <v>1</v>
      </c>
      <c r="B19" s="132"/>
      <c r="C19" s="24"/>
      <c r="D19" s="71">
        <f>SUM(D14:D18)</f>
        <v>1158275</v>
      </c>
    </row>
    <row r="20" spans="1:4" s="3" customFormat="1" ht="16.5" thickTop="1" x14ac:dyDescent="0.25">
      <c r="C20" s="19"/>
    </row>
    <row r="21" spans="1:4" s="6" customFormat="1" ht="15.75" x14ac:dyDescent="0.25">
      <c r="C21" s="20"/>
    </row>
    <row r="22" spans="1:4" s="3" customFormat="1" ht="15.75" x14ac:dyDescent="0.25">
      <c r="A22" s="3" t="s">
        <v>175</v>
      </c>
      <c r="C22" s="19"/>
    </row>
    <row r="23" spans="1:4" s="3" customFormat="1" ht="15.75" x14ac:dyDescent="0.25">
      <c r="A23" s="3" t="s">
        <v>2</v>
      </c>
      <c r="B23" s="127"/>
      <c r="C23" s="133" t="s">
        <v>3</v>
      </c>
      <c r="D23" s="133"/>
    </row>
    <row r="24" spans="1:4" s="3" customFormat="1" ht="15.75" x14ac:dyDescent="0.25"/>
    <row r="25" spans="1:4" s="3" customFormat="1" ht="15.75" x14ac:dyDescent="0.25"/>
    <row r="26" spans="1:4" s="3" customFormat="1" ht="15.75" x14ac:dyDescent="0.25"/>
    <row r="27" spans="1:4" s="3" customFormat="1" ht="15.75" x14ac:dyDescent="0.25"/>
    <row r="28" spans="1:4" s="3" customFormat="1" ht="15.75" x14ac:dyDescent="0.25"/>
    <row r="29" spans="1:4" s="3" customFormat="1" ht="15.75" x14ac:dyDescent="0.25">
      <c r="A29" s="15" t="s">
        <v>4</v>
      </c>
      <c r="B29" s="16"/>
      <c r="C29" s="16" t="s">
        <v>5</v>
      </c>
      <c r="D29" s="16" t="s">
        <v>6</v>
      </c>
    </row>
    <row r="30" spans="1:4" s="3" customFormat="1" ht="15.75" x14ac:dyDescent="0.25">
      <c r="A30" s="17" t="s">
        <v>7</v>
      </c>
      <c r="B30" s="18"/>
      <c r="C30" s="18" t="s">
        <v>8</v>
      </c>
      <c r="D30" s="18" t="s">
        <v>9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0"/>
  <sheetViews>
    <sheetView workbookViewId="0">
      <selection activeCell="H24" sqref="H24"/>
    </sheetView>
  </sheetViews>
  <sheetFormatPr defaultRowHeight="15" x14ac:dyDescent="0.2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 x14ac:dyDescent="0.25">
      <c r="C6" s="129"/>
      <c r="G6" s="129"/>
    </row>
    <row r="10" spans="1:7" s="3" customFormat="1" ht="20.25" x14ac:dyDescent="0.3">
      <c r="A10" s="2" t="s">
        <v>0</v>
      </c>
      <c r="C10" s="19"/>
    </row>
    <row r="11" spans="1:7" s="3" customFormat="1" ht="20.25" x14ac:dyDescent="0.3">
      <c r="A11" s="4" t="s">
        <v>173</v>
      </c>
      <c r="C11" s="19"/>
    </row>
    <row r="12" spans="1:7" s="3" customFormat="1" ht="15.75" x14ac:dyDescent="0.25">
      <c r="A12" s="5"/>
      <c r="B12" s="6"/>
      <c r="C12" s="20"/>
      <c r="D12" s="6"/>
    </row>
    <row r="13" spans="1:7" s="3" customFormat="1" ht="15.75" x14ac:dyDescent="0.25">
      <c r="A13" s="8"/>
      <c r="B13" s="9"/>
      <c r="C13" s="21"/>
      <c r="D13" s="10"/>
    </row>
    <row r="14" spans="1:7" s="3" customFormat="1" ht="15.75" x14ac:dyDescent="0.25">
      <c r="A14" s="130">
        <v>1</v>
      </c>
      <c r="B14" s="11" t="s">
        <v>177</v>
      </c>
      <c r="C14" s="12"/>
      <c r="D14" s="131">
        <v>1509204</v>
      </c>
    </row>
    <row r="15" spans="1:7" s="3" customFormat="1" ht="15.75" x14ac:dyDescent="0.25">
      <c r="A15" s="130"/>
      <c r="B15" s="11"/>
      <c r="C15" s="12"/>
      <c r="D15" s="131"/>
    </row>
    <row r="16" spans="1:7" s="3" customFormat="1" ht="15.75" x14ac:dyDescent="0.25">
      <c r="A16" s="130"/>
      <c r="B16" s="11"/>
      <c r="C16" s="12"/>
      <c r="D16" s="131"/>
    </row>
    <row r="17" spans="1:4" s="3" customFormat="1" ht="15.75" x14ac:dyDescent="0.25">
      <c r="A17" s="130"/>
      <c r="B17" s="11"/>
      <c r="C17" s="12"/>
      <c r="D17" s="131"/>
    </row>
    <row r="18" spans="1:4" s="3" customFormat="1" ht="15.75" x14ac:dyDescent="0.25">
      <c r="A18" s="127"/>
      <c r="B18" s="13"/>
      <c r="C18" s="22"/>
      <c r="D18" s="23"/>
    </row>
    <row r="19" spans="1:4" s="3" customFormat="1" ht="16.5" thickBot="1" x14ac:dyDescent="0.3">
      <c r="A19" s="132" t="s">
        <v>1</v>
      </c>
      <c r="B19" s="132"/>
      <c r="C19" s="24"/>
      <c r="D19" s="71">
        <f>SUM(D14:D18)</f>
        <v>1509204</v>
      </c>
    </row>
    <row r="20" spans="1:4" s="3" customFormat="1" ht="16.5" thickTop="1" x14ac:dyDescent="0.25">
      <c r="C20" s="19"/>
    </row>
    <row r="21" spans="1:4" s="6" customFormat="1" ht="15.75" x14ac:dyDescent="0.25">
      <c r="C21" s="20"/>
    </row>
    <row r="22" spans="1:4" s="3" customFormat="1" ht="15.75" x14ac:dyDescent="0.25">
      <c r="A22" s="3" t="s">
        <v>175</v>
      </c>
      <c r="C22" s="19"/>
    </row>
    <row r="23" spans="1:4" s="3" customFormat="1" ht="15.75" x14ac:dyDescent="0.25">
      <c r="A23" s="3" t="s">
        <v>2</v>
      </c>
      <c r="B23" s="127"/>
      <c r="C23" s="133" t="s">
        <v>3</v>
      </c>
      <c r="D23" s="133"/>
    </row>
    <row r="24" spans="1:4" s="3" customFormat="1" ht="15.75" x14ac:dyDescent="0.25"/>
    <row r="25" spans="1:4" s="3" customFormat="1" ht="15.75" x14ac:dyDescent="0.25"/>
    <row r="26" spans="1:4" s="3" customFormat="1" ht="15.75" x14ac:dyDescent="0.25"/>
    <row r="27" spans="1:4" s="3" customFormat="1" ht="15.75" x14ac:dyDescent="0.25"/>
    <row r="28" spans="1:4" s="3" customFormat="1" ht="15.75" x14ac:dyDescent="0.25"/>
    <row r="29" spans="1:4" s="3" customFormat="1" ht="15.75" x14ac:dyDescent="0.25">
      <c r="A29" s="15" t="s">
        <v>4</v>
      </c>
      <c r="B29" s="16"/>
      <c r="C29" s="16" t="s">
        <v>5</v>
      </c>
      <c r="D29" s="16" t="s">
        <v>6</v>
      </c>
    </row>
    <row r="30" spans="1:4" s="3" customFormat="1" ht="15.75" x14ac:dyDescent="0.25">
      <c r="A30" s="17" t="s">
        <v>7</v>
      </c>
      <c r="B30" s="18"/>
      <c r="C30" s="18" t="s">
        <v>8</v>
      </c>
      <c r="D30" s="18" t="s">
        <v>9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2:F35"/>
  <sheetViews>
    <sheetView tabSelected="1" topLeftCell="A4" workbookViewId="0">
      <selection activeCell="H14" sqref="H14"/>
    </sheetView>
  </sheetViews>
  <sheetFormatPr defaultRowHeight="15" x14ac:dyDescent="0.25"/>
  <cols>
    <col min="1" max="1" width="3" style="40" customWidth="1"/>
    <col min="2" max="2" width="72.85546875" style="40" customWidth="1"/>
    <col min="3" max="3" width="18.140625" style="41" bestFit="1" customWidth="1"/>
    <col min="4" max="4" width="21" style="40" bestFit="1" customWidth="1"/>
    <col min="5" max="16384" width="9.140625" style="40"/>
  </cols>
  <sheetData>
    <row r="2" spans="1:6" x14ac:dyDescent="0.25">
      <c r="D2" s="42"/>
    </row>
    <row r="9" spans="1:6" ht="20.25" x14ac:dyDescent="0.3">
      <c r="A9" s="43" t="s">
        <v>0</v>
      </c>
      <c r="B9" s="44"/>
      <c r="C9" s="45"/>
      <c r="D9" s="44"/>
      <c r="E9" s="44"/>
      <c r="F9" s="44"/>
    </row>
    <row r="10" spans="1:6" ht="20.25" x14ac:dyDescent="0.3">
      <c r="A10" s="46" t="s">
        <v>20</v>
      </c>
      <c r="B10" s="44"/>
      <c r="C10" s="45"/>
      <c r="D10" s="44"/>
      <c r="E10" s="44"/>
      <c r="F10" s="44"/>
    </row>
    <row r="11" spans="1:6" ht="15.75" x14ac:dyDescent="0.25">
      <c r="A11" s="47"/>
      <c r="B11" s="48"/>
      <c r="C11" s="49"/>
      <c r="D11" s="48"/>
      <c r="E11" s="44"/>
      <c r="F11" s="44"/>
    </row>
    <row r="12" spans="1:6" ht="15.75" x14ac:dyDescent="0.25">
      <c r="A12" s="50"/>
      <c r="B12" s="51"/>
      <c r="C12" s="52"/>
      <c r="D12" s="53"/>
      <c r="E12" s="44"/>
      <c r="F12" s="44"/>
    </row>
    <row r="13" spans="1:6" s="34" customFormat="1" ht="15.75" x14ac:dyDescent="0.25">
      <c r="A13" s="35"/>
      <c r="B13" s="11" t="s">
        <v>30</v>
      </c>
      <c r="C13" s="54"/>
      <c r="D13" s="33"/>
    </row>
    <row r="14" spans="1:6" s="34" customFormat="1" ht="15.75" x14ac:dyDescent="0.25">
      <c r="B14" s="11"/>
      <c r="C14" s="54"/>
      <c r="D14" s="33"/>
    </row>
    <row r="15" spans="1:6" s="34" customFormat="1" ht="15.75" x14ac:dyDescent="0.25">
      <c r="B15" s="11" t="s">
        <v>31</v>
      </c>
      <c r="C15" s="55">
        <v>5000000</v>
      </c>
      <c r="D15" s="33"/>
    </row>
    <row r="16" spans="1:6" s="34" customFormat="1" ht="15.75" x14ac:dyDescent="0.25">
      <c r="B16" s="11" t="s">
        <v>32</v>
      </c>
      <c r="C16" s="55">
        <v>5000000</v>
      </c>
      <c r="D16" s="33"/>
    </row>
    <row r="17" spans="1:4" s="34" customFormat="1" ht="15.75" x14ac:dyDescent="0.25">
      <c r="B17" s="11" t="s">
        <v>33</v>
      </c>
      <c r="C17" s="56">
        <v>5000000</v>
      </c>
      <c r="D17" s="33"/>
    </row>
    <row r="18" spans="1:4" s="34" customFormat="1" ht="15.75" x14ac:dyDescent="0.25">
      <c r="B18" s="11"/>
      <c r="C18" s="38">
        <f>SUM(C15:C17)</f>
        <v>15000000</v>
      </c>
      <c r="D18" s="33"/>
    </row>
    <row r="19" spans="1:4" s="34" customFormat="1" ht="15.75" x14ac:dyDescent="0.25">
      <c r="B19" s="11"/>
      <c r="C19" s="38"/>
      <c r="D19" s="33"/>
    </row>
    <row r="20" spans="1:4" s="34" customFormat="1" ht="15.75" x14ac:dyDescent="0.25">
      <c r="B20" s="13" t="s">
        <v>34</v>
      </c>
      <c r="C20" s="38"/>
    </row>
    <row r="21" spans="1:4" s="34" customFormat="1" ht="15.75" x14ac:dyDescent="0.25">
      <c r="B21" s="67" t="s">
        <v>35</v>
      </c>
      <c r="C21" s="38"/>
    </row>
    <row r="22" spans="1:4" s="34" customFormat="1" ht="15.75" x14ac:dyDescent="0.25">
      <c r="B22" s="13" t="s">
        <v>36</v>
      </c>
      <c r="C22" s="38"/>
    </row>
    <row r="23" spans="1:4" ht="15.75" x14ac:dyDescent="0.25">
      <c r="A23" s="48"/>
      <c r="B23" s="48"/>
      <c r="C23" s="49"/>
      <c r="D23" s="48"/>
    </row>
    <row r="24" spans="1:4" ht="16.5" thickBot="1" x14ac:dyDescent="0.3">
      <c r="A24" s="134" t="s">
        <v>1</v>
      </c>
      <c r="B24" s="134"/>
      <c r="C24" s="57"/>
      <c r="D24" s="58">
        <f>C18</f>
        <v>15000000</v>
      </c>
    </row>
    <row r="25" spans="1:4" ht="16.5" thickTop="1" x14ac:dyDescent="0.25">
      <c r="A25" s="44"/>
      <c r="B25" s="44"/>
      <c r="C25" s="45"/>
      <c r="D25" s="44"/>
    </row>
    <row r="26" spans="1:4" ht="15.75" x14ac:dyDescent="0.25">
      <c r="A26" s="48"/>
      <c r="B26" s="48"/>
      <c r="C26" s="49"/>
      <c r="D26" s="48"/>
    </row>
    <row r="27" spans="1:4" ht="15.75" x14ac:dyDescent="0.25">
      <c r="A27" s="44" t="s">
        <v>21</v>
      </c>
      <c r="B27" s="44"/>
      <c r="C27" s="45"/>
      <c r="D27" s="44"/>
    </row>
    <row r="28" spans="1:4" ht="15.75" x14ac:dyDescent="0.25">
      <c r="A28" s="44" t="s">
        <v>2</v>
      </c>
      <c r="B28" s="59"/>
      <c r="C28" s="135" t="s">
        <v>3</v>
      </c>
      <c r="D28" s="135"/>
    </row>
    <row r="29" spans="1:4" ht="15.75" x14ac:dyDescent="0.25">
      <c r="A29" s="44"/>
      <c r="B29" s="44"/>
      <c r="C29" s="60"/>
      <c r="D29" s="44"/>
    </row>
    <row r="30" spans="1:4" ht="15.75" x14ac:dyDescent="0.25">
      <c r="A30" s="44"/>
      <c r="B30" s="44"/>
      <c r="C30" s="60"/>
      <c r="D30" s="44"/>
    </row>
    <row r="31" spans="1:4" ht="15.75" x14ac:dyDescent="0.25">
      <c r="A31" s="44"/>
      <c r="B31" s="44"/>
      <c r="C31" s="60"/>
      <c r="D31" s="44"/>
    </row>
    <row r="32" spans="1:4" ht="15.75" x14ac:dyDescent="0.25">
      <c r="A32" s="44"/>
      <c r="B32" s="44"/>
      <c r="C32" s="60"/>
      <c r="D32" s="44"/>
    </row>
    <row r="33" spans="1:4" ht="15.75" x14ac:dyDescent="0.25">
      <c r="A33" s="44"/>
      <c r="B33" s="44"/>
      <c r="C33" s="60"/>
      <c r="D33" s="44"/>
    </row>
    <row r="34" spans="1:4" ht="15.75" x14ac:dyDescent="0.25">
      <c r="A34" s="61" t="s">
        <v>29</v>
      </c>
      <c r="B34" s="62"/>
      <c r="C34" s="63" t="s">
        <v>5</v>
      </c>
      <c r="D34" s="62" t="s">
        <v>6</v>
      </c>
    </row>
    <row r="35" spans="1:4" ht="15.75" x14ac:dyDescent="0.25">
      <c r="A35" s="64" t="s">
        <v>7</v>
      </c>
      <c r="B35" s="65"/>
      <c r="C35" s="66" t="s">
        <v>8</v>
      </c>
      <c r="D35" s="65" t="s">
        <v>9</v>
      </c>
    </row>
  </sheetData>
  <mergeCells count="2">
    <mergeCell ref="A24:B24"/>
    <mergeCell ref="C28:D28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7"/>
  <sheetViews>
    <sheetView workbookViewId="0">
      <selection activeCell="A13" sqref="A13:XFD27"/>
    </sheetView>
  </sheetViews>
  <sheetFormatPr defaultRowHeight="15" x14ac:dyDescent="0.25"/>
  <cols>
    <col min="1" max="1" width="3" customWidth="1"/>
    <col min="2" max="2" width="52" customWidth="1"/>
    <col min="3" max="3" width="18.140625" style="68" bestFit="1" customWidth="1"/>
    <col min="4" max="4" width="19.5703125" customWidth="1"/>
    <col min="5" max="5" width="15.140625" customWidth="1"/>
  </cols>
  <sheetData>
    <row r="2" spans="1:6" x14ac:dyDescent="0.25">
      <c r="D2" s="1"/>
    </row>
    <row r="9" spans="1:6" ht="20.25" x14ac:dyDescent="0.3">
      <c r="A9" s="2" t="s">
        <v>0</v>
      </c>
      <c r="B9" s="3"/>
      <c r="C9" s="69"/>
      <c r="D9" s="3"/>
      <c r="E9" s="3"/>
      <c r="F9" s="3"/>
    </row>
    <row r="10" spans="1:6" ht="20.25" x14ac:dyDescent="0.3">
      <c r="A10" s="4" t="s">
        <v>37</v>
      </c>
      <c r="B10" s="3"/>
      <c r="C10" s="69"/>
      <c r="D10" s="3"/>
      <c r="E10" s="3"/>
      <c r="F10" s="3"/>
    </row>
    <row r="11" spans="1:6" ht="15.75" x14ac:dyDescent="0.25">
      <c r="A11" s="5"/>
      <c r="B11" s="6"/>
      <c r="C11" s="7"/>
      <c r="D11" s="6"/>
      <c r="E11" s="76"/>
      <c r="F11" s="3"/>
    </row>
    <row r="12" spans="1:6" ht="15.75" x14ac:dyDescent="0.25">
      <c r="A12" s="8"/>
      <c r="B12" s="9"/>
      <c r="C12" s="70"/>
      <c r="D12" s="10"/>
      <c r="E12" s="3"/>
      <c r="F12" s="3"/>
    </row>
    <row r="13" spans="1:6" ht="15.75" x14ac:dyDescent="0.25">
      <c r="A13" s="35" t="s">
        <v>10</v>
      </c>
      <c r="B13" s="11" t="s">
        <v>41</v>
      </c>
      <c r="C13" s="12"/>
      <c r="D13" s="7"/>
    </row>
    <row r="14" spans="1:6" ht="15.75" x14ac:dyDescent="0.25">
      <c r="A14" s="35"/>
      <c r="B14" s="11" t="s">
        <v>48</v>
      </c>
      <c r="C14" s="12"/>
      <c r="D14" s="7"/>
    </row>
    <row r="15" spans="1:6" ht="15.75" x14ac:dyDescent="0.25">
      <c r="A15" s="35"/>
      <c r="B15" s="11"/>
      <c r="C15" s="12"/>
      <c r="D15" s="7"/>
    </row>
    <row r="16" spans="1:6" ht="15.75" x14ac:dyDescent="0.25">
      <c r="A16" s="35"/>
      <c r="B16" s="11" t="s">
        <v>39</v>
      </c>
      <c r="D16" s="12"/>
      <c r="E16" s="12">
        <v>1200000</v>
      </c>
    </row>
    <row r="17" spans="1:5" ht="15.75" x14ac:dyDescent="0.25">
      <c r="A17" s="35"/>
      <c r="B17" s="11" t="s">
        <v>40</v>
      </c>
      <c r="C17" s="12">
        <v>7220000</v>
      </c>
      <c r="D17" s="7"/>
    </row>
    <row r="18" spans="1:5" ht="15.75" x14ac:dyDescent="0.25">
      <c r="A18" s="35"/>
      <c r="B18" s="11" t="s">
        <v>42</v>
      </c>
      <c r="C18" s="33">
        <f>39800+39800</f>
        <v>79600</v>
      </c>
      <c r="D18" s="7"/>
    </row>
    <row r="19" spans="1:5" ht="15.75" x14ac:dyDescent="0.25">
      <c r="A19" s="35"/>
      <c r="B19" s="11" t="s">
        <v>43</v>
      </c>
      <c r="C19" s="12">
        <f>120000+120000</f>
        <v>240000</v>
      </c>
      <c r="D19" s="7"/>
    </row>
    <row r="20" spans="1:5" ht="15.75" x14ac:dyDescent="0.25">
      <c r="A20" s="35"/>
      <c r="B20" s="11" t="s">
        <v>44</v>
      </c>
      <c r="C20" s="75">
        <v>60400</v>
      </c>
      <c r="D20" s="7"/>
    </row>
    <row r="21" spans="1:5" ht="15.75" x14ac:dyDescent="0.25">
      <c r="A21" s="35"/>
      <c r="B21" s="11"/>
      <c r="D21" s="12">
        <f>SUM(C17:C20)</f>
        <v>7600000</v>
      </c>
    </row>
    <row r="22" spans="1:5" ht="15.75" x14ac:dyDescent="0.25">
      <c r="A22" s="35"/>
      <c r="B22" s="11"/>
      <c r="C22" s="12"/>
      <c r="D22" s="7"/>
    </row>
    <row r="23" spans="1:5" ht="15.75" x14ac:dyDescent="0.25">
      <c r="A23" s="35"/>
      <c r="B23" s="11" t="s">
        <v>45</v>
      </c>
      <c r="C23" s="12">
        <v>500000</v>
      </c>
      <c r="D23" s="7"/>
    </row>
    <row r="24" spans="1:5" ht="15.75" x14ac:dyDescent="0.25">
      <c r="A24" s="35"/>
      <c r="B24" s="11" t="s">
        <v>46</v>
      </c>
      <c r="C24" s="75">
        <v>5900000</v>
      </c>
      <c r="D24" s="7"/>
    </row>
    <row r="25" spans="1:5" ht="15.75" x14ac:dyDescent="0.25">
      <c r="A25" s="35"/>
      <c r="B25" s="11"/>
      <c r="D25" s="75">
        <f>SUM(C23:C24)</f>
        <v>6400000</v>
      </c>
    </row>
    <row r="26" spans="1:5" ht="15.75" x14ac:dyDescent="0.25">
      <c r="A26" s="37"/>
      <c r="B26" s="11" t="s">
        <v>47</v>
      </c>
      <c r="C26" s="3"/>
      <c r="D26" s="69"/>
      <c r="E26" s="77">
        <f>D21-D25</f>
        <v>1200000</v>
      </c>
    </row>
    <row r="27" spans="1:5" ht="15.75" x14ac:dyDescent="0.25">
      <c r="A27" s="37"/>
      <c r="B27" s="13"/>
      <c r="C27" s="3"/>
      <c r="D27" s="69"/>
      <c r="E27" s="68">
        <f>E16-E26</f>
        <v>0</v>
      </c>
    </row>
    <row r="28" spans="1:5" ht="15.75" x14ac:dyDescent="0.25">
      <c r="A28" s="6"/>
      <c r="B28" s="6"/>
      <c r="C28" s="7"/>
      <c r="D28" s="6"/>
    </row>
    <row r="29" spans="1:5" ht="16.5" thickBot="1" x14ac:dyDescent="0.3">
      <c r="A29" s="132" t="s">
        <v>1</v>
      </c>
      <c r="B29" s="132"/>
      <c r="C29" s="71"/>
      <c r="D29" s="14"/>
      <c r="E29" s="78">
        <f>E27</f>
        <v>0</v>
      </c>
    </row>
    <row r="30" spans="1:5" ht="16.5" thickTop="1" x14ac:dyDescent="0.25">
      <c r="A30" s="3"/>
      <c r="B30" s="3"/>
      <c r="C30" s="69"/>
      <c r="D30" s="3"/>
    </row>
    <row r="31" spans="1:5" ht="15.75" x14ac:dyDescent="0.25">
      <c r="A31" s="6"/>
      <c r="B31" s="6"/>
      <c r="C31" s="7"/>
      <c r="D31" s="6"/>
    </row>
    <row r="32" spans="1:5" ht="15.75" x14ac:dyDescent="0.25">
      <c r="A32" s="3" t="s">
        <v>38</v>
      </c>
      <c r="B32" s="3"/>
      <c r="C32" s="69"/>
      <c r="D32" s="3"/>
    </row>
    <row r="33" spans="1:4" ht="15.75" x14ac:dyDescent="0.25">
      <c r="A33" s="3" t="s">
        <v>2</v>
      </c>
      <c r="B33" s="31"/>
      <c r="C33" s="133" t="s">
        <v>3</v>
      </c>
      <c r="D33" s="133"/>
    </row>
    <row r="34" spans="1:4" ht="15.75" x14ac:dyDescent="0.25">
      <c r="A34" s="3"/>
      <c r="B34" s="3"/>
      <c r="C34" s="72"/>
      <c r="D34" s="3"/>
    </row>
    <row r="35" spans="1:4" ht="15.75" x14ac:dyDescent="0.25">
      <c r="A35" s="3"/>
      <c r="B35" s="3"/>
      <c r="C35" s="72"/>
      <c r="D35" s="3"/>
    </row>
    <row r="36" spans="1:4" ht="15.75" x14ac:dyDescent="0.25">
      <c r="A36" s="3"/>
      <c r="B36" s="3"/>
      <c r="C36" s="72"/>
      <c r="D36" s="3"/>
    </row>
    <row r="37" spans="1:4" ht="15.75" x14ac:dyDescent="0.25">
      <c r="A37" s="3"/>
      <c r="B37" s="3"/>
      <c r="C37" s="72"/>
      <c r="D37" s="3"/>
    </row>
    <row r="38" spans="1:4" ht="15.75" x14ac:dyDescent="0.25">
      <c r="A38" s="3"/>
      <c r="B38" s="3"/>
      <c r="C38" s="72"/>
      <c r="D38" s="3"/>
    </row>
    <row r="39" spans="1:4" ht="15.75" x14ac:dyDescent="0.25">
      <c r="A39" s="15" t="s">
        <v>4</v>
      </c>
      <c r="B39" s="16"/>
      <c r="C39" s="73" t="s">
        <v>5</v>
      </c>
      <c r="D39" s="16" t="s">
        <v>6</v>
      </c>
    </row>
    <row r="40" spans="1:4" ht="15.75" x14ac:dyDescent="0.25">
      <c r="A40" s="17" t="s">
        <v>7</v>
      </c>
      <c r="B40" s="18"/>
      <c r="C40" s="74" t="s">
        <v>8</v>
      </c>
      <c r="D40" s="18" t="s">
        <v>9</v>
      </c>
    </row>
    <row r="42" spans="1:4" x14ac:dyDescent="0.25">
      <c r="C42"/>
    </row>
    <row r="43" spans="1:4" x14ac:dyDescent="0.25">
      <c r="C43"/>
    </row>
    <row r="44" spans="1:4" x14ac:dyDescent="0.25">
      <c r="C44"/>
    </row>
    <row r="45" spans="1:4" x14ac:dyDescent="0.25">
      <c r="C45"/>
    </row>
    <row r="46" spans="1:4" x14ac:dyDescent="0.25">
      <c r="C46"/>
    </row>
    <row r="47" spans="1:4" x14ac:dyDescent="0.25">
      <c r="C47"/>
    </row>
  </sheetData>
  <mergeCells count="2">
    <mergeCell ref="A29:B29"/>
    <mergeCell ref="C33:D33"/>
  </mergeCells>
  <pageMargins left="0.70866141732283472" right="0.70866141732283472" top="0.74803149606299213" bottom="0.74803149606299213" header="0.31496062992125984" footer="0.31496062992125984"/>
  <pageSetup scale="7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D63"/>
  <sheetViews>
    <sheetView workbookViewId="0">
      <selection activeCell="H9" sqref="H9"/>
    </sheetView>
  </sheetViews>
  <sheetFormatPr defaultRowHeight="15" x14ac:dyDescent="0.25"/>
  <cols>
    <col min="1" max="1" width="3.85546875" customWidth="1"/>
    <col min="2" max="2" width="59.5703125" customWidth="1"/>
    <col min="3" max="3" width="21.140625" customWidth="1"/>
    <col min="4" max="4" width="21" customWidth="1"/>
    <col min="5" max="5" width="16.5703125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49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3" customFormat="1" ht="15.75" x14ac:dyDescent="0.25">
      <c r="A14" s="5"/>
      <c r="B14" s="6" t="s">
        <v>53</v>
      </c>
      <c r="C14" s="20"/>
      <c r="D14" s="81"/>
    </row>
    <row r="15" spans="1:4" s="3" customFormat="1" ht="15.75" x14ac:dyDescent="0.25">
      <c r="A15" s="5"/>
      <c r="B15" s="6"/>
      <c r="C15" s="20"/>
      <c r="D15" s="81"/>
    </row>
    <row r="16" spans="1:4" s="3" customFormat="1" ht="15.75" x14ac:dyDescent="0.25">
      <c r="A16" s="35" t="s">
        <v>10</v>
      </c>
      <c r="B16" s="6" t="s">
        <v>54</v>
      </c>
      <c r="C16" s="20"/>
      <c r="D16" s="81"/>
    </row>
    <row r="17" spans="1:4" ht="15.75" x14ac:dyDescent="0.25">
      <c r="A17" s="35"/>
      <c r="B17" s="11" t="s">
        <v>56</v>
      </c>
      <c r="C17" s="36">
        <v>231812</v>
      </c>
      <c r="D17" s="7"/>
    </row>
    <row r="18" spans="1:4" ht="15.75" x14ac:dyDescent="0.25">
      <c r="A18" s="37"/>
      <c r="B18" s="11" t="s">
        <v>57</v>
      </c>
      <c r="C18" s="82">
        <v>200000</v>
      </c>
      <c r="D18" s="12"/>
    </row>
    <row r="19" spans="1:4" ht="15.75" x14ac:dyDescent="0.25">
      <c r="B19" s="11"/>
      <c r="C19" s="38">
        <f>SUM(C17:C18)</f>
        <v>431812</v>
      </c>
      <c r="D19" s="12"/>
    </row>
    <row r="20" spans="1:4" ht="15.75" x14ac:dyDescent="0.25">
      <c r="B20" s="6" t="s">
        <v>55</v>
      </c>
      <c r="C20" s="38"/>
      <c r="D20" s="12"/>
    </row>
    <row r="21" spans="1:4" ht="15.75" x14ac:dyDescent="0.25">
      <c r="B21" s="11" t="s">
        <v>56</v>
      </c>
      <c r="C21" s="38">
        <v>204540</v>
      </c>
      <c r="D21" s="12"/>
    </row>
    <row r="22" spans="1:4" ht="15.75" x14ac:dyDescent="0.25">
      <c r="B22" s="11" t="s">
        <v>57</v>
      </c>
      <c r="C22" s="82">
        <v>172727</v>
      </c>
      <c r="D22" s="12"/>
    </row>
    <row r="23" spans="1:4" ht="15.75" x14ac:dyDescent="0.25">
      <c r="B23" s="11"/>
      <c r="C23" s="38">
        <f>SUM(C21:C22)</f>
        <v>377267</v>
      </c>
      <c r="D23" s="33"/>
    </row>
    <row r="24" spans="1:4" s="3" customFormat="1" ht="15.75" x14ac:dyDescent="0.25">
      <c r="A24" s="39"/>
      <c r="B24" s="13" t="s">
        <v>67</v>
      </c>
      <c r="D24" s="12">
        <f>C19+C23</f>
        <v>809079</v>
      </c>
    </row>
    <row r="25" spans="1:4" s="3" customFormat="1" ht="15.75" x14ac:dyDescent="0.25">
      <c r="A25" s="39"/>
      <c r="B25" s="13"/>
      <c r="D25" s="12"/>
    </row>
    <row r="26" spans="1:4" s="3" customFormat="1" ht="15.75" x14ac:dyDescent="0.25">
      <c r="A26" s="35" t="s">
        <v>51</v>
      </c>
      <c r="B26" s="6" t="s">
        <v>58</v>
      </c>
      <c r="C26" s="20"/>
      <c r="D26" s="81"/>
    </row>
    <row r="27" spans="1:4" ht="15.75" x14ac:dyDescent="0.25">
      <c r="A27" s="35"/>
      <c r="B27" s="11" t="s">
        <v>56</v>
      </c>
      <c r="C27" s="36">
        <v>218184</v>
      </c>
      <c r="D27" s="7"/>
    </row>
    <row r="28" spans="1:4" ht="15.75" x14ac:dyDescent="0.25">
      <c r="A28" s="37"/>
      <c r="B28" s="11" t="s">
        <v>57</v>
      </c>
      <c r="C28" s="82">
        <v>154545</v>
      </c>
      <c r="D28" s="12"/>
    </row>
    <row r="29" spans="1:4" ht="15.75" x14ac:dyDescent="0.25">
      <c r="B29" s="11"/>
      <c r="C29" s="38">
        <f>SUM(C27:C28)</f>
        <v>372729</v>
      </c>
      <c r="D29" s="12"/>
    </row>
    <row r="30" spans="1:4" ht="15.75" x14ac:dyDescent="0.25">
      <c r="B30" s="6" t="s">
        <v>59</v>
      </c>
      <c r="C30" s="38"/>
      <c r="D30" s="12"/>
    </row>
    <row r="31" spans="1:4" ht="15.75" x14ac:dyDescent="0.25">
      <c r="B31" s="11" t="s">
        <v>56</v>
      </c>
      <c r="C31" s="38">
        <v>231820</v>
      </c>
      <c r="D31" s="12"/>
    </row>
    <row r="32" spans="1:4" ht="15.75" x14ac:dyDescent="0.25">
      <c r="B32" s="11" t="s">
        <v>57</v>
      </c>
      <c r="C32" s="82">
        <v>154545</v>
      </c>
      <c r="D32" s="12"/>
    </row>
    <row r="33" spans="1:4" ht="15.75" x14ac:dyDescent="0.25">
      <c r="B33" s="11"/>
      <c r="C33" s="38">
        <f>SUM(C31:C32)</f>
        <v>386365</v>
      </c>
      <c r="D33" s="33"/>
    </row>
    <row r="34" spans="1:4" s="3" customFormat="1" ht="15.75" x14ac:dyDescent="0.25">
      <c r="A34" s="39"/>
      <c r="B34" s="13" t="s">
        <v>64</v>
      </c>
      <c r="D34" s="12">
        <f>C29+C33</f>
        <v>759094</v>
      </c>
    </row>
    <row r="35" spans="1:4" s="3" customFormat="1" ht="15.75" x14ac:dyDescent="0.25">
      <c r="A35" s="39"/>
      <c r="B35" s="13"/>
      <c r="D35" s="12"/>
    </row>
    <row r="36" spans="1:4" s="3" customFormat="1" ht="15.75" x14ac:dyDescent="0.25">
      <c r="A36" s="35" t="s">
        <v>52</v>
      </c>
      <c r="B36" s="6" t="s">
        <v>60</v>
      </c>
      <c r="C36" s="20"/>
      <c r="D36" s="81"/>
    </row>
    <row r="37" spans="1:4" ht="15.75" x14ac:dyDescent="0.25">
      <c r="A37" s="35"/>
      <c r="B37" s="11" t="s">
        <v>56</v>
      </c>
      <c r="C37" s="36">
        <v>204540</v>
      </c>
      <c r="D37" s="12"/>
    </row>
    <row r="38" spans="1:4" ht="15.75" x14ac:dyDescent="0.25">
      <c r="B38" s="11"/>
      <c r="C38" s="38"/>
    </row>
    <row r="39" spans="1:4" ht="15.75" x14ac:dyDescent="0.25">
      <c r="B39" s="6" t="s">
        <v>61</v>
      </c>
      <c r="C39" s="38"/>
      <c r="D39" s="12"/>
    </row>
    <row r="40" spans="1:4" ht="15.75" x14ac:dyDescent="0.25">
      <c r="B40" s="11" t="s">
        <v>56</v>
      </c>
      <c r="C40" s="82">
        <v>245448</v>
      </c>
      <c r="D40" s="12"/>
    </row>
    <row r="41" spans="1:4" ht="15.75" x14ac:dyDescent="0.25">
      <c r="B41" s="11"/>
      <c r="C41" s="38"/>
      <c r="D41" s="33">
        <f>SUM(C37:C40)</f>
        <v>449988</v>
      </c>
    </row>
    <row r="42" spans="1:4" s="3" customFormat="1" ht="15.75" x14ac:dyDescent="0.25">
      <c r="A42" s="39"/>
      <c r="B42" s="13" t="s">
        <v>65</v>
      </c>
      <c r="D42" s="33"/>
    </row>
    <row r="43" spans="1:4" s="3" customFormat="1" ht="15.75" x14ac:dyDescent="0.25">
      <c r="A43" s="39"/>
      <c r="B43" s="13"/>
      <c r="D43" s="12"/>
    </row>
    <row r="44" spans="1:4" s="3" customFormat="1" ht="15.75" x14ac:dyDescent="0.25">
      <c r="A44" s="35" t="s">
        <v>52</v>
      </c>
      <c r="B44" s="6" t="s">
        <v>62</v>
      </c>
      <c r="C44" s="20"/>
      <c r="D44" s="81"/>
    </row>
    <row r="45" spans="1:4" ht="15.75" x14ac:dyDescent="0.25">
      <c r="A45" s="35"/>
      <c r="B45" s="11" t="s">
        <v>56</v>
      </c>
      <c r="C45" s="36">
        <v>245448</v>
      </c>
      <c r="D45" s="12"/>
    </row>
    <row r="46" spans="1:4" ht="15.75" x14ac:dyDescent="0.25">
      <c r="B46" s="11"/>
      <c r="C46" s="38"/>
    </row>
    <row r="47" spans="1:4" ht="15.75" x14ac:dyDescent="0.25">
      <c r="B47" s="6" t="s">
        <v>63</v>
      </c>
      <c r="C47" s="38"/>
      <c r="D47" s="12"/>
    </row>
    <row r="48" spans="1:4" ht="15.75" x14ac:dyDescent="0.25">
      <c r="B48" s="11" t="s">
        <v>56</v>
      </c>
      <c r="C48" s="82">
        <v>163632</v>
      </c>
      <c r="D48" s="12"/>
    </row>
    <row r="49" spans="1:4" ht="15.75" x14ac:dyDescent="0.25">
      <c r="B49" s="11"/>
      <c r="C49" s="38"/>
      <c r="D49" s="33">
        <f>SUM(C45:C48)</f>
        <v>409080</v>
      </c>
    </row>
    <row r="50" spans="1:4" s="3" customFormat="1" ht="15.75" x14ac:dyDescent="0.25">
      <c r="A50" s="39"/>
      <c r="B50" s="13" t="s">
        <v>66</v>
      </c>
      <c r="D50" s="33"/>
    </row>
    <row r="51" spans="1:4" s="3" customFormat="1" ht="15.75" x14ac:dyDescent="0.25">
      <c r="A51" s="79"/>
      <c r="B51" s="13"/>
      <c r="C51" s="22"/>
      <c r="D51" s="25"/>
    </row>
    <row r="52" spans="1:4" s="3" customFormat="1" ht="16.5" thickBot="1" x14ac:dyDescent="0.3">
      <c r="A52" s="132" t="s">
        <v>1</v>
      </c>
      <c r="B52" s="132"/>
      <c r="C52" s="24"/>
      <c r="D52" s="14">
        <f>SUM(D13:D51)</f>
        <v>2427241</v>
      </c>
    </row>
    <row r="53" spans="1:4" s="3" customFormat="1" ht="16.5" thickTop="1" x14ac:dyDescent="0.25">
      <c r="C53" s="19"/>
    </row>
    <row r="54" spans="1:4" s="6" customFormat="1" ht="15.75" x14ac:dyDescent="0.25">
      <c r="C54" s="20"/>
    </row>
    <row r="55" spans="1:4" s="3" customFormat="1" ht="15.75" x14ac:dyDescent="0.25">
      <c r="A55" s="3" t="s">
        <v>50</v>
      </c>
      <c r="C55" s="19"/>
    </row>
    <row r="56" spans="1:4" s="3" customFormat="1" ht="15.75" x14ac:dyDescent="0.25">
      <c r="A56" s="3" t="s">
        <v>2</v>
      </c>
      <c r="B56" s="79"/>
      <c r="C56" s="133" t="s">
        <v>3</v>
      </c>
      <c r="D56" s="133"/>
    </row>
    <row r="57" spans="1:4" s="3" customFormat="1" ht="15.75" x14ac:dyDescent="0.25"/>
    <row r="58" spans="1:4" s="3" customFormat="1" ht="15.75" x14ac:dyDescent="0.25"/>
    <row r="59" spans="1:4" s="3" customFormat="1" ht="15.75" x14ac:dyDescent="0.25"/>
    <row r="60" spans="1:4" s="3" customFormat="1" ht="15.75" x14ac:dyDescent="0.25"/>
    <row r="61" spans="1:4" s="3" customFormat="1" ht="15.75" x14ac:dyDescent="0.25"/>
    <row r="62" spans="1:4" s="3" customFormat="1" ht="15.75" x14ac:dyDescent="0.25">
      <c r="A62" s="15" t="s">
        <v>4</v>
      </c>
      <c r="B62" s="16"/>
      <c r="C62" s="16" t="s">
        <v>5</v>
      </c>
      <c r="D62" s="16" t="s">
        <v>6</v>
      </c>
    </row>
    <row r="63" spans="1:4" s="3" customFormat="1" ht="15.75" x14ac:dyDescent="0.25">
      <c r="A63" s="17" t="s">
        <v>7</v>
      </c>
      <c r="B63" s="18"/>
      <c r="C63" s="18" t="s">
        <v>8</v>
      </c>
      <c r="D63" s="18" t="s">
        <v>9</v>
      </c>
    </row>
  </sheetData>
  <mergeCells count="2">
    <mergeCell ref="A52:B52"/>
    <mergeCell ref="C56:D56"/>
  </mergeCells>
  <pageMargins left="0.70866141732283472" right="0.70866141732283472" top="7.874015748031496E-2" bottom="0.74803149606299213" header="0.31496062992125984" footer="0.31496062992125984"/>
  <pageSetup paperSize="5" scale="86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D31"/>
  <sheetViews>
    <sheetView workbookViewId="0">
      <selection activeCell="F19" sqref="F19"/>
    </sheetView>
  </sheetViews>
  <sheetFormatPr defaultRowHeight="15" x14ac:dyDescent="0.25"/>
  <cols>
    <col min="1" max="1" width="3.85546875" customWidth="1"/>
    <col min="2" max="2" width="59.5703125" customWidth="1"/>
    <col min="3" max="3" width="21.140625" customWidth="1"/>
    <col min="4" max="4" width="21" customWidth="1"/>
    <col min="5" max="5" width="16.5703125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70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3" customFormat="1" ht="15.75" x14ac:dyDescent="0.25">
      <c r="A14" s="35">
        <v>1</v>
      </c>
      <c r="B14" s="11" t="s">
        <v>69</v>
      </c>
      <c r="C14" s="20"/>
      <c r="D14" s="7">
        <v>1000000</v>
      </c>
    </row>
    <row r="15" spans="1:4" ht="15.75" x14ac:dyDescent="0.25">
      <c r="A15" s="35"/>
      <c r="B15" s="11"/>
      <c r="C15" s="38"/>
      <c r="D15" s="33"/>
    </row>
    <row r="16" spans="1:4" ht="15.75" x14ac:dyDescent="0.25">
      <c r="B16" s="11"/>
      <c r="C16" s="38"/>
      <c r="D16" s="33"/>
    </row>
    <row r="17" spans="1:4" s="3" customFormat="1" ht="15.75" x14ac:dyDescent="0.25">
      <c r="A17" s="39"/>
      <c r="B17" s="13" t="s">
        <v>68</v>
      </c>
      <c r="D17" s="33"/>
    </row>
    <row r="18" spans="1:4" s="3" customFormat="1" ht="15.75" x14ac:dyDescent="0.25">
      <c r="A18" s="39"/>
      <c r="B18" s="13"/>
      <c r="D18" s="33"/>
    </row>
    <row r="19" spans="1:4" s="3" customFormat="1" ht="15.75" x14ac:dyDescent="0.25">
      <c r="A19" s="83"/>
      <c r="B19" s="13"/>
      <c r="C19" s="22"/>
      <c r="D19" s="25"/>
    </row>
    <row r="20" spans="1:4" s="3" customFormat="1" ht="16.5" thickBot="1" x14ac:dyDescent="0.3">
      <c r="A20" s="132" t="s">
        <v>1</v>
      </c>
      <c r="B20" s="132"/>
      <c r="C20" s="24"/>
      <c r="D20" s="14">
        <f>SUM(D13:D19)</f>
        <v>1000000</v>
      </c>
    </row>
    <row r="21" spans="1:4" s="3" customFormat="1" ht="16.5" thickTop="1" x14ac:dyDescent="0.25">
      <c r="C21" s="19"/>
    </row>
    <row r="22" spans="1:4" s="6" customFormat="1" ht="15.75" x14ac:dyDescent="0.25">
      <c r="C22" s="20"/>
    </row>
    <row r="23" spans="1:4" s="3" customFormat="1" ht="15.75" x14ac:dyDescent="0.25">
      <c r="A23" s="3" t="s">
        <v>71</v>
      </c>
      <c r="C23" s="19"/>
    </row>
    <row r="24" spans="1:4" s="3" customFormat="1" ht="15.75" x14ac:dyDescent="0.25">
      <c r="A24" s="3" t="s">
        <v>2</v>
      </c>
      <c r="B24" s="83"/>
      <c r="C24" s="133" t="s">
        <v>3</v>
      </c>
      <c r="D24" s="133"/>
    </row>
    <row r="25" spans="1:4" s="3" customFormat="1" ht="15.75" x14ac:dyDescent="0.25"/>
    <row r="26" spans="1:4" s="3" customFormat="1" ht="15.75" x14ac:dyDescent="0.25"/>
    <row r="27" spans="1:4" s="3" customFormat="1" ht="15.75" x14ac:dyDescent="0.25"/>
    <row r="28" spans="1:4" s="3" customFormat="1" ht="15.75" x14ac:dyDescent="0.25"/>
    <row r="29" spans="1:4" s="3" customFormat="1" ht="15.75" x14ac:dyDescent="0.25"/>
    <row r="30" spans="1:4" s="3" customFormat="1" ht="15.75" x14ac:dyDescent="0.25">
      <c r="A30" s="15" t="s">
        <v>4</v>
      </c>
      <c r="B30" s="16"/>
      <c r="C30" s="16" t="s">
        <v>5</v>
      </c>
      <c r="D30" s="16" t="s">
        <v>6</v>
      </c>
    </row>
    <row r="31" spans="1:4" s="3" customFormat="1" ht="15.75" x14ac:dyDescent="0.25">
      <c r="A31" s="17" t="s">
        <v>7</v>
      </c>
      <c r="B31" s="18"/>
      <c r="C31" s="18" t="s">
        <v>8</v>
      </c>
      <c r="D31" s="18" t="s">
        <v>9</v>
      </c>
    </row>
  </sheetData>
  <mergeCells count="2">
    <mergeCell ref="A20:B20"/>
    <mergeCell ref="C24:D24"/>
  </mergeCells>
  <pageMargins left="0.70866141732283472" right="0.70866141732283472" top="0.74803149606299213" bottom="0.74803149606299213" header="0.31496062992125984" footer="0.31496062992125984"/>
  <pageSetup scale="86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D31"/>
  <sheetViews>
    <sheetView workbookViewId="0">
      <selection sqref="A1:XFD1048576"/>
    </sheetView>
  </sheetViews>
  <sheetFormatPr defaultRowHeight="15" x14ac:dyDescent="0.25"/>
  <cols>
    <col min="1" max="1" width="3.85546875" customWidth="1"/>
    <col min="2" max="2" width="71" bestFit="1" customWidth="1"/>
    <col min="3" max="3" width="18.140625" bestFit="1" customWidth="1"/>
    <col min="4" max="4" width="21" bestFit="1" customWidth="1"/>
  </cols>
  <sheetData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70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3" customFormat="1" ht="15.75" x14ac:dyDescent="0.25">
      <c r="A14" s="39">
        <v>1</v>
      </c>
      <c r="B14" s="11" t="s">
        <v>72</v>
      </c>
      <c r="C14" s="80"/>
      <c r="D14" s="12">
        <v>500000</v>
      </c>
    </row>
    <row r="15" spans="1:4" s="3" customFormat="1" ht="15.75" x14ac:dyDescent="0.25">
      <c r="A15" s="39"/>
      <c r="B15" s="11"/>
      <c r="C15" s="80"/>
      <c r="D15" s="12"/>
    </row>
    <row r="16" spans="1:4" s="3" customFormat="1" ht="15.75" x14ac:dyDescent="0.25">
      <c r="A16" s="79"/>
      <c r="B16" s="11"/>
      <c r="C16" s="72"/>
    </row>
    <row r="17" spans="1:4" s="3" customFormat="1" ht="15.75" x14ac:dyDescent="0.25">
      <c r="A17" s="79"/>
      <c r="B17" s="13" t="s">
        <v>67</v>
      </c>
      <c r="C17" s="80"/>
      <c r="D17" s="25"/>
    </row>
    <row r="18" spans="1:4" s="3" customFormat="1" ht="15.75" x14ac:dyDescent="0.25">
      <c r="A18" s="79"/>
      <c r="B18" s="13"/>
      <c r="C18" s="80"/>
      <c r="D18" s="25"/>
    </row>
    <row r="19" spans="1:4" s="3" customFormat="1" ht="15.75" x14ac:dyDescent="0.25">
      <c r="A19" s="79"/>
      <c r="B19" s="13"/>
      <c r="C19" s="22"/>
      <c r="D19" s="25"/>
    </row>
    <row r="20" spans="1:4" s="3" customFormat="1" ht="16.5" thickBot="1" x14ac:dyDescent="0.3">
      <c r="A20" s="132" t="s">
        <v>1</v>
      </c>
      <c r="B20" s="132"/>
      <c r="C20" s="24"/>
      <c r="D20" s="14">
        <f>SUM(D13:D19)</f>
        <v>500000</v>
      </c>
    </row>
    <row r="21" spans="1:4" s="3" customFormat="1" ht="16.5" thickTop="1" x14ac:dyDescent="0.25">
      <c r="C21" s="19"/>
    </row>
    <row r="22" spans="1:4" s="6" customFormat="1" ht="15.75" x14ac:dyDescent="0.25">
      <c r="C22" s="20"/>
    </row>
    <row r="23" spans="1:4" s="3" customFormat="1" ht="15.75" x14ac:dyDescent="0.25">
      <c r="A23" s="3" t="s">
        <v>71</v>
      </c>
      <c r="C23" s="19"/>
    </row>
    <row r="24" spans="1:4" s="3" customFormat="1" ht="15.75" x14ac:dyDescent="0.25">
      <c r="A24" s="3" t="s">
        <v>2</v>
      </c>
      <c r="B24" s="79"/>
      <c r="C24" s="133" t="s">
        <v>3</v>
      </c>
      <c r="D24" s="133"/>
    </row>
    <row r="25" spans="1:4" s="3" customFormat="1" ht="15.75" x14ac:dyDescent="0.25"/>
    <row r="26" spans="1:4" s="3" customFormat="1" ht="15.75" x14ac:dyDescent="0.25"/>
    <row r="27" spans="1:4" s="3" customFormat="1" ht="15.75" x14ac:dyDescent="0.25"/>
    <row r="28" spans="1:4" s="3" customFormat="1" ht="15.75" x14ac:dyDescent="0.25"/>
    <row r="29" spans="1:4" s="3" customFormat="1" ht="15.75" x14ac:dyDescent="0.25"/>
    <row r="30" spans="1:4" s="3" customFormat="1" ht="15.75" x14ac:dyDescent="0.25">
      <c r="A30" s="15" t="s">
        <v>4</v>
      </c>
      <c r="B30" s="16"/>
      <c r="C30" s="16" t="s">
        <v>5</v>
      </c>
      <c r="D30" s="16" t="s">
        <v>6</v>
      </c>
    </row>
    <row r="31" spans="1:4" s="3" customFormat="1" ht="15.75" x14ac:dyDescent="0.25">
      <c r="A31" s="17" t="s">
        <v>7</v>
      </c>
      <c r="B31" s="18"/>
      <c r="C31" s="18" t="s">
        <v>8</v>
      </c>
      <c r="D31" s="18" t="s">
        <v>9</v>
      </c>
    </row>
  </sheetData>
  <mergeCells count="2">
    <mergeCell ref="A20:B20"/>
    <mergeCell ref="C24:D24"/>
  </mergeCells>
  <pageMargins left="0.70866141732283472" right="0.70866141732283472" top="0.74803149606299213" bottom="0.74803149606299213" header="0.31496062992125984" footer="0.31496062992125984"/>
  <pageSetup paperSize="9" scale="76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D31"/>
  <sheetViews>
    <sheetView workbookViewId="0">
      <selection activeCell="J16" sqref="J16"/>
    </sheetView>
  </sheetViews>
  <sheetFormatPr defaultRowHeight="15" x14ac:dyDescent="0.25"/>
  <cols>
    <col min="1" max="1" width="3.85546875" customWidth="1"/>
    <col min="2" max="2" width="71" bestFit="1" customWidth="1"/>
    <col min="3" max="3" width="18.140625" bestFit="1" customWidth="1"/>
    <col min="4" max="4" width="21" bestFit="1" customWidth="1"/>
  </cols>
  <sheetData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70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3" customFormat="1" ht="15.75" x14ac:dyDescent="0.25">
      <c r="A14" s="39">
        <v>1</v>
      </c>
      <c r="B14" s="11" t="s">
        <v>73</v>
      </c>
      <c r="C14" s="80"/>
      <c r="D14" s="12">
        <v>1500000</v>
      </c>
    </row>
    <row r="15" spans="1:4" s="3" customFormat="1" ht="15.75" x14ac:dyDescent="0.25">
      <c r="A15" s="39"/>
      <c r="B15" s="11" t="s">
        <v>74</v>
      </c>
      <c r="C15" s="80"/>
      <c r="D15" s="12"/>
    </row>
    <row r="16" spans="1:4" s="3" customFormat="1" ht="15.75" x14ac:dyDescent="0.25">
      <c r="A16" s="84"/>
      <c r="B16" s="11"/>
      <c r="C16" s="72"/>
    </row>
    <row r="17" spans="1:4" s="3" customFormat="1" ht="15.75" x14ac:dyDescent="0.25">
      <c r="A17" s="84"/>
      <c r="B17" s="13" t="s">
        <v>67</v>
      </c>
      <c r="C17" s="80"/>
      <c r="D17" s="25"/>
    </row>
    <row r="18" spans="1:4" s="3" customFormat="1" ht="15.75" x14ac:dyDescent="0.25">
      <c r="A18" s="84"/>
      <c r="B18" s="13"/>
      <c r="C18" s="80"/>
      <c r="D18" s="25"/>
    </row>
    <row r="19" spans="1:4" s="3" customFormat="1" ht="15.75" x14ac:dyDescent="0.25">
      <c r="A19" s="84"/>
      <c r="B19" s="13"/>
      <c r="C19" s="22"/>
      <c r="D19" s="25"/>
    </row>
    <row r="20" spans="1:4" s="3" customFormat="1" ht="16.5" thickBot="1" x14ac:dyDescent="0.3">
      <c r="A20" s="132" t="s">
        <v>1</v>
      </c>
      <c r="B20" s="132"/>
      <c r="C20" s="24"/>
      <c r="D20" s="14">
        <f>SUM(D13:D19)</f>
        <v>1500000</v>
      </c>
    </row>
    <row r="21" spans="1:4" s="3" customFormat="1" ht="16.5" thickTop="1" x14ac:dyDescent="0.25">
      <c r="C21" s="19"/>
    </row>
    <row r="22" spans="1:4" s="6" customFormat="1" ht="15.75" x14ac:dyDescent="0.25">
      <c r="C22" s="20"/>
    </row>
    <row r="23" spans="1:4" s="3" customFormat="1" ht="15.75" x14ac:dyDescent="0.25">
      <c r="A23" s="3" t="s">
        <v>71</v>
      </c>
      <c r="C23" s="19"/>
    </row>
    <row r="24" spans="1:4" s="3" customFormat="1" ht="15.75" x14ac:dyDescent="0.25">
      <c r="A24" s="3" t="s">
        <v>2</v>
      </c>
      <c r="B24" s="84"/>
      <c r="C24" s="133" t="s">
        <v>3</v>
      </c>
      <c r="D24" s="133"/>
    </row>
    <row r="25" spans="1:4" s="3" customFormat="1" ht="15.75" x14ac:dyDescent="0.25"/>
    <row r="26" spans="1:4" s="3" customFormat="1" ht="15.75" x14ac:dyDescent="0.25"/>
    <row r="27" spans="1:4" s="3" customFormat="1" ht="15.75" x14ac:dyDescent="0.25"/>
    <row r="28" spans="1:4" s="3" customFormat="1" ht="15.75" x14ac:dyDescent="0.25"/>
    <row r="29" spans="1:4" s="3" customFormat="1" ht="15.75" x14ac:dyDescent="0.25"/>
    <row r="30" spans="1:4" s="3" customFormat="1" ht="15.75" x14ac:dyDescent="0.25">
      <c r="A30" s="15" t="s">
        <v>4</v>
      </c>
      <c r="B30" s="16"/>
      <c r="C30" s="16" t="s">
        <v>5</v>
      </c>
      <c r="D30" s="16" t="s">
        <v>6</v>
      </c>
    </row>
    <row r="31" spans="1:4" s="3" customFormat="1" ht="15.75" x14ac:dyDescent="0.25">
      <c r="A31" s="17" t="s">
        <v>7</v>
      </c>
      <c r="B31" s="18"/>
      <c r="C31" s="18" t="s">
        <v>8</v>
      </c>
      <c r="D31" s="18" t="s">
        <v>9</v>
      </c>
    </row>
  </sheetData>
  <mergeCells count="2">
    <mergeCell ref="A20:B20"/>
    <mergeCell ref="C24:D24"/>
  </mergeCells>
  <pageMargins left="0.70866141732283472" right="0.70866141732283472" top="0.74803149606299213" bottom="0.74803149606299213" header="0.31496062992125984" footer="0.31496062992125984"/>
  <pageSetup paperSize="9" scale="76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D37"/>
  <sheetViews>
    <sheetView workbookViewId="0">
      <selection activeCell="A14" sqref="A14:XFD24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76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ht="15.75" x14ac:dyDescent="0.25">
      <c r="A14" s="35" t="s">
        <v>10</v>
      </c>
      <c r="B14" s="11" t="s">
        <v>75</v>
      </c>
      <c r="C14" s="36"/>
      <c r="D14" s="7"/>
    </row>
    <row r="15" spans="1:4" ht="15.75" x14ac:dyDescent="0.25">
      <c r="A15" s="37"/>
      <c r="B15" s="11"/>
      <c r="C15" s="36"/>
      <c r="D15" s="12"/>
    </row>
    <row r="16" spans="1:4" ht="15.75" x14ac:dyDescent="0.25">
      <c r="B16" s="11" t="s">
        <v>77</v>
      </c>
      <c r="C16" s="36">
        <v>19798200</v>
      </c>
      <c r="D16" s="12"/>
    </row>
    <row r="17" spans="1:4" ht="15.75" x14ac:dyDescent="0.25">
      <c r="B17" s="11" t="s">
        <v>78</v>
      </c>
      <c r="C17" s="82">
        <v>7000000</v>
      </c>
      <c r="D17" s="12"/>
    </row>
    <row r="18" spans="1:4" ht="15.75" x14ac:dyDescent="0.25">
      <c r="B18" s="11" t="s">
        <v>79</v>
      </c>
      <c r="C18" s="36">
        <f>C16-C17</f>
        <v>12798200</v>
      </c>
      <c r="D18" s="12"/>
    </row>
    <row r="19" spans="1:4" ht="15.75" x14ac:dyDescent="0.25">
      <c r="B19" s="11" t="s">
        <v>80</v>
      </c>
      <c r="C19" s="82">
        <v>18000000</v>
      </c>
      <c r="D19" s="12"/>
    </row>
    <row r="20" spans="1:4" ht="15.75" x14ac:dyDescent="0.25">
      <c r="B20" s="11" t="s">
        <v>81</v>
      </c>
      <c r="C20" s="36">
        <f>SUM(C18:C19)</f>
        <v>30798200</v>
      </c>
      <c r="D20" s="12"/>
    </row>
    <row r="21" spans="1:4" ht="15.75" x14ac:dyDescent="0.25">
      <c r="B21" s="11" t="s">
        <v>82</v>
      </c>
      <c r="C21" s="82">
        <f>C16</f>
        <v>19798200</v>
      </c>
      <c r="D21" s="12"/>
    </row>
    <row r="22" spans="1:4" s="3" customFormat="1" ht="15.75" x14ac:dyDescent="0.25">
      <c r="A22" s="39"/>
      <c r="B22" s="11" t="s">
        <v>83</v>
      </c>
      <c r="C22" s="36">
        <f>C20-C21</f>
        <v>11000000</v>
      </c>
      <c r="D22" s="12"/>
    </row>
    <row r="23" spans="1:4" s="3" customFormat="1" ht="15.75" x14ac:dyDescent="0.25">
      <c r="A23" s="39"/>
      <c r="B23" s="11"/>
      <c r="C23" s="36"/>
      <c r="D23" s="12"/>
    </row>
    <row r="24" spans="1:4" s="6" customFormat="1" ht="15.75" x14ac:dyDescent="0.25">
      <c r="B24" s="13" t="s">
        <v>85</v>
      </c>
      <c r="C24" s="85"/>
      <c r="D24" s="33"/>
    </row>
    <row r="25" spans="1:4" s="3" customFormat="1" ht="15.75" x14ac:dyDescent="0.25">
      <c r="A25" s="84"/>
      <c r="B25"/>
      <c r="C25" s="22"/>
      <c r="D25" s="25"/>
    </row>
    <row r="26" spans="1:4" s="3" customFormat="1" ht="16.5" thickBot="1" x14ac:dyDescent="0.3">
      <c r="A26" s="132" t="s">
        <v>1</v>
      </c>
      <c r="B26" s="132"/>
      <c r="C26" s="24"/>
      <c r="D26" s="14">
        <f>C22</f>
        <v>11000000</v>
      </c>
    </row>
    <row r="27" spans="1:4" s="3" customFormat="1" ht="16.5" thickTop="1" x14ac:dyDescent="0.25">
      <c r="C27" s="19"/>
    </row>
    <row r="28" spans="1:4" s="6" customFormat="1" ht="15.75" x14ac:dyDescent="0.25">
      <c r="C28" s="20"/>
    </row>
    <row r="29" spans="1:4" s="3" customFormat="1" ht="15.75" x14ac:dyDescent="0.25">
      <c r="A29" s="3" t="s">
        <v>84</v>
      </c>
      <c r="C29" s="19"/>
    </row>
    <row r="30" spans="1:4" s="3" customFormat="1" ht="15.75" x14ac:dyDescent="0.25">
      <c r="A30" s="3" t="s">
        <v>2</v>
      </c>
      <c r="B30" s="84"/>
      <c r="C30" s="133" t="s">
        <v>3</v>
      </c>
      <c r="D30" s="133"/>
    </row>
    <row r="31" spans="1:4" s="3" customFormat="1" ht="15.75" x14ac:dyDescent="0.25"/>
    <row r="32" spans="1:4" s="3" customFormat="1" ht="15.75" x14ac:dyDescent="0.25"/>
    <row r="33" spans="1:4" s="3" customFormat="1" ht="15.75" x14ac:dyDescent="0.25"/>
    <row r="34" spans="1:4" s="3" customFormat="1" ht="15.75" x14ac:dyDescent="0.25"/>
    <row r="35" spans="1:4" s="3" customFormat="1" ht="15.75" x14ac:dyDescent="0.25"/>
    <row r="36" spans="1:4" s="3" customFormat="1" ht="15.75" x14ac:dyDescent="0.25">
      <c r="A36" s="15" t="s">
        <v>4</v>
      </c>
      <c r="B36" s="16"/>
      <c r="C36" s="16" t="s">
        <v>5</v>
      </c>
      <c r="D36" s="16" t="s">
        <v>6</v>
      </c>
    </row>
    <row r="37" spans="1:4" s="3" customFormat="1" ht="15.75" x14ac:dyDescent="0.25">
      <c r="A37" s="17" t="s">
        <v>7</v>
      </c>
      <c r="B37" s="18"/>
      <c r="C37" s="18" t="s">
        <v>8</v>
      </c>
      <c r="D37" s="18" t="s">
        <v>9</v>
      </c>
    </row>
  </sheetData>
  <mergeCells count="2">
    <mergeCell ref="A26:B26"/>
    <mergeCell ref="C30:D30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26</vt:i4>
      </vt:variant>
    </vt:vector>
  </HeadingPairs>
  <TitlesOfParts>
    <vt:vector size="54" baseType="lpstr">
      <vt:lpstr>rtr eva k</vt:lpstr>
      <vt:lpstr>rtr tur indah</vt:lpstr>
      <vt:lpstr>DP SALINA ermyn </vt:lpstr>
      <vt:lpstr>AK CITRA</vt:lpstr>
      <vt:lpstr>rtr kary</vt:lpstr>
      <vt:lpstr>SUMB PERNIKAHAN CATUR</vt:lpstr>
      <vt:lpstr>SUMB RITA melahirkan</vt:lpstr>
      <vt:lpstr>sumb rita cuti</vt:lpstr>
      <vt:lpstr>RTR ESTER W</vt:lpstr>
      <vt:lpstr>NOT chris ari</vt:lpstr>
      <vt:lpstr>not siswoyo</vt:lpstr>
      <vt:lpstr>AK SAPTA</vt:lpstr>
      <vt:lpstr>AK AK</vt:lpstr>
      <vt:lpstr>notaris sandy</vt:lpstr>
      <vt:lpstr>notaris susy</vt:lpstr>
      <vt:lpstr>supp panci</vt:lpstr>
      <vt:lpstr>servis kom</vt:lpstr>
      <vt:lpstr>SUPP HP</vt:lpstr>
      <vt:lpstr>supp panci 1</vt:lpstr>
      <vt:lpstr>RTR WANDA</vt:lpstr>
      <vt:lpstr>DP SALINA ken fitri</vt:lpstr>
      <vt:lpstr>AK KRISTI RUT</vt:lpstr>
      <vt:lpstr>notaris nenden</vt:lpstr>
      <vt:lpstr>AK2</vt:lpstr>
      <vt:lpstr>notaris gigih</vt:lpstr>
      <vt:lpstr>GAJI</vt:lpstr>
      <vt:lpstr>bpjs kes</vt:lpstr>
      <vt:lpstr>bpjs tenaga</vt:lpstr>
      <vt:lpstr>'AK AK'!Print_Area</vt:lpstr>
      <vt:lpstr>'AK CITRA'!Print_Area</vt:lpstr>
      <vt:lpstr>'AK KRISTI RUT'!Print_Area</vt:lpstr>
      <vt:lpstr>'AK2'!Print_Area</vt:lpstr>
      <vt:lpstr>'bpjs kes'!Print_Area</vt:lpstr>
      <vt:lpstr>'bpjs tenaga'!Print_Area</vt:lpstr>
      <vt:lpstr>'DP SALINA ermyn '!Print_Area</vt:lpstr>
      <vt:lpstr>'DP SALINA ken fitri'!Print_Area</vt:lpstr>
      <vt:lpstr>GAJI!Print_Area</vt:lpstr>
      <vt:lpstr>'NOT chris ari'!Print_Area</vt:lpstr>
      <vt:lpstr>'notaris gigih'!Print_Area</vt:lpstr>
      <vt:lpstr>'notaris nenden'!Print_Area</vt:lpstr>
      <vt:lpstr>'notaris sandy'!Print_Area</vt:lpstr>
      <vt:lpstr>'notaris susy'!Print_Area</vt:lpstr>
      <vt:lpstr>'RTR ESTER W'!Print_Area</vt:lpstr>
      <vt:lpstr>'rtr eva k'!Print_Area</vt:lpstr>
      <vt:lpstr>'rtr kary'!Print_Area</vt:lpstr>
      <vt:lpstr>'rtr tur indah'!Print_Area</vt:lpstr>
      <vt:lpstr>'RTR WANDA'!Print_Area</vt:lpstr>
      <vt:lpstr>'servis kom'!Print_Area</vt:lpstr>
      <vt:lpstr>'SUMB PERNIKAHAN CATUR'!Print_Area</vt:lpstr>
      <vt:lpstr>'sumb rita cuti'!Print_Area</vt:lpstr>
      <vt:lpstr>'SUMB RITA melahirkan'!Print_Area</vt:lpstr>
      <vt:lpstr>'SUPP HP'!Print_Area</vt:lpstr>
      <vt:lpstr>'supp panci'!Print_Area</vt:lpstr>
      <vt:lpstr>'supp panci 1'!Print_Area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2018-03-21T03:15:59Z</dcterms:modified>
</cp:coreProperties>
</file>