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2"/>
  </bookViews>
  <sheets>
    <sheet name="POT BNS APRL'18 PIJ KHS 021" sheetId="1" r:id="rId1"/>
    <sheet name="POT BNS APRL'18 PIJ TAT GGL 022" sheetId="2" r:id="rId2"/>
    <sheet name="POT BNS APRL'18 PEL PIJ 023" sheetId="3" r:id="rId3"/>
  </sheets>
  <calcPr calcId="144525"/>
</workbook>
</file>

<file path=xl/calcChain.xml><?xml version="1.0" encoding="utf-8"?>
<calcChain xmlns="http://schemas.openxmlformats.org/spreadsheetml/2006/main">
  <c r="P16" i="2" l="1"/>
  <c r="O16" i="2"/>
  <c r="N16" i="2"/>
  <c r="M16" i="2"/>
  <c r="J16" i="2"/>
  <c r="L14" i="2"/>
  <c r="Q14" i="2" s="1"/>
  <c r="Q13" i="2"/>
  <c r="S13" i="2" s="1"/>
  <c r="L13" i="2"/>
  <c r="L12" i="2"/>
  <c r="Q12" i="2" s="1"/>
  <c r="Q11" i="2"/>
  <c r="S11" i="2" s="1"/>
  <c r="L11" i="2"/>
  <c r="L10" i="2"/>
  <c r="Q10" i="2" s="1"/>
  <c r="Q9" i="2"/>
  <c r="S9" i="2" s="1"/>
  <c r="L9" i="2"/>
  <c r="L8" i="2"/>
  <c r="Q8" i="2" s="1"/>
  <c r="Q7" i="2"/>
  <c r="S7" i="2" s="1"/>
  <c r="L7" i="2"/>
  <c r="A7" i="2"/>
  <c r="A8" i="2" s="1"/>
  <c r="A9" i="2" s="1"/>
  <c r="A10" i="2" s="1"/>
  <c r="A11" i="2" s="1"/>
  <c r="A12" i="2" s="1"/>
  <c r="A13" i="2" s="1"/>
  <c r="A14" i="2" s="1"/>
  <c r="L6" i="2"/>
  <c r="P9" i="3"/>
  <c r="O9" i="3"/>
  <c r="M9" i="3"/>
  <c r="J9" i="3"/>
  <c r="L6" i="3"/>
  <c r="Q6" i="3" s="1"/>
  <c r="P16" i="1"/>
  <c r="O16" i="1"/>
  <c r="M16" i="1"/>
  <c r="Q14" i="1"/>
  <c r="R14" i="1" s="1"/>
  <c r="L14" i="1"/>
  <c r="L13" i="1"/>
  <c r="Q13" i="1" s="1"/>
  <c r="Q12" i="1"/>
  <c r="R12" i="1" s="1"/>
  <c r="L12" i="1"/>
  <c r="K12" i="1"/>
  <c r="L11" i="1"/>
  <c r="Q11" i="1" s="1"/>
  <c r="Q10" i="1"/>
  <c r="R10" i="1" s="1"/>
  <c r="L10" i="1"/>
  <c r="L9" i="1"/>
  <c r="Q9" i="1" s="1"/>
  <c r="L8" i="1"/>
  <c r="Q8" i="1" s="1"/>
  <c r="A8" i="1"/>
  <c r="A9" i="1" s="1"/>
  <c r="A10" i="1" s="1"/>
  <c r="A11" i="1" s="1"/>
  <c r="A12" i="1" s="1"/>
  <c r="A13" i="1" s="1"/>
  <c r="A14" i="1" s="1"/>
  <c r="J7" i="1"/>
  <c r="J16" i="1" s="1"/>
  <c r="A7" i="1"/>
  <c r="L6" i="1"/>
  <c r="Q6" i="1" s="1"/>
  <c r="K9" i="1" l="1"/>
  <c r="R9" i="1"/>
  <c r="K6" i="1"/>
  <c r="R6" i="1"/>
  <c r="K8" i="1"/>
  <c r="R8" i="1"/>
  <c r="K13" i="1"/>
  <c r="R13" i="1"/>
  <c r="S6" i="3"/>
  <c r="R6" i="3"/>
  <c r="R9" i="3" s="1"/>
  <c r="Q9" i="3"/>
  <c r="L9" i="3"/>
  <c r="L7" i="1"/>
  <c r="Q7" i="1" s="1"/>
  <c r="K7" i="1" s="1"/>
  <c r="K16" i="1" s="1"/>
  <c r="L16" i="2"/>
  <c r="R7" i="2"/>
  <c r="R9" i="2"/>
  <c r="R11" i="2"/>
  <c r="R13" i="2"/>
  <c r="R12" i="2"/>
  <c r="S12" i="2"/>
  <c r="K12" i="2"/>
  <c r="R8" i="2"/>
  <c r="K8" i="2"/>
  <c r="S8" i="2"/>
  <c r="R10" i="2"/>
  <c r="S10" i="2"/>
  <c r="K10" i="2"/>
  <c r="R14" i="2"/>
  <c r="S14" i="2"/>
  <c r="K14" i="2"/>
  <c r="Q6" i="2"/>
  <c r="K7" i="2"/>
  <c r="K9" i="2"/>
  <c r="K11" i="2"/>
  <c r="K13" i="2"/>
  <c r="K6" i="3"/>
  <c r="K9" i="3" s="1"/>
  <c r="R7" i="1"/>
  <c r="R16" i="1" s="1"/>
  <c r="Q16" i="1"/>
  <c r="R11" i="1"/>
  <c r="K11" i="1"/>
  <c r="K10" i="1"/>
  <c r="K14" i="1"/>
  <c r="L16" i="1" l="1"/>
  <c r="R6" i="2"/>
  <c r="R16" i="2" s="1"/>
  <c r="Q16" i="2"/>
  <c r="S6" i="2"/>
  <c r="S16" i="2" s="1"/>
  <c r="K6" i="2"/>
  <c r="K16" i="2" s="1"/>
</calcChain>
</file>

<file path=xl/sharedStrings.xml><?xml version="1.0" encoding="utf-8"?>
<sst xmlns="http://schemas.openxmlformats.org/spreadsheetml/2006/main" count="173" uniqueCount="81">
  <si>
    <t>KOPERASI KARYAWAN BCA "MITRA SEJAHTERA"</t>
  </si>
  <si>
    <t>POTONG BONUS APRIL BULAN APRIL 2018 PINJAMAN KHUSUS (UPLOAD)</t>
  </si>
  <si>
    <t>NO</t>
  </si>
  <si>
    <t>NAMA</t>
  </si>
  <si>
    <t>NIP</t>
  </si>
  <si>
    <t>NO FORM</t>
  </si>
  <si>
    <t>TGL</t>
  </si>
  <si>
    <t>DEBET</t>
  </si>
  <si>
    <t>TGL BYR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</si>
  <si>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</si>
  <si>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</si>
  <si>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</si>
  <si>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</si>
  <si>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</si>
  <si>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</si>
  <si>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</si>
  <si>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</si>
  <si>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</si>
  <si>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</si>
  <si>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</si>
  <si>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NO REK</t>
  </si>
  <si>
    <t>LUNAS</t>
  </si>
  <si>
    <t>RETUR</t>
  </si>
  <si>
    <t>BYR UPLOAD</t>
  </si>
  <si>
    <t>CICIL</t>
  </si>
  <si>
    <t>PER BULAN</t>
  </si>
  <si>
    <t>UPLOAD</t>
  </si>
  <si>
    <t>TRI HARYONO</t>
  </si>
  <si>
    <t>KEU KW3 DARMO</t>
  </si>
  <si>
    <t>PIJ KHS POT BNS APRIL 2018</t>
  </si>
  <si>
    <t>BAMBANG TRIONO</t>
  </si>
  <si>
    <t>SOY KW3 DARMO</t>
  </si>
  <si>
    <t>EKO BUDIONO</t>
  </si>
  <si>
    <t>903074</t>
  </si>
  <si>
    <t>001673</t>
  </si>
  <si>
    <t>DBKK K3S SBY</t>
  </si>
  <si>
    <t>WICHA AZISTY MONNA</t>
  </si>
  <si>
    <t>054663</t>
  </si>
  <si>
    <t>001706</t>
  </si>
  <si>
    <t>KEF BCA GALAXY</t>
  </si>
  <si>
    <t>LULUK MARIANA</t>
  </si>
  <si>
    <t>914065</t>
  </si>
  <si>
    <t>001633</t>
  </si>
  <si>
    <t>BCA MULYOSARI</t>
  </si>
  <si>
    <t>ADE WIJAYA HALIM</t>
  </si>
  <si>
    <t>961864</t>
  </si>
  <si>
    <t>002127</t>
  </si>
  <si>
    <t>BCA PDK CHANDRA</t>
  </si>
  <si>
    <t>DAVID</t>
  </si>
  <si>
    <t>950298</t>
  </si>
  <si>
    <t>002673</t>
  </si>
  <si>
    <t>SLA KW3 BCA DARMO</t>
  </si>
  <si>
    <t>M. ARIEF KAPRAWI</t>
  </si>
  <si>
    <t>901149</t>
  </si>
  <si>
    <t>002682</t>
  </si>
  <si>
    <t>WANDA PUSPITASARI</t>
  </si>
  <si>
    <t>063324</t>
  </si>
  <si>
    <t>002047</t>
  </si>
  <si>
    <t>KEF</t>
  </si>
  <si>
    <t>POTONG BONUS APRIL BULAN APRIL 2018 PELUNASAN PINJAMAN DN (UPLOAD)</t>
  </si>
  <si>
    <t>SONNY YOSEPH</t>
  </si>
  <si>
    <t>951609</t>
  </si>
  <si>
    <t>PEL PIJ DN POT BNS APRIL 2018</t>
  </si>
  <si>
    <t>POTONG BONUS APRIL BULAN APRIL 2018 PELUNASAN TAT GGL DEBET (UPLOAD)</t>
  </si>
  <si>
    <t>KOMARI</t>
  </si>
  <si>
    <t>976956</t>
  </si>
  <si>
    <t>PIJ TAT POT BNS APRIL 2018</t>
  </si>
  <si>
    <t>EDY ERYANTO</t>
  </si>
  <si>
    <t>010667</t>
  </si>
  <si>
    <t>MOCHAMAD YOSEP</t>
  </si>
  <si>
    <t>920079</t>
  </si>
  <si>
    <t>H. DANNY A</t>
  </si>
  <si>
    <t>962205</t>
  </si>
  <si>
    <t>EDI PURWOKO</t>
  </si>
  <si>
    <t>897646</t>
  </si>
  <si>
    <t>RUFI PURWANINGSIH</t>
  </si>
  <si>
    <t>055128</t>
  </si>
  <si>
    <t>MARIA DEWI A</t>
  </si>
  <si>
    <t>913368</t>
  </si>
  <si>
    <t>RIRIN TRIYANAWATI</t>
  </si>
  <si>
    <t>898898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</si>
</sst>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3" fontId="2" fillId="0" borderId="0" xfId="1" applyFont="1" applyFill="1"/>
    <xf numFmtId="0" fontId="4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3" fontId="4" fillId="0" borderId="0" xfId="1" applyFont="1" applyFill="1"/>
    <xf numFmtId="0" fontId="4" fillId="0" borderId="2" xfId="0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5" fillId="0" borderId="3" xfId="0" applyFont="1" applyFill="1" applyBorder="1"/>
    <xf numFmtId="164" fontId="2" fillId="0" borderId="3" xfId="1" applyNumberFormat="1" applyFont="1" applyFill="1" applyBorder="1" applyAlignment="1">
      <alignment horizontal="center"/>
    </xf>
    <xf numFmtId="0" fontId="0" fillId="0" borderId="3" xfId="0" applyFont="1" applyFill="1" applyBorder="1"/>
    <xf numFmtId="43" fontId="0" fillId="0" borderId="3" xfId="0" applyNumberFormat="1" applyFont="1" applyFill="1" applyBorder="1"/>
    <xf numFmtId="41" fontId="0" fillId="0" borderId="3" xfId="0" applyNumberFormat="1" applyFont="1" applyFill="1" applyBorder="1"/>
    <xf numFmtId="41" fontId="3" fillId="0" borderId="3" xfId="2" applyFont="1" applyFill="1" applyBorder="1"/>
    <xf numFmtId="0" fontId="0" fillId="0" borderId="3" xfId="0" applyFont="1" applyFill="1" applyBorder="1" applyAlignment="1">
      <alignment horizontal="center"/>
    </xf>
    <xf numFmtId="43" fontId="6" fillId="0" borderId="3" xfId="1" applyFont="1" applyFill="1" applyBorder="1" applyAlignment="1">
      <alignment horizontal="left"/>
    </xf>
    <xf numFmtId="0" fontId="6" fillId="0" borderId="3" xfId="0" applyFont="1" applyFill="1" applyBorder="1"/>
    <xf numFmtId="0" fontId="0" fillId="0" borderId="0" xfId="0" applyFont="1" applyFill="1"/>
    <xf numFmtId="0" fontId="2" fillId="0" borderId="3" xfId="0" quotePrefix="1" applyFont="1" applyFill="1" applyBorder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39" fontId="0" fillId="0" borderId="3" xfId="0" applyNumberFormat="1" applyFont="1" applyFill="1" applyBorder="1"/>
    <xf numFmtId="164" fontId="2" fillId="0" borderId="3" xfId="0" applyNumberFormat="1" applyFont="1" applyFill="1" applyBorder="1"/>
    <xf numFmtId="165" fontId="0" fillId="0" borderId="3" xfId="0" applyNumberFormat="1" applyFont="1" applyFill="1" applyBorder="1"/>
    <xf numFmtId="39" fontId="6" fillId="0" borderId="3" xfId="0" applyNumberFormat="1" applyFont="1" applyFill="1" applyBorder="1" applyAlignment="1">
      <alignment horizontal="left"/>
    </xf>
    <xf numFmtId="43" fontId="0" fillId="0" borderId="3" xfId="1" applyFont="1" applyFill="1" applyBorder="1"/>
    <xf numFmtId="165" fontId="3" fillId="0" borderId="3" xfId="2" applyNumberFormat="1" applyFont="1" applyFill="1" applyBorder="1"/>
    <xf numFmtId="43" fontId="2" fillId="0" borderId="3" xfId="1" quotePrefix="1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2" fillId="0" borderId="3" xfId="0" applyFont="1" applyBorder="1"/>
    <xf numFmtId="0" fontId="2" fillId="0" borderId="3" xfId="0" quotePrefix="1" applyFont="1" applyBorder="1"/>
    <xf numFmtId="164" fontId="2" fillId="0" borderId="3" xfId="1" quotePrefix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showGridLines="0" view="pageBreakPreview" zoomScaleSheetLayoutView="100" workbookViewId="0">
      <pane ySplit="5" topLeftCell="A6" activePane="bottomLeft" state="frozen"/>
      <selection pane="bottomLeft" activeCell="G12" sqref="G12"/>
    </sheetView>
  </sheetViews>
  <sheetFormatPr defaultRowHeight="15" x14ac:dyDescent="0.25"/>
  <cols>
    <col min="1" max="1" width="4.7109375" style="23" customWidth="1"/>
    <col min="2" max="2" width="26.7109375" style="23" bestFit="1" customWidth="1"/>
    <col min="3" max="3" width="10.140625" style="23" bestFit="1" customWidth="1"/>
    <col min="4" max="4" width="9.140625" style="23"/>
    <col min="5" max="5" width="13.42578125" style="23" bestFit="1" customWidth="1"/>
    <col min="6" max="9" width="9.140625" style="23"/>
    <col min="10" max="12" width="17.28515625" style="23" bestFit="1" customWidth="1"/>
    <col min="13" max="13" width="9.28515625" style="23" bestFit="1" customWidth="1"/>
    <col min="14" max="14" width="12.28515625" style="23" bestFit="1" customWidth="1"/>
    <col min="15" max="16" width="9.28515625" style="23" bestFit="1" customWidth="1"/>
    <col min="17" max="17" width="17.28515625" style="23" bestFit="1" customWidth="1"/>
    <col min="18" max="18" width="15.28515625" style="23" bestFit="1" customWidth="1"/>
    <col min="19" max="19" width="16.140625" style="23" bestFit="1" customWidth="1"/>
    <col min="20" max="20" width="22.42578125" style="23" bestFit="1" customWidth="1"/>
    <col min="21" max="21" width="23" style="23" bestFit="1" customWidth="1"/>
    <col min="22" max="16384" width="9.140625" style="23"/>
  </cols>
  <sheetData>
    <row r="1" spans="1:22" s="1" customFormat="1" ht="15.7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2"/>
      <c r="N1" s="2"/>
      <c r="Q1" s="4"/>
      <c r="R1" s="4"/>
      <c r="S1" s="4"/>
      <c r="U1" s="5"/>
      <c r="V1" s="4"/>
    </row>
    <row r="2" spans="1:22" s="1" customFormat="1" ht="15.75" x14ac:dyDescent="0.25">
      <c r="A2" s="1" t="s">
        <v>1</v>
      </c>
      <c r="C2" s="6"/>
      <c r="D2" s="2"/>
      <c r="E2" s="2"/>
      <c r="F2" s="2"/>
      <c r="G2" s="2"/>
      <c r="H2" s="2"/>
      <c r="I2" s="2"/>
      <c r="J2" s="4"/>
      <c r="K2" s="4"/>
      <c r="L2" s="4"/>
      <c r="M2" s="2"/>
      <c r="N2" s="2"/>
      <c r="Q2" s="4"/>
      <c r="R2" s="4"/>
      <c r="S2" s="4"/>
      <c r="U2" s="5"/>
      <c r="V2" s="4"/>
    </row>
    <row r="3" spans="1:22" s="5" customFormat="1" ht="12.75" x14ac:dyDescent="0.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8</v>
      </c>
      <c r="I3" s="7" t="s">
        <v>8</v>
      </c>
      <c r="J3" s="8" t="s">
        <v>9</v>
      </c>
      <c r="K3" s="8" t="s">
        <v>10</v>
      </c>
      <c r="L3" s="8" t="s">
        <v>11</v>
      </c>
      <c r="M3" s="7" t="s">
        <v>12</v>
      </c>
      <c r="N3" s="7" t="s">
        <v>6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  <c r="T3" s="7" t="s">
        <v>18</v>
      </c>
      <c r="U3" s="7" t="s">
        <v>19</v>
      </c>
      <c r="V3" s="9"/>
    </row>
    <row r="4" spans="1:22" s="5" customFormat="1" ht="12.75" x14ac:dyDescent="0.2">
      <c r="A4" s="10"/>
      <c r="B4" s="10"/>
      <c r="C4" s="10"/>
      <c r="D4" s="10"/>
      <c r="E4" s="10"/>
      <c r="F4" s="10" t="s">
        <v>20</v>
      </c>
      <c r="G4" s="10" t="s">
        <v>21</v>
      </c>
      <c r="H4" s="10" t="s">
        <v>21</v>
      </c>
      <c r="I4" s="10" t="s">
        <v>22</v>
      </c>
      <c r="J4" s="11"/>
      <c r="K4" s="11" t="s">
        <v>9</v>
      </c>
      <c r="L4" s="11"/>
      <c r="M4" s="10"/>
      <c r="N4" s="10" t="s">
        <v>23</v>
      </c>
      <c r="O4" s="10"/>
      <c r="P4" s="10" t="s">
        <v>24</v>
      </c>
      <c r="Q4" s="11" t="s">
        <v>25</v>
      </c>
      <c r="R4" s="11" t="s">
        <v>12</v>
      </c>
      <c r="S4" s="11"/>
      <c r="T4" s="10"/>
      <c r="U4" s="10"/>
      <c r="V4" s="9"/>
    </row>
    <row r="5" spans="1:22" s="5" customFormat="1" ht="12.75" x14ac:dyDescent="0.2">
      <c r="A5" s="10"/>
      <c r="B5" s="10"/>
      <c r="C5" s="10"/>
      <c r="D5" s="10"/>
      <c r="E5" s="10"/>
      <c r="F5" s="10"/>
      <c r="G5" s="10" t="s">
        <v>26</v>
      </c>
      <c r="H5" s="10"/>
      <c r="I5" s="10"/>
      <c r="J5" s="11"/>
      <c r="K5" s="11"/>
      <c r="L5" s="11"/>
      <c r="M5" s="10"/>
      <c r="N5" s="10"/>
      <c r="O5" s="10"/>
      <c r="P5" s="10"/>
      <c r="Q5" s="11"/>
      <c r="R5" s="11"/>
      <c r="S5" s="11"/>
      <c r="T5" s="10"/>
      <c r="U5" s="10"/>
      <c r="V5" s="9"/>
    </row>
    <row r="6" spans="1:22" ht="15.75" x14ac:dyDescent="0.25">
      <c r="A6" s="12">
        <v>1</v>
      </c>
      <c r="B6" s="13" t="s">
        <v>27</v>
      </c>
      <c r="C6" s="14">
        <v>914063</v>
      </c>
      <c r="D6" s="14"/>
      <c r="E6" s="15">
        <v>42067</v>
      </c>
      <c r="F6" s="16"/>
      <c r="G6" s="16"/>
      <c r="H6" s="16"/>
      <c r="I6" s="16"/>
      <c r="J6" s="17">
        <v>5000000</v>
      </c>
      <c r="K6" s="18">
        <f t="shared" ref="K6:K14" si="0">+O6*Q6</f>
        <v>5000000</v>
      </c>
      <c r="L6" s="19">
        <f>+J6/O6</f>
        <v>5000000</v>
      </c>
      <c r="M6" s="19">
        <v>0</v>
      </c>
      <c r="N6" s="19">
        <v>0</v>
      </c>
      <c r="O6" s="20">
        <v>1</v>
      </c>
      <c r="P6" s="20">
        <v>1</v>
      </c>
      <c r="Q6" s="18">
        <f>+L6+M6</f>
        <v>5000000</v>
      </c>
      <c r="R6" s="18">
        <f>+P6*Q6</f>
        <v>5000000</v>
      </c>
      <c r="S6" s="16"/>
      <c r="T6" s="21" t="s">
        <v>28</v>
      </c>
      <c r="U6" s="22" t="s">
        <v>29</v>
      </c>
    </row>
    <row r="7" spans="1:22" ht="15.75" x14ac:dyDescent="0.25">
      <c r="A7" s="12">
        <f>+A6+1</f>
        <v>2</v>
      </c>
      <c r="B7" s="13" t="s">
        <v>30</v>
      </c>
      <c r="C7" s="24">
        <v>913713</v>
      </c>
      <c r="D7" s="24"/>
      <c r="E7" s="25">
        <v>42521</v>
      </c>
      <c r="F7" s="16"/>
      <c r="G7" s="16"/>
      <c r="H7" s="16"/>
      <c r="I7" s="16"/>
      <c r="J7" s="26">
        <f>3000000</f>
        <v>3000000</v>
      </c>
      <c r="K7" s="18">
        <f t="shared" si="0"/>
        <v>3000000</v>
      </c>
      <c r="L7" s="19">
        <f t="shared" ref="L7:L14" si="1">+J7/O7</f>
        <v>3000000</v>
      </c>
      <c r="M7" s="19">
        <v>0</v>
      </c>
      <c r="N7" s="19">
        <v>0</v>
      </c>
      <c r="O7" s="20">
        <v>1</v>
      </c>
      <c r="P7" s="20">
        <v>1</v>
      </c>
      <c r="Q7" s="18">
        <f t="shared" ref="Q7:Q14" si="2">+L7+M7</f>
        <v>3000000</v>
      </c>
      <c r="R7" s="18">
        <f t="shared" ref="R7:R14" si="3">+P7*Q7</f>
        <v>3000000</v>
      </c>
      <c r="S7" s="16"/>
      <c r="T7" s="21" t="s">
        <v>31</v>
      </c>
      <c r="U7" s="22" t="s">
        <v>29</v>
      </c>
    </row>
    <row r="8" spans="1:22" ht="15.75" x14ac:dyDescent="0.25">
      <c r="A8" s="12">
        <f>+A7+1</f>
        <v>3</v>
      </c>
      <c r="B8" s="13" t="s">
        <v>32</v>
      </c>
      <c r="C8" s="24" t="s">
        <v>33</v>
      </c>
      <c r="D8" s="24" t="s">
        <v>34</v>
      </c>
      <c r="E8" s="27">
        <v>43035</v>
      </c>
      <c r="F8" s="16"/>
      <c r="G8" s="16"/>
      <c r="H8" s="16"/>
      <c r="I8" s="16"/>
      <c r="J8" s="28">
        <v>140000000</v>
      </c>
      <c r="K8" s="18">
        <f t="shared" si="0"/>
        <v>140000000</v>
      </c>
      <c r="L8" s="19">
        <f t="shared" si="1"/>
        <v>140000000</v>
      </c>
      <c r="M8" s="19">
        <v>0</v>
      </c>
      <c r="N8" s="19">
        <v>0</v>
      </c>
      <c r="O8" s="20">
        <v>1</v>
      </c>
      <c r="P8" s="20">
        <v>1</v>
      </c>
      <c r="Q8" s="18">
        <f t="shared" si="2"/>
        <v>140000000</v>
      </c>
      <c r="R8" s="18">
        <f t="shared" si="3"/>
        <v>140000000</v>
      </c>
      <c r="S8" s="16"/>
      <c r="T8" s="29" t="s">
        <v>35</v>
      </c>
      <c r="U8" s="22" t="s">
        <v>29</v>
      </c>
    </row>
    <row r="9" spans="1:22" ht="15.75" x14ac:dyDescent="0.25">
      <c r="A9" s="12">
        <f t="shared" ref="A9:A14" si="4">+A8+1</f>
        <v>4</v>
      </c>
      <c r="B9" s="13" t="s">
        <v>36</v>
      </c>
      <c r="C9" s="24" t="s">
        <v>37</v>
      </c>
      <c r="D9" s="24" t="s">
        <v>38</v>
      </c>
      <c r="E9" s="27">
        <v>43052</v>
      </c>
      <c r="F9" s="16"/>
      <c r="G9" s="16"/>
      <c r="H9" s="16"/>
      <c r="I9" s="16"/>
      <c r="J9" s="26">
        <v>18000000</v>
      </c>
      <c r="K9" s="18">
        <f t="shared" si="0"/>
        <v>18000000</v>
      </c>
      <c r="L9" s="19">
        <f t="shared" si="1"/>
        <v>18000000</v>
      </c>
      <c r="M9" s="19">
        <v>0</v>
      </c>
      <c r="N9" s="19">
        <v>0</v>
      </c>
      <c r="O9" s="20">
        <v>1</v>
      </c>
      <c r="P9" s="20">
        <v>1</v>
      </c>
      <c r="Q9" s="18">
        <f t="shared" si="2"/>
        <v>18000000</v>
      </c>
      <c r="R9" s="18">
        <f t="shared" si="3"/>
        <v>18000000</v>
      </c>
      <c r="S9" s="16"/>
      <c r="T9" s="29" t="s">
        <v>39</v>
      </c>
      <c r="U9" s="22" t="s">
        <v>29</v>
      </c>
    </row>
    <row r="10" spans="1:22" ht="15.75" x14ac:dyDescent="0.25">
      <c r="A10" s="12">
        <f t="shared" si="4"/>
        <v>5</v>
      </c>
      <c r="B10" s="13" t="s">
        <v>40</v>
      </c>
      <c r="C10" s="24" t="s">
        <v>41</v>
      </c>
      <c r="D10" s="24" t="s">
        <v>42</v>
      </c>
      <c r="E10" s="27">
        <v>43066</v>
      </c>
      <c r="F10" s="16"/>
      <c r="G10" s="16"/>
      <c r="H10" s="16"/>
      <c r="I10" s="16"/>
      <c r="J10" s="26">
        <v>65000000</v>
      </c>
      <c r="K10" s="18">
        <f t="shared" si="0"/>
        <v>65000000</v>
      </c>
      <c r="L10" s="19">
        <f t="shared" si="1"/>
        <v>65000000</v>
      </c>
      <c r="M10" s="19">
        <v>0</v>
      </c>
      <c r="N10" s="19">
        <v>0</v>
      </c>
      <c r="O10" s="20">
        <v>1</v>
      </c>
      <c r="P10" s="20">
        <v>1</v>
      </c>
      <c r="Q10" s="18">
        <f t="shared" si="2"/>
        <v>65000000</v>
      </c>
      <c r="R10" s="18">
        <f t="shared" si="3"/>
        <v>65000000</v>
      </c>
      <c r="S10" s="16"/>
      <c r="T10" s="29" t="s">
        <v>43</v>
      </c>
      <c r="U10" s="22" t="s">
        <v>29</v>
      </c>
    </row>
    <row r="11" spans="1:22" ht="15.75" x14ac:dyDescent="0.25">
      <c r="A11" s="12">
        <f t="shared" si="4"/>
        <v>6</v>
      </c>
      <c r="B11" s="13" t="s">
        <v>44</v>
      </c>
      <c r="C11" s="24" t="s">
        <v>45</v>
      </c>
      <c r="D11" s="24" t="s">
        <v>46</v>
      </c>
      <c r="E11" s="27">
        <v>43103</v>
      </c>
      <c r="F11" s="16"/>
      <c r="G11" s="16"/>
      <c r="H11" s="16"/>
      <c r="I11" s="16"/>
      <c r="J11" s="26">
        <v>30000000</v>
      </c>
      <c r="K11" s="18">
        <f t="shared" si="0"/>
        <v>30000000</v>
      </c>
      <c r="L11" s="19">
        <f t="shared" si="1"/>
        <v>30000000</v>
      </c>
      <c r="M11" s="19">
        <v>0</v>
      </c>
      <c r="N11" s="19">
        <v>0</v>
      </c>
      <c r="O11" s="20">
        <v>1</v>
      </c>
      <c r="P11" s="20">
        <v>1</v>
      </c>
      <c r="Q11" s="18">
        <f t="shared" si="2"/>
        <v>30000000</v>
      </c>
      <c r="R11" s="18">
        <f t="shared" si="3"/>
        <v>30000000</v>
      </c>
      <c r="S11" s="16"/>
      <c r="T11" s="29" t="s">
        <v>47</v>
      </c>
      <c r="U11" s="22" t="s">
        <v>29</v>
      </c>
    </row>
    <row r="12" spans="1:22" ht="15.75" x14ac:dyDescent="0.25">
      <c r="A12" s="12">
        <f t="shared" si="4"/>
        <v>7</v>
      </c>
      <c r="B12" s="13" t="s">
        <v>48</v>
      </c>
      <c r="C12" s="24" t="s">
        <v>49</v>
      </c>
      <c r="D12" s="24" t="s">
        <v>50</v>
      </c>
      <c r="E12" s="27">
        <v>43185</v>
      </c>
      <c r="F12" s="16"/>
      <c r="G12" s="16"/>
      <c r="H12" s="16"/>
      <c r="I12" s="16"/>
      <c r="J12" s="26">
        <v>10000000</v>
      </c>
      <c r="K12" s="18">
        <f t="shared" si="0"/>
        <v>10000000</v>
      </c>
      <c r="L12" s="19">
        <f t="shared" si="1"/>
        <v>10000000</v>
      </c>
      <c r="M12" s="19">
        <v>0</v>
      </c>
      <c r="N12" s="19">
        <v>0</v>
      </c>
      <c r="O12" s="20">
        <v>1</v>
      </c>
      <c r="P12" s="20">
        <v>1</v>
      </c>
      <c r="Q12" s="18">
        <f t="shared" si="2"/>
        <v>10000000</v>
      </c>
      <c r="R12" s="18">
        <f t="shared" si="3"/>
        <v>10000000</v>
      </c>
      <c r="S12" s="16"/>
      <c r="T12" s="29" t="s">
        <v>51</v>
      </c>
      <c r="U12" s="22" t="s">
        <v>29</v>
      </c>
    </row>
    <row r="13" spans="1:22" ht="15.75" x14ac:dyDescent="0.25">
      <c r="A13" s="12">
        <f t="shared" si="4"/>
        <v>8</v>
      </c>
      <c r="B13" s="13" t="s">
        <v>52</v>
      </c>
      <c r="C13" s="24" t="s">
        <v>53</v>
      </c>
      <c r="D13" s="24" t="s">
        <v>54</v>
      </c>
      <c r="E13" s="27">
        <v>43187</v>
      </c>
      <c r="F13" s="16"/>
      <c r="G13" s="16"/>
      <c r="H13" s="16"/>
      <c r="I13" s="16"/>
      <c r="J13" s="26">
        <v>6000000</v>
      </c>
      <c r="K13" s="18">
        <f t="shared" si="0"/>
        <v>6000000</v>
      </c>
      <c r="L13" s="19">
        <f t="shared" si="1"/>
        <v>6000000</v>
      </c>
      <c r="M13" s="19">
        <v>0</v>
      </c>
      <c r="N13" s="19">
        <v>0</v>
      </c>
      <c r="O13" s="20">
        <v>1</v>
      </c>
      <c r="P13" s="20">
        <v>1</v>
      </c>
      <c r="Q13" s="18">
        <f t="shared" si="2"/>
        <v>6000000</v>
      </c>
      <c r="R13" s="18">
        <f t="shared" si="3"/>
        <v>6000000</v>
      </c>
      <c r="S13" s="16"/>
      <c r="T13" s="29" t="s">
        <v>51</v>
      </c>
      <c r="U13" s="22" t="s">
        <v>29</v>
      </c>
    </row>
    <row r="14" spans="1:22" ht="15.75" x14ac:dyDescent="0.25">
      <c r="A14" s="12">
        <f t="shared" si="4"/>
        <v>9</v>
      </c>
      <c r="B14" s="13" t="s">
        <v>55</v>
      </c>
      <c r="C14" s="24" t="s">
        <v>56</v>
      </c>
      <c r="D14" s="24" t="s">
        <v>57</v>
      </c>
      <c r="E14" s="27">
        <v>43193</v>
      </c>
      <c r="F14" s="16"/>
      <c r="G14" s="16"/>
      <c r="H14" s="16"/>
      <c r="I14" s="16"/>
      <c r="J14" s="30">
        <v>40000000</v>
      </c>
      <c r="K14" s="18">
        <f t="shared" si="0"/>
        <v>40000000</v>
      </c>
      <c r="L14" s="19">
        <f t="shared" si="1"/>
        <v>40000000</v>
      </c>
      <c r="M14" s="19">
        <v>0</v>
      </c>
      <c r="N14" s="19">
        <v>0</v>
      </c>
      <c r="O14" s="20">
        <v>1</v>
      </c>
      <c r="P14" s="20">
        <v>1</v>
      </c>
      <c r="Q14" s="18">
        <f t="shared" si="2"/>
        <v>40000000</v>
      </c>
      <c r="R14" s="18">
        <f t="shared" si="3"/>
        <v>40000000</v>
      </c>
      <c r="S14" s="16"/>
      <c r="T14" s="29" t="s">
        <v>58</v>
      </c>
      <c r="U14" s="22" t="s">
        <v>29</v>
      </c>
    </row>
    <row r="15" spans="1:2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8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2" x14ac:dyDescent="0.25">
      <c r="A16" s="16"/>
      <c r="B16" s="16" t="s">
        <v>10</v>
      </c>
      <c r="C16" s="16"/>
      <c r="D16" s="16"/>
      <c r="E16" s="16"/>
      <c r="F16" s="16"/>
      <c r="G16" s="16"/>
      <c r="H16" s="16"/>
      <c r="I16" s="16"/>
      <c r="J16" s="17">
        <f>SUM(J6:J14)</f>
        <v>317000000</v>
      </c>
      <c r="K16" s="17">
        <f t="shared" ref="K16:R16" si="5">SUM(K6:K14)</f>
        <v>317000000</v>
      </c>
      <c r="L16" s="17">
        <f t="shared" si="5"/>
        <v>317000000</v>
      </c>
      <c r="M16" s="17">
        <f t="shared" si="5"/>
        <v>0</v>
      </c>
      <c r="N16" s="17"/>
      <c r="O16" s="17">
        <f t="shared" si="5"/>
        <v>9</v>
      </c>
      <c r="P16" s="17">
        <f t="shared" si="5"/>
        <v>9</v>
      </c>
      <c r="Q16" s="17">
        <f t="shared" si="5"/>
        <v>317000000</v>
      </c>
      <c r="R16" s="17">
        <f t="shared" si="5"/>
        <v>317000000</v>
      </c>
      <c r="S16" s="16"/>
      <c r="T16" s="16"/>
      <c r="U16" s="1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showGridLines="0" view="pageBreakPreview" zoomScaleSheetLayoutView="100" workbookViewId="0">
      <pane ySplit="5" topLeftCell="A6" activePane="bottomLeft" state="frozen"/>
      <selection pane="bottomLeft" activeCell="L14" sqref="L14"/>
    </sheetView>
  </sheetViews>
  <sheetFormatPr defaultRowHeight="15" x14ac:dyDescent="0.25"/>
  <cols>
    <col min="1" max="1" width="4.7109375" style="23" customWidth="1"/>
    <col min="2" max="2" width="27.140625" style="23" bestFit="1" customWidth="1"/>
    <col min="3" max="3" width="8.7109375" style="23" bestFit="1" customWidth="1"/>
    <col min="4" max="4" width="9.140625" style="23"/>
    <col min="5" max="5" width="13.28515625" style="23" bestFit="1" customWidth="1"/>
    <col min="6" max="9" width="9.140625" style="23"/>
    <col min="10" max="12" width="17.85546875" style="23" bestFit="1" customWidth="1"/>
    <col min="13" max="13" width="9.42578125" style="23" bestFit="1" customWidth="1"/>
    <col min="14" max="14" width="12.42578125" style="23" bestFit="1" customWidth="1"/>
    <col min="15" max="16" width="9.42578125" style="23" bestFit="1" customWidth="1"/>
    <col min="17" max="17" width="17.85546875" style="23" bestFit="1" customWidth="1"/>
    <col min="18" max="18" width="15.28515625" style="23" bestFit="1" customWidth="1"/>
    <col min="19" max="19" width="16.140625" style="23" bestFit="1" customWidth="1"/>
    <col min="20" max="20" width="18.42578125" style="23" customWidth="1"/>
    <col min="21" max="21" width="25.85546875" style="23" bestFit="1" customWidth="1"/>
    <col min="22" max="16384" width="9.140625" style="23"/>
  </cols>
  <sheetData>
    <row r="1" spans="1:22" s="1" customFormat="1" ht="15.7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2"/>
      <c r="N1" s="2"/>
      <c r="Q1" s="4"/>
      <c r="R1" s="4"/>
      <c r="S1" s="4"/>
      <c r="U1" s="5"/>
      <c r="V1" s="4"/>
    </row>
    <row r="2" spans="1:22" s="1" customFormat="1" ht="15.75" x14ac:dyDescent="0.25">
      <c r="A2" s="1" t="s">
        <v>63</v>
      </c>
      <c r="C2" s="6"/>
      <c r="D2" s="2"/>
      <c r="E2" s="2"/>
      <c r="F2" s="2"/>
      <c r="G2" s="2"/>
      <c r="H2" s="2"/>
      <c r="I2" s="2"/>
      <c r="J2" s="4"/>
      <c r="K2" s="4"/>
      <c r="L2" s="4"/>
      <c r="M2" s="2"/>
      <c r="N2" s="2"/>
      <c r="Q2" s="4"/>
      <c r="R2" s="4"/>
      <c r="S2" s="4"/>
      <c r="U2" s="5"/>
      <c r="V2" s="4"/>
    </row>
    <row r="3" spans="1:22" s="5" customFormat="1" ht="12.75" x14ac:dyDescent="0.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8</v>
      </c>
      <c r="I3" s="7" t="s">
        <v>8</v>
      </c>
      <c r="J3" s="8" t="s">
        <v>9</v>
      </c>
      <c r="K3" s="8" t="s">
        <v>10</v>
      </c>
      <c r="L3" s="8" t="s">
        <v>11</v>
      </c>
      <c r="M3" s="7" t="s">
        <v>12</v>
      </c>
      <c r="N3" s="7" t="s">
        <v>6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  <c r="T3" s="7" t="s">
        <v>18</v>
      </c>
      <c r="U3" s="7" t="s">
        <v>19</v>
      </c>
      <c r="V3" s="9"/>
    </row>
    <row r="4" spans="1:22" s="5" customFormat="1" ht="12.75" x14ac:dyDescent="0.2">
      <c r="A4" s="10"/>
      <c r="B4" s="10"/>
      <c r="C4" s="10"/>
      <c r="D4" s="10"/>
      <c r="E4" s="10"/>
      <c r="F4" s="10" t="s">
        <v>20</v>
      </c>
      <c r="G4" s="10" t="s">
        <v>21</v>
      </c>
      <c r="H4" s="10" t="s">
        <v>21</v>
      </c>
      <c r="I4" s="10" t="s">
        <v>22</v>
      </c>
      <c r="J4" s="11"/>
      <c r="K4" s="11" t="s">
        <v>9</v>
      </c>
      <c r="L4" s="11"/>
      <c r="M4" s="10"/>
      <c r="N4" s="10" t="s">
        <v>23</v>
      </c>
      <c r="O4" s="10"/>
      <c r="P4" s="10" t="s">
        <v>24</v>
      </c>
      <c r="Q4" s="11" t="s">
        <v>25</v>
      </c>
      <c r="R4" s="11" t="s">
        <v>12</v>
      </c>
      <c r="S4" s="11"/>
      <c r="T4" s="10"/>
      <c r="U4" s="10"/>
      <c r="V4" s="9"/>
    </row>
    <row r="5" spans="1:22" s="5" customFormat="1" ht="12.75" x14ac:dyDescent="0.2">
      <c r="A5" s="10"/>
      <c r="B5" s="10"/>
      <c r="C5" s="10"/>
      <c r="D5" s="10"/>
      <c r="E5" s="10"/>
      <c r="F5" s="10"/>
      <c r="G5" s="10" t="s">
        <v>26</v>
      </c>
      <c r="H5" s="10"/>
      <c r="I5" s="10"/>
      <c r="J5" s="11"/>
      <c r="K5" s="11"/>
      <c r="L5" s="11"/>
      <c r="M5" s="10"/>
      <c r="N5" s="10"/>
      <c r="O5" s="10"/>
      <c r="P5" s="10"/>
      <c r="Q5" s="11"/>
      <c r="R5" s="11"/>
      <c r="S5" s="11"/>
      <c r="T5" s="10"/>
      <c r="U5" s="10"/>
      <c r="V5" s="9"/>
    </row>
    <row r="6" spans="1:22" ht="15.75" x14ac:dyDescent="0.25">
      <c r="A6" s="12">
        <v>1</v>
      </c>
      <c r="B6" s="13" t="s">
        <v>64</v>
      </c>
      <c r="C6" s="24" t="s">
        <v>65</v>
      </c>
      <c r="D6" s="12"/>
      <c r="E6" s="15"/>
      <c r="F6" s="16"/>
      <c r="G6" s="16"/>
      <c r="H6" s="16"/>
      <c r="I6" s="16"/>
      <c r="J6" s="17">
        <v>7500000</v>
      </c>
      <c r="K6" s="28">
        <f t="shared" ref="K6:K14" si="0">+O6*Q6</f>
        <v>7500000</v>
      </c>
      <c r="L6" s="31">
        <f t="shared" ref="L6:L14" si="1">+J6/O6</f>
        <v>7500000</v>
      </c>
      <c r="M6" s="19">
        <v>0</v>
      </c>
      <c r="N6" s="19">
        <v>0</v>
      </c>
      <c r="O6" s="20">
        <v>1</v>
      </c>
      <c r="P6" s="20">
        <v>1</v>
      </c>
      <c r="Q6" s="28">
        <f t="shared" ref="Q6:Q14" si="2">+L6+M6</f>
        <v>7500000</v>
      </c>
      <c r="R6" s="28">
        <f t="shared" ref="R6:R14" si="3">+P6*Q6</f>
        <v>7500000</v>
      </c>
      <c r="S6" s="28">
        <f t="shared" ref="S6:S14" si="4">+P6*Q6</f>
        <v>7500000</v>
      </c>
      <c r="T6" s="29"/>
      <c r="U6" s="22" t="s">
        <v>66</v>
      </c>
    </row>
    <row r="7" spans="1:22" ht="15.75" x14ac:dyDescent="0.25">
      <c r="A7" s="12">
        <f t="shared" ref="A7:A14" si="5">+A6+1</f>
        <v>2</v>
      </c>
      <c r="B7" s="13" t="s">
        <v>67</v>
      </c>
      <c r="C7" s="24" t="s">
        <v>68</v>
      </c>
      <c r="D7" s="24"/>
      <c r="E7" s="15"/>
      <c r="F7" s="16"/>
      <c r="G7" s="16"/>
      <c r="H7" s="16"/>
      <c r="I7" s="16"/>
      <c r="J7" s="17">
        <v>7500000</v>
      </c>
      <c r="K7" s="28">
        <f t="shared" si="0"/>
        <v>7500000</v>
      </c>
      <c r="L7" s="31">
        <f t="shared" si="1"/>
        <v>7500000</v>
      </c>
      <c r="M7" s="19">
        <v>0</v>
      </c>
      <c r="N7" s="19">
        <v>0</v>
      </c>
      <c r="O7" s="20">
        <v>1</v>
      </c>
      <c r="P7" s="20">
        <v>1</v>
      </c>
      <c r="Q7" s="28">
        <f t="shared" si="2"/>
        <v>7500000</v>
      </c>
      <c r="R7" s="28">
        <f t="shared" si="3"/>
        <v>7500000</v>
      </c>
      <c r="S7" s="28">
        <f t="shared" si="4"/>
        <v>7500000</v>
      </c>
      <c r="T7" s="29"/>
      <c r="U7" s="22" t="s">
        <v>66</v>
      </c>
    </row>
    <row r="8" spans="1:22" ht="15.75" x14ac:dyDescent="0.25">
      <c r="A8" s="12">
        <f t="shared" si="5"/>
        <v>3</v>
      </c>
      <c r="B8" s="13" t="s">
        <v>69</v>
      </c>
      <c r="C8" s="24" t="s">
        <v>70</v>
      </c>
      <c r="D8" s="24"/>
      <c r="E8" s="15"/>
      <c r="F8" s="16"/>
      <c r="G8" s="16"/>
      <c r="H8" s="16"/>
      <c r="I8" s="16"/>
      <c r="J8" s="17">
        <v>1000000</v>
      </c>
      <c r="K8" s="28">
        <f t="shared" si="0"/>
        <v>1000000</v>
      </c>
      <c r="L8" s="31">
        <f t="shared" si="1"/>
        <v>1000000</v>
      </c>
      <c r="M8" s="19">
        <v>0</v>
      </c>
      <c r="N8" s="19">
        <v>0</v>
      </c>
      <c r="O8" s="20">
        <v>1</v>
      </c>
      <c r="P8" s="20">
        <v>1</v>
      </c>
      <c r="Q8" s="28">
        <f t="shared" si="2"/>
        <v>1000000</v>
      </c>
      <c r="R8" s="28">
        <f t="shared" si="3"/>
        <v>1000000</v>
      </c>
      <c r="S8" s="28">
        <f t="shared" si="4"/>
        <v>1000000</v>
      </c>
      <c r="T8" s="29"/>
      <c r="U8" s="22" t="s">
        <v>66</v>
      </c>
    </row>
    <row r="9" spans="1:22" ht="15.75" x14ac:dyDescent="0.25">
      <c r="A9" s="12">
        <f t="shared" si="5"/>
        <v>4</v>
      </c>
      <c r="B9" s="13" t="s">
        <v>71</v>
      </c>
      <c r="C9" s="24" t="s">
        <v>72</v>
      </c>
      <c r="D9" s="32"/>
      <c r="E9" s="15"/>
      <c r="F9" s="16"/>
      <c r="G9" s="16"/>
      <c r="H9" s="16"/>
      <c r="I9" s="16"/>
      <c r="J9" s="17">
        <v>1000000</v>
      </c>
      <c r="K9" s="28">
        <f t="shared" si="0"/>
        <v>1000000</v>
      </c>
      <c r="L9" s="31">
        <f t="shared" si="1"/>
        <v>1000000</v>
      </c>
      <c r="M9" s="19">
        <v>0</v>
      </c>
      <c r="N9" s="19">
        <v>0</v>
      </c>
      <c r="O9" s="20">
        <v>1</v>
      </c>
      <c r="P9" s="20">
        <v>1</v>
      </c>
      <c r="Q9" s="28">
        <f t="shared" si="2"/>
        <v>1000000</v>
      </c>
      <c r="R9" s="28">
        <f t="shared" si="3"/>
        <v>1000000</v>
      </c>
      <c r="S9" s="28">
        <f t="shared" si="4"/>
        <v>1000000</v>
      </c>
      <c r="T9" s="21"/>
      <c r="U9" s="22" t="s">
        <v>66</v>
      </c>
    </row>
    <row r="10" spans="1:22" ht="15.75" x14ac:dyDescent="0.25">
      <c r="A10" s="12">
        <f t="shared" si="5"/>
        <v>5</v>
      </c>
      <c r="B10" s="13" t="s">
        <v>73</v>
      </c>
      <c r="C10" s="24" t="s">
        <v>74</v>
      </c>
      <c r="D10" s="12"/>
      <c r="E10" s="15"/>
      <c r="F10" s="16"/>
      <c r="G10" s="16"/>
      <c r="H10" s="16"/>
      <c r="I10" s="16"/>
      <c r="J10" s="17">
        <v>7000000</v>
      </c>
      <c r="K10" s="28">
        <f t="shared" si="0"/>
        <v>7000000</v>
      </c>
      <c r="L10" s="31">
        <f t="shared" si="1"/>
        <v>7000000</v>
      </c>
      <c r="M10" s="19">
        <v>0</v>
      </c>
      <c r="N10" s="19">
        <v>0</v>
      </c>
      <c r="O10" s="20">
        <v>1</v>
      </c>
      <c r="P10" s="20">
        <v>1</v>
      </c>
      <c r="Q10" s="28">
        <f t="shared" si="2"/>
        <v>7000000</v>
      </c>
      <c r="R10" s="28">
        <f t="shared" si="3"/>
        <v>7000000</v>
      </c>
      <c r="S10" s="28">
        <f t="shared" si="4"/>
        <v>7000000</v>
      </c>
      <c r="T10" s="29"/>
      <c r="U10" s="22" t="s">
        <v>66</v>
      </c>
    </row>
    <row r="11" spans="1:22" ht="15.75" x14ac:dyDescent="0.25">
      <c r="A11" s="12">
        <f t="shared" si="5"/>
        <v>6</v>
      </c>
      <c r="B11" s="2" t="s">
        <v>75</v>
      </c>
      <c r="C11" s="33" t="s">
        <v>76</v>
      </c>
      <c r="D11" s="24"/>
      <c r="E11" s="15"/>
      <c r="F11" s="16"/>
      <c r="G11" s="16"/>
      <c r="H11" s="16"/>
      <c r="I11" s="16"/>
      <c r="J11" s="17">
        <v>2000000</v>
      </c>
      <c r="K11" s="28">
        <f t="shared" si="0"/>
        <v>2000000</v>
      </c>
      <c r="L11" s="31">
        <f t="shared" si="1"/>
        <v>2000000</v>
      </c>
      <c r="M11" s="19">
        <v>0</v>
      </c>
      <c r="N11" s="19">
        <v>0</v>
      </c>
      <c r="O11" s="20">
        <v>1</v>
      </c>
      <c r="P11" s="20">
        <v>1</v>
      </c>
      <c r="Q11" s="28">
        <f t="shared" si="2"/>
        <v>2000000</v>
      </c>
      <c r="R11" s="28">
        <f t="shared" si="3"/>
        <v>2000000</v>
      </c>
      <c r="S11" s="28">
        <f t="shared" si="4"/>
        <v>2000000</v>
      </c>
      <c r="T11" s="29"/>
      <c r="U11" s="22" t="s">
        <v>66</v>
      </c>
    </row>
    <row r="12" spans="1:22" ht="15.75" x14ac:dyDescent="0.25">
      <c r="A12" s="12">
        <f t="shared" si="5"/>
        <v>7</v>
      </c>
      <c r="B12" s="2" t="s">
        <v>77</v>
      </c>
      <c r="C12" s="33" t="s">
        <v>78</v>
      </c>
      <c r="D12" s="24"/>
      <c r="E12" s="15"/>
      <c r="F12" s="16"/>
      <c r="G12" s="16"/>
      <c r="H12" s="16"/>
      <c r="I12" s="16"/>
      <c r="J12" s="17">
        <v>5000000</v>
      </c>
      <c r="K12" s="28">
        <f t="shared" si="0"/>
        <v>5000000</v>
      </c>
      <c r="L12" s="31">
        <f t="shared" si="1"/>
        <v>5000000</v>
      </c>
      <c r="M12" s="19">
        <v>0</v>
      </c>
      <c r="N12" s="19">
        <v>0</v>
      </c>
      <c r="O12" s="20">
        <v>1</v>
      </c>
      <c r="P12" s="20">
        <v>1</v>
      </c>
      <c r="Q12" s="28">
        <f t="shared" si="2"/>
        <v>5000000</v>
      </c>
      <c r="R12" s="28">
        <f t="shared" si="3"/>
        <v>5000000</v>
      </c>
      <c r="S12" s="28">
        <f t="shared" si="4"/>
        <v>5000000</v>
      </c>
      <c r="T12" s="29"/>
      <c r="U12" s="22" t="s">
        <v>66</v>
      </c>
    </row>
    <row r="13" spans="1:22" ht="15.75" x14ac:dyDescent="0.25">
      <c r="A13" s="12">
        <f t="shared" si="5"/>
        <v>8</v>
      </c>
      <c r="B13" s="2" t="s">
        <v>75</v>
      </c>
      <c r="C13" s="33" t="s">
        <v>76</v>
      </c>
      <c r="D13" s="24"/>
      <c r="E13" s="15"/>
      <c r="F13" s="16"/>
      <c r="G13" s="16"/>
      <c r="H13" s="16"/>
      <c r="I13" s="16"/>
      <c r="J13" s="17">
        <v>3000000</v>
      </c>
      <c r="K13" s="28">
        <f t="shared" si="0"/>
        <v>3000000</v>
      </c>
      <c r="L13" s="31">
        <f t="shared" si="1"/>
        <v>3000000</v>
      </c>
      <c r="M13" s="19">
        <v>0</v>
      </c>
      <c r="N13" s="19">
        <v>0</v>
      </c>
      <c r="O13" s="20">
        <v>1</v>
      </c>
      <c r="P13" s="20">
        <v>1</v>
      </c>
      <c r="Q13" s="28">
        <f t="shared" si="2"/>
        <v>3000000</v>
      </c>
      <c r="R13" s="28">
        <f t="shared" si="3"/>
        <v>3000000</v>
      </c>
      <c r="S13" s="28">
        <f t="shared" si="4"/>
        <v>3000000</v>
      </c>
      <c r="T13" s="29"/>
      <c r="U13" s="22" t="s">
        <v>66</v>
      </c>
    </row>
    <row r="14" spans="1:22" ht="15.75" x14ac:dyDescent="0.25">
      <c r="A14" s="12">
        <f t="shared" si="5"/>
        <v>9</v>
      </c>
      <c r="B14" s="13" t="s">
        <v>79</v>
      </c>
      <c r="C14" s="24" t="s">
        <v>80</v>
      </c>
      <c r="D14" s="24"/>
      <c r="E14" s="15"/>
      <c r="F14" s="16"/>
      <c r="G14" s="16"/>
      <c r="H14" s="16"/>
      <c r="I14" s="16"/>
      <c r="J14" s="17">
        <v>2500000</v>
      </c>
      <c r="K14" s="28">
        <f t="shared" si="0"/>
        <v>2500000</v>
      </c>
      <c r="L14" s="31">
        <f t="shared" si="1"/>
        <v>2500000</v>
      </c>
      <c r="M14" s="19">
        <v>0</v>
      </c>
      <c r="N14" s="19">
        <v>0</v>
      </c>
      <c r="O14" s="20">
        <v>1</v>
      </c>
      <c r="P14" s="20">
        <v>1</v>
      </c>
      <c r="Q14" s="28">
        <f t="shared" si="2"/>
        <v>2500000</v>
      </c>
      <c r="R14" s="28">
        <f t="shared" si="3"/>
        <v>2500000</v>
      </c>
      <c r="S14" s="28">
        <f t="shared" si="4"/>
        <v>2500000</v>
      </c>
      <c r="T14" s="29"/>
      <c r="U14" s="22" t="s">
        <v>66</v>
      </c>
    </row>
    <row r="15" spans="1:22" ht="15.75" x14ac:dyDescent="0.25">
      <c r="A15" s="12"/>
      <c r="B15" s="34"/>
      <c r="C15" s="35"/>
      <c r="D15" s="36"/>
      <c r="E15" s="36"/>
      <c r="F15" s="16"/>
      <c r="G15" s="16"/>
      <c r="H15" s="16"/>
      <c r="I15" s="16"/>
      <c r="J15" s="16"/>
      <c r="K15" s="18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2" x14ac:dyDescent="0.25">
      <c r="A16" s="16"/>
      <c r="B16" s="16" t="s">
        <v>10</v>
      </c>
      <c r="C16" s="16"/>
      <c r="D16" s="16"/>
      <c r="E16" s="16"/>
      <c r="F16" s="16"/>
      <c r="G16" s="16"/>
      <c r="H16" s="16"/>
      <c r="I16" s="16"/>
      <c r="J16" s="17">
        <f t="shared" ref="J16:S16" si="6">SUM(J6:J15)</f>
        <v>36500000</v>
      </c>
      <c r="K16" s="17">
        <f t="shared" si="6"/>
        <v>36500000</v>
      </c>
      <c r="L16" s="17">
        <f t="shared" si="6"/>
        <v>36500000</v>
      </c>
      <c r="M16" s="17">
        <f t="shared" si="6"/>
        <v>0</v>
      </c>
      <c r="N16" s="17">
        <f t="shared" si="6"/>
        <v>0</v>
      </c>
      <c r="O16" s="17">
        <f t="shared" si="6"/>
        <v>9</v>
      </c>
      <c r="P16" s="17">
        <f t="shared" si="6"/>
        <v>9</v>
      </c>
      <c r="Q16" s="17">
        <f t="shared" si="6"/>
        <v>36500000</v>
      </c>
      <c r="R16" s="17">
        <f t="shared" si="6"/>
        <v>36500000</v>
      </c>
      <c r="S16" s="17">
        <f t="shared" si="6"/>
        <v>36500000</v>
      </c>
      <c r="T16" s="16"/>
      <c r="U16" s="16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showGridLines="0" tabSelected="1" view="pageBreakPreview" zoomScaleSheetLayoutView="100" workbookViewId="0">
      <pane ySplit="5" topLeftCell="A6" activePane="bottomLeft" state="frozen"/>
      <selection pane="bottomLeft" activeCell="I9" sqref="I9"/>
    </sheetView>
  </sheetViews>
  <sheetFormatPr defaultRowHeight="15" x14ac:dyDescent="0.25"/>
  <cols>
    <col min="1" max="1" width="4.7109375" style="23" customWidth="1"/>
    <col min="2" max="2" width="18.7109375" style="23" customWidth="1"/>
    <col min="3" max="3" width="8.7109375" style="23" bestFit="1" customWidth="1"/>
    <col min="4" max="4" width="9.140625" style="23"/>
    <col min="5" max="5" width="13.28515625" style="23" bestFit="1" customWidth="1"/>
    <col min="6" max="9" width="9.140625" style="23"/>
    <col min="10" max="12" width="17.85546875" style="23" bestFit="1" customWidth="1"/>
    <col min="13" max="13" width="9.42578125" style="23" bestFit="1" customWidth="1"/>
    <col min="14" max="14" width="12.42578125" style="23" bestFit="1" customWidth="1"/>
    <col min="15" max="16" width="9.42578125" style="23" bestFit="1" customWidth="1"/>
    <col min="17" max="17" width="17.85546875" style="23" bestFit="1" customWidth="1"/>
    <col min="18" max="18" width="15.28515625" style="23" bestFit="1" customWidth="1"/>
    <col min="19" max="19" width="16.140625" style="23" bestFit="1" customWidth="1"/>
    <col min="20" max="20" width="22.42578125" style="23" bestFit="1" customWidth="1"/>
    <col min="21" max="21" width="25.85546875" style="23" bestFit="1" customWidth="1"/>
    <col min="22" max="16384" width="9.140625" style="23"/>
  </cols>
  <sheetData>
    <row r="1" spans="1:22" s="1" customFormat="1" ht="15.7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2"/>
      <c r="N1" s="2"/>
      <c r="Q1" s="4"/>
      <c r="R1" s="4"/>
      <c r="S1" s="4"/>
      <c r="U1" s="5"/>
      <c r="V1" s="4"/>
    </row>
    <row r="2" spans="1:22" s="1" customFormat="1" ht="15.75" x14ac:dyDescent="0.25">
      <c r="A2" s="1" t="s">
        <v>59</v>
      </c>
      <c r="C2" s="6"/>
      <c r="D2" s="2"/>
      <c r="E2" s="2"/>
      <c r="F2" s="2"/>
      <c r="G2" s="2"/>
      <c r="H2" s="2"/>
      <c r="I2" s="2"/>
      <c r="J2" s="4"/>
      <c r="K2" s="4"/>
      <c r="L2" s="4"/>
      <c r="M2" s="2"/>
      <c r="N2" s="2"/>
      <c r="Q2" s="4"/>
      <c r="R2" s="4"/>
      <c r="S2" s="4"/>
      <c r="U2" s="5"/>
      <c r="V2" s="4"/>
    </row>
    <row r="3" spans="1:22" s="5" customFormat="1" ht="12.75" x14ac:dyDescent="0.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8</v>
      </c>
      <c r="I3" s="7" t="s">
        <v>8</v>
      </c>
      <c r="J3" s="8" t="s">
        <v>9</v>
      </c>
      <c r="K3" s="8" t="s">
        <v>10</v>
      </c>
      <c r="L3" s="8" t="s">
        <v>11</v>
      </c>
      <c r="M3" s="7" t="s">
        <v>12</v>
      </c>
      <c r="N3" s="7" t="s">
        <v>6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  <c r="T3" s="7" t="s">
        <v>18</v>
      </c>
      <c r="U3" s="7" t="s">
        <v>19</v>
      </c>
      <c r="V3" s="9"/>
    </row>
    <row r="4" spans="1:22" s="5" customFormat="1" ht="12.75" x14ac:dyDescent="0.2">
      <c r="A4" s="10"/>
      <c r="B4" s="10"/>
      <c r="C4" s="10"/>
      <c r="D4" s="10"/>
      <c r="E4" s="10"/>
      <c r="F4" s="10" t="s">
        <v>20</v>
      </c>
      <c r="G4" s="10" t="s">
        <v>21</v>
      </c>
      <c r="H4" s="10" t="s">
        <v>21</v>
      </c>
      <c r="I4" s="10" t="s">
        <v>22</v>
      </c>
      <c r="J4" s="11"/>
      <c r="K4" s="11" t="s">
        <v>9</v>
      </c>
      <c r="L4" s="11"/>
      <c r="M4" s="10"/>
      <c r="N4" s="10" t="s">
        <v>23</v>
      </c>
      <c r="O4" s="10"/>
      <c r="P4" s="10" t="s">
        <v>24</v>
      </c>
      <c r="Q4" s="11" t="s">
        <v>25</v>
      </c>
      <c r="R4" s="11" t="s">
        <v>12</v>
      </c>
      <c r="S4" s="11"/>
      <c r="T4" s="10"/>
      <c r="U4" s="10"/>
      <c r="V4" s="9"/>
    </row>
    <row r="5" spans="1:22" s="5" customFormat="1" ht="12.75" x14ac:dyDescent="0.2">
      <c r="A5" s="10"/>
      <c r="B5" s="10"/>
      <c r="C5" s="10"/>
      <c r="D5" s="10"/>
      <c r="E5" s="10"/>
      <c r="F5" s="10"/>
      <c r="G5" s="10" t="s">
        <v>26</v>
      </c>
      <c r="H5" s="10"/>
      <c r="I5" s="10"/>
      <c r="J5" s="11"/>
      <c r="K5" s="11"/>
      <c r="L5" s="11"/>
      <c r="M5" s="10"/>
      <c r="N5" s="10"/>
      <c r="O5" s="10"/>
      <c r="P5" s="10"/>
      <c r="Q5" s="11"/>
      <c r="R5" s="11"/>
      <c r="S5" s="11"/>
      <c r="T5" s="10"/>
      <c r="U5" s="10"/>
      <c r="V5" s="9"/>
    </row>
    <row r="6" spans="1:22" ht="15.75" x14ac:dyDescent="0.25">
      <c r="A6" s="12">
        <v>1</v>
      </c>
      <c r="B6" s="13" t="s">
        <v>60</v>
      </c>
      <c r="C6" s="24" t="s">
        <v>61</v>
      </c>
      <c r="D6" s="14"/>
      <c r="E6" s="15">
        <v>42508</v>
      </c>
      <c r="F6" s="16"/>
      <c r="G6" s="16"/>
      <c r="H6" s="16"/>
      <c r="I6" s="16"/>
      <c r="J6" s="17">
        <v>10509960</v>
      </c>
      <c r="K6" s="28">
        <f t="shared" ref="K6" si="0">+O6*Q6</f>
        <v>10509960</v>
      </c>
      <c r="L6" s="31">
        <f>+J6/O6</f>
        <v>10509960</v>
      </c>
      <c r="M6" s="19">
        <v>0</v>
      </c>
      <c r="N6" s="19">
        <v>0</v>
      </c>
      <c r="O6" s="20">
        <v>1</v>
      </c>
      <c r="P6" s="20">
        <v>1</v>
      </c>
      <c r="Q6" s="28">
        <f>+L6+M6</f>
        <v>10509960</v>
      </c>
      <c r="R6" s="28">
        <f>+P6*Q6</f>
        <v>10509960</v>
      </c>
      <c r="S6" s="28">
        <f>+P6*Q6</f>
        <v>10509960</v>
      </c>
      <c r="T6" s="21"/>
      <c r="U6" s="22" t="s">
        <v>62</v>
      </c>
    </row>
    <row r="7" spans="1:22" ht="15.75" x14ac:dyDescent="0.25">
      <c r="A7" s="12"/>
      <c r="B7" s="13"/>
      <c r="C7" s="24"/>
      <c r="D7" s="24"/>
      <c r="E7" s="15"/>
      <c r="F7" s="16"/>
      <c r="G7" s="16"/>
      <c r="H7" s="16"/>
      <c r="I7" s="16"/>
      <c r="J7" s="17"/>
      <c r="K7" s="18"/>
      <c r="L7" s="19"/>
      <c r="M7" s="19"/>
      <c r="N7" s="19"/>
      <c r="O7" s="20"/>
      <c r="P7" s="20"/>
      <c r="Q7" s="18"/>
      <c r="R7" s="18"/>
      <c r="S7" s="28"/>
      <c r="T7" s="21"/>
      <c r="U7" s="22"/>
    </row>
    <row r="8" spans="1:2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2" x14ac:dyDescent="0.25">
      <c r="A9" s="16"/>
      <c r="B9" s="16" t="s">
        <v>10</v>
      </c>
      <c r="C9" s="16"/>
      <c r="D9" s="16"/>
      <c r="E9" s="16"/>
      <c r="F9" s="16"/>
      <c r="G9" s="16"/>
      <c r="H9" s="16"/>
      <c r="I9" s="16"/>
      <c r="J9" s="17">
        <f>SUM(J6:J8)</f>
        <v>10509960</v>
      </c>
      <c r="K9" s="17">
        <f>SUM(K6:K8)</f>
        <v>10509960</v>
      </c>
      <c r="L9" s="17">
        <f>SUM(L6:L8)</f>
        <v>10509960</v>
      </c>
      <c r="M9" s="17">
        <f>SUM(M6:M8)</f>
        <v>0</v>
      </c>
      <c r="N9" s="17"/>
      <c r="O9" s="17">
        <f>SUM(O6:O8)</f>
        <v>1</v>
      </c>
      <c r="P9" s="17">
        <f>SUM(P6:P8)</f>
        <v>1</v>
      </c>
      <c r="Q9" s="17">
        <f>SUM(Q6:Q8)</f>
        <v>10509960</v>
      </c>
      <c r="R9" s="17">
        <f>SUM(R6:R8)</f>
        <v>10509960</v>
      </c>
      <c r="S9" s="16"/>
      <c r="T9" s="16"/>
      <c r="U9" s="1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 BNS APRL'18 PIJ KHS 021</vt:lpstr>
      <vt:lpstr>POT BNS APRL'18 PIJ TAT GGL 022</vt:lpstr>
      <vt:lpstr>POT BNS APRL'18 PEL PIJ 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Wiwid</dc:creator>
  <cp:lastModifiedBy>Lenovo</cp:lastModifiedBy>
  <dcterms:created xsi:type="dcterms:W3CDTF">2018-04-23T19:22:41Z</dcterms:created>
  <dcterms:modified xsi:type="dcterms:W3CDTF">2018-05-09T02:35:51Z</dcterms:modified>
</cp:coreProperties>
</file>