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  <sheet name="Plan2" sheetId="2" r:id="rId2"/>
  </sheets>
  <calcPr calcId="145621" iterateDelta="1E-4"/>
</workbook>
</file>

<file path=xl/calcChain.xml><?xml version="1.0" encoding="utf-8"?>
<calcChain xmlns="http://schemas.openxmlformats.org/spreadsheetml/2006/main">
  <c r="Q19" i="1" l="1"/>
  <c r="Q18" i="1"/>
  <c r="Q17" i="1"/>
  <c r="Q16" i="1"/>
  <c r="Q12" i="1"/>
  <c r="Q11" i="1"/>
  <c r="Q10" i="1"/>
  <c r="Q9" i="1"/>
  <c r="Q5" i="1"/>
  <c r="Q4" i="1"/>
  <c r="Q3" i="1"/>
  <c r="Q2" i="1"/>
</calcChain>
</file>

<file path=xl/sharedStrings.xml><?xml version="1.0" encoding="utf-8"?>
<sst xmlns="http://schemas.openxmlformats.org/spreadsheetml/2006/main" count="287" uniqueCount="49">
  <si>
    <t>Sexo</t>
  </si>
  <si>
    <t>Idade</t>
  </si>
  <si>
    <t>Peso</t>
  </si>
  <si>
    <t>Altura</t>
  </si>
  <si>
    <t>Colesterol LDL mg %</t>
  </si>
  <si>
    <t>Cidade</t>
  </si>
  <si>
    <t>Estado</t>
  </si>
  <si>
    <t>Alimentação</t>
  </si>
  <si>
    <t>Turno de trabalho</t>
  </si>
  <si>
    <t>F</t>
  </si>
  <si>
    <t>Santa Rita do Sapucai</t>
  </si>
  <si>
    <t>MG</t>
  </si>
  <si>
    <t>saudável</t>
  </si>
  <si>
    <t>1º</t>
  </si>
  <si>
    <t>M</t>
  </si>
  <si>
    <t>Pouso Alegre</t>
  </si>
  <si>
    <t>não saudável</t>
  </si>
  <si>
    <t>2º</t>
  </si>
  <si>
    <t>Volta Redonda</t>
  </si>
  <si>
    <t>RJ</t>
  </si>
  <si>
    <t>3º</t>
  </si>
  <si>
    <t>Santo Antônio do Pinhal</t>
  </si>
  <si>
    <t>SP</t>
  </si>
  <si>
    <t>Itajubá</t>
  </si>
  <si>
    <t>Maria da Fé</t>
  </si>
  <si>
    <t>Extrema</t>
  </si>
  <si>
    <t>Bom Repouso</t>
  </si>
  <si>
    <t>Suzano</t>
  </si>
  <si>
    <t>Campinas</t>
  </si>
  <si>
    <t>Itu</t>
  </si>
  <si>
    <t>Varginha</t>
  </si>
  <si>
    <t>Campanha</t>
  </si>
  <si>
    <t>Andradas</t>
  </si>
  <si>
    <t>Jacuí</t>
  </si>
  <si>
    <t>São Lourenço</t>
  </si>
  <si>
    <t>Responda utilizando as funções do Excel</t>
  </si>
  <si>
    <t xml:space="preserve">Quantos homens possuem mais de 50 anos?
</t>
  </si>
  <si>
    <t xml:space="preserve">Quantos homens trabalham no 2° turno?
</t>
  </si>
  <si>
    <t xml:space="preserve">Quantas mulheres abaixo de 30 anos trabalham no 2 turno?
</t>
  </si>
  <si>
    <t>Respostas</t>
  </si>
  <si>
    <t xml:space="preserve">Quantos homens acima de 60 anos possuem a alimentação saudável?
</t>
  </si>
  <si>
    <t xml:space="preserve">Some o colesterol de todos homens com mais de 50 anos:
</t>
  </si>
  <si>
    <t xml:space="preserve">Some a idade das mulheres abaixo de 30 anos trabalham no 2° turno:
</t>
  </si>
  <si>
    <t xml:space="preserve">Some a altura de todos os homens que trabalham no 2° turno:
</t>
  </si>
  <si>
    <t xml:space="preserve">Some o peso dos homens acima de 60 anos possuem a alimentação saudável:
</t>
  </si>
  <si>
    <t xml:space="preserve">Média do colesterol de todos homens com mais de 50 anos:
</t>
  </si>
  <si>
    <t xml:space="preserve">Média da altura de todos os homens que trabalham no 2° turno:
</t>
  </si>
  <si>
    <t xml:space="preserve">Média da idade das mulheres abaixo de 30 anos trabalham no 2° turno:
</t>
  </si>
  <si>
    <t xml:space="preserve">Média do peso dos homens acima de 60 anos possuem a alimentação saudável: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</si>
</sst>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2" fontId="0" fillId="0" borderId="1" xfId="0" applyNumberFormat="1" applyBorder="1"/>
  </cellXfs>
  <cellStyles count="3">
    <cellStyle name="Normal" xfId="0" builtinId="0"/>
    <cellStyle name="Normal 2" xfId="1"/>
    <cellStyle name="Porcentagem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1:I53" totalsRowShown="0" headerRowCellStyle="Normal 2" dataCellStyle="Normal 2">
  <autoFilter ref="A1:I53"/>
  <tableColumns count="9">
    <tableColumn id="1" name="Sexo" dataCellStyle="Normal 2"/>
    <tableColumn id="2" name="Idade" dataCellStyle="Normal 2"/>
    <tableColumn id="3" name="Peso" dataCellStyle="Normal 2"/>
    <tableColumn id="4" name="Altura" dataCellStyle="Normal 2"/>
    <tableColumn id="5" name="Colesterol LDL mg %" dataCellStyle="Normal 2"/>
    <tableColumn id="6" name="Cidade" dataCellStyle="Normal 2"/>
    <tableColumn id="7" name="Estado" dataCellStyle="Normal 2"/>
    <tableColumn id="9" name="Alimentação" dataCellStyle="Normal 2"/>
    <tableColumn id="11" name="Turno de trabalho" dataCellStyle="Normal 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topLeftCell="D1" zoomScale="85" zoomScaleNormal="85" workbookViewId="0">
      <selection activeCell="Q10" sqref="Q10"/>
    </sheetView>
  </sheetViews>
  <sheetFormatPr defaultRowHeight="15" x14ac:dyDescent="0.25"/>
  <cols>
    <col min="5" max="5" width="20.85546875" customWidth="1"/>
    <col min="6" max="6" width="9.28515625" customWidth="1"/>
    <col min="8" max="8" width="14.28515625" customWidth="1"/>
    <col min="9" max="9" width="18.85546875" customWidth="1"/>
    <col min="10" max="10" width="6.28515625" customWidth="1"/>
    <col min="11" max="11" width="6.140625" customWidth="1"/>
    <col min="12" max="12" width="16.5703125" customWidth="1"/>
    <col min="13" max="13" width="14.42578125" customWidth="1"/>
    <col min="14" max="14" width="16.28515625" customWidth="1"/>
    <col min="15" max="15" width="14.7109375" customWidth="1"/>
    <col min="16" max="16" width="14" customWidth="1"/>
    <col min="17" max="17" width="10.28515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L1" s="4" t="s">
        <v>35</v>
      </c>
      <c r="M1" s="4"/>
      <c r="N1" s="4"/>
      <c r="O1" s="4"/>
      <c r="P1" s="4"/>
      <c r="Q1" s="5" t="s">
        <v>39</v>
      </c>
    </row>
    <row r="2" spans="1:17" x14ac:dyDescent="0.25">
      <c r="A2" s="1" t="s">
        <v>9</v>
      </c>
      <c r="B2" s="1">
        <v>22</v>
      </c>
      <c r="C2" s="1">
        <v>53</v>
      </c>
      <c r="D2" s="1">
        <v>1.72</v>
      </c>
      <c r="E2" s="1">
        <v>50</v>
      </c>
      <c r="F2" s="1" t="s">
        <v>10</v>
      </c>
      <c r="G2" s="1" t="s">
        <v>11</v>
      </c>
      <c r="H2" s="1" t="s">
        <v>12</v>
      </c>
      <c r="I2" s="1" t="s">
        <v>13</v>
      </c>
      <c r="K2" s="3"/>
      <c r="L2" s="6" t="s">
        <v>36</v>
      </c>
      <c r="M2" s="7"/>
      <c r="N2" s="7"/>
      <c r="O2" s="7"/>
      <c r="P2" s="7"/>
      <c r="Q2" s="8">
        <f>COUNTIFS(A2:A53, "M", C2:C53, "&gt;50")</f>
        <v>32</v>
      </c>
    </row>
    <row r="3" spans="1:17" x14ac:dyDescent="0.25">
      <c r="A3" s="1" t="s">
        <v>14</v>
      </c>
      <c r="B3" s="1">
        <v>58</v>
      </c>
      <c r="C3" s="1">
        <v>60</v>
      </c>
      <c r="D3" s="1">
        <v>1.58</v>
      </c>
      <c r="E3" s="1">
        <v>100</v>
      </c>
      <c r="F3" s="1" t="s">
        <v>15</v>
      </c>
      <c r="G3" s="1" t="s">
        <v>11</v>
      </c>
      <c r="H3" s="1" t="s">
        <v>16</v>
      </c>
      <c r="I3" s="1" t="s">
        <v>17</v>
      </c>
      <c r="L3" s="6" t="s">
        <v>37</v>
      </c>
      <c r="M3" s="7"/>
      <c r="N3" s="7"/>
      <c r="O3" s="7"/>
      <c r="P3" s="7"/>
      <c r="Q3" s="8">
        <f>COUNTIFS(A2:A53, "M", I2:I53, "2º")</f>
        <v>6</v>
      </c>
    </row>
    <row r="4" spans="1:17" x14ac:dyDescent="0.25">
      <c r="A4" s="1" t="s">
        <v>9</v>
      </c>
      <c r="B4" s="1">
        <v>51</v>
      </c>
      <c r="C4" s="1">
        <v>88</v>
      </c>
      <c r="D4" s="1">
        <v>1.74</v>
      </c>
      <c r="E4" s="1">
        <v>190</v>
      </c>
      <c r="F4" s="1" t="s">
        <v>18</v>
      </c>
      <c r="G4" s="1" t="s">
        <v>19</v>
      </c>
      <c r="H4" s="1" t="s">
        <v>12</v>
      </c>
      <c r="I4" s="1" t="s">
        <v>20</v>
      </c>
      <c r="L4" s="6" t="s">
        <v>38</v>
      </c>
      <c r="M4" s="7"/>
      <c r="N4" s="7"/>
      <c r="O4" s="7"/>
      <c r="P4" s="7"/>
      <c r="Q4" s="8">
        <f>COUNTIFS(A2:A53, "F", I2:I53, "2º", B2:B53, "&lt;30")</f>
        <v>3</v>
      </c>
    </row>
    <row r="5" spans="1:17" x14ac:dyDescent="0.25">
      <c r="A5" s="1" t="s">
        <v>9</v>
      </c>
      <c r="B5" s="1">
        <v>21</v>
      </c>
      <c r="C5" s="1">
        <v>51</v>
      </c>
      <c r="D5" s="1">
        <v>1.53</v>
      </c>
      <c r="E5" s="1">
        <v>90</v>
      </c>
      <c r="F5" s="1" t="s">
        <v>10</v>
      </c>
      <c r="G5" s="1" t="s">
        <v>11</v>
      </c>
      <c r="H5" s="1" t="s">
        <v>12</v>
      </c>
      <c r="I5" s="1" t="s">
        <v>13</v>
      </c>
      <c r="L5" s="6" t="s">
        <v>40</v>
      </c>
      <c r="M5" s="7"/>
      <c r="N5" s="7"/>
      <c r="O5" s="7"/>
      <c r="P5" s="7"/>
      <c r="Q5" s="8">
        <f>COUNTIFS(A2:A53, "M", B2:B53, "&gt;60", H2:H53, "saudável")</f>
        <v>2</v>
      </c>
    </row>
    <row r="6" spans="1:17" x14ac:dyDescent="0.25">
      <c r="A6" s="1" t="s">
        <v>9</v>
      </c>
      <c r="B6" s="1">
        <v>52</v>
      </c>
      <c r="C6" s="1">
        <v>65</v>
      </c>
      <c r="D6" s="1">
        <v>1.5</v>
      </c>
      <c r="E6" s="1">
        <v>130</v>
      </c>
      <c r="F6" s="1" t="s">
        <v>10</v>
      </c>
      <c r="G6" s="1" t="s">
        <v>11</v>
      </c>
      <c r="H6" s="1" t="s">
        <v>12</v>
      </c>
      <c r="I6" s="1" t="s">
        <v>17</v>
      </c>
    </row>
    <row r="7" spans="1:17" x14ac:dyDescent="0.25">
      <c r="A7" s="1" t="s">
        <v>14</v>
      </c>
      <c r="B7" s="1">
        <v>25</v>
      </c>
      <c r="C7" s="1">
        <v>78</v>
      </c>
      <c r="D7" s="1">
        <v>1.8</v>
      </c>
      <c r="E7" s="1">
        <v>110</v>
      </c>
      <c r="F7" s="1" t="s">
        <v>21</v>
      </c>
      <c r="G7" s="1" t="s">
        <v>22</v>
      </c>
      <c r="H7" s="1" t="s">
        <v>16</v>
      </c>
      <c r="I7" s="1" t="s">
        <v>13</v>
      </c>
    </row>
    <row r="8" spans="1:17" x14ac:dyDescent="0.25">
      <c r="A8" s="1" t="s">
        <v>9</v>
      </c>
      <c r="B8" s="1">
        <v>18</v>
      </c>
      <c r="C8" s="1">
        <v>50</v>
      </c>
      <c r="D8" s="1">
        <v>1.56</v>
      </c>
      <c r="E8" s="1">
        <v>50</v>
      </c>
      <c r="F8" s="1" t="s">
        <v>10</v>
      </c>
      <c r="G8" s="1" t="s">
        <v>11</v>
      </c>
      <c r="H8" s="1" t="s">
        <v>12</v>
      </c>
      <c r="I8" s="1" t="s">
        <v>13</v>
      </c>
      <c r="L8" s="4" t="s">
        <v>35</v>
      </c>
      <c r="M8" s="4"/>
      <c r="N8" s="4"/>
      <c r="O8" s="4"/>
      <c r="P8" s="4"/>
      <c r="Q8" s="5" t="s">
        <v>39</v>
      </c>
    </row>
    <row r="9" spans="1:17" x14ac:dyDescent="0.25">
      <c r="A9" s="1" t="s">
        <v>14</v>
      </c>
      <c r="B9" s="1">
        <v>20</v>
      </c>
      <c r="C9" s="1">
        <v>47</v>
      </c>
      <c r="D9" s="1">
        <v>1.56</v>
      </c>
      <c r="E9" s="1">
        <v>400</v>
      </c>
      <c r="F9" s="1" t="s">
        <v>15</v>
      </c>
      <c r="G9" s="1" t="s">
        <v>11</v>
      </c>
      <c r="H9" s="1" t="s">
        <v>16</v>
      </c>
      <c r="I9" s="1" t="s">
        <v>20</v>
      </c>
      <c r="L9" s="6" t="s">
        <v>41</v>
      </c>
      <c r="M9" s="7"/>
      <c r="N9" s="7"/>
      <c r="O9" s="7"/>
      <c r="P9" s="7"/>
      <c r="Q9" s="8">
        <f>SUMIFS(E2:E53, A2:A53, "M", C2:C53, "&gt;50")</f>
        <v>6158</v>
      </c>
    </row>
    <row r="10" spans="1:17" x14ac:dyDescent="0.25">
      <c r="A10" s="1" t="s">
        <v>9</v>
      </c>
      <c r="B10" s="1">
        <v>25</v>
      </c>
      <c r="C10" s="1">
        <v>65</v>
      </c>
      <c r="D10" s="1">
        <v>1.63</v>
      </c>
      <c r="E10" s="1">
        <v>86</v>
      </c>
      <c r="F10" s="1" t="s">
        <v>15</v>
      </c>
      <c r="G10" s="1" t="s">
        <v>11</v>
      </c>
      <c r="H10" s="1" t="s">
        <v>12</v>
      </c>
      <c r="I10" s="1" t="s">
        <v>20</v>
      </c>
      <c r="L10" s="6" t="s">
        <v>43</v>
      </c>
      <c r="M10" s="7"/>
      <c r="N10" s="7"/>
      <c r="O10" s="7"/>
      <c r="P10" s="7"/>
      <c r="Q10" s="8">
        <f>SUMIFS(D2:D53, A2:A53, "M", I2:I53, "2º")</f>
        <v>10.07</v>
      </c>
    </row>
    <row r="11" spans="1:17" x14ac:dyDescent="0.25">
      <c r="A11" s="1" t="s">
        <v>9</v>
      </c>
      <c r="B11" s="1">
        <v>21</v>
      </c>
      <c r="C11" s="1">
        <v>55</v>
      </c>
      <c r="D11" s="1">
        <v>1.65</v>
      </c>
      <c r="E11" s="1">
        <v>90</v>
      </c>
      <c r="F11" s="1" t="s">
        <v>23</v>
      </c>
      <c r="G11" s="1" t="s">
        <v>11</v>
      </c>
      <c r="H11" s="1" t="s">
        <v>12</v>
      </c>
      <c r="I11" s="1" t="s">
        <v>13</v>
      </c>
      <c r="L11" s="6" t="s">
        <v>42</v>
      </c>
      <c r="M11" s="7"/>
      <c r="N11" s="7"/>
      <c r="O11" s="7"/>
      <c r="P11" s="7"/>
      <c r="Q11" s="8">
        <f>SUMIFS(B2:B53, A2:A53, "F", I2:I53, "2º", B2:B53, "&lt;30")</f>
        <v>64</v>
      </c>
    </row>
    <row r="12" spans="1:17" x14ac:dyDescent="0.25">
      <c r="A12" s="1" t="s">
        <v>9</v>
      </c>
      <c r="B12" s="1">
        <v>41</v>
      </c>
      <c r="C12" s="1">
        <v>92</v>
      </c>
      <c r="D12" s="1">
        <v>1.7</v>
      </c>
      <c r="E12" s="1">
        <v>115</v>
      </c>
      <c r="F12" s="1" t="s">
        <v>23</v>
      </c>
      <c r="G12" s="1" t="s">
        <v>11</v>
      </c>
      <c r="H12" s="1" t="s">
        <v>12</v>
      </c>
      <c r="I12" s="1" t="s">
        <v>13</v>
      </c>
      <c r="L12" s="6" t="s">
        <v>44</v>
      </c>
      <c r="M12" s="7"/>
      <c r="N12" s="7"/>
      <c r="O12" s="7"/>
      <c r="P12" s="7"/>
      <c r="Q12" s="8">
        <f>SUMIFS(C2:C53, A2:A53, "M", B2:B53, "&gt;60", H2:H53, "saudável")</f>
        <v>143</v>
      </c>
    </row>
    <row r="13" spans="1:17" x14ac:dyDescent="0.25">
      <c r="A13" s="1" t="s">
        <v>14</v>
      </c>
      <c r="B13" s="1">
        <v>70</v>
      </c>
      <c r="C13" s="1">
        <v>70</v>
      </c>
      <c r="D13" s="1">
        <v>1.69</v>
      </c>
      <c r="E13" s="1">
        <v>200</v>
      </c>
      <c r="F13" s="1" t="s">
        <v>24</v>
      </c>
      <c r="G13" s="1" t="s">
        <v>11</v>
      </c>
      <c r="H13" s="1" t="s">
        <v>16</v>
      </c>
      <c r="I13" s="1" t="s">
        <v>17</v>
      </c>
    </row>
    <row r="14" spans="1:17" x14ac:dyDescent="0.25">
      <c r="A14" s="1" t="s">
        <v>9</v>
      </c>
      <c r="B14" s="1">
        <v>21</v>
      </c>
      <c r="C14" s="1">
        <v>72</v>
      </c>
      <c r="D14" s="1">
        <v>1.7</v>
      </c>
      <c r="E14" s="1">
        <v>150</v>
      </c>
      <c r="F14" s="1" t="s">
        <v>25</v>
      </c>
      <c r="G14" s="1" t="s">
        <v>11</v>
      </c>
      <c r="H14" s="1" t="s">
        <v>12</v>
      </c>
      <c r="I14" s="1" t="s">
        <v>20</v>
      </c>
    </row>
    <row r="15" spans="1:17" x14ac:dyDescent="0.25">
      <c r="A15" s="1" t="s">
        <v>14</v>
      </c>
      <c r="B15" s="1">
        <v>22</v>
      </c>
      <c r="C15" s="1">
        <v>61</v>
      </c>
      <c r="D15" s="1">
        <v>1.73</v>
      </c>
      <c r="E15" s="1">
        <v>140</v>
      </c>
      <c r="F15" s="1" t="s">
        <v>10</v>
      </c>
      <c r="G15" s="1" t="s">
        <v>11</v>
      </c>
      <c r="H15" s="1" t="s">
        <v>16</v>
      </c>
      <c r="I15" s="1" t="s">
        <v>17</v>
      </c>
      <c r="L15" s="4" t="s">
        <v>35</v>
      </c>
      <c r="M15" s="4"/>
      <c r="N15" s="4"/>
      <c r="O15" s="4"/>
      <c r="P15" s="4"/>
      <c r="Q15" s="5" t="s">
        <v>39</v>
      </c>
    </row>
    <row r="16" spans="1:17" x14ac:dyDescent="0.25">
      <c r="A16" s="1" t="s">
        <v>14</v>
      </c>
      <c r="B16" s="1">
        <v>25</v>
      </c>
      <c r="C16" s="1">
        <v>92</v>
      </c>
      <c r="D16" s="1">
        <v>1.78</v>
      </c>
      <c r="E16" s="1">
        <v>300</v>
      </c>
      <c r="F16" s="1" t="s">
        <v>24</v>
      </c>
      <c r="G16" s="1" t="s">
        <v>11</v>
      </c>
      <c r="H16" s="1" t="s">
        <v>12</v>
      </c>
      <c r="I16" s="1" t="s">
        <v>20</v>
      </c>
      <c r="L16" s="6" t="s">
        <v>45</v>
      </c>
      <c r="M16" s="7"/>
      <c r="N16" s="7"/>
      <c r="O16" s="7"/>
      <c r="P16" s="7"/>
      <c r="Q16" s="8">
        <f>Q9/Q2</f>
        <v>192.4375</v>
      </c>
    </row>
    <row r="17" spans="1:17" x14ac:dyDescent="0.25">
      <c r="A17" s="1" t="s">
        <v>14</v>
      </c>
      <c r="B17" s="1">
        <v>20</v>
      </c>
      <c r="C17" s="1">
        <v>62</v>
      </c>
      <c r="D17" s="1">
        <v>1.62</v>
      </c>
      <c r="E17" s="1">
        <v>257</v>
      </c>
      <c r="F17" s="1" t="s">
        <v>10</v>
      </c>
      <c r="G17" s="1" t="s">
        <v>11</v>
      </c>
      <c r="H17" s="1" t="s">
        <v>12</v>
      </c>
      <c r="I17" s="1" t="s">
        <v>13</v>
      </c>
      <c r="L17" s="6" t="s">
        <v>46</v>
      </c>
      <c r="M17" s="7"/>
      <c r="N17" s="7"/>
      <c r="O17" s="7"/>
      <c r="P17" s="7"/>
      <c r="Q17" s="9">
        <f>Q10/Q3</f>
        <v>1.6783333333333335</v>
      </c>
    </row>
    <row r="18" spans="1:17" x14ac:dyDescent="0.25">
      <c r="A18" s="1" t="s">
        <v>9</v>
      </c>
      <c r="B18" s="1">
        <v>58</v>
      </c>
      <c r="C18" s="1">
        <v>78</v>
      </c>
      <c r="D18" s="1">
        <v>1.65</v>
      </c>
      <c r="E18" s="1">
        <v>300</v>
      </c>
      <c r="F18" s="1" t="s">
        <v>10</v>
      </c>
      <c r="G18" s="1" t="s">
        <v>11</v>
      </c>
      <c r="H18" s="1" t="s">
        <v>12</v>
      </c>
      <c r="I18" s="1" t="s">
        <v>17</v>
      </c>
      <c r="L18" s="6" t="s">
        <v>47</v>
      </c>
      <c r="M18" s="7"/>
      <c r="N18" s="7"/>
      <c r="O18" s="7"/>
      <c r="P18" s="7"/>
      <c r="Q18" s="9">
        <f>Q11/Q4</f>
        <v>21.333333333333332</v>
      </c>
    </row>
    <row r="19" spans="1:17" x14ac:dyDescent="0.25">
      <c r="A19" s="1" t="s">
        <v>14</v>
      </c>
      <c r="B19" s="1">
        <v>24</v>
      </c>
      <c r="C19" s="1">
        <v>68</v>
      </c>
      <c r="D19" s="1">
        <v>1.72</v>
      </c>
      <c r="E19" s="1">
        <v>190</v>
      </c>
      <c r="F19" s="1" t="s">
        <v>10</v>
      </c>
      <c r="G19" s="1" t="s">
        <v>11</v>
      </c>
      <c r="H19" s="1" t="s">
        <v>16</v>
      </c>
      <c r="I19" s="1" t="s">
        <v>20</v>
      </c>
      <c r="L19" s="6" t="s">
        <v>48</v>
      </c>
      <c r="M19" s="7"/>
      <c r="N19" s="7"/>
      <c r="O19" s="7"/>
      <c r="P19" s="7"/>
      <c r="Q19" s="8">
        <f>Q12/Q5</f>
        <v>71.5</v>
      </c>
    </row>
    <row r="20" spans="1:17" x14ac:dyDescent="0.25">
      <c r="A20" s="1" t="s">
        <v>9</v>
      </c>
      <c r="B20" s="1">
        <v>21</v>
      </c>
      <c r="C20" s="1">
        <v>45</v>
      </c>
      <c r="D20" s="1">
        <v>1.57</v>
      </c>
      <c r="E20" s="1">
        <v>160</v>
      </c>
      <c r="F20" s="1" t="s">
        <v>10</v>
      </c>
      <c r="G20" s="1" t="s">
        <v>11</v>
      </c>
      <c r="H20" s="1" t="s">
        <v>12</v>
      </c>
      <c r="I20" s="1" t="s">
        <v>13</v>
      </c>
    </row>
    <row r="21" spans="1:17" x14ac:dyDescent="0.25">
      <c r="A21" s="1" t="s">
        <v>14</v>
      </c>
      <c r="B21" s="1">
        <v>40</v>
      </c>
      <c r="C21" s="1">
        <v>70</v>
      </c>
      <c r="D21" s="1">
        <v>1.7</v>
      </c>
      <c r="E21" s="1">
        <v>130</v>
      </c>
      <c r="F21" s="1" t="s">
        <v>10</v>
      </c>
      <c r="G21" s="1" t="s">
        <v>11</v>
      </c>
      <c r="H21" s="1" t="s">
        <v>12</v>
      </c>
      <c r="I21" s="1" t="s">
        <v>17</v>
      </c>
    </row>
    <row r="22" spans="1:17" x14ac:dyDescent="0.25">
      <c r="A22" s="1" t="s">
        <v>9</v>
      </c>
      <c r="B22" s="1">
        <v>21</v>
      </c>
      <c r="C22" s="1">
        <v>45</v>
      </c>
      <c r="D22" s="1">
        <v>1.56</v>
      </c>
      <c r="E22" s="1">
        <v>300</v>
      </c>
      <c r="F22" s="1" t="s">
        <v>10</v>
      </c>
      <c r="G22" s="1" t="s">
        <v>11</v>
      </c>
      <c r="H22" s="1" t="s">
        <v>12</v>
      </c>
      <c r="I22" s="1" t="s">
        <v>20</v>
      </c>
    </row>
    <row r="23" spans="1:17" x14ac:dyDescent="0.25">
      <c r="A23" s="1" t="s">
        <v>14</v>
      </c>
      <c r="B23" s="1">
        <v>51</v>
      </c>
      <c r="C23" s="1">
        <v>56</v>
      </c>
      <c r="D23" s="1">
        <v>1.53</v>
      </c>
      <c r="E23" s="1">
        <v>380</v>
      </c>
      <c r="F23" s="1" t="s">
        <v>10</v>
      </c>
      <c r="G23" s="1" t="s">
        <v>11</v>
      </c>
      <c r="H23" s="1" t="s">
        <v>16</v>
      </c>
      <c r="I23" s="1" t="s">
        <v>20</v>
      </c>
    </row>
    <row r="24" spans="1:17" x14ac:dyDescent="0.25">
      <c r="A24" s="1" t="s">
        <v>14</v>
      </c>
      <c r="B24" s="1">
        <v>22</v>
      </c>
      <c r="C24" s="1">
        <v>90</v>
      </c>
      <c r="D24" s="1">
        <v>1.9</v>
      </c>
      <c r="E24" s="1">
        <v>65</v>
      </c>
      <c r="F24" s="1" t="s">
        <v>10</v>
      </c>
      <c r="G24" s="1" t="s">
        <v>11</v>
      </c>
      <c r="H24" s="1" t="s">
        <v>12</v>
      </c>
      <c r="I24" s="1" t="s">
        <v>13</v>
      </c>
    </row>
    <row r="25" spans="1:17" x14ac:dyDescent="0.25">
      <c r="A25" s="1" t="s">
        <v>14</v>
      </c>
      <c r="B25" s="1">
        <v>68</v>
      </c>
      <c r="C25" s="1">
        <v>75</v>
      </c>
      <c r="D25" s="1">
        <v>1.75</v>
      </c>
      <c r="E25" s="1">
        <v>86</v>
      </c>
      <c r="F25" s="1" t="s">
        <v>26</v>
      </c>
      <c r="G25" s="1" t="s">
        <v>11</v>
      </c>
      <c r="H25" s="1" t="s">
        <v>12</v>
      </c>
      <c r="I25" s="1" t="s">
        <v>13</v>
      </c>
    </row>
    <row r="26" spans="1:17" x14ac:dyDescent="0.25">
      <c r="A26" s="1" t="s">
        <v>9</v>
      </c>
      <c r="B26" s="1">
        <v>23</v>
      </c>
      <c r="C26" s="1">
        <v>75</v>
      </c>
      <c r="D26" s="1">
        <v>1.53</v>
      </c>
      <c r="E26" s="1">
        <v>90</v>
      </c>
      <c r="F26" s="1" t="s">
        <v>27</v>
      </c>
      <c r="G26" s="1" t="s">
        <v>22</v>
      </c>
      <c r="H26" s="1" t="s">
        <v>12</v>
      </c>
      <c r="I26" s="1" t="s">
        <v>20</v>
      </c>
    </row>
    <row r="27" spans="1:17" x14ac:dyDescent="0.25">
      <c r="A27" s="1" t="s">
        <v>14</v>
      </c>
      <c r="B27" s="1">
        <v>51</v>
      </c>
      <c r="C27" s="1">
        <v>80</v>
      </c>
      <c r="D27" s="1">
        <v>1.73</v>
      </c>
      <c r="E27" s="1">
        <v>300</v>
      </c>
      <c r="F27" s="1" t="s">
        <v>28</v>
      </c>
      <c r="G27" s="1" t="s">
        <v>22</v>
      </c>
      <c r="H27" s="1" t="s">
        <v>16</v>
      </c>
      <c r="I27" s="1" t="s">
        <v>13</v>
      </c>
    </row>
    <row r="28" spans="1:17" x14ac:dyDescent="0.25">
      <c r="A28" s="1" t="s">
        <v>9</v>
      </c>
      <c r="B28" s="1">
        <v>22</v>
      </c>
      <c r="C28" s="1">
        <v>89</v>
      </c>
      <c r="D28" s="1">
        <v>1.89</v>
      </c>
      <c r="E28" s="1">
        <v>190</v>
      </c>
      <c r="F28" s="1" t="s">
        <v>29</v>
      </c>
      <c r="G28" s="1" t="s">
        <v>22</v>
      </c>
      <c r="H28" s="1" t="s">
        <v>12</v>
      </c>
      <c r="I28" s="1" t="s">
        <v>17</v>
      </c>
    </row>
    <row r="29" spans="1:17" x14ac:dyDescent="0.25">
      <c r="A29" s="1" t="s">
        <v>14</v>
      </c>
      <c r="B29" s="1">
        <v>21</v>
      </c>
      <c r="C29" s="1">
        <v>75</v>
      </c>
      <c r="D29" s="1">
        <v>1.72</v>
      </c>
      <c r="E29" s="1">
        <v>340</v>
      </c>
      <c r="F29" s="1" t="s">
        <v>10</v>
      </c>
      <c r="G29" s="1" t="s">
        <v>11</v>
      </c>
      <c r="H29" s="1" t="s">
        <v>16</v>
      </c>
      <c r="I29" s="1" t="s">
        <v>20</v>
      </c>
    </row>
    <row r="30" spans="1:17" x14ac:dyDescent="0.25">
      <c r="A30" s="1" t="s">
        <v>14</v>
      </c>
      <c r="B30" s="1">
        <v>52</v>
      </c>
      <c r="C30" s="1">
        <v>90</v>
      </c>
      <c r="D30" s="1">
        <v>1.82</v>
      </c>
      <c r="E30" s="1">
        <v>150</v>
      </c>
      <c r="F30" s="1" t="s">
        <v>23</v>
      </c>
      <c r="G30" s="1" t="s">
        <v>11</v>
      </c>
      <c r="H30" s="1" t="s">
        <v>12</v>
      </c>
      <c r="I30" s="1" t="s">
        <v>20</v>
      </c>
    </row>
    <row r="31" spans="1:17" x14ac:dyDescent="0.25">
      <c r="A31" s="1" t="s">
        <v>14</v>
      </c>
      <c r="B31" s="1">
        <v>21</v>
      </c>
      <c r="C31" s="1">
        <v>60</v>
      </c>
      <c r="D31" s="1">
        <v>1.63</v>
      </c>
      <c r="E31" s="1">
        <v>200</v>
      </c>
      <c r="F31" s="1" t="s">
        <v>23</v>
      </c>
      <c r="G31" s="1" t="s">
        <v>11</v>
      </c>
      <c r="H31" s="1" t="s">
        <v>12</v>
      </c>
      <c r="I31" s="1" t="s">
        <v>20</v>
      </c>
    </row>
    <row r="32" spans="1:17" x14ac:dyDescent="0.25">
      <c r="A32" s="1" t="s">
        <v>9</v>
      </c>
      <c r="B32" s="1">
        <v>45</v>
      </c>
      <c r="C32" s="1">
        <v>60</v>
      </c>
      <c r="D32" s="1">
        <v>1.6</v>
      </c>
      <c r="E32" s="1">
        <v>190</v>
      </c>
      <c r="F32" s="1" t="s">
        <v>30</v>
      </c>
      <c r="G32" s="1" t="s">
        <v>11</v>
      </c>
      <c r="H32" s="1" t="s">
        <v>12</v>
      </c>
      <c r="I32" s="1" t="s">
        <v>13</v>
      </c>
    </row>
    <row r="33" spans="1:9" x14ac:dyDescent="0.25">
      <c r="A33" s="1" t="s">
        <v>14</v>
      </c>
      <c r="B33" s="1">
        <v>18</v>
      </c>
      <c r="C33" s="1">
        <v>70</v>
      </c>
      <c r="D33" s="1">
        <v>1.72</v>
      </c>
      <c r="E33" s="1">
        <v>160</v>
      </c>
      <c r="F33" s="1" t="s">
        <v>23</v>
      </c>
      <c r="G33" s="1" t="s">
        <v>11</v>
      </c>
      <c r="H33" s="1" t="s">
        <v>16</v>
      </c>
      <c r="I33" s="1" t="s">
        <v>17</v>
      </c>
    </row>
    <row r="34" spans="1:9" x14ac:dyDescent="0.25">
      <c r="A34" s="1" t="s">
        <v>14</v>
      </c>
      <c r="B34" s="1">
        <v>22</v>
      </c>
      <c r="C34" s="1">
        <v>58</v>
      </c>
      <c r="D34" s="1">
        <v>1.66</v>
      </c>
      <c r="E34" s="1">
        <v>130</v>
      </c>
      <c r="F34" s="1" t="s">
        <v>10</v>
      </c>
      <c r="G34" s="1" t="s">
        <v>11</v>
      </c>
      <c r="H34" s="1" t="s">
        <v>12</v>
      </c>
      <c r="I34" s="1" t="s">
        <v>13</v>
      </c>
    </row>
    <row r="35" spans="1:9" x14ac:dyDescent="0.25">
      <c r="A35" s="1" t="s">
        <v>14</v>
      </c>
      <c r="B35" s="1">
        <v>21</v>
      </c>
      <c r="C35" s="1">
        <v>63</v>
      </c>
      <c r="D35" s="1">
        <v>1.58</v>
      </c>
      <c r="E35" s="1">
        <v>350</v>
      </c>
      <c r="F35" s="1" t="s">
        <v>10</v>
      </c>
      <c r="G35" s="1" t="s">
        <v>11</v>
      </c>
      <c r="H35" s="1" t="s">
        <v>16</v>
      </c>
      <c r="I35" s="1" t="s">
        <v>13</v>
      </c>
    </row>
    <row r="36" spans="1:9" x14ac:dyDescent="0.25">
      <c r="A36" s="1" t="s">
        <v>9</v>
      </c>
      <c r="B36" s="1">
        <v>59</v>
      </c>
      <c r="C36" s="1">
        <v>76</v>
      </c>
      <c r="D36" s="1">
        <v>1.55</v>
      </c>
      <c r="E36" s="1">
        <v>50</v>
      </c>
      <c r="F36" s="1" t="s">
        <v>10</v>
      </c>
      <c r="G36" s="1" t="s">
        <v>11</v>
      </c>
      <c r="H36" s="1" t="s">
        <v>12</v>
      </c>
      <c r="I36" s="1" t="s">
        <v>17</v>
      </c>
    </row>
    <row r="37" spans="1:9" x14ac:dyDescent="0.25">
      <c r="A37" s="1" t="s">
        <v>14</v>
      </c>
      <c r="B37" s="1">
        <v>19</v>
      </c>
      <c r="C37" s="1">
        <v>70</v>
      </c>
      <c r="D37" s="1">
        <v>1.7</v>
      </c>
      <c r="E37" s="1">
        <v>65</v>
      </c>
      <c r="F37" s="1" t="s">
        <v>31</v>
      </c>
      <c r="G37" s="1" t="s">
        <v>11</v>
      </c>
      <c r="H37" s="1" t="s">
        <v>12</v>
      </c>
      <c r="I37" s="1" t="s">
        <v>20</v>
      </c>
    </row>
    <row r="38" spans="1:9" x14ac:dyDescent="0.25">
      <c r="A38" s="1" t="s">
        <v>14</v>
      </c>
      <c r="B38" s="1">
        <v>22</v>
      </c>
      <c r="C38" s="1">
        <v>51</v>
      </c>
      <c r="D38" s="1">
        <v>1.55</v>
      </c>
      <c r="E38" s="1">
        <v>86</v>
      </c>
      <c r="F38" s="1" t="s">
        <v>10</v>
      </c>
      <c r="G38" s="1" t="s">
        <v>11</v>
      </c>
      <c r="H38" s="1" t="s">
        <v>12</v>
      </c>
      <c r="I38" s="1" t="s">
        <v>13</v>
      </c>
    </row>
    <row r="39" spans="1:9" x14ac:dyDescent="0.25">
      <c r="A39" s="1" t="s">
        <v>14</v>
      </c>
      <c r="B39" s="1">
        <v>20</v>
      </c>
      <c r="C39" s="1">
        <v>77</v>
      </c>
      <c r="D39" s="1">
        <v>1.64</v>
      </c>
      <c r="E39" s="1">
        <v>400</v>
      </c>
      <c r="F39" s="1" t="s">
        <v>10</v>
      </c>
      <c r="G39" s="1" t="s">
        <v>11</v>
      </c>
      <c r="H39" s="1" t="s">
        <v>16</v>
      </c>
      <c r="I39" s="1" t="s">
        <v>13</v>
      </c>
    </row>
    <row r="40" spans="1:9" x14ac:dyDescent="0.25">
      <c r="A40" s="1" t="s">
        <v>9</v>
      </c>
      <c r="B40" s="1">
        <v>20</v>
      </c>
      <c r="C40" s="1">
        <v>67</v>
      </c>
      <c r="D40" s="1">
        <v>1.74</v>
      </c>
      <c r="E40" s="1">
        <v>100</v>
      </c>
      <c r="F40" s="1" t="s">
        <v>10</v>
      </c>
      <c r="G40" s="1" t="s">
        <v>11</v>
      </c>
      <c r="H40" s="1" t="s">
        <v>12</v>
      </c>
      <c r="I40" s="1" t="s">
        <v>17</v>
      </c>
    </row>
    <row r="41" spans="1:9" x14ac:dyDescent="0.25">
      <c r="A41" s="1" t="s">
        <v>14</v>
      </c>
      <c r="B41" s="1">
        <v>21</v>
      </c>
      <c r="C41" s="1">
        <v>58</v>
      </c>
      <c r="D41" s="1">
        <v>1.63</v>
      </c>
      <c r="E41" s="1">
        <v>190</v>
      </c>
      <c r="F41" s="1" t="s">
        <v>32</v>
      </c>
      <c r="G41" s="1" t="s">
        <v>11</v>
      </c>
      <c r="H41" s="1" t="s">
        <v>16</v>
      </c>
      <c r="I41" s="1" t="s">
        <v>20</v>
      </c>
    </row>
    <row r="42" spans="1:9" x14ac:dyDescent="0.25">
      <c r="A42" s="1" t="s">
        <v>14</v>
      </c>
      <c r="B42" s="1">
        <v>26</v>
      </c>
      <c r="C42" s="1">
        <v>93</v>
      </c>
      <c r="D42" s="1">
        <v>1.83</v>
      </c>
      <c r="E42" s="1">
        <v>350</v>
      </c>
      <c r="F42" s="1" t="s">
        <v>32</v>
      </c>
      <c r="G42" s="1" t="s">
        <v>11</v>
      </c>
      <c r="H42" s="1" t="s">
        <v>12</v>
      </c>
      <c r="I42" s="1" t="s">
        <v>20</v>
      </c>
    </row>
    <row r="43" spans="1:9" x14ac:dyDescent="0.25">
      <c r="A43" s="1" t="s">
        <v>14</v>
      </c>
      <c r="B43" s="1">
        <v>26</v>
      </c>
      <c r="C43" s="1">
        <v>80</v>
      </c>
      <c r="D43" s="1">
        <v>1.73</v>
      </c>
      <c r="E43" s="1">
        <v>280</v>
      </c>
      <c r="F43" s="1" t="s">
        <v>23</v>
      </c>
      <c r="G43" s="1" t="s">
        <v>11</v>
      </c>
      <c r="H43" s="1" t="s">
        <v>16</v>
      </c>
      <c r="I43" s="1" t="s">
        <v>20</v>
      </c>
    </row>
    <row r="44" spans="1:9" x14ac:dyDescent="0.25">
      <c r="A44" s="1" t="s">
        <v>9</v>
      </c>
      <c r="B44" s="1">
        <v>19</v>
      </c>
      <c r="C44" s="1">
        <v>81</v>
      </c>
      <c r="D44" s="1">
        <v>1.82</v>
      </c>
      <c r="E44" s="1">
        <v>110</v>
      </c>
      <c r="F44" s="1" t="s">
        <v>33</v>
      </c>
      <c r="G44" s="1" t="s">
        <v>11</v>
      </c>
      <c r="H44" s="1" t="s">
        <v>12</v>
      </c>
      <c r="I44" s="1" t="s">
        <v>13</v>
      </c>
    </row>
    <row r="45" spans="1:9" x14ac:dyDescent="0.25">
      <c r="A45" s="1" t="s">
        <v>14</v>
      </c>
      <c r="B45" s="1">
        <v>25</v>
      </c>
      <c r="C45" s="1">
        <v>90</v>
      </c>
      <c r="D45" s="1">
        <v>1.81</v>
      </c>
      <c r="E45" s="1">
        <v>50</v>
      </c>
      <c r="F45" s="1" t="s">
        <v>34</v>
      </c>
      <c r="G45" s="1" t="s">
        <v>11</v>
      </c>
      <c r="H45" s="1" t="s">
        <v>12</v>
      </c>
      <c r="I45" s="1" t="s">
        <v>13</v>
      </c>
    </row>
    <row r="46" spans="1:9" x14ac:dyDescent="0.25">
      <c r="A46" s="1" t="s">
        <v>14</v>
      </c>
      <c r="B46" s="1">
        <v>22</v>
      </c>
      <c r="C46" s="1">
        <v>71</v>
      </c>
      <c r="D46" s="1">
        <v>1.61</v>
      </c>
      <c r="E46" s="1">
        <v>65</v>
      </c>
      <c r="F46" s="1" t="s">
        <v>10</v>
      </c>
      <c r="G46" s="1" t="s">
        <v>11</v>
      </c>
      <c r="H46" s="1" t="s">
        <v>12</v>
      </c>
      <c r="I46" s="1" t="s">
        <v>20</v>
      </c>
    </row>
    <row r="47" spans="1:9" x14ac:dyDescent="0.25">
      <c r="A47" s="1" t="s">
        <v>14</v>
      </c>
      <c r="B47" s="1">
        <v>50</v>
      </c>
      <c r="C47" s="1">
        <v>80</v>
      </c>
      <c r="D47" s="1">
        <v>1.7</v>
      </c>
      <c r="E47" s="1">
        <v>86</v>
      </c>
      <c r="F47" s="1" t="s">
        <v>10</v>
      </c>
      <c r="G47" s="1" t="s">
        <v>11</v>
      </c>
      <c r="H47" s="1" t="s">
        <v>16</v>
      </c>
      <c r="I47" s="1" t="s">
        <v>13</v>
      </c>
    </row>
    <row r="48" spans="1:9" x14ac:dyDescent="0.25">
      <c r="A48" s="1" t="s">
        <v>9</v>
      </c>
      <c r="B48" s="1">
        <v>22</v>
      </c>
      <c r="C48" s="1">
        <v>52</v>
      </c>
      <c r="D48" s="1">
        <v>1.58</v>
      </c>
      <c r="E48" s="1">
        <v>90</v>
      </c>
      <c r="F48" s="1" t="s">
        <v>10</v>
      </c>
      <c r="G48" s="1" t="s">
        <v>11</v>
      </c>
      <c r="H48" s="1" t="s">
        <v>12</v>
      </c>
      <c r="I48" s="1" t="s">
        <v>17</v>
      </c>
    </row>
    <row r="49" spans="1:9" x14ac:dyDescent="0.25">
      <c r="A49" s="1" t="s">
        <v>14</v>
      </c>
      <c r="B49" s="1">
        <v>47</v>
      </c>
      <c r="C49" s="1">
        <v>70</v>
      </c>
      <c r="D49" s="1">
        <v>1.71</v>
      </c>
      <c r="E49" s="1">
        <v>320</v>
      </c>
      <c r="F49" s="1" t="s">
        <v>10</v>
      </c>
      <c r="G49" s="1" t="s">
        <v>11</v>
      </c>
      <c r="H49" s="1" t="s">
        <v>16</v>
      </c>
      <c r="I49" s="1" t="s">
        <v>20</v>
      </c>
    </row>
    <row r="50" spans="1:9" x14ac:dyDescent="0.25">
      <c r="A50" s="1" t="s">
        <v>14</v>
      </c>
      <c r="B50" s="1">
        <v>45</v>
      </c>
      <c r="C50" s="1">
        <v>56</v>
      </c>
      <c r="D50" s="1">
        <v>1.55</v>
      </c>
      <c r="E50" s="1">
        <v>190</v>
      </c>
      <c r="F50" s="1" t="s">
        <v>10</v>
      </c>
      <c r="G50" s="1" t="s">
        <v>11</v>
      </c>
      <c r="H50" s="1" t="s">
        <v>12</v>
      </c>
      <c r="I50" s="1" t="s">
        <v>20</v>
      </c>
    </row>
    <row r="51" spans="1:9" x14ac:dyDescent="0.25">
      <c r="A51" s="1" t="s">
        <v>14</v>
      </c>
      <c r="B51" s="1">
        <v>21</v>
      </c>
      <c r="C51" s="1">
        <v>81</v>
      </c>
      <c r="D51" s="1">
        <v>1.69</v>
      </c>
      <c r="E51" s="1">
        <v>150</v>
      </c>
      <c r="F51" s="1" t="s">
        <v>10</v>
      </c>
      <c r="G51" s="1" t="s">
        <v>11</v>
      </c>
      <c r="H51" s="1" t="s">
        <v>12</v>
      </c>
      <c r="I51" s="1" t="s">
        <v>13</v>
      </c>
    </row>
    <row r="52" spans="1:9" x14ac:dyDescent="0.25">
      <c r="A52" s="1" t="s">
        <v>14</v>
      </c>
      <c r="B52" s="1">
        <v>62</v>
      </c>
      <c r="C52" s="1">
        <v>68</v>
      </c>
      <c r="D52" s="1">
        <v>1.65</v>
      </c>
      <c r="E52" s="1">
        <v>140</v>
      </c>
      <c r="F52" s="1" t="s">
        <v>10</v>
      </c>
      <c r="G52" s="1" t="s">
        <v>11</v>
      </c>
      <c r="H52" s="1" t="s">
        <v>12</v>
      </c>
      <c r="I52" s="1" t="s">
        <v>17</v>
      </c>
    </row>
    <row r="53" spans="1:9" x14ac:dyDescent="0.25">
      <c r="A53" s="1" t="s">
        <v>14</v>
      </c>
      <c r="B53" s="1">
        <v>26</v>
      </c>
      <c r="C53" s="1">
        <v>78</v>
      </c>
      <c r="D53" s="1">
        <v>1.73</v>
      </c>
      <c r="E53" s="1">
        <v>198</v>
      </c>
      <c r="F53" s="1" t="s">
        <v>10</v>
      </c>
      <c r="G53" s="1" t="s">
        <v>11</v>
      </c>
      <c r="H53" s="1" t="s">
        <v>16</v>
      </c>
      <c r="I53" s="1" t="s">
        <v>20</v>
      </c>
    </row>
  </sheetData>
  <mergeCells count="15">
    <mergeCell ref="L17:P17"/>
    <mergeCell ref="L18:P18"/>
    <mergeCell ref="L19:P19"/>
    <mergeCell ref="L9:P9"/>
    <mergeCell ref="L10:P10"/>
    <mergeCell ref="L11:P11"/>
    <mergeCell ref="L12:P12"/>
    <mergeCell ref="L15:P15"/>
    <mergeCell ref="L16:P16"/>
    <mergeCell ref="L1:P1"/>
    <mergeCell ref="L2:P2"/>
    <mergeCell ref="L3:P3"/>
    <mergeCell ref="L4:P4"/>
    <mergeCell ref="L5:P5"/>
    <mergeCell ref="L8:P8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Pereira Chagas Corrêa</dc:creator>
  <cp:lastModifiedBy>Henrique Pereira Chagas Corrêa</cp:lastModifiedBy>
  <dcterms:created xsi:type="dcterms:W3CDTF">2023-12-26T11:40:14Z</dcterms:created>
  <dcterms:modified xsi:type="dcterms:W3CDTF">2023-12-26T16:46:09Z</dcterms:modified>
</cp:coreProperties>
</file>