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db67c465016d1ff/Desktop/inchallajemarche/"/>
    </mc:Choice>
  </mc:AlternateContent>
  <xr:revisionPtr revIDLastSave="1" documentId="13_ncr:1_{168AD6CC-A6F7-439F-BEE4-DB4FE3DA2D58}" xr6:coauthVersionLast="47" xr6:coauthVersionMax="47" xr10:uidLastSave="{AC6E3750-FA50-4511-BE26-A09FD3A1E11D}"/>
  <bookViews>
    <workbookView minimized="1" xWindow="1464" yWindow="1464" windowWidth="17280" windowHeight="9960" xr2:uid="{00000000-000D-0000-FFFF-FFFF00000000}"/>
    <workbookView xWindow="-108" yWindow="-108" windowWidth="23256" windowHeight="13896" firstSheet="1" activeTab="2" xr2:uid="{094AA583-072F-4944-B103-8737351E26F8}"/>
  </bookViews>
  <sheets>
    <sheet name="General properites" sheetId="1" r:id="rId1"/>
    <sheet name="Sheet2" sheetId="2" r:id="rId2"/>
    <sheet name="Sheet3" sheetId="3" r:id="rId3"/>
    <sheet name="Sheet1" sheetId="4" r:id="rId4"/>
  </sheets>
  <definedNames>
    <definedName name="_xlnm._FilterDatabase" localSheetId="0" hidden="1">'General properites'!$A$1:$AB$73</definedName>
    <definedName name="_xlnm._FilterDatabase" localSheetId="1" hidden="1">Sheet2!$A$1:$E$68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G12" i="3"/>
  <c r="G13" i="3"/>
  <c r="N3" i="3"/>
  <c r="E3" i="3" s="1"/>
  <c r="G3" i="3" s="1"/>
  <c r="N8" i="3"/>
  <c r="E8" i="3" s="1"/>
  <c r="L2" i="3"/>
  <c r="J2" i="3"/>
  <c r="L7" i="3"/>
  <c r="J7" i="3"/>
  <c r="E2" i="3" l="1"/>
  <c r="G2" i="3" s="1"/>
  <c r="E45" i="2"/>
  <c r="D45" i="2" s="1"/>
  <c r="E2" i="2"/>
  <c r="D2" i="2" s="1"/>
  <c r="E28" i="2"/>
  <c r="D28" i="2" s="1"/>
  <c r="E53" i="2"/>
  <c r="D53" i="2" s="1"/>
  <c r="E7" i="3"/>
  <c r="G7" i="3" s="1"/>
  <c r="E10" i="2"/>
  <c r="D10" i="2" s="1"/>
  <c r="E3" i="2"/>
  <c r="D3" i="2" s="1"/>
  <c r="E29" i="2"/>
  <c r="D29" i="2" s="1"/>
  <c r="E54" i="2"/>
  <c r="D54" i="2" s="1"/>
  <c r="E8" i="2"/>
  <c r="D8" i="2" s="1"/>
  <c r="E27" i="2"/>
  <c r="D27" i="2" s="1"/>
  <c r="E52" i="2"/>
  <c r="D52" i="2" s="1"/>
  <c r="E66" i="2"/>
  <c r="D66" i="2" s="1"/>
  <c r="E14" i="2"/>
  <c r="D14" i="2" s="1"/>
  <c r="E4" i="2"/>
  <c r="D4" i="2" s="1"/>
  <c r="E31" i="2"/>
  <c r="D31" i="2" s="1"/>
  <c r="E55" i="2"/>
  <c r="D55" i="2" s="1"/>
  <c r="E9" i="2"/>
  <c r="D9" i="2" s="1"/>
  <c r="E5" i="2"/>
  <c r="D5" i="2" s="1"/>
  <c r="E43" i="2"/>
  <c r="D43" i="2" s="1"/>
  <c r="E56" i="2"/>
  <c r="D56" i="2" s="1"/>
  <c r="E11" i="2"/>
  <c r="D11" i="2" s="1"/>
  <c r="E15" i="2"/>
  <c r="D15" i="2" s="1"/>
  <c r="E57" i="2"/>
  <c r="D57" i="2" s="1"/>
  <c r="E12" i="2"/>
  <c r="D12" i="2" s="1"/>
  <c r="E25" i="2"/>
  <c r="D25" i="2" s="1"/>
  <c r="E47" i="2"/>
  <c r="D47" i="2" s="1"/>
  <c r="E58" i="2"/>
  <c r="D58" i="2" s="1"/>
  <c r="E13" i="2"/>
  <c r="D13" i="2" s="1"/>
  <c r="E26" i="2"/>
  <c r="D26" i="2" s="1"/>
  <c r="E51" i="2"/>
  <c r="D51" i="2" s="1"/>
  <c r="E65" i="2"/>
  <c r="D65" i="2" s="1"/>
  <c r="G8" i="3"/>
</calcChain>
</file>

<file path=xl/sharedStrings.xml><?xml version="1.0" encoding="utf-8"?>
<sst xmlns="http://schemas.openxmlformats.org/spreadsheetml/2006/main" count="790" uniqueCount="211">
  <si>
    <t>1 kW Fiber laser machine</t>
  </si>
  <si>
    <t>4 kW Fiber laser machine</t>
  </si>
  <si>
    <t>20 kW Fiber laser machine</t>
  </si>
  <si>
    <t>laser machining, metal, with CO2-laser, 4000W power</t>
  </si>
  <si>
    <t>Powder coating, gun</t>
  </si>
  <si>
    <t>Powder coating electrostatic system</t>
  </si>
  <si>
    <t>Milling</t>
  </si>
  <si>
    <t>Lathe</t>
  </si>
  <si>
    <t>LAHW (Laser hybrid welding)</t>
  </si>
  <si>
    <t>Manual Metal Arc welding, stick welding, MMAW</t>
  </si>
  <si>
    <t>Laser welding with filler metal, steel industry</t>
  </si>
  <si>
    <t>Automatic Welding GMAW, Automatic MIG</t>
  </si>
  <si>
    <t>Manual Welding GMAW, MIG</t>
  </si>
  <si>
    <t>Wire bending machine</t>
  </si>
  <si>
    <t>Bending machine</t>
  </si>
  <si>
    <t>Press brake</t>
  </si>
  <si>
    <t>Tube bending</t>
  </si>
  <si>
    <t>Manual work</t>
  </si>
  <si>
    <t>Polishing</t>
  </si>
  <si>
    <t>Deburring</t>
  </si>
  <si>
    <t>Grinding</t>
  </si>
  <si>
    <t>CNC grinding</t>
  </si>
  <si>
    <t>Mechanical wire cutting</t>
  </si>
  <si>
    <t>Hot Dip Galvanizing</t>
  </si>
  <si>
    <t>Electroplating</t>
  </si>
  <si>
    <t>Electrogalvinizing</t>
  </si>
  <si>
    <t>Degreasing, metal part in alkaline bath</t>
  </si>
  <si>
    <t>Manual degreasing with solvent</t>
  </si>
  <si>
    <t>Aqueous cleaning, sparay washing system</t>
  </si>
  <si>
    <t>Refrigeration system</t>
  </si>
  <si>
    <t>Manual riveting machine</t>
  </si>
  <si>
    <t>Heat treatment</t>
  </si>
  <si>
    <t>Liquid blasting</t>
  </si>
  <si>
    <t>Shot blasting</t>
  </si>
  <si>
    <t>Water jet cutting</t>
  </si>
  <si>
    <t>Winding machine</t>
  </si>
  <si>
    <t>Bar feeder</t>
  </si>
  <si>
    <t>Spring coiling</t>
  </si>
  <si>
    <t>Metal bendsaw</t>
  </si>
  <si>
    <t>Brazing machine</t>
  </si>
  <si>
    <t>Sheet cold rolling</t>
  </si>
  <si>
    <t>Laser remote welding, steel industry</t>
  </si>
  <si>
    <t>laser machining, metal, with YAG-laser, 600W power</t>
  </si>
  <si>
    <t>laser machining, metal, with YAG-laser, 200W power</t>
  </si>
  <si>
    <t>laser machining, metal, with YAG-laser, 50W power</t>
  </si>
  <si>
    <t>Engraving laser, metal industry</t>
  </si>
  <si>
    <t>GLC Gas-assisted Laser Cutting</t>
  </si>
  <si>
    <t>Wire Electrical Discharge Machine</t>
  </si>
  <si>
    <t>Micro Electrical Discharge Machine</t>
  </si>
  <si>
    <t>Electrical Discharge Machine</t>
  </si>
  <si>
    <t>Hot plate plastic welding</t>
  </si>
  <si>
    <t>Ultra sound welding</t>
  </si>
  <si>
    <t>Induction Hardening, metal</t>
  </si>
  <si>
    <t>Case hardening</t>
  </si>
  <si>
    <t>Plastic extrusion</t>
  </si>
  <si>
    <t>Manual grinding</t>
  </si>
  <si>
    <t>Power tool</t>
  </si>
  <si>
    <t>Injection molding average</t>
  </si>
  <si>
    <t>deep drawing, steel</t>
  </si>
  <si>
    <t>Type</t>
  </si>
  <si>
    <t>Shapes</t>
  </si>
  <si>
    <t>Section thickness min</t>
  </si>
  <si>
    <t>Roughness min</t>
  </si>
  <si>
    <t>Roughness max</t>
  </si>
  <si>
    <t>Mass min</t>
  </si>
  <si>
    <t>Mass max</t>
  </si>
  <si>
    <t>Tolerance min</t>
  </si>
  <si>
    <t>Tolerance max</t>
  </si>
  <si>
    <t>N/A</t>
  </si>
  <si>
    <t>Finishing</t>
  </si>
  <si>
    <t>Shaping</t>
  </si>
  <si>
    <t>Joining</t>
  </si>
  <si>
    <t>Flat, Circular, Non-circular</t>
  </si>
  <si>
    <t>Flat, Non-circular</t>
  </si>
  <si>
    <t>Circular</t>
  </si>
  <si>
    <t>Circular, Hollow</t>
  </si>
  <si>
    <t>Circular, Non-circular</t>
  </si>
  <si>
    <t>Any shape based on skill</t>
  </si>
  <si>
    <t>Maintains existing shape</t>
  </si>
  <si>
    <t>Not applicable</t>
  </si>
  <si>
    <t>Solid, Hollow</t>
  </si>
  <si>
    <t>Hollow</t>
  </si>
  <si>
    <t>Section thickness max</t>
  </si>
  <si>
    <t>Composite</t>
  </si>
  <si>
    <t>Ceramic</t>
  </si>
  <si>
    <t>Metal</t>
  </si>
  <si>
    <t>Polymer</t>
  </si>
  <si>
    <t>Wood</t>
  </si>
  <si>
    <t>Flat</t>
  </si>
  <si>
    <t>NonCircular</t>
  </si>
  <si>
    <t>Solid</t>
  </si>
  <si>
    <t>Dished</t>
  </si>
  <si>
    <t>Name</t>
  </si>
  <si>
    <t>Source/Estimation Basis</t>
  </si>
  <si>
    <t>Industry reports, application efficiency studies (source)</t>
  </si>
  <si>
    <t>Combination of welding processes, energy optimization (source)</t>
  </si>
  <si>
    <t>Thermal efficiency, operator skill (source)</t>
  </si>
  <si>
    <t>Thermal and mechanical design, industrial practices (source)</t>
  </si>
  <si>
    <t>Automation efficiency (source)</t>
  </si>
  <si>
    <t>Operator skill and process conditions (source)</t>
  </si>
  <si>
    <t>Mechanical and process efficiency (source)</t>
  </si>
  <si>
    <t>Process design (source)</t>
  </si>
  <si>
    <t>Mechanical and automation efficiency (source)</t>
  </si>
  <si>
    <t>Operator-dependent (source)</t>
  </si>
  <si>
    <t>Operator skill, tool design (source)</t>
  </si>
  <si>
    <t>Mechanical design and process control (source)</t>
  </si>
  <si>
    <t>Process efficiency, industry data (source)</t>
  </si>
  <si>
    <t>Process design, energy loss (source)</t>
  </si>
  <si>
    <t>Process conditions (source)</t>
  </si>
  <si>
    <t>Process efficiency (source)</t>
  </si>
  <si>
    <t>Coefficient of Performance (COP) (source)</t>
  </si>
  <si>
    <t>Process design and equipment (source)</t>
  </si>
  <si>
    <t>Mechanical design and process control (source: https://www.sme.org)</t>
  </si>
  <si>
    <t>Automation precision and energy use (source: https://www.sme.org)</t>
  </si>
  <si>
    <t>Mechanical and process control (source: https://www.sme.org)</t>
  </si>
  <si>
    <t>Mechanical efficiency, industry data (source: https://www.sme.org)</t>
  </si>
  <si>
    <t>Thermal efficiency and material properties (source: https://www.lincolnelectric.com)</t>
  </si>
  <si>
    <t>Rolling process efficiency (source: https://www.sme.org)</t>
  </si>
  <si>
    <t>Laser process energy efficiency (source: https://www.twi-global.com)</t>
  </si>
  <si>
    <t>Laser machining efficiency, material dependent (source: https://www.engravingconcepts.com)</t>
  </si>
  <si>
    <t>Thermal efficiency, material properties (source: https://www.welding.org)</t>
  </si>
  <si>
    <t>Ultrasonic welding efficiency (source: https://www.ultrasonics.org)</t>
  </si>
  <si>
    <t>Process design and energy consumption (source: https://www.heat-treatment.net)</t>
  </si>
  <si>
    <t>Process efficiency (source: https://www.heat-treatment.net)</t>
  </si>
  <si>
    <t>Energy usage and material throughput (source: https://www.plasticsindustry.org)</t>
  </si>
  <si>
    <t>Operator and tool efficiency (source: https://www.engineering.com)</t>
  </si>
  <si>
    <t>Molding process precision (source: https://www.sme.org)</t>
  </si>
  <si>
    <t>Material and press efficiency (source: https://www.sme.org)</t>
  </si>
  <si>
    <t>Power</t>
  </si>
  <si>
    <t>Average efficiency</t>
  </si>
  <si>
    <t>Drilling</t>
  </si>
  <si>
    <t>CNC Drilling</t>
  </si>
  <si>
    <t>CNC Milling</t>
  </si>
  <si>
    <t>CNC Lathe</t>
  </si>
  <si>
    <t>Turning</t>
  </si>
  <si>
    <t>CNC Turning</t>
  </si>
  <si>
    <t>Wire drawing</t>
  </si>
  <si>
    <t>Metal Removal Processes</t>
  </si>
  <si>
    <t>Surface Treatment</t>
  </si>
  <si>
    <t>Joining Processes</t>
  </si>
  <si>
    <t>Deformation Processing</t>
  </si>
  <si>
    <t>Property Modification</t>
  </si>
  <si>
    <t>Casting &amp; Molding</t>
  </si>
  <si>
    <t>Process type</t>
  </si>
  <si>
    <t>Ideal process</t>
  </si>
  <si>
    <t>Process</t>
  </si>
  <si>
    <t>Energy</t>
  </si>
  <si>
    <t>unit energy</t>
  </si>
  <si>
    <t>Material</t>
  </si>
  <si>
    <t>Casting</t>
  </si>
  <si>
    <t>MJ/kg</t>
  </si>
  <si>
    <t>Coarse machining</t>
  </si>
  <si>
    <t>MJ/kg removed</t>
  </si>
  <si>
    <t>Fine machining</t>
  </si>
  <si>
    <t>Non conventional machining</t>
  </si>
  <si>
    <t>Carbon steel , SA216, cast normalized</t>
  </si>
  <si>
    <t xml:space="preserve">Fine machining </t>
  </si>
  <si>
    <t>Aluminium commercial purity S150.1, LM0-M</t>
  </si>
  <si>
    <t>Theoritical calcul</t>
  </si>
  <si>
    <t>E= Eheat+ E melt + Eflow</t>
  </si>
  <si>
    <t>Eheat=</t>
  </si>
  <si>
    <t>Results in the same unit</t>
  </si>
  <si>
    <t>Tm degres=</t>
  </si>
  <si>
    <t>cp kJ=</t>
  </si>
  <si>
    <t>E melt kJ=</t>
  </si>
  <si>
    <t>Eheat kJ=</t>
  </si>
  <si>
    <t>H kJ/kg=</t>
  </si>
  <si>
    <t>unit</t>
  </si>
  <si>
    <t>Efficiency</t>
  </si>
  <si>
    <t>Aatom kg/mol=</t>
  </si>
  <si>
    <t>Ec J/atom=</t>
  </si>
  <si>
    <t>MJ/kg removed we assumed only 1% of the links are broken</t>
  </si>
  <si>
    <t>E=(Na*Eb)/(Aatom)+ E shear</t>
  </si>
  <si>
    <t>shear stress (Pa)</t>
  </si>
  <si>
    <t>shear strain (dimensionless)</t>
  </si>
  <si>
    <t>volume of material removed (m³)</t>
  </si>
  <si>
    <t>E shear kJ=</t>
  </si>
  <si>
    <t>source</t>
  </si>
  <si>
    <t>Energy given by source in MJ</t>
  </si>
  <si>
    <t>Ecoinvent, Steel milling average, cutoff 3.11</t>
  </si>
  <si>
    <t>Ecoinvent europe, drilling conventional steel, cut off 3.11</t>
  </si>
  <si>
    <t>Ecoinvent, Steel turning average erope, cutoff 3.11</t>
  </si>
  <si>
    <t>Same as turning</t>
  </si>
  <si>
    <t>Unit</t>
  </si>
  <si>
    <t>kg removed</t>
  </si>
  <si>
    <t>kg formed</t>
  </si>
  <si>
    <t>m2*strain</t>
  </si>
  <si>
    <t>m2</t>
  </si>
  <si>
    <t>Energy ideal per unit in MJ</t>
  </si>
  <si>
    <t>Name X-Axis Y-Axis Abrasive jet machining (AJM) 0,1 - 100 1 - 20 Autoclave molding 0,8 - 2e3 2 - 10 Automatic tape placement 1 - 6e3 1 - 38 Ballistic particle (obsolete) 0,1 - 8 1,5 - 100 Band saw 0,01 - 50 3 - 20 BMC molding 0,03 - 60 1,5 - 25 Broaching 0,001 - 1e3 0,1 - 500 Calendering 0,001 - 1e3 0,05 - 1,13 Centerless grinding 1e-6 - 1 0,1 - 10 Centrifugal casting 1 - 5e3 9 - 125 Centrifugal molding 0,01 - 3e3 2,5 - 12,7 Centrifugally-aided casting 0,05 - 20 1 - 20 Ceramic extrusion 1 - 100 2 - 900 Ceramic mold casting 0,2 - 50 1,5 - 999 Ceramic-mold prototyping for metal castings 0,1 - 30 0,8 - 100 Circular saw 0,1 - 1e3 3 - 100 CLA/CLV casting 0,05 - 20 0,75 - 10 CO2/silicate casting 25 - 100 5 - 999 Cold closed die forging 0,01 - 12 3 - 200 Cold heading and upsetting 2e-5 - 2 0,5 - 50 Cold isostatic pressing (CIP) 0,5 - 10 1 - 500 Cold press molding 1 - 100 1,5 - 13 Cold shape rolling 10 - 1e3 1 - 250 Compression molding 0,1 - 20 1,5 - 25 Continuous laminating 0,1 - 100 2 - 6 Cosworth casting 0,2 - 50 4 - 999 CVD 0,001 - 0,1 0,1 - 3 Deep drawing 0,01 - 5 0,1 - 5 Die pressing and sintering 0,01 - 5 1,5 - 8 Drilling 0,01 - 1e3 0,1 - 500 Electrical discharge wire cutting (EDWC) 0,01 - 30 0,25 - 50 Electro-discharge machining (EDM) 0,01 - 10 0,125 - 5 Electroforming (large-scale) 1 - 20 1 - 10 Electroforming (micro) 1e-5 - 0,001 0,03 - 1 Electroforming (small-scale) 0,001 - 1 0,2 - 5 Electromagnetic forming 0,1 - 1 0,5 - 2 Evaporative pattern casting, automated 0,5 - 25 3,5 - 999 Evaporative pattern casting, manual 0,5 - 25 3,5 - 999 Expanded foam molding 0,01 - 10 5 - 100 Explosive forming 10 - 200 1 - 10 Extrusion blow molding 0,25 - 3 0,4 - 6,4 Ferro die casting 0,6 - 3 1 - 8 Filament winding 0,01 - 3e3 2 - 25 Glass blow molding 0,025 - 4 0,5 - 10 Gravity die casting 0,5 - 50 5 - 45 Green sand casting, automated 0,5 - 1,2e4 5 - 999 Green sand casting, manual 0,5 - 1,2e4 5 - 999 Grinding 0,002 - 1e4 1 - 999 Hand lay-up 2 - 6e3 2 - 10 High pressure die casting 0,05 - 15 1 - 8 Hot closed die forging 0,01 - 12 3 - 250 Hot isostatic pressing (HIP), standard, large-scale 0,1 - 500 5 - 1e3 Hot isostatic pressing (HIP), standard, small-scale 0,002 - 1 2 - 250 Hot isostatic pressing (HIP), tertiary, large-scale 0,1 - 1e3 5 - 1e3 Hot isostatic pressing (HIP), tertiary, small-scale 0,002 - 1 2 - 250 Hot metal extrusion 1 - 500 1 - 100 Hot open die forging 0,1 - 5e3 5 - 1e3 Hot pressing 1 - 1e3 5 - 500 Hot shape rolling 20 - 2e3 2 - 250 Impact extrusion 0,001 - 50 0,5 - 30 Injection blow molding 0,001 - 0,25 0,4 - 3 Injection molding (thermoplastics) 0,01 - 25 0,4 - 6,3 Injection molding (thermosets) 0,015 - 6 1 - 25 Investment casting, automated 0,05 - 20 1,5 - 75 Investment casting, manual 0,01 - 20 1,5 - 10 Laminated object manufacture 0,1 - 50 1 - 100 Laser cutting 0,001 - 100 0,1 - 50 Laser machining 1e-6 - 10 0,01 - 25 Low pressure die casting 5 - 25 4 - 10 Material extrusion 0,1 - 15 0,5 - 100 Material jetting 0,1 - 10 1,2 - 100 Micro-blanking 1e-8 - 0,001 0,01 - 1 Untitled - Stage 1: Range of section thickness (mm) vs. Mass range (kg) Page 2 of 2 Granta EduPack 2024 R1 Â© 2024 ANSYS, Inc. or its affiliated companies. All rights reserved. Micromachining 1e-6 - 0,002 0,1 - 2 Milling 0,001 - 1e3 0,2 - 500 Planing/shaping/slotting 0,01 - 100 10 - 500 Plaster mold casting 0,05 - 10 2 - 999 Polymer casting 0,1 - 700 6,25 - 600 Polymer extrusion 10 - 1e3 0,125 - 6,25 Polymer forging 0,001 - 3 6,25 - 25 Powder extrusion 1 - 50 1 - 100 Powder injection molding 0,001 - 0,2 0,5 - 25 Powder metal forging 0,1 - 4,5 1,5 - 100 Powder rolling 1 - 100 0,5 - 5 Precision glass molding 0,01 - 0,5 0,5 - 20 Press forming 1 - 50 1 - 10 Pressureless sintering 0,1 - 5 5 - 100 Pultrusion 0,1 - 200 3 - 15 Rammed graphite casting 1 - 500 3 - 5 Reaction injection molding 0,5 - 300 2 - 150 Replicast casting 1 - 50 3 - 75 Repressing 0,01 - 5 1,5 - 8 Resin film infusion 0,1 - 2e3 1 - 38 Resin transfer molding RTM 0,8 - 50 2 - 6 Rheocasting 0,05 - 15 1 - 8 Roll forming 0,1 - 100 0,25 - 4 Rotational molding 0,1 - 50 2,5 - 6 Selective laser sintering, metals and ceramics 0,1 - 20 0,8 - 100 Selective laser sintering, polymers 0,1 - 10 0,8 - 100 Semi-centrifugal casting 0,1 - 100 9 - 125 Shape drawing 10 - 1e3 0,5 - 20 Shell casting 0,3 - 10 2 - 50 Slip casting 0,05 - 50 1 - 10 SMC molding 0,03 - 60 1,5 - 25 Solid ground curing (obsolete) 0,1 - 80 0,7 - 100 Spark sintering 0,4 - 5 5 - 12 Spinning 0,001 - 20 0,6 - 1,3 Spray deposition 1 - 120 5 - 30 Spray-up 8 - 6e3 2 - 10 Squeeze casting 0,5 - 12 6 - 200 Stamping 0,001 - 1 0,3 - 5 Stereolithography 0,1 - 10 0,5 - 100 Superplastic forming 0,1 - 20 0,8 - 2 Swaging 0,02 - 1e3 0,5 - 150 Tape casting 0,05 - 50 1 - 5 Thermoforming 0,003 - 10 0,25 - 6 Thermoplastic composite molding 0,8 - 60 1,5 - 10 Thixocasting 0,05 - 15 1 - 8 Transfer molding 0,2 - 20 1,5 - 13 Turning, boring and parting 0,05 - 100 1 - 500 Vacuum assisted RTM 0,5 - 600 1 - 20 Vacuum investment casting 0,3 - 180 1,5 - 3 Vacuum/Pressure Bagging 0,8 - 2e3 2 - 6 Wire drawing 1 - 1e3 0,1 - 10</t>
  </si>
  <si>
    <t>0,002</t>
  </si>
  <si>
    <t>chrome-extension://efaidnbmnnnibpcajpcglclefindmkaj/https://pdf.sciencedirectassets.com/277348/1-s2.0-S1875389214X00064/1-s2.0-S1875389214002491/main.pdf?X-Amz-Security-Token=IQoJb3JpZ2luX2VjEOn%2F%2F%2F%2F%2F%2F%2F%2F%2F%2FwEaCXVzLWVhc3QtMSJHMEUCICAueOEgKfpeIxDgXR9Y2A5G4Dr3FuaIKIl%2FD%2FgiWh3iAiEAzd2ie%2F8aMHCYGClki%2Fbr1H%2BfE6F59lGUTaY8SkKPjNUqsgUIQRAFGgwwNTkwMDM1NDY4NjUiDHSJB9i6G30QAfZ0AyqPBcwjLk2DuVCZ7MUJCkP0dDji%2F9r7EwUqZ5iGWqC24lBnZHotHlVckLTbBBJdmhq5RWnapFavHCdPcGJdW0zwu%2F2aVXaTaOkX01E1yJMIilnMDbst0Qpa2jxtykmxOuZ0XC0Arw33l1l%2FU0ZOViFOPk7v1sCVDe3pn4uqSUOV0HAwVSYShAB8ibuEc59bJQDWkNxix4%2FBMsn9TLI7MSFr55IGHZiB%2Bd0KCln4pURdoE8mBeMcwS4qkiKEC7aKsa4TqXaPlayZreMDMopInq1r1%2B7eo7l1Dh4B9KO5ybG4%2B%2BwpchlHDU%2BnKizqPsN92xOX%2Fc%2FDisSnbXndXEP1OsGeoD7IR%2FXr8xPaP%2FbW53p9dw6JKYsSKiT7zm1VmVZlEPDVggWhdh9l7n2Q2EoNtXz9B%2FLfBFWhn%2FiErPXzrJoyJD%2FAF5aydLyUXcQ427256FQBXx0%2BOZOp5U2GzDOYC4CB%2BXfQXVCqZivL2XsyBziGcNQObHwW0ifToO6I6dre7JqBUqir0Z2BHCYHqJ%2FXLbfMn7RU6WLP7WTc0zAEKSedfcDj5fT9oJ9eM18f4TpyELwYXPGl2CKf5%2FpdF2VS%2Fw0mPpZvMY2dC723w78pd20KjAUFQI4BGwcidnrUcuueo7am8FxPmq6ZP78suvJdRyVpRRLmR%2Fg%2B0b8Jx%2FLcKIDWqe%2BeEXJDPxnbkM%2FzyjvfMAqry6U4aPmiy1GOdaSpxhVtnwt2iXY4xTOWmSsU6qe1l6tslbyVLxyQtKXuGhUPB1Omxa6tOy9dwlgegCYccSNoygh%2BGYaNa5qF2IPGBCfys1k6MJ9Ew4GQ589J%2FHqAOSJdeWXJJKiHGWGv%2B3Pbv%2BkeUEPJ1c7gBwvqEuY0SlKA5E8w97TfvgY6sQFL0ruVhfZozZSGNoai%2BRQv%2BAsxPHnuUCE4HfBfrAzcXPpagF6lB9iAoy%2FHapVsoDtXtir0jBycQDvJbU4Aa06f3AeRr10R12XK6Y0Rq%2BYERFaFchqZXyHAxXWLx3%2BQMGDS1zB7VY4vSibhydpz8hTewhgSaStdJUkZwEgpfvBLCzlHFW7XfULDA9BnN%2F3NnmH8Sp98sg9Gu4VwO9uLWHan6mcgZtnOZ6FQpvUZIb0PuVk%3D&amp;X-Amz-Algorithm=AWS4-HMAC-SHA256&amp;X-Amz-Date=20250317T085005Z&amp;X-Amz-SignedHeaders=host&amp;X-Amz-Expires=300&amp;X-Amz-Credential=ASIAQ3PHCVTY3D5VAMW3%2F20250317%2Fus-east-1%2Fs3%2Faws4_request&amp;X-Amz-Signature=295bed332bae702a7c784faeed019e858b55da18544802e3850240db0de74d61&amp;hash=2d2a99acab5158d1761782524988340481a606b6aeea5491a3cb4a293d55e260&amp;host=68042c943591013ac2b2430a89b270f6af2c76d8dfd086a07176afe7c76c2c61&amp;pii=S1875389214002491&amp;tid=spdf-df94eeb5-a21c-4068-9018-4da065fb072e&amp;sid=c5061beb7ad1f6408a092c379fe8d8b87361gxrqb&amp;type=client&amp;tsoh=d3d3LnNjaWVuY2VkaXJlY3QuY29t&amp;rh=d3d3LnNjaWVuY2VkaXJlY3QuY29t&amp;ua=1e0d575151025105055652&amp;rr=921b3da06a01be4e&amp;cc=dk&amp;kca=eyJrZXkiOiJZUTBIT1ovMnQyRUtteGVrbUZ2TEU4Y0szcHF1NXpTMEIvTXZHZ2RMaWhmRzQ3QU1JUVNBbXJCTjU0eEh5OGt5em9ONytWZStQQXdXeFBBajVPQjhxUnlnMGlFN09YTGlUQ1RMNnY0Zy80Q2EycWFZMnk0Q25tOEpsakRqeEdJb2pkbTRYYXRJTTRYeUdZNEIzR3dKVUtuZXU3ZzRPL2QvWThZb2RyQzZ4RUhpdzk0ciIsIml2IjoiNzJmODg5MTAwOWJmMTMwY2ZmZjgxYjdiYTZlMzdlMjkifQ==_1742201421807</t>
  </si>
  <si>
    <t>Comes from research paper</t>
  </si>
  <si>
    <t>chrome-extension://efaidnbmnnnibpcajpcglclefindmkaj/https://pdf.sciencedirectassets.com/780349/3-s2.0-C20200022243/3-s2.0-B978032390231100008X/main.pdf?X-Amz-Security-Token=IQoJb3JpZ2luX2VjEOj%2F%2F%2F%2F%2F%2F%2F%2F%2F%2FwEaCXVzLWVhc3QtMSJGMEQCIEJtYaIhhdie3ZBfzncmZmFZ1h6bpj%2Fzp3XMtLYfv6%2FAAiAqgnVN8S04zgHyQLP1%2F3DKsDtb4lBFymX%2FWpHlZIZ%2FGyqyBQhBEAUaDDA1OTAwMzU0Njg2NSIM49pyR7I2hNkoh2eNKo8FEXyjWReJr3r1Z9AuohxRUe12QjdiURNni%2FBSbkMYXtnbRFrpQnH5nZ0Bk5ymxZiJKghvwTJ2OJ2wma3m6FXB1XEn1Y33ezdd4rPBUepjynbfJNoTPGl%2BGF3zA9xIiTn7%2BgU20Ei5phEkaWpdGen5ImqhIgNI5wu8MgjkVrRcHEcTdB%2F%2BgBGGWQr78GnUKmDDPYwHOn%2FNCIiwfqAmmGfRJlwdvnHfRpwofjZUATh1kn2DQ8YbkG43ZLSAvFGUi3s58jOrwP1djn9mEnpwFv845cCJIMO0tVpYN%2B9ZqmQrSW%2Fte3rg3%2BZS4S1FCudfqugsKzczrwB%2B846F%2F0D4ZuTOWNbAzTmC%2BUnwN3Gjb8ALm7WWYOjx0rpHP0mn7MkZwB%2F2CTPuYlTC903mFstoba3LfoGskBCX46tdmjJDkpfXHsCZjrBgX2gSPHw3HiAyab8owZ0p7LdawcrRvoooDKdhK654ec1f5fPBFR8LhwXziD9S9VB9tSSQsHoir68C5nEWvitmgNlGskKivq2cV25hp2TnPp8ouawb3LD3SJlL2cVmI%2BgXRAzt2ROC2kAbL7yadwTcOvVPsYLbP7t2w3TXe4mL4X9JbXVfCoo2Uc2w9%2Fs6wT%2Fv%2BpY6jHz2dvzo9rxAjc0pdKI%2Ffy4w1pGDABTlId9U9kUPcPLc5%2FfBFqQsrWju6f%2BQlVL1Th5ZSZZNgi4wasd62Nlcw6MzUNf0dH%2BGp8PBSqLcCMEaKJE5TmBleS0zr4d8Db3TC8mGyGDlMV3I0A8SoOAaRBcaNInMaEzHeoGgePCWca0b%2BwgfGM6Ij7Xh685uTZI2Tmk8Y2Z2fnIp%2BIV2alwMT77a0dutmaf309Xh6q%2FCfnYDIkHebdW5KTCbqd%2B%2BBjqyAWRhdFEtEWjnl%2FoEZpiAWM98PNNWcfkcAYvx2kbuCnaMgyI2dYD%2FvtSbaT8wcqccAABwHzWRvlhhOajasUcR1g5MIR2gDc2ld9zQGi0jrq0Qk81UeKRrhmYmkYIU2Qas3Wmr5AkMFb3cgwPznvjMt%2BN6%2BG7WpG%2BXOJSxtwhgVmWYUsddV0ptBLYAP1guo%2Bcamt6nmv6rT6eL3PkydFjFqYz7WEcy8w6vJM6GY8vvCNZm30E%3D&amp;X-Amz-Algorithm=AWS4-HMAC-SHA256&amp;X-Amz-Date=20250317T090617Z&amp;X-Amz-SignedHeaders=host&amp;X-Amz-Expires=300&amp;X-Amz-Credential=ASIAQ3PHCVTYSCUMPY3L%2F20250317%2Fus-east-1%2Fs3%2Faws4_request&amp;X-Amz-Signature=cd0db17e0ab288bab8de290958f3a671499279f013ee8f441a6e576f0ba75a4e&amp;hash=3456807f47547e8425c4a9193950f772ab12d69ae124353edf2f54c07c34d74a&amp;host=68042c943591013ac2b2430a89b270f6af2c76d8dfd086a07176afe7c76c2c61&amp;pii=B978032390231100008X&amp;tid=spdf-8da66bd3-5a39-41b6-b676-de9fb24fd5c4&amp;sid=c5061beb7ad1f6408a092c379fe8d8b87361gxrqb&amp;type=client&amp;tsoh=d3d3LnNjaWVuY2VkaXJlY3QuY29t&amp;rh=d3d3LnNjaWVuY2VkaXJlY3QuY29t&amp;ua=1e0d57515102575451045d&amp;rr=921b555b9f61be53&amp;cc=dk</t>
  </si>
  <si>
    <t>https://onlinelibrary.wiley.com/doi/full/10.1002/mawe.202200136</t>
  </si>
  <si>
    <t>Comes from research paper and has beend adjusted with the milling</t>
  </si>
  <si>
    <t>Comes from research paper and has beend adjusted with the  dilling</t>
  </si>
  <si>
    <t>https://link.springer.com/article/10.1007/s12053-021-10006-9</t>
  </si>
  <si>
    <t>https://opg.optica.org/view_article.cfm?pdfKey=0f4833a2-d232-4490-9b90555b6c2d1543_10526</t>
  </si>
  <si>
    <t>chrome-extension://efaidnbmnnnibpcajpcglclefindmkaj/https://pdf.sciencedirectassets.com/282173/1-s2.0-S2212827115X00059/1-s2.0-S2212827115000918/main.pdf?X-Amz-Security-Token=IQoJb3JpZ2luX2VjEOr%2F%2F%2F%2F%2F%2F%2F%2F%2F%2FwEaCXVzLWVhc3QtMSJHMEUCIA%2FgMsTAv8LRw0rdC%2B%2BFGJtdHKc8CcwMtFDDi51ifCqlAiEA%2FoQYvz1MENVbdyYgQj0ITTkdl2lwggRSK3tIV53Xm8YqsgUIQxAFGgwwNTkwMDM1NDY4NjUiDLPAfYtl2TVZKcVdDCqPBdnWxX08m6e97VyqPBTaOqfpF3whxsxh9mO9ivwzuKE4HudXxAZbuwGfcPfB%2FT%2BJRZeu77hdbzarpSyEgfvXxhDtQO1rEmEMlSv7dp7xvvUeG%2FtlIi%2FlSRQNe3Ov0iYcV1OtVwzlOXMy%2BZ7APbhvacINrwINfDY7JIuaWFvTFreeIolkLg4CdSmZwmDwL6gvQZGkl5JSMqvYD6QZXJnPex6rbnMeXcTW33VeyZKm5EiRBHT%2FNB%2BgMK00YvGa05nWA%2Fe63%2FUh6Mq%2BJmd%2FERmnahW09U34j87Gab8EgLhQKUbynyS1znKuASwEqo0klMMtgd0UrjOE6oSy0Z2nPEwLYTpltCMoH7CQijbF3QoQ6lrXzONnbPM%2B%2BQDN9uNModE5js7pcxsUURMo32cCW590Jp1HpX8ZaxHyDxrZQCp9w%2Bmw9P2oQoicaO6w6YVe01yQAV9YKvvE%2BrvX%2BL9Af5OKG71RvvGn4W%2BsvD11aQf5kAZb%2F55whYzGALoF7CerOQBrMCOwqkC6BBtIvcDAos7xNr9SnHQcbr4GTC200GmrMgy0ArXwPRUHMH5%2FGdTjecqP589n%2BNRvzwwGsLDFJZRRFRnxv1JKt%2FiHa1llW%2BKdU1DP9Qh%2Farty%2BN4Fsr5uEGGtU5TBcD135Y3jAfAt8LYiANJmbtaMnz8Dg8OLiAj%2FjESU6yQ2fxAxB1UanEuCwQAkEdvZSX9MrlbC93pmqVziuQOWj19J9cftIcR6VUdlAfM2ZDzQcynFb5Vr71qi1pKlolYrrAyFG9MnnE5YcZy48yIstBRpuPArRh30HBWGI42rPTLFUmOFUX63IjtF8F5Vz09kmU4zliAPxZ%2BdVir0vNPca3HfK6m8D0Kalp0mfoMwndrfvgY6sQFYFestvWQqLZA6G8VDTuVkO8mins45896bXFPyCgBNohy9sfvz5ex91JTulDEDmYSHS4yy55Ie1rg1JLhbIOLqmWHcVif1vGWSGtSoh4G6j2OE5KI9LHe8I%2Bvzrk8t9tj5wy4dLga4P9edYELZYa6z8YahQvJmP0cqrfIStzAbIwYzFEOTHL%2FTekxNIfKMiUWcqIuzEzI8b8VrSFQpsG7wum70vTRLK%2B9lvSZeupYCBwc%3D&amp;X-Amz-Algorithm=AWS4-HMAC-SHA256&amp;X-Amz-Date=20250317T100927Z&amp;X-Amz-SignedHeaders=host&amp;X-Amz-Expires=300&amp;X-Amz-Credential=ASIAQ3PHCVTY6XL7AGJ3%2F20250317%2Fus-east-1%2Fs3%2Faws4_request&amp;X-Amz-Signature=616474a527b1aff6c4c8da67e84734656423ba44bfe1c5e9822bc8f64dfc4c01&amp;hash=5a432dfe2f62cd9400a4b43e14931f39d0f69c6cc20297b630ccea3ae5169c1d&amp;host=68042c943591013ac2b2430a89b270f6af2c76d8dfd086a07176afe7c76c2c61&amp;pii=S2212827115000918&amp;tid=spdf-c2c53ce0-e9b2-45ab-8248-4ef297abab40&amp;sid=c5061beb7ad1f6408a092c379fe8d8b87361gxrqb&amp;type=client&amp;tsoh=d3d3LnNjaWVuY2VkaXJlY3QuY29t&amp;rh=d3d3LnNjaWVuY2VkaXJlY3QuY29t&amp;ua=1e0d575151020050015505&amp;rr=921bb1e3ac9feb46&amp;cc=dk&amp;kca=eyJrZXkiOiJqZHVYZ0ozN1pMZ2JqU0pHU3dieTBYTDI5VElGQ2NsY0xvY2dpdFR5bGlRNW5PNld2aDFFdVlhQmpjbWRJclAxTFVjM010YzQ1UndzWllRMVpjdU82b21TZmdHZnpTM1FrKzcreU0xR0F4MUh6SzRydzdUSHFmV2NXcUhzRE90Ly83bzJOWW9MU0M3UGhwY0ZUTGE3ODl0SkY3cEk0RytSN2NJbm1XVTA5M0Y2ZFBVPSIsIml2IjoiNzcwZGQ0MzdkYmU5OWMxMmVlNDkwZDg3YTAxNTY0ZDQifQ==_1742206176329</t>
  </si>
  <si>
    <t>chrome-extension://efaidnbmnnnibpcajpcglclefindmkaj/https://pdf.sciencedirectassets.com/306234/1-s2.0-S2351978918X00043/1-s2.0-S2351978918302166/main.pdf?X-Amz-Security-Token=IQoJb3JpZ2luX2VjEOr%2F%2F%2F%2F%2F%2F%2F%2F%2F%2FwEaCXVzLWVhc3QtMSJIMEYCIQDNAgaSxEysZ5uUKq7ZixHHcVc9rmgBzbpKtoAp0Rp76wIhAMy7KhxH3a04ssk6vBPXH4wrYbDH%2BBFMKjTrQB5OSlbcKrIFCEMQBRoMMDU5MDAzNTQ2ODY1IgwB0yx25uwYVCRPE94qjwU%2B0TAthqWk8doMVgnh%2FvHKZ1fe1sAC9B0ztu5Kw7nUr48xYmoQ5%2BdJ0h5xZMnHc86b4pfHckODYHHVDsCpXkXJQgVvmYc7YHnIz4eeDw3oHpwEYrukb%2B9VNDywkQcHexrkRFhVZiQqLou%2FuwzZlb1k0Cp8vegdsA2ANBwUK3m2WUQRVLM5wVetBzRUrMeD64tdIJA0G6FibKySInkqBl5KCWQ6MFuxrlnwCPvq3kryQZF7lXJ1lPIvoj1ed4%2BHJufoEZfs%2BjdtR%2BoYLmxMVsmhCVARUm%2FYbtG0%2BoEyQlF6st4jM6mWov8WU8ZfIey9CDe4iP3YVNUEgGHBFA44mJU0UIWYUlCnFiZEIpIAc4MhJjHwOLFnZ30yu4iS5AsOdBFILNhP0undQegaSQQCJqaez2m%2FCHJeK0qg5T2P2AvItgNL4EGmf0RXUSQh29NKdl9vk3w7L9LRUnD%2FMVV65wNqrlnvNw%2FxiLDXQFPm3H61VM2su3D0lQono3G6hBt%2BUdrvDzh48pweaF77v%2F0t1UOcfE08DhOCbzqvN52oIsvcVv%2BHGg%2FdvTIr4EDnaFQeIkYvrnmGTAf8jn1oQORtwGlb6XbfZxsw2d%2FjvunMbrbLxeTfx%2BOXiKfjdkdAOnTEcZUOx2Udg7LcWwBhlDoz2KndsMqMEzGmYDkKCeYQc9O6aWAs57Quq%2B1WgjQwODZ8E%2Brpza5mw6aHchQomTYqMVvcqXIFd0E9tD51DHpIoHRKcLP%2B%2BXnGVnIO35g4VD1Ocku4w0KczoIbFE2Yrfg7q%2FJzZOBvau4Ctugp1ZPMU2PEgrI1PrGczhKdF9AzE85KM%2BzKNK3l8k9n8DIATTRT5qkNl%2Bk6p9QRJQv2okDL2AIIMPfh374GOrABJkmtHExiqEacunDqu1feyqH3cuQ9VIyjxZOYYquuFafMHoT0cD13NEQrC4d3KDwpyV%2BRXEs6z2C%2Fq4Dd4fY%2FrbMNC4wxbQj%2FjVpPBKSHK6sftB4ZzD7aqkmv6AoZ977qC%2FH%2FJ71Luvd3563iwMYzx9UtLDfDinXkfEV6pm04GsQem64GJD%2BscCC46nvvUcUpjajO332sLSM0D7W4z3KLEYnFn79ax%2F5xDCodZ0a8hlw%3D&amp;X-Amz-Algorithm=AWS4-HMAC-SHA256&amp;X-Amz-Date=20250317T102336Z&amp;X-Amz-SignedHeaders=host&amp;X-Amz-Expires=300&amp;X-Amz-Credential=ASIAQ3PHCVTYY4M22UMK%2F20250317%2Fus-east-1%2Fs3%2Faws4_request&amp;X-Amz-Signature=3a3506995d98311b165a4a1d3bd88d4cbdab2c6b34ed7924aeedaec7471a1c20&amp;hash=5170ce0788f3e6260a55a57fa35cf75be1af00fa869c3455f23bba307a8099cd&amp;host=68042c943591013ac2b2430a89b270f6af2c76d8dfd086a07176afe7c76c2c61&amp;pii=S2351978918302166&amp;tid=spdf-c386370e-950d-481b-80fe-6b1c0aa23298&amp;sid=c5061beb7ad1f6408a092c379fe8d8b87361gxrqb&amp;type=client&amp;tsoh=d3d3LnNjaWVuY2VkaXJlY3QuY29t&amp;rh=d3d3LnNjaWVuY2VkaXJlY3QuY29t&amp;ua=1e0d5751510201575d0450&amp;rr=921bc69b4ead92e5&amp;cc=dk</t>
  </si>
  <si>
    <t>https://www.thefabricator.com/thefabricator/article/waterjetcutting/green-cutting-with-waterjets</t>
  </si>
  <si>
    <t>Hardness</t>
  </si>
  <si>
    <t>Fatigue resistance</t>
  </si>
  <si>
    <t>Decoration</t>
  </si>
  <si>
    <t>Reflectivity</t>
  </si>
  <si>
    <t>Surface texture</t>
  </si>
  <si>
    <t>Color</t>
  </si>
  <si>
    <t>Waer resistance</t>
  </si>
  <si>
    <t>https://www.mdpi.com/2076-3417/10/3/824</t>
  </si>
  <si>
    <t>Finishing, 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</si>
</sst>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/>
    <xf numFmtId="0" fontId="0" fillId="0" borderId="1" xfId="0" applyBorder="1" applyAlignment="1">
      <alignment vertical="center" wrapText="1"/>
    </xf>
    <xf numFmtId="11" fontId="0" fillId="0" borderId="0" xfId="0" applyNumberFormat="1"/>
    <xf numFmtId="11" fontId="0" fillId="0" borderId="0" xfId="0" applyNumberFormat="1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3" borderId="0" xfId="0" applyFill="1"/>
    <xf numFmtId="2" fontId="0" fillId="3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/>
    <xf numFmtId="0" fontId="3" fillId="3" borderId="0" xfId="1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11" fontId="0" fillId="3" borderId="0" xfId="0" applyNumberFormat="1" applyFill="1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8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ngineering.com/" TargetMode="External"/><Relationship Id="rId18" Type="http://schemas.openxmlformats.org/officeDocument/2006/relationships/hyperlink" Target="https://www.plating.com/" TargetMode="External"/><Relationship Id="rId26" Type="http://schemas.openxmlformats.org/officeDocument/2006/relationships/hyperlink" Target="https://www.mfg.com/" TargetMode="External"/><Relationship Id="rId39" Type="http://schemas.openxmlformats.org/officeDocument/2006/relationships/hyperlink" Target="https://www.plasticsindustry.org/" TargetMode="External"/><Relationship Id="rId21" Type="http://schemas.openxmlformats.org/officeDocument/2006/relationships/hyperlink" Target="https://www.cleanersolutions.org/" TargetMode="External"/><Relationship Id="rId34" Type="http://schemas.openxmlformats.org/officeDocument/2006/relationships/hyperlink" Target="https://www.engravingconcepts.com/" TargetMode="External"/><Relationship Id="rId42" Type="http://schemas.openxmlformats.org/officeDocument/2006/relationships/hyperlink" Target="https://www.sme.org/" TargetMode="External"/><Relationship Id="rId7" Type="http://schemas.openxmlformats.org/officeDocument/2006/relationships/hyperlink" Target="https://www.lincolnelectric.com/" TargetMode="External"/><Relationship Id="rId2" Type="http://schemas.openxmlformats.org/officeDocument/2006/relationships/hyperlink" Target="https://www.paintsquare.com/" TargetMode="External"/><Relationship Id="rId16" Type="http://schemas.openxmlformats.org/officeDocument/2006/relationships/hyperlink" Target="https://www.advancedcoating.com/" TargetMode="External"/><Relationship Id="rId20" Type="http://schemas.openxmlformats.org/officeDocument/2006/relationships/hyperlink" Target="https://www.cleanersolutions.org/" TargetMode="External"/><Relationship Id="rId29" Type="http://schemas.openxmlformats.org/officeDocument/2006/relationships/hyperlink" Target="https://www.sme.org/" TargetMode="External"/><Relationship Id="rId41" Type="http://schemas.openxmlformats.org/officeDocument/2006/relationships/hyperlink" Target="https://www.sme.org/" TargetMode="External"/><Relationship Id="rId1" Type="http://schemas.openxmlformats.org/officeDocument/2006/relationships/hyperlink" Target="https://www.paintsquare.com/" TargetMode="External"/><Relationship Id="rId6" Type="http://schemas.openxmlformats.org/officeDocument/2006/relationships/hyperlink" Target="https://www.lincolnelectric.com/" TargetMode="External"/><Relationship Id="rId11" Type="http://schemas.openxmlformats.org/officeDocument/2006/relationships/hyperlink" Target="https://www.thefabricator.com/" TargetMode="External"/><Relationship Id="rId24" Type="http://schemas.openxmlformats.org/officeDocument/2006/relationships/hyperlink" Target="https://www.heattreatment.net/" TargetMode="External"/><Relationship Id="rId32" Type="http://schemas.openxmlformats.org/officeDocument/2006/relationships/hyperlink" Target="https://www.sme.org/" TargetMode="External"/><Relationship Id="rId37" Type="http://schemas.openxmlformats.org/officeDocument/2006/relationships/hyperlink" Target="https://www.heat-treatment.net/" TargetMode="External"/><Relationship Id="rId40" Type="http://schemas.openxmlformats.org/officeDocument/2006/relationships/hyperlink" Target="https://www.engineering.com/" TargetMode="External"/><Relationship Id="rId5" Type="http://schemas.openxmlformats.org/officeDocument/2006/relationships/hyperlink" Target="https://www.lincolnelectric.com/" TargetMode="External"/><Relationship Id="rId15" Type="http://schemas.openxmlformats.org/officeDocument/2006/relationships/hyperlink" Target="https://www.engineering.com/" TargetMode="External"/><Relationship Id="rId23" Type="http://schemas.openxmlformats.org/officeDocument/2006/relationships/hyperlink" Target="https://www.manufacturing.net/" TargetMode="External"/><Relationship Id="rId28" Type="http://schemas.openxmlformats.org/officeDocument/2006/relationships/hyperlink" Target="https://www.sme.org/" TargetMode="External"/><Relationship Id="rId36" Type="http://schemas.openxmlformats.org/officeDocument/2006/relationships/hyperlink" Target="https://www.ultrasonics.org/" TargetMode="External"/><Relationship Id="rId10" Type="http://schemas.openxmlformats.org/officeDocument/2006/relationships/hyperlink" Target="https://www.thefabricator.com/" TargetMode="External"/><Relationship Id="rId19" Type="http://schemas.openxmlformats.org/officeDocument/2006/relationships/hyperlink" Target="https://www.cleanersolutions.org/" TargetMode="External"/><Relationship Id="rId31" Type="http://schemas.openxmlformats.org/officeDocument/2006/relationships/hyperlink" Target="https://www.lincolnelectric.com/" TargetMode="External"/><Relationship Id="rId4" Type="http://schemas.openxmlformats.org/officeDocument/2006/relationships/hyperlink" Target="https://www.lincolnelectric.com/" TargetMode="External"/><Relationship Id="rId9" Type="http://schemas.openxmlformats.org/officeDocument/2006/relationships/hyperlink" Target="https://www.thefabricator.com/" TargetMode="External"/><Relationship Id="rId14" Type="http://schemas.openxmlformats.org/officeDocument/2006/relationships/hyperlink" Target="https://www.engineering.com/" TargetMode="External"/><Relationship Id="rId22" Type="http://schemas.openxmlformats.org/officeDocument/2006/relationships/hyperlink" Target="https://www.refrigeration-engineer.com/" TargetMode="External"/><Relationship Id="rId27" Type="http://schemas.openxmlformats.org/officeDocument/2006/relationships/hyperlink" Target="https://www.sme.org/" TargetMode="External"/><Relationship Id="rId30" Type="http://schemas.openxmlformats.org/officeDocument/2006/relationships/hyperlink" Target="https://www.sme.org/" TargetMode="External"/><Relationship Id="rId35" Type="http://schemas.openxmlformats.org/officeDocument/2006/relationships/hyperlink" Target="https://www.welding.org/" TargetMode="External"/><Relationship Id="rId8" Type="http://schemas.openxmlformats.org/officeDocument/2006/relationships/hyperlink" Target="https://www.thefabricator.com/" TargetMode="External"/><Relationship Id="rId3" Type="http://schemas.openxmlformats.org/officeDocument/2006/relationships/hyperlink" Target="https://www.twi-global.com/" TargetMode="External"/><Relationship Id="rId12" Type="http://schemas.openxmlformats.org/officeDocument/2006/relationships/hyperlink" Target="https://www.automationworld.com/" TargetMode="External"/><Relationship Id="rId17" Type="http://schemas.openxmlformats.org/officeDocument/2006/relationships/hyperlink" Target="https://www.plating.com/" TargetMode="External"/><Relationship Id="rId25" Type="http://schemas.openxmlformats.org/officeDocument/2006/relationships/hyperlink" Target="https://www.mfg.com/" TargetMode="External"/><Relationship Id="rId33" Type="http://schemas.openxmlformats.org/officeDocument/2006/relationships/hyperlink" Target="https://www.twi-global.com/" TargetMode="External"/><Relationship Id="rId38" Type="http://schemas.openxmlformats.org/officeDocument/2006/relationships/hyperlink" Target="https://www.heat-treatment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tabSelected="1" topLeftCell="R1" zoomScale="68" workbookViewId="0">
      <pane ySplit="1" topLeftCell="A2" activePane="bottomLeft" state="frozen"/>
      <selection pane="bottomLeft" activeCell="A12" sqref="A12"/>
    </sheetView>
    <sheetView workbookViewId="1"/>
  </sheetViews>
  <sheetFormatPr defaultRowHeight="14.4" x14ac:dyDescent="0.3"/>
  <cols>
    <col min="1" max="1" width="39.88671875" customWidth="1"/>
    <col min="2" max="2" width="24.77734375" customWidth="1"/>
    <col min="3" max="3" width="31.6640625" customWidth="1"/>
    <col min="4" max="4" width="27" customWidth="1"/>
    <col min="5" max="5" width="29.6640625" customWidth="1"/>
    <col min="6" max="6" width="21.6640625" customWidth="1"/>
    <col min="7" max="7" width="24.109375" customWidth="1"/>
    <col min="8" max="8" width="29.109375" customWidth="1"/>
    <col min="9" max="9" width="19.6640625" customWidth="1"/>
    <col min="10" max="10" width="27" customWidth="1"/>
    <col min="11" max="11" width="26.109375" customWidth="1"/>
    <col min="12" max="12" width="16.44140625" style="29" customWidth="1"/>
    <col min="13" max="13" width="29.6640625" customWidth="1"/>
    <col min="14" max="14" width="18.21875" customWidth="1"/>
    <col min="15" max="15" width="19.6640625" customWidth="1"/>
    <col min="16" max="16" width="17.6640625" customWidth="1"/>
    <col min="17" max="17" width="22.88671875" customWidth="1"/>
    <col min="18" max="18" width="26.33203125" customWidth="1"/>
    <col min="19" max="19" width="24.77734375" customWidth="1"/>
    <col min="20" max="20" width="27" customWidth="1"/>
    <col min="21" max="21" width="19.88671875" customWidth="1"/>
    <col min="22" max="22" width="22.109375" customWidth="1"/>
    <col min="23" max="23" width="13.77734375" style="10" customWidth="1"/>
    <col min="24" max="24" width="28.6640625" customWidth="1"/>
    <col min="25" max="25" width="15.5546875" customWidth="1"/>
    <col min="26" max="26" width="35.5546875" customWidth="1"/>
    <col min="27" max="27" width="12.21875" customWidth="1"/>
    <col min="28" max="28" width="16.88671875" customWidth="1"/>
    <col min="29" max="30" width="13.6640625" customWidth="1"/>
    <col min="31" max="31" width="20.44140625" customWidth="1"/>
    <col min="32" max="32" width="25.88671875" customWidth="1"/>
    <col min="33" max="33" width="25.44140625" customWidth="1"/>
    <col min="34" max="34" width="26" customWidth="1"/>
  </cols>
  <sheetData>
    <row r="1" spans="1:35" ht="28.8" x14ac:dyDescent="0.3">
      <c r="A1" s="1" t="s">
        <v>92</v>
      </c>
      <c r="B1" t="s">
        <v>59</v>
      </c>
      <c r="C1" t="s">
        <v>60</v>
      </c>
      <c r="D1" s="19" t="s">
        <v>61</v>
      </c>
      <c r="E1" s="19" t="s">
        <v>82</v>
      </c>
      <c r="F1" s="19" t="s">
        <v>64</v>
      </c>
      <c r="G1" s="19" t="s">
        <v>65</v>
      </c>
      <c r="H1" t="s">
        <v>62</v>
      </c>
      <c r="I1" t="s">
        <v>63</v>
      </c>
      <c r="J1" t="s">
        <v>66</v>
      </c>
      <c r="K1" t="s">
        <v>67</v>
      </c>
      <c r="L1" s="27" t="s">
        <v>83</v>
      </c>
      <c r="M1" s="6" t="s">
        <v>84</v>
      </c>
      <c r="N1" s="6" t="s">
        <v>85</v>
      </c>
      <c r="O1" s="6" t="s">
        <v>86</v>
      </c>
      <c r="P1" s="6" t="s">
        <v>87</v>
      </c>
      <c r="Q1" s="6" t="s">
        <v>88</v>
      </c>
      <c r="R1" s="6" t="s">
        <v>74</v>
      </c>
      <c r="S1" s="6" t="s">
        <v>89</v>
      </c>
      <c r="T1" s="6" t="s">
        <v>81</v>
      </c>
      <c r="U1" s="6" t="s">
        <v>90</v>
      </c>
      <c r="V1" s="6" t="s">
        <v>91</v>
      </c>
      <c r="W1" s="8" t="s">
        <v>129</v>
      </c>
      <c r="X1" s="6" t="s">
        <v>93</v>
      </c>
      <c r="Y1" t="s">
        <v>128</v>
      </c>
      <c r="Z1" s="2" t="s">
        <v>143</v>
      </c>
      <c r="AA1" t="s">
        <v>183</v>
      </c>
      <c r="AB1" t="s">
        <v>188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208</v>
      </c>
    </row>
    <row r="2" spans="1:35" s="20" customFormat="1" x14ac:dyDescent="0.3">
      <c r="A2" s="23" t="s">
        <v>0</v>
      </c>
      <c r="B2" s="22" t="s">
        <v>70</v>
      </c>
      <c r="C2" s="22" t="s">
        <v>88</v>
      </c>
      <c r="D2" s="26">
        <v>0.1</v>
      </c>
      <c r="E2" s="20">
        <v>50</v>
      </c>
      <c r="F2" s="22">
        <v>1E-3</v>
      </c>
      <c r="G2" s="22">
        <v>100</v>
      </c>
      <c r="H2" s="22">
        <v>1</v>
      </c>
      <c r="I2" s="22">
        <v>10</v>
      </c>
      <c r="J2" s="22">
        <v>0.05</v>
      </c>
      <c r="K2" s="22">
        <v>1</v>
      </c>
      <c r="L2" s="22" t="b">
        <v>1</v>
      </c>
      <c r="M2" s="22" t="b">
        <v>1</v>
      </c>
      <c r="N2" s="22" t="b">
        <v>1</v>
      </c>
      <c r="O2" s="22" t="b">
        <v>1</v>
      </c>
      <c r="P2" s="22" t="b">
        <v>1</v>
      </c>
      <c r="Q2" s="22" t="b">
        <v>1</v>
      </c>
      <c r="R2" s="22" t="b">
        <v>0</v>
      </c>
      <c r="S2" s="22" t="b">
        <v>0</v>
      </c>
      <c r="T2" s="22" t="b">
        <v>0</v>
      </c>
      <c r="U2" s="22" t="b">
        <v>0</v>
      </c>
      <c r="V2" s="22" t="b">
        <v>0</v>
      </c>
      <c r="W2" s="20">
        <f>(0.25+0.14+0.11)/3</f>
        <v>0.16666666666666666</v>
      </c>
      <c r="X2" s="20" t="s">
        <v>191</v>
      </c>
      <c r="Y2" s="20">
        <v>10000</v>
      </c>
      <c r="Z2" s="25" t="s">
        <v>137</v>
      </c>
      <c r="AA2" s="20" t="s">
        <v>184</v>
      </c>
      <c r="AB2" s="20">
        <v>2</v>
      </c>
    </row>
    <row r="3" spans="1:35" s="20" customFormat="1" x14ac:dyDescent="0.3">
      <c r="A3" s="23" t="s">
        <v>3</v>
      </c>
      <c r="B3" s="22" t="s">
        <v>70</v>
      </c>
      <c r="C3" s="22" t="s">
        <v>88</v>
      </c>
      <c r="D3" s="26">
        <v>0.1</v>
      </c>
      <c r="E3" s="20">
        <v>50</v>
      </c>
      <c r="F3" s="22">
        <v>1E-3</v>
      </c>
      <c r="G3" s="22">
        <v>100</v>
      </c>
      <c r="H3" s="22">
        <v>1</v>
      </c>
      <c r="I3" s="22">
        <v>10</v>
      </c>
      <c r="J3" s="22">
        <v>0.05</v>
      </c>
      <c r="K3" s="22">
        <v>1</v>
      </c>
      <c r="L3" s="22" t="b">
        <v>1</v>
      </c>
      <c r="M3" s="22" t="b">
        <v>1</v>
      </c>
      <c r="N3" s="22" t="b">
        <v>1</v>
      </c>
      <c r="O3" s="22" t="b">
        <v>1</v>
      </c>
      <c r="P3" s="22" t="b">
        <v>1</v>
      </c>
      <c r="Q3" s="22" t="b">
        <v>1</v>
      </c>
      <c r="R3" s="22" t="b">
        <v>0</v>
      </c>
      <c r="S3" s="22" t="b">
        <v>0</v>
      </c>
      <c r="T3" s="22" t="b">
        <v>0</v>
      </c>
      <c r="U3" s="22" t="b">
        <v>0</v>
      </c>
      <c r="V3" s="22" t="b">
        <v>0</v>
      </c>
      <c r="W3" s="20">
        <f>0.085</f>
        <v>8.5000000000000006E-2</v>
      </c>
      <c r="X3" s="20" t="s">
        <v>191</v>
      </c>
      <c r="Y3" s="20">
        <v>60000</v>
      </c>
      <c r="Z3" s="25" t="s">
        <v>137</v>
      </c>
      <c r="AA3" s="20" t="s">
        <v>184</v>
      </c>
      <c r="AB3" s="20">
        <v>2</v>
      </c>
    </row>
    <row r="4" spans="1:35" ht="28.8" x14ac:dyDescent="0.3">
      <c r="A4" s="2" t="s">
        <v>4</v>
      </c>
      <c r="B4" s="5" t="s">
        <v>69</v>
      </c>
      <c r="C4" s="5" t="s">
        <v>73</v>
      </c>
      <c r="D4" s="5">
        <v>0</v>
      </c>
      <c r="E4" s="5">
        <v>5</v>
      </c>
      <c r="F4" s="5">
        <v>0.01</v>
      </c>
      <c r="G4" s="5">
        <v>100</v>
      </c>
      <c r="H4" s="5">
        <v>0</v>
      </c>
      <c r="I4" s="5">
        <v>0</v>
      </c>
      <c r="J4" s="5">
        <v>0</v>
      </c>
      <c r="K4" s="5">
        <v>0</v>
      </c>
      <c r="L4" s="28" t="b">
        <v>0</v>
      </c>
      <c r="M4" s="5" t="b">
        <v>1</v>
      </c>
      <c r="N4" s="5" t="b">
        <v>1</v>
      </c>
      <c r="O4" s="5" t="b">
        <v>1</v>
      </c>
      <c r="P4" s="5" t="b">
        <v>1</v>
      </c>
      <c r="Q4" s="5" t="b">
        <v>1</v>
      </c>
      <c r="R4" s="5" t="b">
        <v>1</v>
      </c>
      <c r="S4" s="5" t="b">
        <v>1</v>
      </c>
      <c r="T4" s="5" t="b">
        <v>1</v>
      </c>
      <c r="U4" s="5" t="b">
        <v>1</v>
      </c>
      <c r="V4" s="5" t="b">
        <v>1</v>
      </c>
      <c r="W4" s="9">
        <v>0.65</v>
      </c>
      <c r="X4" s="7" t="s">
        <v>94</v>
      </c>
      <c r="Y4">
        <v>30</v>
      </c>
      <c r="Z4" s="15" t="s">
        <v>138</v>
      </c>
      <c r="AA4" t="s">
        <v>187</v>
      </c>
      <c r="AB4">
        <v>2</v>
      </c>
    </row>
    <row r="5" spans="1:35" ht="28.8" x14ac:dyDescent="0.3">
      <c r="A5" s="2" t="s">
        <v>5</v>
      </c>
      <c r="B5" s="5" t="s">
        <v>69</v>
      </c>
      <c r="C5" s="5" t="s">
        <v>73</v>
      </c>
      <c r="D5" s="5">
        <v>0.5</v>
      </c>
      <c r="E5" s="5">
        <v>5</v>
      </c>
      <c r="F5" s="5">
        <v>0.01</v>
      </c>
      <c r="G5" s="5">
        <v>100</v>
      </c>
      <c r="H5" s="5">
        <v>0</v>
      </c>
      <c r="I5" s="5">
        <v>0</v>
      </c>
      <c r="J5" s="5">
        <v>0</v>
      </c>
      <c r="K5" s="5">
        <v>0</v>
      </c>
      <c r="L5" s="28" t="b">
        <v>0</v>
      </c>
      <c r="M5" s="5" t="b">
        <v>1</v>
      </c>
      <c r="N5" s="5" t="b">
        <v>1</v>
      </c>
      <c r="O5" s="5" t="b">
        <v>1</v>
      </c>
      <c r="P5" s="5" t="b">
        <v>1</v>
      </c>
      <c r="Q5" s="5" t="b">
        <v>1</v>
      </c>
      <c r="R5" s="5" t="b">
        <v>1</v>
      </c>
      <c r="S5" s="5" t="b">
        <v>1</v>
      </c>
      <c r="T5" s="5" t="b">
        <v>1</v>
      </c>
      <c r="U5" s="5" t="b">
        <v>1</v>
      </c>
      <c r="V5" s="5" t="b">
        <v>1</v>
      </c>
      <c r="W5" s="9">
        <v>0.8</v>
      </c>
      <c r="X5" s="7" t="s">
        <v>94</v>
      </c>
      <c r="Y5">
        <v>20000</v>
      </c>
      <c r="Z5" s="15" t="s">
        <v>138</v>
      </c>
      <c r="AA5" t="s">
        <v>187</v>
      </c>
      <c r="AB5">
        <v>2</v>
      </c>
    </row>
    <row r="6" spans="1:35" s="20" customFormat="1" x14ac:dyDescent="0.3">
      <c r="A6" s="23" t="s">
        <v>130</v>
      </c>
      <c r="B6" s="22" t="s">
        <v>70</v>
      </c>
      <c r="C6" s="22" t="s">
        <v>74</v>
      </c>
      <c r="D6" s="20">
        <v>0.1</v>
      </c>
      <c r="E6" s="22">
        <v>500</v>
      </c>
      <c r="F6" s="22">
        <v>0.01</v>
      </c>
      <c r="G6" s="22">
        <v>1000</v>
      </c>
      <c r="H6" s="5">
        <v>0</v>
      </c>
      <c r="I6" s="5">
        <v>0</v>
      </c>
      <c r="J6" s="5">
        <v>0</v>
      </c>
      <c r="K6" s="22">
        <v>0.38</v>
      </c>
      <c r="L6" s="22" t="b">
        <v>1</v>
      </c>
      <c r="M6" s="22" t="b">
        <v>1</v>
      </c>
      <c r="N6" s="22" t="b">
        <v>1</v>
      </c>
      <c r="O6" s="22" t="b">
        <v>1</v>
      </c>
      <c r="P6" s="22" t="b">
        <v>1</v>
      </c>
      <c r="Q6" s="22" t="b">
        <v>1</v>
      </c>
      <c r="R6" s="22" t="b">
        <v>1</v>
      </c>
      <c r="S6" s="22" t="b">
        <v>1</v>
      </c>
      <c r="T6" s="22" t="b">
        <v>1</v>
      </c>
      <c r="U6" s="22" t="b">
        <v>1</v>
      </c>
      <c r="V6" s="22" t="b">
        <v>1</v>
      </c>
      <c r="W6" s="20">
        <v>0.35</v>
      </c>
      <c r="X6" s="20" t="s">
        <v>193</v>
      </c>
      <c r="Y6" s="20">
        <v>1200</v>
      </c>
      <c r="Z6" s="25" t="s">
        <v>137</v>
      </c>
      <c r="AA6" s="20" t="s">
        <v>184</v>
      </c>
      <c r="AB6" s="20">
        <v>2</v>
      </c>
    </row>
    <row r="7" spans="1:35" s="20" customFormat="1" x14ac:dyDescent="0.3">
      <c r="A7" s="23" t="s">
        <v>131</v>
      </c>
      <c r="B7" s="22" t="s">
        <v>70</v>
      </c>
      <c r="C7" s="22" t="s">
        <v>74</v>
      </c>
      <c r="D7" s="20">
        <v>0.1</v>
      </c>
      <c r="E7" s="22">
        <v>500</v>
      </c>
      <c r="F7" s="22">
        <v>0.01</v>
      </c>
      <c r="G7" s="22">
        <v>1000</v>
      </c>
      <c r="H7" s="5">
        <v>0</v>
      </c>
      <c r="I7" s="5">
        <v>0</v>
      </c>
      <c r="J7" s="5">
        <v>0</v>
      </c>
      <c r="K7" s="22">
        <v>0.38</v>
      </c>
      <c r="L7" s="22" t="b">
        <v>1</v>
      </c>
      <c r="M7" s="22" t="b">
        <v>1</v>
      </c>
      <c r="N7" s="22" t="b">
        <v>1</v>
      </c>
      <c r="O7" s="22" t="b">
        <v>1</v>
      </c>
      <c r="P7" s="22" t="b">
        <v>1</v>
      </c>
      <c r="Q7" s="22" t="b">
        <v>1</v>
      </c>
      <c r="R7" s="22" t="b">
        <v>1</v>
      </c>
      <c r="S7" s="22" t="b">
        <v>1</v>
      </c>
      <c r="T7" s="22" t="b">
        <v>1</v>
      </c>
      <c r="U7" s="22" t="b">
        <v>1</v>
      </c>
      <c r="V7" s="22" t="b">
        <v>1</v>
      </c>
      <c r="W7" s="21">
        <v>0.4</v>
      </c>
      <c r="X7" s="20" t="s">
        <v>193</v>
      </c>
      <c r="Y7" s="20">
        <v>10000</v>
      </c>
      <c r="Z7" s="25" t="s">
        <v>137</v>
      </c>
      <c r="AA7" s="20" t="s">
        <v>184</v>
      </c>
      <c r="AB7" s="20">
        <v>2</v>
      </c>
    </row>
    <row r="8" spans="1:35" s="20" customFormat="1" x14ac:dyDescent="0.3">
      <c r="A8" s="23" t="s">
        <v>6</v>
      </c>
      <c r="B8" s="22" t="s">
        <v>70</v>
      </c>
      <c r="C8" s="22" t="s">
        <v>73</v>
      </c>
      <c r="D8" s="20">
        <v>0.2</v>
      </c>
      <c r="E8" s="22">
        <v>500</v>
      </c>
      <c r="F8" s="22">
        <v>1E-3</v>
      </c>
      <c r="G8" s="22">
        <v>1000</v>
      </c>
      <c r="H8" s="5">
        <v>0</v>
      </c>
      <c r="I8" s="5">
        <v>0</v>
      </c>
      <c r="J8" s="5">
        <v>0</v>
      </c>
      <c r="K8" s="22">
        <v>0.5</v>
      </c>
      <c r="L8" s="28" t="b">
        <v>0</v>
      </c>
      <c r="M8" s="22" t="b">
        <v>1</v>
      </c>
      <c r="N8" s="22" t="b">
        <v>1</v>
      </c>
      <c r="O8" s="22" t="b">
        <v>1</v>
      </c>
      <c r="P8" s="22" t="b">
        <v>1</v>
      </c>
      <c r="Q8" s="22" t="b">
        <v>1</v>
      </c>
      <c r="R8" s="22" t="b">
        <v>1</v>
      </c>
      <c r="S8" s="22" t="b">
        <v>1</v>
      </c>
      <c r="T8" s="22" t="b">
        <v>1</v>
      </c>
      <c r="U8" s="22" t="b">
        <v>1</v>
      </c>
      <c r="V8" s="22" t="b">
        <v>1</v>
      </c>
      <c r="W8" s="21">
        <v>0.14000000000000001</v>
      </c>
      <c r="X8" s="20" t="s">
        <v>194</v>
      </c>
      <c r="Y8" s="20">
        <v>1500</v>
      </c>
      <c r="Z8" s="25" t="s">
        <v>137</v>
      </c>
      <c r="AA8" s="20" t="s">
        <v>184</v>
      </c>
      <c r="AB8" s="20">
        <v>2</v>
      </c>
    </row>
    <row r="9" spans="1:35" s="20" customFormat="1" x14ac:dyDescent="0.3">
      <c r="A9" s="23" t="s">
        <v>132</v>
      </c>
      <c r="B9" s="22" t="s">
        <v>70</v>
      </c>
      <c r="C9" s="22" t="s">
        <v>73</v>
      </c>
      <c r="D9" s="20">
        <v>0.2</v>
      </c>
      <c r="E9" s="22">
        <v>500</v>
      </c>
      <c r="F9" s="22">
        <v>1E-3</v>
      </c>
      <c r="G9" s="22">
        <v>1000</v>
      </c>
      <c r="H9" s="5">
        <v>0</v>
      </c>
      <c r="I9" s="5">
        <v>0</v>
      </c>
      <c r="J9" s="5">
        <v>0</v>
      </c>
      <c r="K9" s="22">
        <v>0.5</v>
      </c>
      <c r="L9" s="28" t="b">
        <v>0</v>
      </c>
      <c r="M9" s="22" t="b">
        <v>1</v>
      </c>
      <c r="N9" s="22" t="b">
        <v>1</v>
      </c>
      <c r="O9" s="22" t="b">
        <v>1</v>
      </c>
      <c r="P9" s="22" t="b">
        <v>1</v>
      </c>
      <c r="Q9" s="22" t="b">
        <v>1</v>
      </c>
      <c r="R9" s="22" t="b">
        <v>1</v>
      </c>
      <c r="S9" s="22" t="b">
        <v>1</v>
      </c>
      <c r="T9" s="22" t="b">
        <v>1</v>
      </c>
      <c r="U9" s="22" t="b">
        <v>1</v>
      </c>
      <c r="V9" s="22" t="b">
        <v>1</v>
      </c>
      <c r="W9" s="21">
        <v>0.19</v>
      </c>
      <c r="X9" s="20" t="s">
        <v>194</v>
      </c>
      <c r="Y9" s="20">
        <v>15000</v>
      </c>
      <c r="Z9" s="25" t="s">
        <v>137</v>
      </c>
      <c r="AA9" s="20" t="s">
        <v>184</v>
      </c>
      <c r="AB9" s="20">
        <v>2</v>
      </c>
    </row>
    <row r="10" spans="1:35" s="20" customFormat="1" x14ac:dyDescent="0.3">
      <c r="A10" s="23" t="s">
        <v>7</v>
      </c>
      <c r="B10" s="22" t="s">
        <v>70</v>
      </c>
      <c r="C10" s="22" t="s">
        <v>75</v>
      </c>
      <c r="D10" s="20">
        <v>1</v>
      </c>
      <c r="E10" s="22">
        <v>500</v>
      </c>
      <c r="F10" s="22">
        <v>0.05</v>
      </c>
      <c r="G10" s="22">
        <v>100</v>
      </c>
      <c r="H10" s="5">
        <v>0</v>
      </c>
      <c r="I10" s="5">
        <v>0</v>
      </c>
      <c r="J10" s="5">
        <v>0</v>
      </c>
      <c r="K10" s="22">
        <v>0.38</v>
      </c>
      <c r="L10" s="28" t="b">
        <v>0</v>
      </c>
      <c r="M10" s="22" t="b">
        <v>1</v>
      </c>
      <c r="N10" s="22" t="b">
        <v>1</v>
      </c>
      <c r="O10" s="22" t="b">
        <v>1</v>
      </c>
      <c r="P10" s="22" t="b">
        <v>1</v>
      </c>
      <c r="Q10" s="22" t="b">
        <v>0</v>
      </c>
      <c r="R10" s="22" t="b">
        <v>1</v>
      </c>
      <c r="S10" s="22" t="b">
        <v>0</v>
      </c>
      <c r="T10" s="22" t="b">
        <v>1</v>
      </c>
      <c r="U10" s="22" t="b">
        <v>1</v>
      </c>
      <c r="V10" s="22" t="b">
        <v>0</v>
      </c>
      <c r="W10" s="20">
        <v>0.4</v>
      </c>
      <c r="X10" s="20" t="s">
        <v>197</v>
      </c>
      <c r="Y10" s="20">
        <v>1500</v>
      </c>
      <c r="Z10" s="25" t="s">
        <v>137</v>
      </c>
      <c r="AA10" s="20" t="s">
        <v>184</v>
      </c>
      <c r="AB10" s="20">
        <v>2</v>
      </c>
    </row>
    <row r="11" spans="1:35" s="20" customFormat="1" x14ac:dyDescent="0.3">
      <c r="A11" s="23" t="s">
        <v>133</v>
      </c>
      <c r="B11" s="22" t="s">
        <v>70</v>
      </c>
      <c r="C11" s="22" t="s">
        <v>75</v>
      </c>
      <c r="D11" s="20">
        <v>1</v>
      </c>
      <c r="E11" s="22">
        <v>500</v>
      </c>
      <c r="F11" s="22">
        <v>0.05</v>
      </c>
      <c r="G11" s="22">
        <v>100</v>
      </c>
      <c r="H11" s="5">
        <v>0</v>
      </c>
      <c r="I11" s="5">
        <v>0</v>
      </c>
      <c r="J11" s="5">
        <v>0</v>
      </c>
      <c r="K11" s="22">
        <v>0.38</v>
      </c>
      <c r="L11" s="28" t="b">
        <v>0</v>
      </c>
      <c r="M11" s="22" t="b">
        <v>1</v>
      </c>
      <c r="N11" s="22" t="b">
        <v>1</v>
      </c>
      <c r="O11" s="22" t="b">
        <v>1</v>
      </c>
      <c r="P11" s="22" t="b">
        <v>1</v>
      </c>
      <c r="Q11" s="22" t="b">
        <v>0</v>
      </c>
      <c r="R11" s="22" t="b">
        <v>1</v>
      </c>
      <c r="S11" s="22" t="b">
        <v>0</v>
      </c>
      <c r="T11" s="22" t="b">
        <v>1</v>
      </c>
      <c r="U11" s="22" t="b">
        <v>1</v>
      </c>
      <c r="V11" s="22" t="b">
        <v>0</v>
      </c>
      <c r="W11" s="21">
        <v>0.45</v>
      </c>
      <c r="X11" s="20" t="s">
        <v>197</v>
      </c>
      <c r="Y11" s="20">
        <v>10000</v>
      </c>
      <c r="Z11" s="25" t="s">
        <v>137</v>
      </c>
      <c r="AA11" s="20" t="s">
        <v>184</v>
      </c>
      <c r="AB11" s="20">
        <v>2</v>
      </c>
    </row>
    <row r="12" spans="1:35" s="20" customFormat="1" x14ac:dyDescent="0.3">
      <c r="A12" s="23" t="s">
        <v>134</v>
      </c>
      <c r="B12" s="22" t="s">
        <v>70</v>
      </c>
      <c r="C12" s="22" t="s">
        <v>75</v>
      </c>
      <c r="D12" s="20">
        <v>1</v>
      </c>
      <c r="E12" s="22">
        <v>500</v>
      </c>
      <c r="F12" s="22">
        <v>0.05</v>
      </c>
      <c r="G12" s="22">
        <v>100</v>
      </c>
      <c r="H12" s="5">
        <v>0</v>
      </c>
      <c r="I12" s="5">
        <v>0</v>
      </c>
      <c r="J12" s="5">
        <v>0</v>
      </c>
      <c r="K12" s="22">
        <v>0.38</v>
      </c>
      <c r="L12" s="28" t="b">
        <v>0</v>
      </c>
      <c r="M12" s="22" t="b">
        <v>1</v>
      </c>
      <c r="N12" s="22" t="b">
        <v>1</v>
      </c>
      <c r="O12" s="22" t="b">
        <v>1</v>
      </c>
      <c r="P12" s="22" t="b">
        <v>1</v>
      </c>
      <c r="Q12" s="22" t="b">
        <v>0</v>
      </c>
      <c r="R12" s="22" t="b">
        <v>1</v>
      </c>
      <c r="S12" s="22" t="b">
        <v>0</v>
      </c>
      <c r="T12" s="22" t="b">
        <v>1</v>
      </c>
      <c r="U12" s="22" t="b">
        <v>1</v>
      </c>
      <c r="V12" s="22" t="b">
        <v>0</v>
      </c>
      <c r="W12" s="20">
        <v>0.4</v>
      </c>
      <c r="X12" s="20" t="s">
        <v>197</v>
      </c>
      <c r="Y12" s="20">
        <v>1500</v>
      </c>
      <c r="Z12" s="25" t="s">
        <v>137</v>
      </c>
      <c r="AA12" s="20" t="s">
        <v>184</v>
      </c>
      <c r="AB12" s="20">
        <v>2</v>
      </c>
    </row>
    <row r="13" spans="1:35" s="20" customFormat="1" x14ac:dyDescent="0.3">
      <c r="A13" s="23" t="s">
        <v>135</v>
      </c>
      <c r="B13" s="22" t="s">
        <v>70</v>
      </c>
      <c r="C13" s="22" t="s">
        <v>75</v>
      </c>
      <c r="D13" s="20">
        <v>1</v>
      </c>
      <c r="E13" s="22">
        <v>500</v>
      </c>
      <c r="F13" s="22">
        <v>0.05</v>
      </c>
      <c r="G13" s="22">
        <v>100</v>
      </c>
      <c r="H13" s="5">
        <v>0</v>
      </c>
      <c r="I13" s="5">
        <v>0</v>
      </c>
      <c r="J13" s="5">
        <v>0</v>
      </c>
      <c r="K13" s="22">
        <v>0.38</v>
      </c>
      <c r="L13" s="28" t="b">
        <v>0</v>
      </c>
      <c r="M13" s="22" t="b">
        <v>1</v>
      </c>
      <c r="N13" s="22" t="b">
        <v>1</v>
      </c>
      <c r="O13" s="22" t="b">
        <v>1</v>
      </c>
      <c r="P13" s="22" t="b">
        <v>1</v>
      </c>
      <c r="Q13" s="22" t="b">
        <v>0</v>
      </c>
      <c r="R13" s="22" t="b">
        <v>1</v>
      </c>
      <c r="S13" s="22" t="b">
        <v>0</v>
      </c>
      <c r="T13" s="22" t="b">
        <v>1</v>
      </c>
      <c r="U13" s="22" t="b">
        <v>1</v>
      </c>
      <c r="V13" s="22" t="b">
        <v>0</v>
      </c>
      <c r="W13" s="21">
        <v>0.45</v>
      </c>
      <c r="X13" s="20" t="s">
        <v>197</v>
      </c>
      <c r="Y13" s="20">
        <v>10000</v>
      </c>
      <c r="Z13" s="25" t="s">
        <v>137</v>
      </c>
      <c r="AA13" s="20" t="s">
        <v>184</v>
      </c>
      <c r="AB13" s="20">
        <v>2</v>
      </c>
    </row>
    <row r="14" spans="1:35" ht="43.2" x14ac:dyDescent="0.3">
      <c r="A14" s="2" t="s">
        <v>8</v>
      </c>
      <c r="B14" s="5" t="s">
        <v>71</v>
      </c>
      <c r="C14" s="5" t="s">
        <v>73</v>
      </c>
      <c r="D14" s="5">
        <v>1E-3</v>
      </c>
      <c r="E14" s="5">
        <v>100</v>
      </c>
      <c r="F14" s="5">
        <v>0</v>
      </c>
      <c r="G14" s="5">
        <v>500</v>
      </c>
      <c r="H14" s="5">
        <v>0</v>
      </c>
      <c r="I14" s="5">
        <v>0</v>
      </c>
      <c r="J14" s="5">
        <v>0</v>
      </c>
      <c r="K14" s="5">
        <v>0</v>
      </c>
      <c r="L14" s="28" t="b">
        <v>0</v>
      </c>
      <c r="M14" s="5" t="b">
        <v>1</v>
      </c>
      <c r="N14" s="5" t="b">
        <v>1</v>
      </c>
      <c r="O14" s="5" t="b">
        <v>1</v>
      </c>
      <c r="P14" s="5" t="b">
        <v>1</v>
      </c>
      <c r="Q14" s="5" t="b">
        <v>1</v>
      </c>
      <c r="R14" s="5" t="b">
        <v>1</v>
      </c>
      <c r="S14" s="5" t="b">
        <v>1</v>
      </c>
      <c r="T14" s="5" t="b">
        <v>1</v>
      </c>
      <c r="U14" s="5" t="b">
        <v>1</v>
      </c>
      <c r="V14" s="5" t="b">
        <v>1</v>
      </c>
      <c r="W14" s="9">
        <v>0.77500000000000002</v>
      </c>
      <c r="X14" s="7" t="s">
        <v>95</v>
      </c>
      <c r="Y14">
        <v>900</v>
      </c>
      <c r="Z14" s="15" t="s">
        <v>139</v>
      </c>
      <c r="AA14" t="s">
        <v>187</v>
      </c>
      <c r="AB14">
        <v>2</v>
      </c>
    </row>
    <row r="15" spans="1:35" ht="28.8" x14ac:dyDescent="0.3">
      <c r="A15" s="2" t="s">
        <v>9</v>
      </c>
      <c r="B15" s="5" t="s">
        <v>71</v>
      </c>
      <c r="C15" s="5" t="s">
        <v>73</v>
      </c>
      <c r="D15" s="5">
        <v>1E-3</v>
      </c>
      <c r="E15" s="5">
        <v>100</v>
      </c>
      <c r="F15" s="5">
        <v>0</v>
      </c>
      <c r="G15" s="5">
        <v>500</v>
      </c>
      <c r="H15" s="5">
        <v>0</v>
      </c>
      <c r="I15" s="5">
        <v>0</v>
      </c>
      <c r="J15" s="5">
        <v>0</v>
      </c>
      <c r="K15" s="5">
        <v>0</v>
      </c>
      <c r="L15" s="28" t="b">
        <v>0</v>
      </c>
      <c r="M15" s="5" t="b">
        <v>1</v>
      </c>
      <c r="N15" s="5" t="b">
        <v>1</v>
      </c>
      <c r="O15" s="5" t="b">
        <v>1</v>
      </c>
      <c r="P15" s="5" t="b">
        <v>1</v>
      </c>
      <c r="Q15" s="5" t="b">
        <v>1</v>
      </c>
      <c r="R15" s="5" t="b">
        <v>1</v>
      </c>
      <c r="S15" s="5" t="b">
        <v>1</v>
      </c>
      <c r="T15" s="5" t="b">
        <v>1</v>
      </c>
      <c r="U15" s="5" t="b">
        <v>1</v>
      </c>
      <c r="V15" s="5" t="b">
        <v>1</v>
      </c>
      <c r="W15" s="9">
        <v>0.55000000000000004</v>
      </c>
      <c r="X15" s="7" t="s">
        <v>96</v>
      </c>
      <c r="Y15">
        <v>4000</v>
      </c>
      <c r="Z15" s="15" t="s">
        <v>139</v>
      </c>
      <c r="AA15" t="s">
        <v>187</v>
      </c>
      <c r="AB15">
        <v>2</v>
      </c>
    </row>
    <row r="16" spans="1:35" ht="28.8" x14ac:dyDescent="0.3">
      <c r="A16" s="2" t="s">
        <v>10</v>
      </c>
      <c r="B16" s="5" t="s">
        <v>71</v>
      </c>
      <c r="C16" s="5" t="s">
        <v>73</v>
      </c>
      <c r="D16" s="5">
        <v>1E-3</v>
      </c>
      <c r="E16" s="5">
        <v>100</v>
      </c>
      <c r="F16" s="5">
        <v>0</v>
      </c>
      <c r="G16" s="5">
        <v>500</v>
      </c>
      <c r="H16" s="5">
        <v>0</v>
      </c>
      <c r="I16" s="5">
        <v>0</v>
      </c>
      <c r="J16" s="5">
        <v>0</v>
      </c>
      <c r="K16" s="5">
        <v>0</v>
      </c>
      <c r="L16" s="28" t="b">
        <v>0</v>
      </c>
      <c r="M16" s="5" t="b">
        <v>1</v>
      </c>
      <c r="N16" s="5" t="b">
        <v>1</v>
      </c>
      <c r="O16" s="5" t="b">
        <v>1</v>
      </c>
      <c r="P16" s="5" t="b">
        <v>1</v>
      </c>
      <c r="Q16" s="5" t="b">
        <v>1</v>
      </c>
      <c r="R16" s="5" t="b">
        <v>1</v>
      </c>
      <c r="S16" s="5" t="b">
        <v>1</v>
      </c>
      <c r="T16" s="5" t="b">
        <v>1</v>
      </c>
      <c r="U16" s="5" t="b">
        <v>1</v>
      </c>
      <c r="V16" s="5" t="b">
        <v>1</v>
      </c>
      <c r="W16" s="9">
        <v>0.77500000000000002</v>
      </c>
      <c r="X16" s="7" t="s">
        <v>97</v>
      </c>
      <c r="Y16">
        <v>25000</v>
      </c>
      <c r="Z16" s="15" t="s">
        <v>139</v>
      </c>
      <c r="AA16" t="s">
        <v>187</v>
      </c>
      <c r="AB16">
        <v>2</v>
      </c>
    </row>
    <row r="17" spans="1:35" x14ac:dyDescent="0.3">
      <c r="A17" s="2" t="s">
        <v>11</v>
      </c>
      <c r="B17" s="5" t="s">
        <v>71</v>
      </c>
      <c r="C17" s="5" t="s">
        <v>73</v>
      </c>
      <c r="D17" s="5">
        <v>1E-3</v>
      </c>
      <c r="E17" s="5">
        <v>100</v>
      </c>
      <c r="F17" s="5">
        <v>0</v>
      </c>
      <c r="G17" s="5">
        <v>500</v>
      </c>
      <c r="H17" s="5">
        <v>0</v>
      </c>
      <c r="I17" s="5">
        <v>0</v>
      </c>
      <c r="J17" s="5">
        <v>0</v>
      </c>
      <c r="K17" s="5">
        <v>0</v>
      </c>
      <c r="L17" s="28" t="b">
        <v>0</v>
      </c>
      <c r="M17" s="5" t="b">
        <v>1</v>
      </c>
      <c r="N17" s="5" t="b">
        <v>1</v>
      </c>
      <c r="O17" s="5" t="b">
        <v>1</v>
      </c>
      <c r="P17" s="5" t="b">
        <v>1</v>
      </c>
      <c r="Q17" s="5" t="b">
        <v>1</v>
      </c>
      <c r="R17" s="5" t="b">
        <v>1</v>
      </c>
      <c r="S17" s="5" t="b">
        <v>1</v>
      </c>
      <c r="T17" s="5" t="b">
        <v>1</v>
      </c>
      <c r="U17" s="5" t="b">
        <v>1</v>
      </c>
      <c r="V17" s="5" t="b">
        <v>1</v>
      </c>
      <c r="W17" s="9">
        <v>0.85</v>
      </c>
      <c r="X17" s="7" t="s">
        <v>98</v>
      </c>
      <c r="Y17">
        <v>1900</v>
      </c>
      <c r="Z17" s="15" t="s">
        <v>139</v>
      </c>
      <c r="AA17" t="s">
        <v>187</v>
      </c>
      <c r="AB17">
        <v>2</v>
      </c>
    </row>
    <row r="18" spans="1:35" ht="28.8" x14ac:dyDescent="0.3">
      <c r="A18" s="2" t="s">
        <v>12</v>
      </c>
      <c r="B18" s="5" t="s">
        <v>71</v>
      </c>
      <c r="C18" s="5" t="s">
        <v>73</v>
      </c>
      <c r="D18" s="5">
        <v>1E-3</v>
      </c>
      <c r="E18" s="5">
        <v>100</v>
      </c>
      <c r="F18" s="5">
        <v>0</v>
      </c>
      <c r="G18" s="5">
        <v>500</v>
      </c>
      <c r="H18" s="5">
        <v>0</v>
      </c>
      <c r="I18" s="5">
        <v>0</v>
      </c>
      <c r="J18" s="5">
        <v>0</v>
      </c>
      <c r="K18" s="5">
        <v>0</v>
      </c>
      <c r="L18" s="28" t="b">
        <v>0</v>
      </c>
      <c r="M18" s="5" t="b">
        <v>1</v>
      </c>
      <c r="N18" s="5" t="b">
        <v>1</v>
      </c>
      <c r="O18" s="5" t="b">
        <v>1</v>
      </c>
      <c r="P18" s="5" t="b">
        <v>1</v>
      </c>
      <c r="Q18" s="5" t="b">
        <v>1</v>
      </c>
      <c r="R18" s="5" t="b">
        <v>1</v>
      </c>
      <c r="S18" s="5" t="b">
        <v>1</v>
      </c>
      <c r="T18" s="5" t="b">
        <v>1</v>
      </c>
      <c r="U18" s="5" t="b">
        <v>1</v>
      </c>
      <c r="V18" s="5" t="b">
        <v>1</v>
      </c>
      <c r="W18" s="9">
        <v>0.7</v>
      </c>
      <c r="X18" s="7" t="s">
        <v>99</v>
      </c>
      <c r="Y18">
        <v>8000</v>
      </c>
      <c r="Z18" s="15" t="s">
        <v>139</v>
      </c>
      <c r="AA18" t="s">
        <v>187</v>
      </c>
      <c r="AB18">
        <v>2</v>
      </c>
    </row>
    <row r="19" spans="1:35" ht="28.8" x14ac:dyDescent="0.3">
      <c r="A19" s="2" t="s">
        <v>13</v>
      </c>
      <c r="B19" s="5" t="s">
        <v>70</v>
      </c>
      <c r="C19" s="5" t="s">
        <v>76</v>
      </c>
      <c r="D19" s="5">
        <v>1E-3</v>
      </c>
      <c r="E19" s="5">
        <v>100</v>
      </c>
      <c r="F19" s="5">
        <v>0</v>
      </c>
      <c r="G19" s="5">
        <v>500</v>
      </c>
      <c r="H19" s="5">
        <v>0</v>
      </c>
      <c r="I19" s="5">
        <v>0</v>
      </c>
      <c r="J19" s="5">
        <v>0</v>
      </c>
      <c r="K19" s="5">
        <v>0</v>
      </c>
      <c r="L19" s="28" t="b">
        <v>0</v>
      </c>
      <c r="M19" s="5" t="b">
        <v>1</v>
      </c>
      <c r="N19" s="5" t="b">
        <v>1</v>
      </c>
      <c r="O19" s="5" t="b">
        <v>1</v>
      </c>
      <c r="P19" s="5" t="b">
        <v>1</v>
      </c>
      <c r="Q19" s="5" t="b">
        <v>1</v>
      </c>
      <c r="R19" s="5" t="b">
        <v>1</v>
      </c>
      <c r="S19" s="5" t="b">
        <v>1</v>
      </c>
      <c r="T19" s="5" t="b">
        <v>1</v>
      </c>
      <c r="U19" s="5" t="b">
        <v>1</v>
      </c>
      <c r="V19" s="5" t="b">
        <v>1</v>
      </c>
      <c r="W19" s="9">
        <v>0.8</v>
      </c>
      <c r="X19" s="7" t="s">
        <v>100</v>
      </c>
      <c r="Y19">
        <v>700</v>
      </c>
      <c r="Z19" s="15" t="s">
        <v>140</v>
      </c>
      <c r="AA19" t="s">
        <v>186</v>
      </c>
      <c r="AB19">
        <v>2</v>
      </c>
    </row>
    <row r="20" spans="1:35" x14ac:dyDescent="0.3">
      <c r="A20" s="2" t="s">
        <v>14</v>
      </c>
      <c r="B20" s="5" t="s">
        <v>70</v>
      </c>
      <c r="C20" s="5" t="s">
        <v>76</v>
      </c>
      <c r="D20" s="5">
        <v>1E-3</v>
      </c>
      <c r="E20" s="5">
        <v>100</v>
      </c>
      <c r="F20" s="5">
        <v>0</v>
      </c>
      <c r="G20" s="5">
        <v>500</v>
      </c>
      <c r="H20" s="5">
        <v>0</v>
      </c>
      <c r="I20" s="5">
        <v>0</v>
      </c>
      <c r="J20" s="5">
        <v>0</v>
      </c>
      <c r="K20" s="5">
        <v>0</v>
      </c>
      <c r="L20" s="28" t="b">
        <v>0</v>
      </c>
      <c r="M20" s="5" t="b">
        <v>1</v>
      </c>
      <c r="N20" s="5" t="b">
        <v>1</v>
      </c>
      <c r="O20" s="5" t="b">
        <v>1</v>
      </c>
      <c r="P20" s="5" t="b">
        <v>1</v>
      </c>
      <c r="Q20" s="5" t="b">
        <v>1</v>
      </c>
      <c r="R20" s="5" t="b">
        <v>1</v>
      </c>
      <c r="S20" s="5" t="b">
        <v>1</v>
      </c>
      <c r="T20" s="5" t="b">
        <v>1</v>
      </c>
      <c r="U20" s="5" t="b">
        <v>1</v>
      </c>
      <c r="V20" s="5" t="b">
        <v>1</v>
      </c>
      <c r="W20" s="9">
        <v>0.8</v>
      </c>
      <c r="X20" s="7" t="s">
        <v>101</v>
      </c>
      <c r="Y20">
        <v>10000</v>
      </c>
      <c r="Z20" s="15" t="s">
        <v>140</v>
      </c>
      <c r="AA20" t="s">
        <v>186</v>
      </c>
      <c r="AB20">
        <v>2</v>
      </c>
    </row>
    <row r="21" spans="1:35" ht="28.8" x14ac:dyDescent="0.3">
      <c r="A21" s="2" t="s">
        <v>15</v>
      </c>
      <c r="B21" s="5" t="s">
        <v>70</v>
      </c>
      <c r="C21" s="5" t="s">
        <v>73</v>
      </c>
      <c r="D21">
        <v>0.1</v>
      </c>
      <c r="E21" s="5">
        <v>500</v>
      </c>
      <c r="F21" s="5">
        <v>5</v>
      </c>
      <c r="G21" s="5">
        <v>1000</v>
      </c>
      <c r="H21" s="5">
        <v>0</v>
      </c>
      <c r="I21" s="5">
        <v>0</v>
      </c>
      <c r="J21" s="5">
        <v>0</v>
      </c>
      <c r="K21" s="5">
        <v>6.3</v>
      </c>
      <c r="L21" s="28" t="b">
        <v>0</v>
      </c>
      <c r="M21" s="5" t="b">
        <v>1</v>
      </c>
      <c r="N21" s="5" t="b">
        <v>1</v>
      </c>
      <c r="O21" s="5" t="b">
        <v>1</v>
      </c>
      <c r="P21" s="5" t="b">
        <v>1</v>
      </c>
      <c r="Q21" s="5" t="b">
        <v>1</v>
      </c>
      <c r="R21" s="5" t="b">
        <v>1</v>
      </c>
      <c r="S21" s="5" t="b">
        <v>1</v>
      </c>
      <c r="T21" s="5" t="b">
        <v>1</v>
      </c>
      <c r="U21" s="5" t="b">
        <v>1</v>
      </c>
      <c r="V21" s="5" t="b">
        <v>1</v>
      </c>
      <c r="W21" s="9">
        <v>0.8</v>
      </c>
      <c r="X21" s="7" t="s">
        <v>102</v>
      </c>
      <c r="Y21">
        <v>22000</v>
      </c>
      <c r="Z21" s="15" t="s">
        <v>140</v>
      </c>
      <c r="AA21" t="s">
        <v>186</v>
      </c>
      <c r="AB21">
        <v>2</v>
      </c>
    </row>
    <row r="22" spans="1:35" ht="28.8" x14ac:dyDescent="0.3">
      <c r="A22" s="2" t="s">
        <v>16</v>
      </c>
      <c r="B22" s="5" t="s">
        <v>70</v>
      </c>
      <c r="C22" s="5" t="s">
        <v>75</v>
      </c>
      <c r="D22" s="5">
        <v>1E-3</v>
      </c>
      <c r="E22" s="5">
        <v>100</v>
      </c>
      <c r="F22" s="5">
        <v>0</v>
      </c>
      <c r="G22" s="5">
        <v>500</v>
      </c>
      <c r="H22" s="5">
        <v>0</v>
      </c>
      <c r="I22" s="5">
        <v>0</v>
      </c>
      <c r="J22" s="5">
        <v>0</v>
      </c>
      <c r="K22" s="5">
        <v>0</v>
      </c>
      <c r="L22" s="28" t="b">
        <v>0</v>
      </c>
      <c r="M22" s="5" t="b">
        <v>1</v>
      </c>
      <c r="N22" s="5" t="b">
        <v>1</v>
      </c>
      <c r="O22" s="5" t="b">
        <v>1</v>
      </c>
      <c r="P22" s="5" t="b">
        <v>1</v>
      </c>
      <c r="Q22" s="5" t="b">
        <v>1</v>
      </c>
      <c r="R22" s="5" t="b">
        <v>1</v>
      </c>
      <c r="S22" s="5" t="b">
        <v>1</v>
      </c>
      <c r="T22" s="5" t="b">
        <v>1</v>
      </c>
      <c r="U22" s="5" t="b">
        <v>1</v>
      </c>
      <c r="V22" s="5" t="b">
        <v>1</v>
      </c>
      <c r="W22" s="9">
        <v>0.8</v>
      </c>
      <c r="X22" s="7" t="s">
        <v>100</v>
      </c>
      <c r="Y22">
        <v>22000</v>
      </c>
      <c r="Z22" s="15" t="s">
        <v>140</v>
      </c>
      <c r="AA22" t="s">
        <v>186</v>
      </c>
      <c r="AB22">
        <v>2</v>
      </c>
    </row>
    <row r="23" spans="1:35" x14ac:dyDescent="0.3">
      <c r="A23" s="2" t="s">
        <v>17</v>
      </c>
      <c r="B23" s="5" t="s">
        <v>70</v>
      </c>
      <c r="C23" s="5" t="s">
        <v>77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28" t="b">
        <v>0</v>
      </c>
      <c r="M23" s="5" t="b">
        <v>1</v>
      </c>
      <c r="N23" s="5" t="b">
        <v>1</v>
      </c>
      <c r="O23" s="5" t="b">
        <v>1</v>
      </c>
      <c r="P23" s="5" t="b">
        <v>1</v>
      </c>
      <c r="Q23" s="5" t="b">
        <v>1</v>
      </c>
      <c r="R23" s="5" t="b">
        <v>1</v>
      </c>
      <c r="S23" s="5" t="b">
        <v>1</v>
      </c>
      <c r="T23" s="5" t="b">
        <v>1</v>
      </c>
      <c r="U23" s="5" t="b">
        <v>1</v>
      </c>
      <c r="V23" s="5" t="b">
        <v>1</v>
      </c>
      <c r="W23" s="9">
        <v>1</v>
      </c>
      <c r="X23" s="7" t="s">
        <v>103</v>
      </c>
      <c r="Y23">
        <v>1</v>
      </c>
      <c r="Z23" s="15" t="s">
        <v>137</v>
      </c>
      <c r="AA23" t="s">
        <v>184</v>
      </c>
      <c r="AB23">
        <v>2</v>
      </c>
    </row>
    <row r="24" spans="1:35" s="20" customFormat="1" ht="28.8" x14ac:dyDescent="0.3">
      <c r="A24" s="23" t="s">
        <v>18</v>
      </c>
      <c r="B24" s="22" t="s">
        <v>210</v>
      </c>
      <c r="C24" s="22" t="s">
        <v>88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 t="b">
        <v>1</v>
      </c>
      <c r="M24" s="22" t="b">
        <v>1</v>
      </c>
      <c r="N24" s="22" t="b">
        <v>1</v>
      </c>
      <c r="O24" s="22" t="b">
        <v>1</v>
      </c>
      <c r="P24" s="22" t="b">
        <v>1</v>
      </c>
      <c r="Q24" s="22" t="b">
        <v>1</v>
      </c>
      <c r="R24" s="22" t="b">
        <v>1</v>
      </c>
      <c r="S24" s="22" t="b">
        <v>1</v>
      </c>
      <c r="T24" s="22" t="b">
        <v>1</v>
      </c>
      <c r="U24" s="22" t="b">
        <v>1</v>
      </c>
      <c r="V24" s="22" t="b">
        <v>1</v>
      </c>
      <c r="W24" s="21">
        <v>0.7</v>
      </c>
      <c r="X24" s="24" t="s">
        <v>209</v>
      </c>
      <c r="Y24" s="20">
        <v>600</v>
      </c>
      <c r="Z24" s="25" t="s">
        <v>137</v>
      </c>
      <c r="AA24" s="20" t="s">
        <v>184</v>
      </c>
      <c r="AB24" s="20">
        <v>2</v>
      </c>
      <c r="AC24" s="20" t="b">
        <v>1</v>
      </c>
      <c r="AD24" s="20" t="b">
        <v>0</v>
      </c>
      <c r="AE24" s="20" t="b">
        <v>1</v>
      </c>
      <c r="AF24" s="20" t="b">
        <v>1</v>
      </c>
      <c r="AG24" s="20" t="b">
        <v>0</v>
      </c>
      <c r="AH24" s="20" t="b">
        <v>1</v>
      </c>
      <c r="AI24" s="20" t="b">
        <v>1</v>
      </c>
    </row>
    <row r="25" spans="1:35" ht="28.8" x14ac:dyDescent="0.3">
      <c r="A25" s="2" t="s">
        <v>19</v>
      </c>
      <c r="B25" s="5" t="s">
        <v>69</v>
      </c>
      <c r="C25" s="5" t="s">
        <v>78</v>
      </c>
      <c r="D25" t="s">
        <v>190</v>
      </c>
      <c r="E25" s="5">
        <v>10000</v>
      </c>
      <c r="F25" s="5">
        <v>1</v>
      </c>
      <c r="G25" s="5">
        <v>999</v>
      </c>
      <c r="H25" s="5">
        <v>0</v>
      </c>
      <c r="I25" s="5">
        <v>0</v>
      </c>
      <c r="J25" s="5">
        <v>0</v>
      </c>
      <c r="K25" s="5">
        <v>0</v>
      </c>
      <c r="L25" s="28" t="b">
        <v>0</v>
      </c>
      <c r="M25" s="5" t="b">
        <v>1</v>
      </c>
      <c r="N25" s="5" t="b">
        <v>1</v>
      </c>
      <c r="O25" s="5" t="b">
        <v>1</v>
      </c>
      <c r="P25" s="5" t="b">
        <v>1</v>
      </c>
      <c r="Q25" s="5" t="b">
        <v>1</v>
      </c>
      <c r="R25" s="5" t="b">
        <v>1</v>
      </c>
      <c r="S25" s="5" t="b">
        <v>1</v>
      </c>
      <c r="T25" s="5" t="b">
        <v>1</v>
      </c>
      <c r="U25" s="5" t="b">
        <v>1</v>
      </c>
      <c r="V25" s="5" t="b">
        <v>1</v>
      </c>
      <c r="W25" s="9">
        <v>0.15</v>
      </c>
      <c r="X25" s="7" t="s">
        <v>104</v>
      </c>
      <c r="Y25">
        <v>500</v>
      </c>
      <c r="Z25" s="15" t="s">
        <v>137</v>
      </c>
      <c r="AA25" t="s">
        <v>184</v>
      </c>
      <c r="AB25">
        <v>2</v>
      </c>
      <c r="AE25" s="20" t="b">
        <v>1</v>
      </c>
    </row>
    <row r="26" spans="1:35" x14ac:dyDescent="0.3">
      <c r="A26" s="23" t="s">
        <v>20</v>
      </c>
      <c r="B26" s="22" t="s">
        <v>210</v>
      </c>
      <c r="C26" s="22" t="s">
        <v>88</v>
      </c>
      <c r="D26" s="22">
        <v>0</v>
      </c>
      <c r="E26" s="22">
        <v>0</v>
      </c>
      <c r="F26" s="22">
        <v>0</v>
      </c>
      <c r="G26" s="22">
        <v>0</v>
      </c>
      <c r="H26" s="5">
        <v>0</v>
      </c>
      <c r="I26" s="5">
        <v>0</v>
      </c>
      <c r="J26" s="5">
        <v>0</v>
      </c>
      <c r="K26" s="5">
        <v>0</v>
      </c>
      <c r="L26" s="22" t="b">
        <v>1</v>
      </c>
      <c r="M26" s="22" t="b">
        <v>1</v>
      </c>
      <c r="N26" s="22" t="b">
        <v>1</v>
      </c>
      <c r="O26" s="22" t="b">
        <v>1</v>
      </c>
      <c r="P26" s="22" t="b">
        <v>1</v>
      </c>
      <c r="Q26" s="22" t="b">
        <v>1</v>
      </c>
      <c r="R26" s="22" t="b">
        <v>1</v>
      </c>
      <c r="S26" s="22" t="b">
        <v>1</v>
      </c>
      <c r="T26" s="22" t="b">
        <v>1</v>
      </c>
      <c r="U26" s="22" t="b">
        <v>1</v>
      </c>
      <c r="V26" s="22" t="b">
        <v>1</v>
      </c>
      <c r="W26" s="21">
        <v>0.15</v>
      </c>
      <c r="X26" s="20" t="s">
        <v>200</v>
      </c>
      <c r="Y26" s="20">
        <v>1500</v>
      </c>
      <c r="Z26" s="25" t="s">
        <v>137</v>
      </c>
      <c r="AA26" s="20" t="s">
        <v>184</v>
      </c>
      <c r="AB26" s="22">
        <v>0</v>
      </c>
      <c r="AC26" s="20" t="b">
        <v>1</v>
      </c>
      <c r="AD26" s="20" t="b">
        <v>1</v>
      </c>
      <c r="AE26" s="20" t="b">
        <v>1</v>
      </c>
      <c r="AF26" s="20" t="b">
        <v>1</v>
      </c>
      <c r="AG26" s="20" t="b">
        <v>1</v>
      </c>
      <c r="AH26" s="20" t="b">
        <v>0</v>
      </c>
      <c r="AI26" s="20" t="b">
        <v>0</v>
      </c>
    </row>
    <row r="27" spans="1:35" s="20" customFormat="1" x14ac:dyDescent="0.3">
      <c r="A27" s="23" t="s">
        <v>21</v>
      </c>
      <c r="B27" s="22" t="s">
        <v>210</v>
      </c>
      <c r="C27" s="22" t="s">
        <v>88</v>
      </c>
      <c r="D27" s="22">
        <v>0</v>
      </c>
      <c r="E27" s="22">
        <v>0</v>
      </c>
      <c r="F27" s="22">
        <v>0</v>
      </c>
      <c r="G27" s="22">
        <v>0</v>
      </c>
      <c r="H27" s="5">
        <v>0</v>
      </c>
      <c r="I27" s="5">
        <v>0</v>
      </c>
      <c r="J27" s="5">
        <v>0</v>
      </c>
      <c r="K27" s="5">
        <v>0</v>
      </c>
      <c r="L27" s="22" t="b">
        <v>1</v>
      </c>
      <c r="M27" s="22" t="b">
        <v>1</v>
      </c>
      <c r="N27" s="22" t="b">
        <v>1</v>
      </c>
      <c r="O27" s="22" t="b">
        <v>1</v>
      </c>
      <c r="P27" s="22" t="b">
        <v>1</v>
      </c>
      <c r="Q27" s="22" t="b">
        <v>1</v>
      </c>
      <c r="R27" s="22" t="b">
        <v>1</v>
      </c>
      <c r="S27" s="22" t="b">
        <v>1</v>
      </c>
      <c r="T27" s="22" t="b">
        <v>1</v>
      </c>
      <c r="U27" s="22" t="b">
        <v>1</v>
      </c>
      <c r="V27" s="22" t="b">
        <v>1</v>
      </c>
      <c r="W27" s="21">
        <v>0.18</v>
      </c>
      <c r="X27" s="20" t="s">
        <v>200</v>
      </c>
      <c r="Y27" s="20">
        <v>10000</v>
      </c>
      <c r="Z27" s="25" t="s">
        <v>137</v>
      </c>
      <c r="AA27" s="20" t="s">
        <v>184</v>
      </c>
      <c r="AB27" s="22">
        <v>0</v>
      </c>
      <c r="AC27" s="20" t="b">
        <v>1</v>
      </c>
      <c r="AD27" s="20" t="b">
        <v>1</v>
      </c>
      <c r="AE27" s="20" t="b">
        <v>1</v>
      </c>
      <c r="AF27" s="20" t="b">
        <v>1</v>
      </c>
      <c r="AG27" s="20" t="b">
        <v>1</v>
      </c>
      <c r="AH27" s="20" t="b">
        <v>0</v>
      </c>
      <c r="AI27" s="20" t="b">
        <v>0</v>
      </c>
    </row>
    <row r="28" spans="1:35" ht="28.8" x14ac:dyDescent="0.3">
      <c r="A28" s="2" t="s">
        <v>136</v>
      </c>
      <c r="B28" s="5" t="s">
        <v>70</v>
      </c>
      <c r="C28" s="5" t="s">
        <v>74</v>
      </c>
      <c r="D28" s="5">
        <v>1</v>
      </c>
      <c r="E28" s="5">
        <v>1000</v>
      </c>
      <c r="F28" s="5">
        <v>0.1</v>
      </c>
      <c r="G28" s="5">
        <v>10</v>
      </c>
      <c r="H28" s="5">
        <v>0.01</v>
      </c>
      <c r="I28" s="5">
        <v>0.1</v>
      </c>
      <c r="J28" s="5">
        <v>0.8</v>
      </c>
      <c r="K28" s="5">
        <v>6.3</v>
      </c>
      <c r="L28" s="28" t="b">
        <v>0</v>
      </c>
      <c r="M28" s="5" t="b">
        <v>1</v>
      </c>
      <c r="N28" s="5" t="b">
        <v>1</v>
      </c>
      <c r="O28" s="5" t="b">
        <v>1</v>
      </c>
      <c r="P28" s="5" t="b">
        <v>1</v>
      </c>
      <c r="Q28" s="5" t="b">
        <v>1</v>
      </c>
      <c r="R28" s="5" t="b">
        <v>1</v>
      </c>
      <c r="S28" s="5" t="b">
        <v>1</v>
      </c>
      <c r="T28" s="5" t="b">
        <v>1</v>
      </c>
      <c r="U28" s="5" t="b">
        <v>1</v>
      </c>
      <c r="V28" s="5" t="b">
        <v>1</v>
      </c>
      <c r="W28" s="9">
        <v>0.8</v>
      </c>
      <c r="X28" s="7" t="s">
        <v>105</v>
      </c>
      <c r="Y28">
        <v>3000</v>
      </c>
      <c r="Z28" s="15" t="s">
        <v>140</v>
      </c>
      <c r="AA28" t="s">
        <v>186</v>
      </c>
      <c r="AB28">
        <v>2</v>
      </c>
    </row>
    <row r="29" spans="1:35" ht="28.8" x14ac:dyDescent="0.3">
      <c r="A29" s="18" t="s">
        <v>22</v>
      </c>
      <c r="B29" s="5" t="s">
        <v>70</v>
      </c>
      <c r="C29" s="5" t="s">
        <v>72</v>
      </c>
      <c r="D29" s="5" t="s">
        <v>68</v>
      </c>
      <c r="E29" s="5" t="s">
        <v>68</v>
      </c>
      <c r="F29" s="5" t="s">
        <v>68</v>
      </c>
      <c r="G29" s="5" t="s">
        <v>68</v>
      </c>
      <c r="H29" s="5">
        <v>0.3</v>
      </c>
      <c r="I29" s="5">
        <v>2</v>
      </c>
      <c r="J29" s="5">
        <v>1</v>
      </c>
      <c r="K29" s="5">
        <v>25</v>
      </c>
      <c r="L29" s="28" t="b">
        <v>0</v>
      </c>
      <c r="M29" s="5" t="b">
        <v>1</v>
      </c>
      <c r="N29" s="5" t="b">
        <v>1</v>
      </c>
      <c r="O29" s="5" t="b">
        <v>1</v>
      </c>
      <c r="P29" s="5" t="b">
        <v>1</v>
      </c>
      <c r="Q29" s="5" t="b">
        <v>1</v>
      </c>
      <c r="R29" s="5" t="b">
        <v>1</v>
      </c>
      <c r="S29" s="5" t="b">
        <v>1</v>
      </c>
      <c r="T29" s="5" t="b">
        <v>1</v>
      </c>
      <c r="U29" s="5" t="b">
        <v>1</v>
      </c>
      <c r="V29" s="5" t="b">
        <v>1</v>
      </c>
      <c r="W29" s="9">
        <v>0.8</v>
      </c>
      <c r="X29" s="7" t="s">
        <v>105</v>
      </c>
      <c r="Y29">
        <v>700</v>
      </c>
      <c r="Z29" s="15" t="s">
        <v>137</v>
      </c>
      <c r="AA29" t="s">
        <v>184</v>
      </c>
      <c r="AB29">
        <v>2</v>
      </c>
    </row>
    <row r="30" spans="1:35" ht="28.8" x14ac:dyDescent="0.3">
      <c r="A30" s="2" t="s">
        <v>23</v>
      </c>
      <c r="B30" s="5" t="s">
        <v>69</v>
      </c>
      <c r="C30" s="5" t="s">
        <v>72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28" t="b">
        <v>0</v>
      </c>
      <c r="M30" s="5" t="b">
        <v>1</v>
      </c>
      <c r="N30" s="5" t="b">
        <v>1</v>
      </c>
      <c r="O30" s="5" t="b">
        <v>1</v>
      </c>
      <c r="P30" s="5" t="b">
        <v>1</v>
      </c>
      <c r="Q30" s="5" t="b">
        <v>1</v>
      </c>
      <c r="R30" s="5" t="b">
        <v>1</v>
      </c>
      <c r="S30" s="5" t="b">
        <v>1</v>
      </c>
      <c r="T30" s="5" t="b">
        <v>1</v>
      </c>
      <c r="U30" s="5" t="b">
        <v>1</v>
      </c>
      <c r="V30" s="5" t="b">
        <v>1</v>
      </c>
      <c r="W30" s="9">
        <v>0.8</v>
      </c>
      <c r="X30" s="7" t="s">
        <v>106</v>
      </c>
      <c r="Y30">
        <v>1000</v>
      </c>
      <c r="Z30" s="15" t="s">
        <v>138</v>
      </c>
      <c r="AA30" t="s">
        <v>187</v>
      </c>
      <c r="AB30">
        <v>2</v>
      </c>
    </row>
    <row r="31" spans="1:35" ht="28.8" x14ac:dyDescent="0.3">
      <c r="A31" s="2" t="s">
        <v>24</v>
      </c>
      <c r="B31" s="5" t="s">
        <v>69</v>
      </c>
      <c r="C31" s="5" t="s">
        <v>72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28" t="b">
        <v>0</v>
      </c>
      <c r="M31" s="5" t="b">
        <v>1</v>
      </c>
      <c r="N31" s="5" t="b">
        <v>1</v>
      </c>
      <c r="O31" s="5" t="b">
        <v>1</v>
      </c>
      <c r="P31" s="5" t="b">
        <v>1</v>
      </c>
      <c r="Q31" s="5" t="b">
        <v>1</v>
      </c>
      <c r="R31" s="5" t="b">
        <v>1</v>
      </c>
      <c r="S31" s="5" t="b">
        <v>1</v>
      </c>
      <c r="T31" s="5" t="b">
        <v>1</v>
      </c>
      <c r="U31" s="5" t="b">
        <v>1</v>
      </c>
      <c r="V31" s="5" t="b">
        <v>1</v>
      </c>
      <c r="W31" s="9">
        <v>0.7</v>
      </c>
      <c r="X31" s="7" t="s">
        <v>107</v>
      </c>
      <c r="Y31">
        <v>10000</v>
      </c>
      <c r="Z31" s="15" t="s">
        <v>138</v>
      </c>
      <c r="AA31" t="s">
        <v>187</v>
      </c>
      <c r="AB31">
        <v>2</v>
      </c>
    </row>
    <row r="32" spans="1:35" ht="28.8" x14ac:dyDescent="0.3">
      <c r="A32" s="2" t="s">
        <v>25</v>
      </c>
      <c r="B32" s="5" t="s">
        <v>70</v>
      </c>
      <c r="C32" s="5" t="s">
        <v>72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28" t="b">
        <v>0</v>
      </c>
      <c r="M32" s="5" t="b">
        <v>1</v>
      </c>
      <c r="N32" s="5" t="b">
        <v>1</v>
      </c>
      <c r="O32" s="5" t="b">
        <v>1</v>
      </c>
      <c r="P32" s="5" t="b">
        <v>1</v>
      </c>
      <c r="Q32" s="5" t="b">
        <v>1</v>
      </c>
      <c r="R32" s="5" t="b">
        <v>1</v>
      </c>
      <c r="S32" s="5" t="b">
        <v>1</v>
      </c>
      <c r="T32" s="5" t="b">
        <v>1</v>
      </c>
      <c r="U32" s="5" t="b">
        <v>1</v>
      </c>
      <c r="V32" s="5" t="b">
        <v>1</v>
      </c>
      <c r="W32" s="9">
        <v>0.7</v>
      </c>
      <c r="X32" s="7" t="s">
        <v>107</v>
      </c>
      <c r="Y32">
        <v>10000</v>
      </c>
      <c r="Z32" s="15" t="s">
        <v>138</v>
      </c>
      <c r="AA32" t="s">
        <v>187</v>
      </c>
      <c r="AB32">
        <v>2</v>
      </c>
    </row>
    <row r="33" spans="1:28" x14ac:dyDescent="0.3">
      <c r="A33" s="3" t="s">
        <v>26</v>
      </c>
      <c r="B33" s="5" t="s">
        <v>70</v>
      </c>
      <c r="C33" s="5" t="s">
        <v>78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28" t="b">
        <v>0</v>
      </c>
      <c r="M33" s="5" t="b">
        <v>1</v>
      </c>
      <c r="N33" s="5" t="b">
        <v>1</v>
      </c>
      <c r="O33" s="5" t="b">
        <v>1</v>
      </c>
      <c r="P33" s="5" t="b">
        <v>1</v>
      </c>
      <c r="Q33" s="5" t="b">
        <v>1</v>
      </c>
      <c r="R33" s="5" t="b">
        <v>1</v>
      </c>
      <c r="S33" s="5" t="b">
        <v>1</v>
      </c>
      <c r="T33" s="5" t="b">
        <v>1</v>
      </c>
      <c r="U33" s="5" t="b">
        <v>1</v>
      </c>
      <c r="V33" s="5" t="b">
        <v>1</v>
      </c>
      <c r="W33" s="9">
        <v>0.8</v>
      </c>
      <c r="X33" s="7" t="s">
        <v>108</v>
      </c>
      <c r="Y33">
        <v>3000</v>
      </c>
      <c r="Z33" s="15" t="s">
        <v>138</v>
      </c>
      <c r="AA33" t="s">
        <v>187</v>
      </c>
      <c r="AB33">
        <v>2</v>
      </c>
    </row>
    <row r="34" spans="1:28" x14ac:dyDescent="0.3">
      <c r="A34" s="2" t="s">
        <v>27</v>
      </c>
      <c r="B34" s="5" t="s">
        <v>70</v>
      </c>
      <c r="C34" s="5" t="s">
        <v>78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28" t="b">
        <v>0</v>
      </c>
      <c r="M34" s="5" t="b">
        <v>1</v>
      </c>
      <c r="N34" s="5" t="b">
        <v>1</v>
      </c>
      <c r="O34" s="5" t="b">
        <v>1</v>
      </c>
      <c r="P34" s="5" t="b">
        <v>1</v>
      </c>
      <c r="Q34" s="5" t="b">
        <v>1</v>
      </c>
      <c r="R34" s="5" t="b">
        <v>1</v>
      </c>
      <c r="S34" s="5" t="b">
        <v>1</v>
      </c>
      <c r="T34" s="5" t="b">
        <v>1</v>
      </c>
      <c r="U34" s="5" t="b">
        <v>1</v>
      </c>
      <c r="V34" s="5" t="b">
        <v>1</v>
      </c>
      <c r="W34" s="9">
        <v>1</v>
      </c>
      <c r="X34" s="7" t="s">
        <v>103</v>
      </c>
      <c r="Y34">
        <v>100</v>
      </c>
      <c r="Z34" s="15" t="s">
        <v>138</v>
      </c>
      <c r="AA34" t="s">
        <v>187</v>
      </c>
      <c r="AB34">
        <v>2</v>
      </c>
    </row>
    <row r="35" spans="1:28" x14ac:dyDescent="0.3">
      <c r="A35" s="2" t="s">
        <v>28</v>
      </c>
      <c r="B35" s="5" t="s">
        <v>69</v>
      </c>
      <c r="C35" s="5" t="s">
        <v>78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28" t="b">
        <v>0</v>
      </c>
      <c r="M35" s="5" t="b">
        <v>1</v>
      </c>
      <c r="N35" s="5" t="b">
        <v>1</v>
      </c>
      <c r="O35" s="5" t="b">
        <v>1</v>
      </c>
      <c r="P35" s="5" t="b">
        <v>1</v>
      </c>
      <c r="Q35" s="5" t="b">
        <v>1</v>
      </c>
      <c r="R35" s="5" t="b">
        <v>1</v>
      </c>
      <c r="S35" s="5" t="b">
        <v>1</v>
      </c>
      <c r="T35" s="5" t="b">
        <v>1</v>
      </c>
      <c r="U35" s="5" t="b">
        <v>1</v>
      </c>
      <c r="V35" s="5" t="b">
        <v>1</v>
      </c>
      <c r="W35" s="9">
        <v>0.8</v>
      </c>
      <c r="X35" s="7" t="s">
        <v>109</v>
      </c>
      <c r="Y35">
        <v>2000</v>
      </c>
      <c r="Z35" s="15" t="s">
        <v>138</v>
      </c>
      <c r="AA35" t="s">
        <v>187</v>
      </c>
      <c r="AB35">
        <v>2</v>
      </c>
    </row>
    <row r="36" spans="1:28" ht="28.8" x14ac:dyDescent="0.3">
      <c r="A36" s="2" t="s">
        <v>29</v>
      </c>
      <c r="B36" s="5" t="s">
        <v>70</v>
      </c>
      <c r="C36" s="5" t="s">
        <v>79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28" t="b">
        <v>0</v>
      </c>
      <c r="M36" s="5" t="b">
        <v>1</v>
      </c>
      <c r="N36" s="5" t="b">
        <v>1</v>
      </c>
      <c r="O36" s="5" t="b">
        <v>1</v>
      </c>
      <c r="P36" s="5" t="b">
        <v>1</v>
      </c>
      <c r="Q36" s="5" t="b">
        <v>1</v>
      </c>
      <c r="R36" s="5" t="b">
        <v>1</v>
      </c>
      <c r="S36" s="5" t="b">
        <v>1</v>
      </c>
      <c r="T36" s="5" t="b">
        <v>1</v>
      </c>
      <c r="U36" s="5" t="b">
        <v>1</v>
      </c>
      <c r="V36" s="5" t="b">
        <v>1</v>
      </c>
      <c r="W36" s="9">
        <v>1</v>
      </c>
      <c r="X36" s="7" t="s">
        <v>110</v>
      </c>
      <c r="Y36">
        <v>5000</v>
      </c>
      <c r="Z36" s="15" t="s">
        <v>138</v>
      </c>
      <c r="AA36" t="s">
        <v>187</v>
      </c>
      <c r="AB36">
        <v>2</v>
      </c>
    </row>
    <row r="37" spans="1:28" x14ac:dyDescent="0.3">
      <c r="A37" s="2" t="s">
        <v>30</v>
      </c>
      <c r="B37" s="5" t="s">
        <v>70</v>
      </c>
      <c r="C37" s="5" t="s">
        <v>78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28" t="b">
        <v>0</v>
      </c>
      <c r="M37" s="5" t="b">
        <v>1</v>
      </c>
      <c r="N37" s="5" t="b">
        <v>1</v>
      </c>
      <c r="O37" s="5" t="b">
        <v>1</v>
      </c>
      <c r="P37" s="5" t="b">
        <v>1</v>
      </c>
      <c r="Q37" s="5" t="b">
        <v>1</v>
      </c>
      <c r="R37" s="5" t="b">
        <v>1</v>
      </c>
      <c r="S37" s="5" t="b">
        <v>1</v>
      </c>
      <c r="T37" s="5" t="b">
        <v>1</v>
      </c>
      <c r="U37" s="5" t="b">
        <v>1</v>
      </c>
      <c r="V37" s="5" t="b">
        <v>1</v>
      </c>
      <c r="W37" s="9">
        <v>0.7</v>
      </c>
      <c r="X37" s="7" t="s">
        <v>103</v>
      </c>
      <c r="Y37">
        <v>1</v>
      </c>
      <c r="Z37" s="15" t="s">
        <v>139</v>
      </c>
      <c r="AA37" t="s">
        <v>187</v>
      </c>
      <c r="AB37">
        <v>2</v>
      </c>
    </row>
    <row r="38" spans="1:28" ht="28.8" x14ac:dyDescent="0.3">
      <c r="A38" s="2" t="s">
        <v>31</v>
      </c>
      <c r="B38" s="5" t="s">
        <v>69</v>
      </c>
      <c r="C38" s="5" t="s">
        <v>78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28" t="b">
        <v>0</v>
      </c>
      <c r="M38" s="5" t="b">
        <v>1</v>
      </c>
      <c r="N38" s="5" t="b">
        <v>1</v>
      </c>
      <c r="O38" s="5" t="b">
        <v>1</v>
      </c>
      <c r="P38" s="5" t="b">
        <v>1</v>
      </c>
      <c r="Q38" s="5" t="b">
        <v>1</v>
      </c>
      <c r="R38" s="5" t="b">
        <v>1</v>
      </c>
      <c r="S38" s="5" t="b">
        <v>1</v>
      </c>
      <c r="T38" s="5" t="b">
        <v>1</v>
      </c>
      <c r="U38" s="5" t="b">
        <v>1</v>
      </c>
      <c r="V38" s="5" t="b">
        <v>1</v>
      </c>
      <c r="W38" s="9">
        <v>0.65</v>
      </c>
      <c r="X38" s="7" t="s">
        <v>111</v>
      </c>
      <c r="Y38">
        <v>1</v>
      </c>
      <c r="Z38" s="15" t="s">
        <v>138</v>
      </c>
      <c r="AA38" t="s">
        <v>187</v>
      </c>
      <c r="AB38">
        <v>2</v>
      </c>
    </row>
    <row r="39" spans="1:28" x14ac:dyDescent="0.3">
      <c r="A39" s="2" t="s">
        <v>32</v>
      </c>
      <c r="B39" s="5" t="s">
        <v>70</v>
      </c>
      <c r="C39" s="5" t="s">
        <v>78</v>
      </c>
      <c r="D39" s="5">
        <v>0.1</v>
      </c>
      <c r="E39" s="5">
        <v>100</v>
      </c>
      <c r="F39" s="5">
        <v>1</v>
      </c>
      <c r="G39" s="5">
        <v>20</v>
      </c>
      <c r="H39" s="5">
        <v>0.05</v>
      </c>
      <c r="I39" s="5">
        <v>0.13</v>
      </c>
      <c r="J39" s="5">
        <v>1</v>
      </c>
      <c r="K39" s="5">
        <v>3</v>
      </c>
      <c r="L39" s="28" t="b">
        <v>0</v>
      </c>
      <c r="M39" s="5" t="b">
        <v>1</v>
      </c>
      <c r="N39" s="5" t="b">
        <v>1</v>
      </c>
      <c r="O39" s="5" t="b">
        <v>1</v>
      </c>
      <c r="P39" s="5" t="b">
        <v>1</v>
      </c>
      <c r="Q39" s="5" t="b">
        <v>1</v>
      </c>
      <c r="R39" s="5" t="b">
        <v>1</v>
      </c>
      <c r="S39" s="5" t="b">
        <v>1</v>
      </c>
      <c r="T39" s="5" t="b">
        <v>1</v>
      </c>
      <c r="U39" s="5" t="b">
        <v>1</v>
      </c>
      <c r="V39" s="5" t="b">
        <v>1</v>
      </c>
      <c r="W39" s="9">
        <v>0.7</v>
      </c>
      <c r="X39" s="7" t="s">
        <v>109</v>
      </c>
      <c r="Y39">
        <v>4000</v>
      </c>
      <c r="Z39" s="15" t="s">
        <v>138</v>
      </c>
      <c r="AA39" t="s">
        <v>187</v>
      </c>
      <c r="AB39">
        <v>2</v>
      </c>
    </row>
    <row r="40" spans="1:28" x14ac:dyDescent="0.3">
      <c r="A40" s="2" t="s">
        <v>33</v>
      </c>
      <c r="B40" s="5" t="s">
        <v>70</v>
      </c>
      <c r="C40" s="5" t="s">
        <v>78</v>
      </c>
      <c r="D40" s="5">
        <v>0.1</v>
      </c>
      <c r="E40" s="5">
        <v>100</v>
      </c>
      <c r="F40" s="5">
        <v>1</v>
      </c>
      <c r="G40" s="5">
        <v>20</v>
      </c>
      <c r="H40" s="5">
        <v>0.05</v>
      </c>
      <c r="I40" s="5">
        <v>0.13</v>
      </c>
      <c r="J40" s="5">
        <v>1</v>
      </c>
      <c r="K40" s="5">
        <v>3</v>
      </c>
      <c r="L40" s="28" t="b">
        <v>0</v>
      </c>
      <c r="M40" s="5" t="b">
        <v>1</v>
      </c>
      <c r="N40" s="5" t="b">
        <v>1</v>
      </c>
      <c r="O40" s="5" t="b">
        <v>1</v>
      </c>
      <c r="P40" s="5" t="b">
        <v>1</v>
      </c>
      <c r="Q40" s="5" t="b">
        <v>1</v>
      </c>
      <c r="R40" s="5" t="b">
        <v>1</v>
      </c>
      <c r="S40" s="5" t="b">
        <v>1</v>
      </c>
      <c r="T40" s="5" t="b">
        <v>1</v>
      </c>
      <c r="U40" s="5" t="b">
        <v>1</v>
      </c>
      <c r="V40" s="5" t="b">
        <v>1</v>
      </c>
      <c r="W40" s="9">
        <v>0.7</v>
      </c>
      <c r="X40" s="7" t="s">
        <v>109</v>
      </c>
      <c r="Y40">
        <v>6000</v>
      </c>
      <c r="Z40" s="15" t="s">
        <v>138</v>
      </c>
      <c r="AA40" t="s">
        <v>187</v>
      </c>
      <c r="AB40">
        <v>2</v>
      </c>
    </row>
    <row r="41" spans="1:28" s="20" customFormat="1" ht="43.2" x14ac:dyDescent="0.3">
      <c r="A41" s="23" t="s">
        <v>34</v>
      </c>
      <c r="B41" s="22" t="s">
        <v>70</v>
      </c>
      <c r="C41" s="22" t="s">
        <v>72</v>
      </c>
      <c r="D41" s="22">
        <v>0.5</v>
      </c>
      <c r="E41" s="22">
        <v>25</v>
      </c>
      <c r="F41" s="22">
        <v>0</v>
      </c>
      <c r="G41" s="22">
        <v>200</v>
      </c>
      <c r="H41" s="22">
        <v>0.8</v>
      </c>
      <c r="I41" s="22">
        <v>6.2</v>
      </c>
      <c r="J41" s="22">
        <v>0</v>
      </c>
      <c r="K41" s="22">
        <v>0.5</v>
      </c>
      <c r="L41" s="22" t="b">
        <v>1</v>
      </c>
      <c r="M41" s="22" t="b">
        <v>1</v>
      </c>
      <c r="N41" s="22" t="b">
        <v>1</v>
      </c>
      <c r="O41" s="22" t="b">
        <v>1</v>
      </c>
      <c r="P41" s="22" t="b">
        <v>1</v>
      </c>
      <c r="Q41" s="22" t="b">
        <v>1</v>
      </c>
      <c r="R41" s="22" t="b">
        <v>0</v>
      </c>
      <c r="S41" s="22" t="b">
        <v>0</v>
      </c>
      <c r="T41" s="22" t="b">
        <v>0</v>
      </c>
      <c r="U41" s="22" t="b">
        <v>0</v>
      </c>
      <c r="V41" s="22" t="b">
        <v>0</v>
      </c>
      <c r="W41" s="21">
        <v>0.2</v>
      </c>
      <c r="X41" s="24" t="s">
        <v>201</v>
      </c>
      <c r="Y41" s="20">
        <v>26515</v>
      </c>
      <c r="Z41" s="25" t="s">
        <v>137</v>
      </c>
      <c r="AA41" s="20" t="s">
        <v>184</v>
      </c>
      <c r="AB41" s="20">
        <v>2</v>
      </c>
    </row>
    <row r="42" spans="1:28" ht="43.2" x14ac:dyDescent="0.3">
      <c r="A42" s="2" t="s">
        <v>35</v>
      </c>
      <c r="B42" s="5" t="s">
        <v>70</v>
      </c>
      <c r="C42" s="5" t="s">
        <v>74</v>
      </c>
      <c r="D42" s="5">
        <v>0.01</v>
      </c>
      <c r="E42" s="5">
        <v>3000</v>
      </c>
      <c r="F42" s="5">
        <v>2</v>
      </c>
      <c r="G42" s="5">
        <v>25</v>
      </c>
      <c r="H42" s="5">
        <v>1</v>
      </c>
      <c r="I42" s="5">
        <v>1.6</v>
      </c>
      <c r="J42" s="5">
        <v>0.5</v>
      </c>
      <c r="K42" s="5">
        <v>1.6</v>
      </c>
      <c r="L42" s="28" t="b">
        <v>0</v>
      </c>
      <c r="M42" s="5" t="b">
        <v>1</v>
      </c>
      <c r="N42" s="5" t="b">
        <v>1</v>
      </c>
      <c r="O42" s="5" t="b">
        <v>1</v>
      </c>
      <c r="P42" s="5" t="b">
        <v>1</v>
      </c>
      <c r="Q42" s="5" t="b">
        <v>1</v>
      </c>
      <c r="R42" s="5" t="b">
        <v>1</v>
      </c>
      <c r="S42" s="5" t="b">
        <v>1</v>
      </c>
      <c r="T42" s="5" t="b">
        <v>1</v>
      </c>
      <c r="U42" s="5" t="b">
        <v>1</v>
      </c>
      <c r="V42" s="5" t="b">
        <v>1</v>
      </c>
      <c r="W42" s="5">
        <v>0.8</v>
      </c>
      <c r="X42" s="7" t="s">
        <v>112</v>
      </c>
      <c r="Y42">
        <v>6000</v>
      </c>
      <c r="Z42" s="15" t="s">
        <v>140</v>
      </c>
      <c r="AA42" t="s">
        <v>186</v>
      </c>
      <c r="AB42">
        <v>2</v>
      </c>
    </row>
    <row r="43" spans="1:28" ht="43.2" x14ac:dyDescent="0.3">
      <c r="A43" s="2" t="s">
        <v>36</v>
      </c>
      <c r="B43" s="5" t="s">
        <v>70</v>
      </c>
      <c r="C43" s="5" t="s">
        <v>74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28" t="b">
        <v>0</v>
      </c>
      <c r="M43" s="5" t="b">
        <v>1</v>
      </c>
      <c r="N43" s="5" t="b">
        <v>1</v>
      </c>
      <c r="O43" s="5" t="b">
        <v>1</v>
      </c>
      <c r="P43" s="5" t="b">
        <v>1</v>
      </c>
      <c r="Q43" s="5" t="b">
        <v>1</v>
      </c>
      <c r="R43" s="5" t="b">
        <v>1</v>
      </c>
      <c r="S43" s="5" t="b">
        <v>1</v>
      </c>
      <c r="T43" s="5" t="b">
        <v>1</v>
      </c>
      <c r="U43" s="5" t="b">
        <v>1</v>
      </c>
      <c r="V43" s="5" t="b">
        <v>1</v>
      </c>
      <c r="W43" s="5">
        <v>0.85</v>
      </c>
      <c r="X43" s="7" t="s">
        <v>113</v>
      </c>
      <c r="Y43">
        <v>800</v>
      </c>
      <c r="Z43" s="15" t="s">
        <v>137</v>
      </c>
      <c r="AA43" t="s">
        <v>184</v>
      </c>
      <c r="AB43">
        <v>2</v>
      </c>
    </row>
    <row r="44" spans="1:28" ht="28.8" x14ac:dyDescent="0.3">
      <c r="A44" s="2" t="s">
        <v>37</v>
      </c>
      <c r="B44" s="5" t="s">
        <v>70</v>
      </c>
      <c r="C44" s="5" t="s">
        <v>75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28" t="b">
        <v>0</v>
      </c>
      <c r="M44" s="5" t="b">
        <v>1</v>
      </c>
      <c r="N44" s="5" t="b">
        <v>1</v>
      </c>
      <c r="O44" s="5" t="b">
        <v>1</v>
      </c>
      <c r="P44" s="5" t="b">
        <v>1</v>
      </c>
      <c r="Q44" s="5" t="b">
        <v>1</v>
      </c>
      <c r="R44" s="5" t="b">
        <v>1</v>
      </c>
      <c r="S44" s="5" t="b">
        <v>1</v>
      </c>
      <c r="T44" s="5" t="b">
        <v>1</v>
      </c>
      <c r="U44" s="5" t="b">
        <v>1</v>
      </c>
      <c r="V44" s="5" t="b">
        <v>1</v>
      </c>
      <c r="W44" s="5">
        <v>0.8</v>
      </c>
      <c r="X44" s="7" t="s">
        <v>114</v>
      </c>
      <c r="Y44">
        <v>1000</v>
      </c>
      <c r="Z44" s="15" t="s">
        <v>140</v>
      </c>
      <c r="AA44" t="s">
        <v>186</v>
      </c>
      <c r="AB44">
        <v>2</v>
      </c>
    </row>
    <row r="45" spans="1:28" s="20" customFormat="1" ht="43.2" x14ac:dyDescent="0.3">
      <c r="A45" s="23" t="s">
        <v>38</v>
      </c>
      <c r="B45" s="22" t="s">
        <v>70</v>
      </c>
      <c r="C45" s="22" t="s">
        <v>73</v>
      </c>
      <c r="D45" s="22">
        <v>3</v>
      </c>
      <c r="E45" s="22">
        <v>20</v>
      </c>
      <c r="F45" s="22">
        <v>0.01</v>
      </c>
      <c r="G45" s="22">
        <v>50</v>
      </c>
      <c r="H45" s="22">
        <v>5</v>
      </c>
      <c r="I45" s="22">
        <v>45</v>
      </c>
      <c r="J45" s="22">
        <v>0.25</v>
      </c>
      <c r="K45" s="22">
        <v>3</v>
      </c>
      <c r="L45" s="22" t="b">
        <v>1</v>
      </c>
      <c r="M45" s="22" t="b">
        <v>1</v>
      </c>
      <c r="N45" s="22" t="b">
        <v>1</v>
      </c>
      <c r="O45" s="22" t="b">
        <v>1</v>
      </c>
      <c r="P45" s="22" t="b">
        <v>1</v>
      </c>
      <c r="Q45" s="22" t="b">
        <v>1</v>
      </c>
      <c r="R45" s="22" t="b">
        <v>0</v>
      </c>
      <c r="S45" s="22" t="b">
        <v>0</v>
      </c>
      <c r="T45" s="22" t="b">
        <v>0</v>
      </c>
      <c r="U45" s="22" t="b">
        <v>0</v>
      </c>
      <c r="V45" s="22" t="b">
        <v>0</v>
      </c>
      <c r="W45" s="22">
        <v>0.4</v>
      </c>
      <c r="X45" s="24" t="s">
        <v>115</v>
      </c>
      <c r="Y45" s="20">
        <v>1100</v>
      </c>
      <c r="Z45" s="25" t="s">
        <v>137</v>
      </c>
      <c r="AA45" s="20" t="s">
        <v>184</v>
      </c>
      <c r="AB45" s="20">
        <v>2</v>
      </c>
    </row>
    <row r="46" spans="1:28" ht="43.2" x14ac:dyDescent="0.3">
      <c r="A46" s="2" t="s">
        <v>39</v>
      </c>
      <c r="B46" s="5" t="s">
        <v>70</v>
      </c>
      <c r="C46" s="5" t="s">
        <v>73</v>
      </c>
      <c r="D46" s="5">
        <v>0.1</v>
      </c>
      <c r="E46" s="5">
        <v>100</v>
      </c>
      <c r="F46" s="5">
        <v>1</v>
      </c>
      <c r="G46" s="5">
        <v>20</v>
      </c>
      <c r="H46" s="5">
        <v>0.1</v>
      </c>
      <c r="I46" s="5">
        <v>0.5</v>
      </c>
      <c r="J46" s="5">
        <v>0.8</v>
      </c>
      <c r="K46" s="5">
        <v>6.3</v>
      </c>
      <c r="L46" s="28" t="b">
        <v>0</v>
      </c>
      <c r="M46" s="5" t="b">
        <v>1</v>
      </c>
      <c r="N46" s="5" t="b">
        <v>1</v>
      </c>
      <c r="O46" s="5" t="b">
        <v>1</v>
      </c>
      <c r="P46" s="5" t="b">
        <v>1</v>
      </c>
      <c r="Q46" s="5" t="b">
        <v>1</v>
      </c>
      <c r="R46" s="5" t="b">
        <v>1</v>
      </c>
      <c r="S46" s="5" t="b">
        <v>1</v>
      </c>
      <c r="T46" s="5" t="b">
        <v>1</v>
      </c>
      <c r="U46" s="5" t="b">
        <v>1</v>
      </c>
      <c r="V46" s="5" t="b">
        <v>1</v>
      </c>
      <c r="W46" s="5">
        <v>0.7</v>
      </c>
      <c r="X46" s="7" t="s">
        <v>116</v>
      </c>
      <c r="Y46">
        <v>25000</v>
      </c>
      <c r="Z46" s="15" t="s">
        <v>139</v>
      </c>
      <c r="AA46" t="s">
        <v>187</v>
      </c>
      <c r="AB46">
        <v>2</v>
      </c>
    </row>
    <row r="47" spans="1:28" ht="28.8" x14ac:dyDescent="0.3">
      <c r="A47" s="2" t="s">
        <v>40</v>
      </c>
      <c r="B47" s="5" t="s">
        <v>70</v>
      </c>
      <c r="C47" s="5" t="s">
        <v>73</v>
      </c>
      <c r="D47" s="5">
        <v>20</v>
      </c>
      <c r="E47" s="5">
        <v>2000</v>
      </c>
      <c r="F47" s="5">
        <v>2</v>
      </c>
      <c r="G47" s="5">
        <v>250</v>
      </c>
      <c r="H47" s="5">
        <v>0.25</v>
      </c>
      <c r="I47" s="5">
        <v>0.5</v>
      </c>
      <c r="J47" s="5">
        <v>0.4</v>
      </c>
      <c r="K47" s="5">
        <v>1.6</v>
      </c>
      <c r="L47" s="28" t="b">
        <v>0</v>
      </c>
      <c r="M47" s="5" t="b">
        <v>1</v>
      </c>
      <c r="N47" s="5" t="b">
        <v>1</v>
      </c>
      <c r="O47" s="5" t="b">
        <v>1</v>
      </c>
      <c r="P47" s="5" t="b">
        <v>1</v>
      </c>
      <c r="Q47" s="5" t="b">
        <v>1</v>
      </c>
      <c r="R47" s="5" t="b">
        <v>1</v>
      </c>
      <c r="S47" s="5" t="b">
        <v>1</v>
      </c>
      <c r="T47" s="5" t="b">
        <v>1</v>
      </c>
      <c r="U47" s="5" t="b">
        <v>1</v>
      </c>
      <c r="V47" s="5" t="b">
        <v>1</v>
      </c>
      <c r="W47" s="5">
        <v>0.8</v>
      </c>
      <c r="X47" s="7" t="s">
        <v>117</v>
      </c>
      <c r="Y47">
        <v>7000</v>
      </c>
      <c r="Z47" s="15" t="s">
        <v>140</v>
      </c>
      <c r="AA47" t="s">
        <v>186</v>
      </c>
      <c r="AB47">
        <v>2</v>
      </c>
    </row>
    <row r="48" spans="1:28" ht="43.2" x14ac:dyDescent="0.3">
      <c r="A48" s="2" t="s">
        <v>41</v>
      </c>
      <c r="B48" s="5" t="s">
        <v>71</v>
      </c>
      <c r="C48" s="5" t="s">
        <v>73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28" t="b">
        <v>0</v>
      </c>
      <c r="M48" s="5" t="b">
        <v>1</v>
      </c>
      <c r="N48" s="5" t="b">
        <v>1</v>
      </c>
      <c r="O48" s="5" t="b">
        <v>1</v>
      </c>
      <c r="P48" s="5" t="b">
        <v>1</v>
      </c>
      <c r="Q48" s="5" t="b">
        <v>1</v>
      </c>
      <c r="R48" s="5" t="b">
        <v>1</v>
      </c>
      <c r="S48" s="5" t="b">
        <v>1</v>
      </c>
      <c r="T48" s="5" t="b">
        <v>1</v>
      </c>
      <c r="U48" s="5" t="b">
        <v>1</v>
      </c>
      <c r="V48" s="5" t="b">
        <v>1</v>
      </c>
      <c r="W48" s="5">
        <v>0.77500000000000002</v>
      </c>
      <c r="X48" s="7" t="s">
        <v>118</v>
      </c>
      <c r="Y48">
        <v>33000</v>
      </c>
      <c r="Z48" s="15" t="s">
        <v>139</v>
      </c>
      <c r="AA48" t="s">
        <v>187</v>
      </c>
      <c r="AB48">
        <v>2</v>
      </c>
    </row>
    <row r="49" spans="1:35" ht="57.6" x14ac:dyDescent="0.3">
      <c r="A49" s="2" t="s">
        <v>43</v>
      </c>
      <c r="B49" s="5" t="s">
        <v>70</v>
      </c>
      <c r="C49" s="5" t="s">
        <v>72</v>
      </c>
      <c r="D49" s="16">
        <v>9.9999999999999995E-7</v>
      </c>
      <c r="E49">
        <v>100</v>
      </c>
      <c r="F49" s="5">
        <v>0.1</v>
      </c>
      <c r="G49" s="5">
        <v>50</v>
      </c>
      <c r="H49" s="5">
        <v>0.05</v>
      </c>
      <c r="I49" s="5">
        <v>1</v>
      </c>
      <c r="J49" s="5">
        <v>1</v>
      </c>
      <c r="K49" s="5">
        <v>10</v>
      </c>
      <c r="L49" s="22" t="b">
        <v>1</v>
      </c>
      <c r="M49" s="5" t="b">
        <v>1</v>
      </c>
      <c r="N49" s="5" t="b">
        <v>1</v>
      </c>
      <c r="O49" s="5" t="b">
        <v>1</v>
      </c>
      <c r="P49" s="5" t="b">
        <v>1</v>
      </c>
      <c r="Q49" s="5" t="b">
        <v>1</v>
      </c>
      <c r="R49" s="5" t="b">
        <v>1</v>
      </c>
      <c r="S49" s="5" t="b">
        <v>1</v>
      </c>
      <c r="T49" s="5" t="b">
        <v>1</v>
      </c>
      <c r="U49" s="5" t="b">
        <v>1</v>
      </c>
      <c r="V49" s="5" t="b">
        <v>1</v>
      </c>
      <c r="W49" s="5">
        <v>0.2</v>
      </c>
      <c r="X49" s="7" t="s">
        <v>119</v>
      </c>
      <c r="Y49">
        <v>2500</v>
      </c>
      <c r="Z49" s="15" t="s">
        <v>137</v>
      </c>
      <c r="AA49" t="s">
        <v>184</v>
      </c>
      <c r="AB49">
        <v>2</v>
      </c>
    </row>
    <row r="50" spans="1:35" s="20" customFormat="1" x14ac:dyDescent="0.3">
      <c r="A50" s="20" t="s">
        <v>47</v>
      </c>
      <c r="B50" s="22" t="s">
        <v>70</v>
      </c>
      <c r="C50" s="22" t="s">
        <v>73</v>
      </c>
      <c r="D50" s="22">
        <v>0.125</v>
      </c>
      <c r="E50" s="22">
        <v>5</v>
      </c>
      <c r="F50" s="22">
        <v>0.01</v>
      </c>
      <c r="G50" s="22">
        <v>10</v>
      </c>
      <c r="H50" s="22">
        <v>0.3</v>
      </c>
      <c r="I50" s="22">
        <v>6.3</v>
      </c>
      <c r="J50" s="22">
        <v>0.05</v>
      </c>
      <c r="K50" s="22">
        <v>0.2</v>
      </c>
      <c r="L50" s="28" t="b">
        <v>0</v>
      </c>
      <c r="M50" s="22" t="b">
        <v>1</v>
      </c>
      <c r="N50" s="22" t="b">
        <v>1</v>
      </c>
      <c r="O50" s="22" t="b">
        <v>1</v>
      </c>
      <c r="P50" s="22" t="b">
        <v>1</v>
      </c>
      <c r="Q50" s="22" t="b">
        <v>1</v>
      </c>
      <c r="R50" s="22" t="b">
        <v>0</v>
      </c>
      <c r="S50" s="22" t="b">
        <v>0</v>
      </c>
      <c r="T50" s="22" t="b">
        <v>1</v>
      </c>
      <c r="U50" s="22" t="b">
        <v>1</v>
      </c>
      <c r="V50" s="22" t="b">
        <v>0</v>
      </c>
      <c r="W50" s="22">
        <v>0.01</v>
      </c>
      <c r="X50" s="20" t="s">
        <v>199</v>
      </c>
      <c r="Y50" s="20">
        <v>4000</v>
      </c>
      <c r="Z50" s="25" t="s">
        <v>137</v>
      </c>
      <c r="AA50" s="20" t="s">
        <v>184</v>
      </c>
      <c r="AB50" s="20">
        <v>2</v>
      </c>
    </row>
    <row r="51" spans="1:35" s="20" customFormat="1" x14ac:dyDescent="0.3">
      <c r="A51" s="23" t="s">
        <v>48</v>
      </c>
      <c r="B51" s="22" t="s">
        <v>70</v>
      </c>
      <c r="C51" s="22" t="s">
        <v>73</v>
      </c>
      <c r="D51" s="22">
        <v>0.125</v>
      </c>
      <c r="E51" s="22">
        <v>5</v>
      </c>
      <c r="F51" s="22">
        <v>0.01</v>
      </c>
      <c r="G51" s="22">
        <v>10</v>
      </c>
      <c r="H51" s="22">
        <v>0.3</v>
      </c>
      <c r="I51" s="22">
        <v>6.3</v>
      </c>
      <c r="J51" s="22">
        <v>0.05</v>
      </c>
      <c r="K51" s="22">
        <v>0.2</v>
      </c>
      <c r="L51" s="28" t="b">
        <v>0</v>
      </c>
      <c r="M51" s="22" t="b">
        <v>1</v>
      </c>
      <c r="N51" s="22" t="b">
        <v>1</v>
      </c>
      <c r="O51" s="22" t="b">
        <v>1</v>
      </c>
      <c r="P51" s="22" t="b">
        <v>1</v>
      </c>
      <c r="Q51" s="22" t="b">
        <v>1</v>
      </c>
      <c r="R51" s="22" t="b">
        <v>0</v>
      </c>
      <c r="S51" s="22" t="b">
        <v>0</v>
      </c>
      <c r="T51" s="22" t="b">
        <v>1</v>
      </c>
      <c r="U51" s="22" t="b">
        <v>1</v>
      </c>
      <c r="V51" s="22" t="b">
        <v>0</v>
      </c>
      <c r="W51" s="22">
        <v>0.01</v>
      </c>
      <c r="X51" s="20" t="s">
        <v>199</v>
      </c>
      <c r="Y51" s="20">
        <v>5000</v>
      </c>
      <c r="Z51" s="25" t="s">
        <v>137</v>
      </c>
      <c r="AA51" s="20" t="s">
        <v>184</v>
      </c>
      <c r="AB51" s="20">
        <v>2</v>
      </c>
    </row>
    <row r="52" spans="1:35" s="20" customFormat="1" x14ac:dyDescent="0.3">
      <c r="A52" s="23" t="s">
        <v>49</v>
      </c>
      <c r="B52" s="22" t="s">
        <v>70</v>
      </c>
      <c r="C52" s="22" t="s">
        <v>73</v>
      </c>
      <c r="D52" s="22">
        <v>0.125</v>
      </c>
      <c r="E52" s="22">
        <v>5</v>
      </c>
      <c r="F52" s="22">
        <v>0.01</v>
      </c>
      <c r="G52" s="22">
        <v>10</v>
      </c>
      <c r="H52" s="22">
        <v>0.3</v>
      </c>
      <c r="I52" s="22">
        <v>6.3</v>
      </c>
      <c r="J52" s="22">
        <v>0.05</v>
      </c>
      <c r="K52" s="22">
        <v>0.2</v>
      </c>
      <c r="L52" s="28" t="b">
        <v>0</v>
      </c>
      <c r="M52" s="22" t="b">
        <v>1</v>
      </c>
      <c r="N52" s="22" t="b">
        <v>1</v>
      </c>
      <c r="O52" s="22" t="b">
        <v>1</v>
      </c>
      <c r="P52" s="22" t="b">
        <v>1</v>
      </c>
      <c r="Q52" s="22" t="b">
        <v>1</v>
      </c>
      <c r="R52" s="22" t="b">
        <v>0</v>
      </c>
      <c r="S52" s="22" t="b">
        <v>0</v>
      </c>
      <c r="T52" s="22" t="b">
        <v>1</v>
      </c>
      <c r="U52" s="22" t="b">
        <v>1</v>
      </c>
      <c r="V52" s="22" t="b">
        <v>0</v>
      </c>
      <c r="W52" s="22">
        <v>0.01</v>
      </c>
      <c r="X52" s="20" t="s">
        <v>199</v>
      </c>
      <c r="Y52" s="20">
        <v>3000</v>
      </c>
      <c r="Z52" s="25" t="s">
        <v>137</v>
      </c>
      <c r="AA52" s="20" t="s">
        <v>184</v>
      </c>
      <c r="AB52" s="20">
        <v>2</v>
      </c>
    </row>
    <row r="53" spans="1:35" ht="43.2" x14ac:dyDescent="0.3">
      <c r="A53" s="4" t="s">
        <v>50</v>
      </c>
      <c r="B53" s="5" t="s">
        <v>71</v>
      </c>
      <c r="C53" s="5" t="s">
        <v>73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28" t="b">
        <v>0</v>
      </c>
      <c r="M53" s="5" t="b">
        <v>1</v>
      </c>
      <c r="N53" s="5" t="b">
        <v>1</v>
      </c>
      <c r="O53" s="5" t="b">
        <v>1</v>
      </c>
      <c r="P53" s="5" t="b">
        <v>1</v>
      </c>
      <c r="Q53" s="5" t="b">
        <v>1</v>
      </c>
      <c r="R53" s="5" t="b">
        <v>1</v>
      </c>
      <c r="S53" s="5" t="b">
        <v>1</v>
      </c>
      <c r="T53" s="5" t="b">
        <v>1</v>
      </c>
      <c r="U53" s="5" t="b">
        <v>1</v>
      </c>
      <c r="V53" s="5" t="b">
        <v>1</v>
      </c>
      <c r="W53" s="5">
        <v>0.65</v>
      </c>
      <c r="X53" s="7" t="s">
        <v>120</v>
      </c>
      <c r="Y53">
        <v>20000</v>
      </c>
      <c r="Z53" s="15" t="s">
        <v>139</v>
      </c>
      <c r="AA53" t="s">
        <v>187</v>
      </c>
      <c r="AB53">
        <v>2</v>
      </c>
    </row>
    <row r="54" spans="1:35" ht="43.2" x14ac:dyDescent="0.3">
      <c r="A54" s="4" t="s">
        <v>51</v>
      </c>
      <c r="B54" s="5" t="s">
        <v>71</v>
      </c>
      <c r="C54" s="5" t="s">
        <v>73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28" t="b">
        <v>0</v>
      </c>
      <c r="M54" s="5" t="b">
        <v>1</v>
      </c>
      <c r="N54" s="5" t="b">
        <v>1</v>
      </c>
      <c r="O54" s="5" t="b">
        <v>1</v>
      </c>
      <c r="P54" s="5" t="b">
        <v>1</v>
      </c>
      <c r="Q54" s="5" t="b">
        <v>1</v>
      </c>
      <c r="R54" s="5" t="b">
        <v>1</v>
      </c>
      <c r="S54" s="5" t="b">
        <v>1</v>
      </c>
      <c r="T54" s="5" t="b">
        <v>1</v>
      </c>
      <c r="U54" s="5" t="b">
        <v>1</v>
      </c>
      <c r="V54" s="5" t="b">
        <v>1</v>
      </c>
      <c r="W54" s="5">
        <v>0.8</v>
      </c>
      <c r="X54" s="7" t="s">
        <v>121</v>
      </c>
      <c r="Y54">
        <v>2000</v>
      </c>
      <c r="Z54" s="15" t="s">
        <v>139</v>
      </c>
      <c r="AA54" t="s">
        <v>187</v>
      </c>
      <c r="AB54">
        <v>2</v>
      </c>
    </row>
    <row r="55" spans="1:35" ht="57.6" x14ac:dyDescent="0.3">
      <c r="A55" t="s">
        <v>52</v>
      </c>
      <c r="B55" s="5" t="s">
        <v>70</v>
      </c>
      <c r="C55" s="5" t="s">
        <v>78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28" t="b">
        <v>0</v>
      </c>
      <c r="M55" s="5" t="b">
        <v>1</v>
      </c>
      <c r="N55" s="5" t="b">
        <v>1</v>
      </c>
      <c r="O55" s="5" t="b">
        <v>1</v>
      </c>
      <c r="P55" s="5" t="b">
        <v>1</v>
      </c>
      <c r="Q55" s="5" t="b">
        <v>1</v>
      </c>
      <c r="R55" s="5" t="b">
        <v>1</v>
      </c>
      <c r="S55" s="5" t="b">
        <v>1</v>
      </c>
      <c r="T55" s="5" t="b">
        <v>1</v>
      </c>
      <c r="U55" s="5" t="b">
        <v>1</v>
      </c>
      <c r="V55" s="5" t="b">
        <v>1</v>
      </c>
      <c r="W55" s="5">
        <v>0.7</v>
      </c>
      <c r="X55" s="7" t="s">
        <v>122</v>
      </c>
      <c r="Y55">
        <v>80000</v>
      </c>
      <c r="Z55" s="15" t="s">
        <v>138</v>
      </c>
      <c r="AA55" t="s">
        <v>187</v>
      </c>
      <c r="AB55">
        <v>2</v>
      </c>
    </row>
    <row r="56" spans="1:35" ht="43.2" x14ac:dyDescent="0.3">
      <c r="A56" t="s">
        <v>53</v>
      </c>
      <c r="B56" s="5" t="s">
        <v>70</v>
      </c>
      <c r="C56" s="5" t="s">
        <v>78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28" t="b">
        <v>0</v>
      </c>
      <c r="M56" s="5" t="b">
        <v>1</v>
      </c>
      <c r="N56" s="5" t="b">
        <v>1</v>
      </c>
      <c r="O56" s="5" t="b">
        <v>1</v>
      </c>
      <c r="P56" s="5" t="b">
        <v>1</v>
      </c>
      <c r="Q56" s="5" t="b">
        <v>1</v>
      </c>
      <c r="R56" s="5" t="b">
        <v>1</v>
      </c>
      <c r="S56" s="5" t="b">
        <v>1</v>
      </c>
      <c r="T56" s="5" t="b">
        <v>1</v>
      </c>
      <c r="U56" s="5" t="b">
        <v>1</v>
      </c>
      <c r="V56" s="5" t="b">
        <v>1</v>
      </c>
      <c r="W56" s="5">
        <v>0.7</v>
      </c>
      <c r="X56" s="7" t="s">
        <v>123</v>
      </c>
      <c r="Y56">
        <v>10000</v>
      </c>
      <c r="Z56" s="15" t="s">
        <v>138</v>
      </c>
      <c r="AA56" t="s">
        <v>187</v>
      </c>
      <c r="AB56">
        <v>2</v>
      </c>
    </row>
    <row r="57" spans="1:35" ht="57.6" x14ac:dyDescent="0.3">
      <c r="A57" s="2" t="s">
        <v>54</v>
      </c>
      <c r="B57" s="5" t="s">
        <v>70</v>
      </c>
      <c r="C57" s="5" t="s">
        <v>76</v>
      </c>
      <c r="D57" s="5">
        <v>0.25</v>
      </c>
      <c r="E57" s="5">
        <v>3</v>
      </c>
      <c r="F57" s="5">
        <v>0.4</v>
      </c>
      <c r="G57" s="5">
        <v>6.4</v>
      </c>
      <c r="H57" s="5">
        <v>0.25</v>
      </c>
      <c r="I57" s="5">
        <v>1</v>
      </c>
      <c r="J57" s="5">
        <v>0.2</v>
      </c>
      <c r="K57" s="5">
        <v>1.6</v>
      </c>
      <c r="L57" s="28" t="b">
        <v>0</v>
      </c>
      <c r="M57" s="5" t="b">
        <v>1</v>
      </c>
      <c r="N57" s="5" t="b">
        <v>1</v>
      </c>
      <c r="O57" s="5" t="b">
        <v>1</v>
      </c>
      <c r="P57" s="5" t="b">
        <v>1</v>
      </c>
      <c r="Q57" s="5" t="b">
        <v>1</v>
      </c>
      <c r="R57" s="5" t="b">
        <v>1</v>
      </c>
      <c r="S57" s="5" t="b">
        <v>1</v>
      </c>
      <c r="T57" s="5" t="b">
        <v>1</v>
      </c>
      <c r="U57" s="5" t="b">
        <v>1</v>
      </c>
      <c r="V57" s="5" t="b">
        <v>1</v>
      </c>
      <c r="W57" s="5">
        <v>0.8</v>
      </c>
      <c r="X57" s="7" t="s">
        <v>124</v>
      </c>
      <c r="Y57">
        <v>100000</v>
      </c>
      <c r="Z57" s="15" t="s">
        <v>140</v>
      </c>
      <c r="AA57" t="s">
        <v>186</v>
      </c>
      <c r="AB57">
        <v>2</v>
      </c>
    </row>
    <row r="58" spans="1:35" x14ac:dyDescent="0.3">
      <c r="A58" s="23" t="s">
        <v>55</v>
      </c>
      <c r="B58" s="22" t="s">
        <v>69</v>
      </c>
      <c r="C58" s="22" t="s">
        <v>73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8" t="b">
        <v>0</v>
      </c>
      <c r="M58" s="22" t="b">
        <v>1</v>
      </c>
      <c r="N58" s="22" t="b">
        <v>1</v>
      </c>
      <c r="O58" s="22" t="b">
        <v>1</v>
      </c>
      <c r="P58" s="22" t="b">
        <v>1</v>
      </c>
      <c r="Q58" s="22" t="b">
        <v>1</v>
      </c>
      <c r="R58" s="22" t="b">
        <v>1</v>
      </c>
      <c r="S58" s="22" t="b">
        <v>1</v>
      </c>
      <c r="T58" s="22" t="b">
        <v>1</v>
      </c>
      <c r="U58" s="22" t="b">
        <v>1</v>
      </c>
      <c r="V58" s="22" t="b">
        <v>1</v>
      </c>
      <c r="W58" s="21">
        <v>0.1</v>
      </c>
      <c r="X58" s="20" t="s">
        <v>200</v>
      </c>
      <c r="Y58">
        <v>500</v>
      </c>
      <c r="Z58" s="15" t="s">
        <v>137</v>
      </c>
      <c r="AA58" t="s">
        <v>184</v>
      </c>
      <c r="AB58" s="22">
        <v>0</v>
      </c>
      <c r="AC58" s="20" t="b">
        <v>1</v>
      </c>
      <c r="AD58" s="20" t="b">
        <v>1</v>
      </c>
      <c r="AE58" s="20" t="b">
        <v>1</v>
      </c>
      <c r="AF58" s="20" t="b">
        <v>1</v>
      </c>
      <c r="AG58" s="20" t="b">
        <v>1</v>
      </c>
      <c r="AH58" s="20" t="b">
        <v>0</v>
      </c>
      <c r="AI58" s="20" t="b">
        <v>0</v>
      </c>
    </row>
    <row r="59" spans="1:35" ht="43.2" x14ac:dyDescent="0.3">
      <c r="A59" s="2" t="s">
        <v>56</v>
      </c>
      <c r="B59" s="5" t="s">
        <v>70</v>
      </c>
      <c r="C59" s="5" t="s">
        <v>78</v>
      </c>
      <c r="D59" s="5" t="s">
        <v>68</v>
      </c>
      <c r="E59" s="5" t="s">
        <v>68</v>
      </c>
      <c r="F59" s="5" t="s">
        <v>68</v>
      </c>
      <c r="G59" s="5" t="s">
        <v>68</v>
      </c>
      <c r="H59" s="5">
        <v>0.8</v>
      </c>
      <c r="I59" s="5">
        <v>3.2</v>
      </c>
      <c r="J59" s="5">
        <v>0.02</v>
      </c>
      <c r="K59" s="5">
        <v>0.1</v>
      </c>
      <c r="L59" s="28" t="b">
        <v>0</v>
      </c>
      <c r="M59" s="5" t="b">
        <v>1</v>
      </c>
      <c r="N59" s="5" t="b">
        <v>1</v>
      </c>
      <c r="O59" s="5" t="b">
        <v>1</v>
      </c>
      <c r="P59" s="5" t="b">
        <v>1</v>
      </c>
      <c r="Q59" s="5" t="b">
        <v>1</v>
      </c>
      <c r="R59" s="5" t="b">
        <v>1</v>
      </c>
      <c r="S59" s="5" t="b">
        <v>1</v>
      </c>
      <c r="T59" s="5" t="b">
        <v>1</v>
      </c>
      <c r="U59" s="5" t="b">
        <v>1</v>
      </c>
      <c r="V59" s="5" t="b">
        <v>1</v>
      </c>
      <c r="W59" s="5">
        <v>0.8</v>
      </c>
      <c r="X59" s="7" t="s">
        <v>125</v>
      </c>
      <c r="Y59">
        <v>700</v>
      </c>
      <c r="Z59" s="15" t="s">
        <v>137</v>
      </c>
      <c r="AA59" t="s">
        <v>184</v>
      </c>
      <c r="AB59">
        <v>2</v>
      </c>
    </row>
    <row r="60" spans="1:35" ht="28.8" x14ac:dyDescent="0.3">
      <c r="A60" s="2" t="s">
        <v>57</v>
      </c>
      <c r="B60" s="5" t="s">
        <v>70</v>
      </c>
      <c r="C60" s="5" t="s">
        <v>80</v>
      </c>
      <c r="D60" s="5">
        <v>1E-3</v>
      </c>
      <c r="E60" s="5">
        <v>0.25</v>
      </c>
      <c r="F60" s="5">
        <v>0.4</v>
      </c>
      <c r="G60" s="5">
        <v>3</v>
      </c>
      <c r="H60" s="5">
        <v>0.1</v>
      </c>
      <c r="I60" s="5">
        <v>1</v>
      </c>
      <c r="J60" s="5">
        <v>0.2</v>
      </c>
      <c r="K60" s="5">
        <v>1.6</v>
      </c>
      <c r="L60" s="28" t="b">
        <v>0</v>
      </c>
      <c r="M60" s="5" t="b">
        <v>1</v>
      </c>
      <c r="N60" s="5" t="b">
        <v>1</v>
      </c>
      <c r="O60" s="5" t="b">
        <v>1</v>
      </c>
      <c r="P60" s="5" t="b">
        <v>1</v>
      </c>
      <c r="Q60" s="5" t="b">
        <v>1</v>
      </c>
      <c r="R60" s="5" t="b">
        <v>1</v>
      </c>
      <c r="S60" s="5" t="b">
        <v>1</v>
      </c>
      <c r="T60" s="5" t="b">
        <v>1</v>
      </c>
      <c r="U60" s="5" t="b">
        <v>1</v>
      </c>
      <c r="V60" s="5" t="b">
        <v>1</v>
      </c>
      <c r="W60" s="5">
        <v>0.85</v>
      </c>
      <c r="X60" s="7" t="s">
        <v>126</v>
      </c>
      <c r="Y60">
        <v>90000</v>
      </c>
      <c r="Z60" s="15" t="s">
        <v>142</v>
      </c>
      <c r="AA60" t="s">
        <v>185</v>
      </c>
      <c r="AB60">
        <v>2</v>
      </c>
    </row>
    <row r="61" spans="1:35" ht="28.8" x14ac:dyDescent="0.3">
      <c r="A61" s="2" t="s">
        <v>58</v>
      </c>
      <c r="B61" s="5" t="s">
        <v>70</v>
      </c>
      <c r="C61" s="5" t="s">
        <v>81</v>
      </c>
      <c r="D61" s="5">
        <v>0.01</v>
      </c>
      <c r="E61" s="5">
        <v>5</v>
      </c>
      <c r="F61" s="5">
        <v>0.1</v>
      </c>
      <c r="G61" s="5">
        <v>5</v>
      </c>
      <c r="H61" s="5">
        <v>0.2</v>
      </c>
      <c r="I61" s="5">
        <v>0.5</v>
      </c>
      <c r="J61" s="5">
        <v>0.8</v>
      </c>
      <c r="K61" s="5">
        <v>3.2</v>
      </c>
      <c r="L61" s="28" t="b">
        <v>0</v>
      </c>
      <c r="M61" s="5" t="b">
        <v>1</v>
      </c>
      <c r="N61" s="5" t="b">
        <v>1</v>
      </c>
      <c r="O61" s="5" t="b">
        <v>1</v>
      </c>
      <c r="P61" s="5" t="b">
        <v>1</v>
      </c>
      <c r="Q61" s="5" t="b">
        <v>1</v>
      </c>
      <c r="R61" s="5" t="b">
        <v>1</v>
      </c>
      <c r="S61" s="5" t="b">
        <v>1</v>
      </c>
      <c r="T61" s="5" t="b">
        <v>1</v>
      </c>
      <c r="U61" s="5" t="b">
        <v>1</v>
      </c>
      <c r="V61" s="5" t="b">
        <v>1</v>
      </c>
      <c r="W61" s="5">
        <v>0.75</v>
      </c>
      <c r="X61" s="7" t="s">
        <v>127</v>
      </c>
      <c r="Y61">
        <v>30000</v>
      </c>
      <c r="Z61" s="15" t="s">
        <v>140</v>
      </c>
      <c r="AA61" t="s">
        <v>186</v>
      </c>
      <c r="AB61">
        <v>2</v>
      </c>
    </row>
    <row r="62" spans="1:35" x14ac:dyDescent="0.3">
      <c r="W62"/>
    </row>
    <row r="63" spans="1:35" x14ac:dyDescent="0.3">
      <c r="W63"/>
    </row>
    <row r="64" spans="1:35" x14ac:dyDescent="0.3">
      <c r="W64"/>
    </row>
    <row r="65" spans="23:23" x14ac:dyDescent="0.3">
      <c r="W65"/>
    </row>
    <row r="66" spans="23:23" x14ac:dyDescent="0.3">
      <c r="W66"/>
    </row>
    <row r="67" spans="23:23" x14ac:dyDescent="0.3">
      <c r="W67"/>
    </row>
    <row r="68" spans="23:23" x14ac:dyDescent="0.3">
      <c r="W68"/>
    </row>
    <row r="69" spans="23:23" x14ac:dyDescent="0.3">
      <c r="W69"/>
    </row>
    <row r="70" spans="23:23" x14ac:dyDescent="0.3">
      <c r="W70"/>
    </row>
    <row r="71" spans="23:23" x14ac:dyDescent="0.3">
      <c r="W71"/>
    </row>
    <row r="72" spans="23:23" x14ac:dyDescent="0.3">
      <c r="W72"/>
    </row>
    <row r="73" spans="23:23" x14ac:dyDescent="0.3">
      <c r="W73"/>
    </row>
  </sheetData>
  <autoFilter ref="A1:AB73" xr:uid="{00000000-0001-0000-0000-000000000000}"/>
  <conditionalFormatting sqref="A1:A55 A57:A61">
    <cfRule type="expression" dxfId="7" priority="3">
      <formula>"MOD(LIGNE() ;2)"</formula>
    </cfRule>
  </conditionalFormatting>
  <conditionalFormatting sqref="A97:A1048464">
    <cfRule type="expression" dxfId="6" priority="6">
      <formula>"MOD(LIGNE() ;2)"</formula>
    </cfRule>
  </conditionalFormatting>
  <hyperlinks>
    <hyperlink ref="X4" r:id="rId1" display="https://www.paintsquare.com/" xr:uid="{2B8EF60A-BD66-45DD-9E45-F29B9C3AC4A6}"/>
    <hyperlink ref="X5" r:id="rId2" display="https://www.paintsquare.com/" xr:uid="{DA868838-6A83-4FF5-BA7F-162DDCC49E0F}"/>
    <hyperlink ref="X14" r:id="rId3" display="https://www.twi-global.com/" xr:uid="{AB2EF375-F946-45CB-8DEA-66F70B70B5F8}"/>
    <hyperlink ref="X15" r:id="rId4" display="https://www.lincolnelectric.com/" xr:uid="{0FB0B023-B966-4DDD-AEF2-6A3655C5F871}"/>
    <hyperlink ref="X16" r:id="rId5" display="https://www.lincolnelectric.com/" xr:uid="{FA777957-968B-4D08-A844-834DE25DE1FE}"/>
    <hyperlink ref="X17" r:id="rId6" display="https://www.lincolnelectric.com/" xr:uid="{4EEEEC7C-0FA5-4A33-95C0-87577FED0CEE}"/>
    <hyperlink ref="X18" r:id="rId7" display="https://www.lincolnelectric.com/" xr:uid="{88BE4667-FEB7-4FD1-AD30-CC4A857405F1}"/>
    <hyperlink ref="X19" r:id="rId8" display="https://www.thefabricator.com/" xr:uid="{08EA7490-2136-4163-967E-2C16238ACBB8}"/>
    <hyperlink ref="X20" r:id="rId9" display="https://www.thefabricator.com/" xr:uid="{30D2DF0F-3E6C-4C2A-9EAF-E415FEBC88FD}"/>
    <hyperlink ref="X21" r:id="rId10" display="https://www.thefabricator.com/" xr:uid="{8D93BB57-44EA-4881-9D95-FB3CE02CA671}"/>
    <hyperlink ref="X22" r:id="rId11" display="https://www.thefabricator.com/" xr:uid="{54FF6F8E-9FD5-4FD2-8F36-1DD377CA5FB8}"/>
    <hyperlink ref="X23" r:id="rId12" display="https://www.automationworld.com/" xr:uid="{CD21C216-9F97-4754-9140-BEC99481DD63}"/>
    <hyperlink ref="X25" r:id="rId13" display="https://www.engineering.com/" xr:uid="{41A1D077-DA60-4A0F-B515-930C9B484BA0}"/>
    <hyperlink ref="X28" r:id="rId14" display="https://www.engineering.com/" xr:uid="{253BF1AB-9D85-44DB-87BD-3D4BD121C2A3}"/>
    <hyperlink ref="X29" r:id="rId15" display="https://www.engineering.com/" xr:uid="{BCCA8BBE-7454-4124-9837-3BC8B8C722BA}"/>
    <hyperlink ref="X30" r:id="rId16" display="https://www.advancedcoating.com/" xr:uid="{A3923AED-2AA5-4E9E-A6F8-863D5400C569}"/>
    <hyperlink ref="X31" r:id="rId17" display="https://www.plating.com/" xr:uid="{9DD9BB50-664D-47E5-AA80-29641D86F76A}"/>
    <hyperlink ref="X32" r:id="rId18" display="https://www.plating.com/" xr:uid="{10EF5830-856B-49BD-AE28-3A2E8722C855}"/>
    <hyperlink ref="X33" r:id="rId19" display="https://www.cleanersolutions.org/" xr:uid="{4A82D4A0-523F-4051-AD32-A8637F894A9F}"/>
    <hyperlink ref="X34" r:id="rId20" display="https://www.cleanersolutions.org/" xr:uid="{4243D767-9C73-45C8-A22E-FF4B568A52D0}"/>
    <hyperlink ref="X35" r:id="rId21" display="https://www.cleanersolutions.org/" xr:uid="{66F9736F-4E0C-4A37-AC77-28CBB50ABBF1}"/>
    <hyperlink ref="X36" r:id="rId22" display="https://www.refrigeration-engineer.com/" xr:uid="{DA7FA321-2836-4E1E-8E19-19A5CF36D548}"/>
    <hyperlink ref="X37" r:id="rId23" display="https://www.manufacturing.net/" xr:uid="{E4CE4FD4-CCBD-4BFA-9A06-61E15858A487}"/>
    <hyperlink ref="X38" r:id="rId24" display="https://www.heattreatment.net/" xr:uid="{871883CC-E4C6-4871-9C2D-229F6A485E85}"/>
    <hyperlink ref="X39" r:id="rId25" display="https://www.mfg.com/" xr:uid="{66880AAD-5C15-4088-9758-CE2737B274A5}"/>
    <hyperlink ref="X40" r:id="rId26" display="https://www.mfg.com/" xr:uid="{22E77D2F-01E3-48EC-8C83-A2646669C565}"/>
    <hyperlink ref="X42" r:id="rId27" display="https://www.sme.org/" xr:uid="{3F146CF1-5CB9-479F-8447-6DDE07E584CE}"/>
    <hyperlink ref="X43" r:id="rId28" display="https://www.sme.org/" xr:uid="{1A402A0A-21B2-4B80-946C-8BC37961D95F}"/>
    <hyperlink ref="X44" r:id="rId29" display="https://www.sme.org/" xr:uid="{B13B18DC-9450-41CD-A2B7-097BFD259E6E}"/>
    <hyperlink ref="X45" r:id="rId30" display="https://www.sme.org/" xr:uid="{A364EE42-0ED7-4BB0-ADD7-F1F8A9533F94}"/>
    <hyperlink ref="X46" r:id="rId31" display="https://www.lincolnelectric.com/" xr:uid="{C15C463A-336F-4828-BF7A-E3F76F902786}"/>
    <hyperlink ref="X47" r:id="rId32" display="https://www.sme.org/" xr:uid="{792973E4-2B89-4909-A613-18ED54F861B2}"/>
    <hyperlink ref="X48" r:id="rId33" display="https://www.twi-global.com/" xr:uid="{87012E67-9109-4CFD-9AD5-16BFC9E9296A}"/>
    <hyperlink ref="X49" r:id="rId34" display="https://www.engravingconcepts.com/" xr:uid="{A6522E14-E7EA-4754-9E15-F316B913E752}"/>
    <hyperlink ref="X53" r:id="rId35" display="https://www.welding.org/" xr:uid="{035E3C84-6AEC-4AD7-ADF5-A3D76A27FFDA}"/>
    <hyperlink ref="X54" r:id="rId36" display="https://www.ultrasonics.org/" xr:uid="{63EA3A79-86FF-49E9-A675-3A0EFD710C3A}"/>
    <hyperlink ref="X55" r:id="rId37" display="https://www.heat-treatment.net/" xr:uid="{258DA92C-9417-4729-9929-BA6B498E19E2}"/>
    <hyperlink ref="X56" r:id="rId38" display="https://www.heat-treatment.net/" xr:uid="{55D10747-891A-4D5B-993F-BDC5BB96B241}"/>
    <hyperlink ref="X57" r:id="rId39" display="https://www.plasticsindustry.org/" xr:uid="{C457600D-693D-401A-9037-50D1F4B62B29}"/>
    <hyperlink ref="X59" r:id="rId40" display="https://www.engineering.com/" xr:uid="{6146D1F3-0F50-4473-942B-C020524B053C}"/>
    <hyperlink ref="X60" r:id="rId41" display="https://www.sme.org/" xr:uid="{6E71912B-2C52-4EE8-A65C-D8DBD6D94EFF}"/>
    <hyperlink ref="X61" r:id="rId42" display="https://www.sme.org/" xr:uid="{35EDD01F-3293-4E64-AEE8-A7CDCF58997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8DD2-BAC9-4955-9886-ED1D75149E90}">
  <dimension ref="A1:H68"/>
  <sheetViews>
    <sheetView workbookViewId="0">
      <selection activeCell="A28" sqref="A28:XFD28"/>
    </sheetView>
    <sheetView workbookViewId="1"/>
  </sheetViews>
  <sheetFormatPr defaultRowHeight="14.4" x14ac:dyDescent="0.3"/>
  <cols>
    <col min="1" max="1" width="55" customWidth="1"/>
    <col min="2" max="2" width="17.77734375" customWidth="1"/>
    <col min="3" max="4" width="35.5546875" customWidth="1"/>
    <col min="5" max="5" width="21.21875" customWidth="1"/>
    <col min="6" max="6" width="20.44140625" customWidth="1"/>
    <col min="7" max="7" width="22" customWidth="1"/>
  </cols>
  <sheetData>
    <row r="1" spans="1:8" x14ac:dyDescent="0.3">
      <c r="A1" s="11" t="s">
        <v>92</v>
      </c>
      <c r="B1" s="2" t="s">
        <v>59</v>
      </c>
      <c r="C1" s="2" t="s">
        <v>143</v>
      </c>
      <c r="D1" t="s">
        <v>168</v>
      </c>
      <c r="E1" t="s">
        <v>144</v>
      </c>
      <c r="F1" t="s">
        <v>178</v>
      </c>
      <c r="G1" t="s">
        <v>167</v>
      </c>
      <c r="H1" t="s">
        <v>177</v>
      </c>
    </row>
    <row r="2" spans="1:8" x14ac:dyDescent="0.3">
      <c r="A2" s="12" t="s">
        <v>0</v>
      </c>
      <c r="B2" s="15" t="s">
        <v>70</v>
      </c>
      <c r="C2" s="15" t="s">
        <v>137</v>
      </c>
      <c r="D2" s="17" t="e">
        <f t="shared" ref="D2:D5" si="0">E2/F2</f>
        <v>#DIV/0!</v>
      </c>
      <c r="E2" s="16">
        <f>Sheet3!E3</f>
        <v>0.24971765799256507</v>
      </c>
      <c r="G2" t="s">
        <v>152</v>
      </c>
    </row>
    <row r="3" spans="1:8" x14ac:dyDescent="0.3">
      <c r="A3" s="12" t="s">
        <v>1</v>
      </c>
      <c r="B3" s="15" t="s">
        <v>70</v>
      </c>
      <c r="C3" s="15" t="s">
        <v>137</v>
      </c>
      <c r="D3" s="17" t="e">
        <f t="shared" si="0"/>
        <v>#DIV/0!</v>
      </c>
      <c r="E3" s="16">
        <f>Sheet3!E3</f>
        <v>0.24971765799256507</v>
      </c>
      <c r="G3" t="s">
        <v>152</v>
      </c>
    </row>
    <row r="4" spans="1:8" x14ac:dyDescent="0.3">
      <c r="A4" s="12" t="s">
        <v>2</v>
      </c>
      <c r="B4" s="15" t="s">
        <v>70</v>
      </c>
      <c r="C4" s="15" t="s">
        <v>137</v>
      </c>
      <c r="D4" s="17" t="e">
        <f t="shared" si="0"/>
        <v>#DIV/0!</v>
      </c>
      <c r="E4" s="16">
        <f>Sheet3!E3</f>
        <v>0.24971765799256507</v>
      </c>
      <c r="G4" t="s">
        <v>152</v>
      </c>
    </row>
    <row r="5" spans="1:8" x14ac:dyDescent="0.3">
      <c r="A5" s="12" t="s">
        <v>3</v>
      </c>
      <c r="B5" s="15" t="s">
        <v>70</v>
      </c>
      <c r="C5" s="15" t="s">
        <v>137</v>
      </c>
      <c r="D5" s="17" t="e">
        <f t="shared" si="0"/>
        <v>#DIV/0!</v>
      </c>
      <c r="E5" s="16">
        <f>Sheet3!E3</f>
        <v>0.24971765799256507</v>
      </c>
      <c r="G5" t="s">
        <v>152</v>
      </c>
    </row>
    <row r="6" spans="1:8" x14ac:dyDescent="0.3">
      <c r="A6" s="12" t="s">
        <v>4</v>
      </c>
      <c r="B6" s="15" t="s">
        <v>70</v>
      </c>
      <c r="C6" s="15" t="s">
        <v>138</v>
      </c>
      <c r="D6" s="5"/>
    </row>
    <row r="7" spans="1:8" x14ac:dyDescent="0.3">
      <c r="A7" s="12" t="s">
        <v>5</v>
      </c>
      <c r="B7" s="15" t="s">
        <v>70</v>
      </c>
      <c r="C7" s="15" t="s">
        <v>138</v>
      </c>
      <c r="D7" s="5"/>
    </row>
    <row r="8" spans="1:8" x14ac:dyDescent="0.3">
      <c r="A8" s="12" t="s">
        <v>130</v>
      </c>
      <c r="B8" s="15" t="s">
        <v>70</v>
      </c>
      <c r="C8" s="15" t="s">
        <v>137</v>
      </c>
      <c r="D8" s="17">
        <f t="shared" ref="D8:D15" si="1">E8/F8</f>
        <v>0.38323765806102683</v>
      </c>
      <c r="E8" s="16">
        <f>Sheet3!E3</f>
        <v>0.24971765799256507</v>
      </c>
      <c r="F8">
        <v>0.65159999999999996</v>
      </c>
      <c r="G8" t="s">
        <v>152</v>
      </c>
      <c r="H8" t="s">
        <v>180</v>
      </c>
    </row>
    <row r="9" spans="1:8" x14ac:dyDescent="0.3">
      <c r="A9" s="12" t="s">
        <v>131</v>
      </c>
      <c r="B9" s="15" t="s">
        <v>70</v>
      </c>
      <c r="C9" s="15" t="s">
        <v>137</v>
      </c>
      <c r="D9" s="17" t="e">
        <f t="shared" si="1"/>
        <v>#DIV/0!</v>
      </c>
      <c r="E9" s="16">
        <f>Sheet3!E3</f>
        <v>0.24971765799256507</v>
      </c>
      <c r="G9" t="s">
        <v>152</v>
      </c>
    </row>
    <row r="10" spans="1:8" x14ac:dyDescent="0.3">
      <c r="A10" s="12" t="s">
        <v>6</v>
      </c>
      <c r="B10" s="15" t="s">
        <v>70</v>
      </c>
      <c r="C10" s="15" t="s">
        <v>137</v>
      </c>
      <c r="D10" s="17">
        <f t="shared" si="1"/>
        <v>0.14603371812430707</v>
      </c>
      <c r="E10" s="16">
        <f>Sheet3!E3</f>
        <v>0.24971765799256507</v>
      </c>
      <c r="F10">
        <v>1.71</v>
      </c>
      <c r="G10" t="s">
        <v>152</v>
      </c>
      <c r="H10" t="s">
        <v>179</v>
      </c>
    </row>
    <row r="11" spans="1:8" x14ac:dyDescent="0.3">
      <c r="A11" s="12" t="s">
        <v>132</v>
      </c>
      <c r="B11" s="15" t="s">
        <v>70</v>
      </c>
      <c r="C11" s="15" t="s">
        <v>137</v>
      </c>
      <c r="D11" s="17" t="e">
        <f t="shared" si="1"/>
        <v>#DIV/0!</v>
      </c>
      <c r="E11" s="16">
        <f>Sheet3!E3</f>
        <v>0.24971765799256507</v>
      </c>
      <c r="G11" t="s">
        <v>152</v>
      </c>
      <c r="H11" t="s">
        <v>181</v>
      </c>
    </row>
    <row r="12" spans="1:8" x14ac:dyDescent="0.3">
      <c r="A12" s="12" t="s">
        <v>7</v>
      </c>
      <c r="B12" s="15" t="s">
        <v>70</v>
      </c>
      <c r="C12" s="15" t="s">
        <v>137</v>
      </c>
      <c r="D12" s="17">
        <f t="shared" si="1"/>
        <v>0.20468660491193857</v>
      </c>
      <c r="E12" s="16">
        <f>Sheet3!E3</f>
        <v>0.24971765799256507</v>
      </c>
      <c r="F12">
        <v>1.22</v>
      </c>
      <c r="G12" t="s">
        <v>152</v>
      </c>
      <c r="H12" t="s">
        <v>182</v>
      </c>
    </row>
    <row r="13" spans="1:8" x14ac:dyDescent="0.3">
      <c r="A13" s="12" t="s">
        <v>133</v>
      </c>
      <c r="B13" s="15" t="s">
        <v>70</v>
      </c>
      <c r="C13" s="15" t="s">
        <v>137</v>
      </c>
      <c r="D13" s="17" t="e">
        <f t="shared" si="1"/>
        <v>#DIV/0!</v>
      </c>
      <c r="E13" s="16">
        <f>Sheet3!E3</f>
        <v>0.24971765799256507</v>
      </c>
      <c r="G13" t="s">
        <v>152</v>
      </c>
    </row>
    <row r="14" spans="1:8" x14ac:dyDescent="0.3">
      <c r="A14" s="12" t="s">
        <v>134</v>
      </c>
      <c r="B14" s="15" t="s">
        <v>70</v>
      </c>
      <c r="C14" s="15" t="s">
        <v>137</v>
      </c>
      <c r="D14" s="17">
        <f t="shared" si="1"/>
        <v>0.20468660491193857</v>
      </c>
      <c r="E14" s="16">
        <f>Sheet3!E3</f>
        <v>0.24971765799256507</v>
      </c>
      <c r="F14">
        <v>1.22</v>
      </c>
      <c r="G14" t="s">
        <v>152</v>
      </c>
    </row>
    <row r="15" spans="1:8" x14ac:dyDescent="0.3">
      <c r="A15" s="12" t="s">
        <v>135</v>
      </c>
      <c r="B15" s="15" t="s">
        <v>70</v>
      </c>
      <c r="C15" s="15" t="s">
        <v>137</v>
      </c>
      <c r="D15" s="17">
        <f t="shared" si="1"/>
        <v>0.99887063197026027</v>
      </c>
      <c r="E15" s="16">
        <f>Sheet3!E3</f>
        <v>0.24971765799256507</v>
      </c>
      <c r="F15" s="5">
        <v>0.25</v>
      </c>
      <c r="G15" t="s">
        <v>152</v>
      </c>
    </row>
    <row r="16" spans="1:8" x14ac:dyDescent="0.3">
      <c r="A16" s="12" t="s">
        <v>8</v>
      </c>
      <c r="B16" s="15" t="s">
        <v>71</v>
      </c>
      <c r="C16" s="15" t="s">
        <v>139</v>
      </c>
      <c r="D16" s="5"/>
    </row>
    <row r="17" spans="1:7" x14ac:dyDescent="0.3">
      <c r="A17" s="12" t="s">
        <v>9</v>
      </c>
      <c r="B17" s="15" t="s">
        <v>71</v>
      </c>
      <c r="C17" s="15" t="s">
        <v>139</v>
      </c>
      <c r="D17" s="5"/>
    </row>
    <row r="18" spans="1:7" x14ac:dyDescent="0.3">
      <c r="A18" s="12" t="s">
        <v>10</v>
      </c>
      <c r="B18" s="15" t="s">
        <v>71</v>
      </c>
      <c r="C18" s="15" t="s">
        <v>139</v>
      </c>
      <c r="D18" s="5"/>
    </row>
    <row r="19" spans="1:7" x14ac:dyDescent="0.3">
      <c r="A19" s="12" t="s">
        <v>11</v>
      </c>
      <c r="B19" s="15" t="s">
        <v>71</v>
      </c>
      <c r="C19" s="15" t="s">
        <v>139</v>
      </c>
      <c r="D19" s="5"/>
    </row>
    <row r="20" spans="1:7" x14ac:dyDescent="0.3">
      <c r="A20" s="12" t="s">
        <v>12</v>
      </c>
      <c r="B20" s="15" t="s">
        <v>71</v>
      </c>
      <c r="C20" s="15" t="s">
        <v>139</v>
      </c>
      <c r="D20" s="5"/>
    </row>
    <row r="21" spans="1:7" x14ac:dyDescent="0.3">
      <c r="A21" s="12" t="s">
        <v>13</v>
      </c>
      <c r="B21" s="15" t="s">
        <v>70</v>
      </c>
      <c r="C21" s="15" t="s">
        <v>140</v>
      </c>
      <c r="D21" s="5"/>
    </row>
    <row r="22" spans="1:7" x14ac:dyDescent="0.3">
      <c r="A22" s="12" t="s">
        <v>14</v>
      </c>
      <c r="B22" s="15" t="s">
        <v>70</v>
      </c>
      <c r="C22" s="15" t="s">
        <v>140</v>
      </c>
      <c r="D22" s="5"/>
    </row>
    <row r="23" spans="1:7" x14ac:dyDescent="0.3">
      <c r="A23" s="12" t="s">
        <v>15</v>
      </c>
      <c r="B23" s="15" t="s">
        <v>70</v>
      </c>
      <c r="C23" s="15" t="s">
        <v>140</v>
      </c>
      <c r="D23" s="5"/>
    </row>
    <row r="24" spans="1:7" x14ac:dyDescent="0.3">
      <c r="A24" s="12" t="s">
        <v>16</v>
      </c>
      <c r="B24" s="15" t="s">
        <v>70</v>
      </c>
      <c r="C24" s="15" t="s">
        <v>140</v>
      </c>
      <c r="D24" s="5"/>
    </row>
    <row r="25" spans="1:7" x14ac:dyDescent="0.3">
      <c r="A25" s="12" t="s">
        <v>17</v>
      </c>
      <c r="B25" s="15" t="s">
        <v>70</v>
      </c>
      <c r="C25" s="15" t="s">
        <v>137</v>
      </c>
      <c r="D25" s="17" t="e">
        <f t="shared" ref="D25:D29" si="2">E25/F25</f>
        <v>#DIV/0!</v>
      </c>
      <c r="E25" s="16">
        <f>Sheet3!E3</f>
        <v>0.24971765799256507</v>
      </c>
      <c r="G25" t="s">
        <v>152</v>
      </c>
    </row>
    <row r="26" spans="1:7" x14ac:dyDescent="0.3">
      <c r="A26" s="12" t="s">
        <v>18</v>
      </c>
      <c r="B26" s="15" t="s">
        <v>69</v>
      </c>
      <c r="C26" s="15" t="s">
        <v>137</v>
      </c>
      <c r="D26" s="17" t="e">
        <f t="shared" si="2"/>
        <v>#DIV/0!</v>
      </c>
      <c r="E26" s="16">
        <f>Sheet3!E3</f>
        <v>0.24971765799256507</v>
      </c>
      <c r="G26" t="s">
        <v>152</v>
      </c>
    </row>
    <row r="27" spans="1:7" x14ac:dyDescent="0.3">
      <c r="A27" s="12" t="s">
        <v>19</v>
      </c>
      <c r="B27" s="15" t="s">
        <v>69</v>
      </c>
      <c r="C27" s="15" t="s">
        <v>137</v>
      </c>
      <c r="D27" s="17" t="e">
        <f t="shared" si="2"/>
        <v>#DIV/0!</v>
      </c>
      <c r="E27" s="16">
        <f>Sheet3!E3</f>
        <v>0.24971765799256507</v>
      </c>
      <c r="G27" t="s">
        <v>152</v>
      </c>
    </row>
    <row r="28" spans="1:7" x14ac:dyDescent="0.3">
      <c r="A28" s="12" t="s">
        <v>20</v>
      </c>
      <c r="B28" s="15" t="s">
        <v>69</v>
      </c>
      <c r="C28" s="15" t="s">
        <v>137</v>
      </c>
      <c r="D28" s="17" t="e">
        <f t="shared" si="2"/>
        <v>#DIV/0!</v>
      </c>
      <c r="E28" s="16">
        <f>Sheet3!E3</f>
        <v>0.24971765799256507</v>
      </c>
      <c r="G28" t="s">
        <v>152</v>
      </c>
    </row>
    <row r="29" spans="1:7" x14ac:dyDescent="0.3">
      <c r="A29" s="12" t="s">
        <v>21</v>
      </c>
      <c r="B29" s="15" t="s">
        <v>70</v>
      </c>
      <c r="C29" s="15" t="s">
        <v>137</v>
      </c>
      <c r="D29" s="17" t="e">
        <f t="shared" si="2"/>
        <v>#DIV/0!</v>
      </c>
      <c r="E29" s="16">
        <f>Sheet3!E3</f>
        <v>0.24971765799256507</v>
      </c>
      <c r="G29" t="s">
        <v>152</v>
      </c>
    </row>
    <row r="30" spans="1:7" x14ac:dyDescent="0.3">
      <c r="A30" s="12" t="s">
        <v>136</v>
      </c>
      <c r="B30" s="15" t="s">
        <v>70</v>
      </c>
      <c r="C30" s="15" t="s">
        <v>140</v>
      </c>
      <c r="D30" s="5"/>
      <c r="E30" s="16">
        <v>0.24971765799256507</v>
      </c>
    </row>
    <row r="31" spans="1:7" x14ac:dyDescent="0.3">
      <c r="A31" s="12" t="s">
        <v>22</v>
      </c>
      <c r="B31" s="15" t="s">
        <v>70</v>
      </c>
      <c r="C31" s="15" t="s">
        <v>137</v>
      </c>
      <c r="D31" s="17" t="e">
        <f t="shared" ref="D31" si="3">E31/F31</f>
        <v>#DIV/0!</v>
      </c>
      <c r="E31" s="16">
        <f>Sheet3!E3</f>
        <v>0.24971765799256507</v>
      </c>
      <c r="G31" t="s">
        <v>152</v>
      </c>
    </row>
    <row r="32" spans="1:7" x14ac:dyDescent="0.3">
      <c r="A32" s="12" t="s">
        <v>23</v>
      </c>
      <c r="B32" s="15" t="s">
        <v>69</v>
      </c>
      <c r="C32" s="15" t="s">
        <v>138</v>
      </c>
      <c r="D32" s="5"/>
      <c r="E32" s="16">
        <v>0.24971765799256507</v>
      </c>
    </row>
    <row r="33" spans="1:7" x14ac:dyDescent="0.3">
      <c r="A33" s="12" t="s">
        <v>24</v>
      </c>
      <c r="B33" s="15" t="s">
        <v>69</v>
      </c>
      <c r="C33" s="15" t="s">
        <v>138</v>
      </c>
      <c r="D33" s="5"/>
    </row>
    <row r="34" spans="1:7" x14ac:dyDescent="0.3">
      <c r="A34" s="12" t="s">
        <v>25</v>
      </c>
      <c r="B34" s="15" t="s">
        <v>70</v>
      </c>
      <c r="C34" s="15" t="s">
        <v>138</v>
      </c>
      <c r="D34" s="5"/>
    </row>
    <row r="35" spans="1:7" x14ac:dyDescent="0.3">
      <c r="A35" s="13" t="s">
        <v>26</v>
      </c>
      <c r="B35" s="15" t="s">
        <v>70</v>
      </c>
      <c r="C35" s="15" t="s">
        <v>138</v>
      </c>
      <c r="D35" s="5"/>
    </row>
    <row r="36" spans="1:7" x14ac:dyDescent="0.3">
      <c r="A36" s="12" t="s">
        <v>27</v>
      </c>
      <c r="B36" s="15" t="s">
        <v>70</v>
      </c>
      <c r="C36" s="15" t="s">
        <v>138</v>
      </c>
      <c r="D36" s="5"/>
    </row>
    <row r="37" spans="1:7" x14ac:dyDescent="0.3">
      <c r="A37" s="12" t="s">
        <v>28</v>
      </c>
      <c r="B37" s="15" t="s">
        <v>69</v>
      </c>
      <c r="C37" s="15" t="s">
        <v>138</v>
      </c>
      <c r="D37" s="5"/>
    </row>
    <row r="38" spans="1:7" x14ac:dyDescent="0.3">
      <c r="A38" s="12" t="s">
        <v>29</v>
      </c>
      <c r="B38" s="15" t="s">
        <v>70</v>
      </c>
      <c r="C38" s="15" t="s">
        <v>141</v>
      </c>
      <c r="D38" s="5"/>
    </row>
    <row r="39" spans="1:7" x14ac:dyDescent="0.3">
      <c r="A39" s="12" t="s">
        <v>30</v>
      </c>
      <c r="B39" s="15" t="s">
        <v>70</v>
      </c>
      <c r="C39" s="15" t="s">
        <v>139</v>
      </c>
      <c r="D39" s="5"/>
    </row>
    <row r="40" spans="1:7" x14ac:dyDescent="0.3">
      <c r="A40" s="12" t="s">
        <v>31</v>
      </c>
      <c r="B40" s="15" t="s">
        <v>69</v>
      </c>
      <c r="C40" s="15" t="s">
        <v>141</v>
      </c>
      <c r="D40" s="5"/>
    </row>
    <row r="41" spans="1:7" x14ac:dyDescent="0.3">
      <c r="A41" s="12" t="s">
        <v>32</v>
      </c>
      <c r="B41" s="15" t="s">
        <v>70</v>
      </c>
      <c r="C41" s="15" t="s">
        <v>138</v>
      </c>
      <c r="D41" s="5"/>
    </row>
    <row r="42" spans="1:7" x14ac:dyDescent="0.3">
      <c r="A42" s="12" t="s">
        <v>33</v>
      </c>
      <c r="B42" s="15" t="s">
        <v>70</v>
      </c>
      <c r="C42" s="15" t="s">
        <v>138</v>
      </c>
      <c r="D42" s="5"/>
    </row>
    <row r="43" spans="1:7" x14ac:dyDescent="0.3">
      <c r="A43" s="12" t="s">
        <v>34</v>
      </c>
      <c r="B43" s="15" t="s">
        <v>70</v>
      </c>
      <c r="C43" s="15" t="s">
        <v>137</v>
      </c>
      <c r="D43" s="17" t="e">
        <f t="shared" ref="D43" si="4">E43/F43</f>
        <v>#DIV/0!</v>
      </c>
      <c r="E43" s="16">
        <f>Sheet3!E3</f>
        <v>0.24971765799256507</v>
      </c>
      <c r="G43" t="s">
        <v>152</v>
      </c>
    </row>
    <row r="44" spans="1:7" x14ac:dyDescent="0.3">
      <c r="A44" s="12" t="s">
        <v>35</v>
      </c>
      <c r="B44" s="15" t="s">
        <v>70</v>
      </c>
      <c r="C44" s="15" t="s">
        <v>140</v>
      </c>
      <c r="D44" s="5"/>
    </row>
    <row r="45" spans="1:7" x14ac:dyDescent="0.3">
      <c r="A45" s="12" t="s">
        <v>36</v>
      </c>
      <c r="B45" s="15" t="s">
        <v>70</v>
      </c>
      <c r="C45" s="15" t="s">
        <v>137</v>
      </c>
      <c r="D45" s="17" t="e">
        <f t="shared" ref="D45" si="5">E45/F45</f>
        <v>#DIV/0!</v>
      </c>
      <c r="E45" s="16">
        <f>Sheet3!E3</f>
        <v>0.24971765799256507</v>
      </c>
      <c r="G45" t="s">
        <v>152</v>
      </c>
    </row>
    <row r="46" spans="1:7" x14ac:dyDescent="0.3">
      <c r="A46" s="12" t="s">
        <v>37</v>
      </c>
      <c r="B46" s="15" t="s">
        <v>70</v>
      </c>
      <c r="C46" s="15" t="s">
        <v>140</v>
      </c>
      <c r="D46" s="5"/>
    </row>
    <row r="47" spans="1:7" x14ac:dyDescent="0.3">
      <c r="A47" s="12" t="s">
        <v>38</v>
      </c>
      <c r="B47" s="15" t="s">
        <v>70</v>
      </c>
      <c r="C47" s="15" t="s">
        <v>137</v>
      </c>
      <c r="D47" s="17" t="e">
        <f t="shared" ref="D47" si="6">E47/F47</f>
        <v>#DIV/0!</v>
      </c>
      <c r="E47" s="16">
        <f>Sheet3!E3</f>
        <v>0.24971765799256507</v>
      </c>
      <c r="G47" t="s">
        <v>152</v>
      </c>
    </row>
    <row r="48" spans="1:7" x14ac:dyDescent="0.3">
      <c r="A48" s="12" t="s">
        <v>39</v>
      </c>
      <c r="B48" s="15" t="s">
        <v>70</v>
      </c>
      <c r="C48" s="15" t="s">
        <v>139</v>
      </c>
      <c r="D48" s="5"/>
    </row>
    <row r="49" spans="1:7" x14ac:dyDescent="0.3">
      <c r="A49" s="12" t="s">
        <v>40</v>
      </c>
      <c r="B49" s="15" t="s">
        <v>70</v>
      </c>
      <c r="C49" s="15" t="s">
        <v>140</v>
      </c>
      <c r="D49" s="5"/>
    </row>
    <row r="50" spans="1:7" x14ac:dyDescent="0.3">
      <c r="A50" s="12" t="s">
        <v>41</v>
      </c>
      <c r="B50" s="15" t="s">
        <v>71</v>
      </c>
      <c r="C50" s="15" t="s">
        <v>139</v>
      </c>
      <c r="D50" s="5"/>
    </row>
    <row r="51" spans="1:7" x14ac:dyDescent="0.3">
      <c r="A51" s="12" t="s">
        <v>42</v>
      </c>
      <c r="B51" s="15" t="s">
        <v>70</v>
      </c>
      <c r="C51" s="15" t="s">
        <v>137</v>
      </c>
      <c r="D51" s="17" t="e">
        <f t="shared" ref="D51:D58" si="7">E51/F51</f>
        <v>#DIV/0!</v>
      </c>
      <c r="E51" s="16">
        <f>Sheet3!E3</f>
        <v>0.24971765799256507</v>
      </c>
      <c r="G51" t="s">
        <v>152</v>
      </c>
    </row>
    <row r="52" spans="1:7" x14ac:dyDescent="0.3">
      <c r="A52" s="12" t="s">
        <v>43</v>
      </c>
      <c r="B52" s="15" t="s">
        <v>70</v>
      </c>
      <c r="C52" s="15" t="s">
        <v>137</v>
      </c>
      <c r="D52" s="17" t="e">
        <f t="shared" si="7"/>
        <v>#DIV/0!</v>
      </c>
      <c r="E52" s="16">
        <f>Sheet3!E3</f>
        <v>0.24971765799256507</v>
      </c>
      <c r="G52" t="s">
        <v>152</v>
      </c>
    </row>
    <row r="53" spans="1:7" x14ac:dyDescent="0.3">
      <c r="A53" s="12" t="s">
        <v>44</v>
      </c>
      <c r="B53" s="15" t="s">
        <v>70</v>
      </c>
      <c r="C53" s="15" t="s">
        <v>137</v>
      </c>
      <c r="D53" s="17" t="e">
        <f t="shared" si="7"/>
        <v>#DIV/0!</v>
      </c>
      <c r="E53" s="16">
        <f>Sheet3!E3</f>
        <v>0.24971765799256507</v>
      </c>
      <c r="G53" t="s">
        <v>152</v>
      </c>
    </row>
    <row r="54" spans="1:7" x14ac:dyDescent="0.3">
      <c r="A54" s="14" t="s">
        <v>45</v>
      </c>
      <c r="B54" s="15" t="s">
        <v>70</v>
      </c>
      <c r="C54" s="15" t="s">
        <v>137</v>
      </c>
      <c r="D54" s="17" t="e">
        <f t="shared" si="7"/>
        <v>#DIV/0!</v>
      </c>
      <c r="E54" s="16">
        <f>Sheet3!E3</f>
        <v>0.24971765799256507</v>
      </c>
      <c r="G54" t="s">
        <v>152</v>
      </c>
    </row>
    <row r="55" spans="1:7" x14ac:dyDescent="0.3">
      <c r="A55" s="12" t="s">
        <v>46</v>
      </c>
      <c r="B55" s="15" t="s">
        <v>70</v>
      </c>
      <c r="C55" s="15" t="s">
        <v>137</v>
      </c>
      <c r="D55" s="17" t="e">
        <f t="shared" si="7"/>
        <v>#DIV/0!</v>
      </c>
      <c r="E55" s="16">
        <f>Sheet3!E3</f>
        <v>0.24971765799256507</v>
      </c>
      <c r="G55" t="s">
        <v>152</v>
      </c>
    </row>
    <row r="56" spans="1:7" x14ac:dyDescent="0.3">
      <c r="A56" t="s">
        <v>47</v>
      </c>
      <c r="B56" s="15" t="s">
        <v>70</v>
      </c>
      <c r="C56" s="15" t="s">
        <v>137</v>
      </c>
      <c r="D56" s="17" t="e">
        <f t="shared" si="7"/>
        <v>#DIV/0!</v>
      </c>
      <c r="E56" s="16">
        <f>Sheet3!E3</f>
        <v>0.24971765799256507</v>
      </c>
      <c r="G56" t="s">
        <v>152</v>
      </c>
    </row>
    <row r="57" spans="1:7" x14ac:dyDescent="0.3">
      <c r="A57" s="12" t="s">
        <v>48</v>
      </c>
      <c r="B57" s="15" t="s">
        <v>70</v>
      </c>
      <c r="C57" s="15" t="s">
        <v>137</v>
      </c>
      <c r="D57" s="17" t="e">
        <f t="shared" si="7"/>
        <v>#DIV/0!</v>
      </c>
      <c r="E57" s="16">
        <f>Sheet3!E3</f>
        <v>0.24971765799256507</v>
      </c>
      <c r="G57" t="s">
        <v>152</v>
      </c>
    </row>
    <row r="58" spans="1:7" x14ac:dyDescent="0.3">
      <c r="A58" s="12" t="s">
        <v>49</v>
      </c>
      <c r="B58" s="15" t="s">
        <v>70</v>
      </c>
      <c r="C58" s="15" t="s">
        <v>137</v>
      </c>
      <c r="D58" s="17" t="e">
        <f t="shared" si="7"/>
        <v>#DIV/0!</v>
      </c>
      <c r="E58" s="16">
        <f>Sheet3!E3</f>
        <v>0.24971765799256507</v>
      </c>
      <c r="G58" t="s">
        <v>152</v>
      </c>
    </row>
    <row r="59" spans="1:7" x14ac:dyDescent="0.3">
      <c r="A59" s="14" t="s">
        <v>50</v>
      </c>
      <c r="B59" s="15" t="s">
        <v>71</v>
      </c>
      <c r="C59" s="15" t="s">
        <v>139</v>
      </c>
      <c r="D59" s="5"/>
    </row>
    <row r="60" spans="1:7" x14ac:dyDescent="0.3">
      <c r="A60" s="14" t="s">
        <v>51</v>
      </c>
      <c r="B60" s="15" t="s">
        <v>71</v>
      </c>
      <c r="C60" s="15" t="s">
        <v>139</v>
      </c>
      <c r="D60" s="5"/>
    </row>
    <row r="61" spans="1:7" x14ac:dyDescent="0.3">
      <c r="A61" t="s">
        <v>52</v>
      </c>
      <c r="B61" s="15" t="s">
        <v>70</v>
      </c>
      <c r="C61" s="15" t="s">
        <v>141</v>
      </c>
      <c r="D61" s="5"/>
    </row>
    <row r="62" spans="1:7" x14ac:dyDescent="0.3">
      <c r="A62" t="s">
        <v>53</v>
      </c>
      <c r="B62" s="15" t="s">
        <v>70</v>
      </c>
      <c r="C62" s="15" t="s">
        <v>141</v>
      </c>
      <c r="D62" s="5"/>
    </row>
    <row r="63" spans="1:7" x14ac:dyDescent="0.3">
      <c r="A63" s="12" t="s">
        <v>31</v>
      </c>
      <c r="B63" s="15" t="s">
        <v>69</v>
      </c>
      <c r="C63" s="15" t="s">
        <v>141</v>
      </c>
      <c r="D63" s="5"/>
    </row>
    <row r="64" spans="1:7" x14ac:dyDescent="0.3">
      <c r="A64" s="12" t="s">
        <v>54</v>
      </c>
      <c r="B64" s="15" t="s">
        <v>70</v>
      </c>
      <c r="C64" s="15" t="s">
        <v>140</v>
      </c>
      <c r="D64" s="5"/>
    </row>
    <row r="65" spans="1:7" x14ac:dyDescent="0.3">
      <c r="A65" s="12" t="s">
        <v>55</v>
      </c>
      <c r="B65" s="15" t="s">
        <v>69</v>
      </c>
      <c r="C65" s="15" t="s">
        <v>137</v>
      </c>
      <c r="D65" s="17" t="e">
        <f t="shared" ref="D65:D66" si="8">E65/F65</f>
        <v>#DIV/0!</v>
      </c>
      <c r="E65" s="16">
        <f>Sheet3!E3</f>
        <v>0.24971765799256507</v>
      </c>
      <c r="G65" t="s">
        <v>152</v>
      </c>
    </row>
    <row r="66" spans="1:7" x14ac:dyDescent="0.3">
      <c r="A66" s="12" t="s">
        <v>56</v>
      </c>
      <c r="B66" s="15" t="s">
        <v>70</v>
      </c>
      <c r="C66" s="15" t="s">
        <v>137</v>
      </c>
      <c r="D66" s="17" t="e">
        <f t="shared" si="8"/>
        <v>#DIV/0!</v>
      </c>
      <c r="E66" s="16">
        <f>Sheet3!E3</f>
        <v>0.24971765799256507</v>
      </c>
      <c r="G66" t="s">
        <v>152</v>
      </c>
    </row>
    <row r="67" spans="1:7" x14ac:dyDescent="0.3">
      <c r="A67" s="12" t="s">
        <v>57</v>
      </c>
      <c r="B67" s="15" t="s">
        <v>70</v>
      </c>
      <c r="C67" s="15" t="s">
        <v>142</v>
      </c>
      <c r="D67" s="5"/>
    </row>
    <row r="68" spans="1:7" x14ac:dyDescent="0.3">
      <c r="A68" s="12" t="s">
        <v>58</v>
      </c>
      <c r="B68" s="15" t="s">
        <v>70</v>
      </c>
      <c r="C68" s="15" t="s">
        <v>140</v>
      </c>
      <c r="D68" s="5"/>
    </row>
  </sheetData>
  <autoFilter ref="A1:E68" xr:uid="{B5018DD2-BAC9-4955-9886-ED1D75149E90}"/>
  <conditionalFormatting sqref="A1:A61">
    <cfRule type="expression" dxfId="5" priority="1">
      <formula>"MOD(LIGNE() ;2)"</formula>
    </cfRule>
  </conditionalFormatting>
  <conditionalFormatting sqref="A63:A68">
    <cfRule type="expression" dxfId="4" priority="2">
      <formula>"MOD(LIGNE() ;2)"</formula>
    </cfRule>
  </conditionalFormatting>
  <conditionalFormatting sqref="A105:A1048472">
    <cfRule type="expression" dxfId="3" priority="3">
      <formula>"MOD(LIGNE() ;2)"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B3A2-4A4D-49FB-A02F-038FA855F814}">
  <dimension ref="A1:T55"/>
  <sheetViews>
    <sheetView zoomScale="51" zoomScaleNormal="75" workbookViewId="0">
      <selection activeCell="G12" sqref="G12"/>
    </sheetView>
    <sheetView tabSelected="1" zoomScale="38" workbookViewId="1">
      <selection activeCell="I47" sqref="I47"/>
    </sheetView>
  </sheetViews>
  <sheetFormatPr defaultRowHeight="14.4" x14ac:dyDescent="0.3"/>
  <cols>
    <col min="1" max="1" width="28.88671875" customWidth="1"/>
    <col min="3" max="3" width="52.5546875" customWidth="1"/>
    <col min="4" max="4" width="38.6640625" customWidth="1"/>
    <col min="5" max="7" width="27.33203125" customWidth="1"/>
    <col min="8" max="8" width="29.5546875" customWidth="1"/>
    <col min="9" max="9" width="23" customWidth="1"/>
    <col min="13" max="13" width="13.109375" customWidth="1"/>
    <col min="15" max="15" width="15.5546875" customWidth="1"/>
    <col min="16" max="16" width="10" bestFit="1" customWidth="1"/>
    <col min="17" max="17" width="17.21875" customWidth="1"/>
  </cols>
  <sheetData>
    <row r="1" spans="1:20" x14ac:dyDescent="0.3">
      <c r="A1" t="s">
        <v>145</v>
      </c>
      <c r="B1" t="s">
        <v>146</v>
      </c>
      <c r="C1" t="s">
        <v>147</v>
      </c>
      <c r="D1" t="s">
        <v>148</v>
      </c>
      <c r="E1" t="s">
        <v>161</v>
      </c>
      <c r="F1" t="s">
        <v>167</v>
      </c>
      <c r="G1" t="s">
        <v>168</v>
      </c>
      <c r="H1" t="s">
        <v>158</v>
      </c>
    </row>
    <row r="2" spans="1:20" x14ac:dyDescent="0.3">
      <c r="A2" t="s">
        <v>149</v>
      </c>
      <c r="B2">
        <v>12.3</v>
      </c>
      <c r="C2" t="s">
        <v>150</v>
      </c>
      <c r="D2" t="s">
        <v>155</v>
      </c>
      <c r="E2">
        <f>(J2+L2)/1000</f>
        <v>1.0225</v>
      </c>
      <c r="F2" t="s">
        <v>150</v>
      </c>
      <c r="G2">
        <f>E2/B2</f>
        <v>8.3130081300812994E-2</v>
      </c>
      <c r="H2" t="s">
        <v>159</v>
      </c>
      <c r="I2" t="s">
        <v>160</v>
      </c>
      <c r="J2">
        <f>N2*(P2-25)</f>
        <v>752.5</v>
      </c>
      <c r="K2" t="s">
        <v>164</v>
      </c>
      <c r="L2">
        <f>R2</f>
        <v>270</v>
      </c>
      <c r="M2" t="s">
        <v>163</v>
      </c>
      <c r="N2">
        <v>0.5</v>
      </c>
      <c r="O2" t="s">
        <v>162</v>
      </c>
      <c r="P2">
        <v>1530</v>
      </c>
      <c r="Q2" t="s">
        <v>166</v>
      </c>
      <c r="R2">
        <v>270</v>
      </c>
    </row>
    <row r="3" spans="1:20" x14ac:dyDescent="0.3">
      <c r="A3" t="s">
        <v>151</v>
      </c>
      <c r="B3">
        <v>0.94099999999999995</v>
      </c>
      <c r="C3" t="s">
        <v>152</v>
      </c>
      <c r="D3" t="s">
        <v>155</v>
      </c>
      <c r="E3" s="16">
        <f>(6.022E+23/L3*J3)/1000000*0.01+N3</f>
        <v>0.24971765799256507</v>
      </c>
      <c r="F3" t="s">
        <v>171</v>
      </c>
      <c r="G3" s="16">
        <f>E3/B3</f>
        <v>0.26537476938636034</v>
      </c>
      <c r="H3" t="s">
        <v>172</v>
      </c>
      <c r="I3" t="s">
        <v>170</v>
      </c>
      <c r="J3" s="16">
        <v>6.8999999999999999E-19</v>
      </c>
      <c r="K3" t="s">
        <v>169</v>
      </c>
      <c r="L3">
        <v>2.69E-2</v>
      </c>
      <c r="M3" t="s">
        <v>176</v>
      </c>
      <c r="N3" s="16">
        <f>P3*R3*T3/1000000</f>
        <v>9.5250000000000001E-2</v>
      </c>
      <c r="O3" t="s">
        <v>173</v>
      </c>
      <c r="P3">
        <v>300000000</v>
      </c>
      <c r="Q3" t="s">
        <v>174</v>
      </c>
      <c r="R3">
        <v>2.5</v>
      </c>
      <c r="S3" t="s">
        <v>175</v>
      </c>
      <c r="T3" s="16">
        <v>1.27E-4</v>
      </c>
    </row>
    <row r="4" spans="1:20" x14ac:dyDescent="0.3">
      <c r="A4" t="s">
        <v>153</v>
      </c>
      <c r="B4">
        <v>12.3</v>
      </c>
      <c r="C4" t="s">
        <v>150</v>
      </c>
      <c r="D4" t="s">
        <v>155</v>
      </c>
    </row>
    <row r="5" spans="1:20" x14ac:dyDescent="0.3">
      <c r="A5" t="s">
        <v>20</v>
      </c>
      <c r="B5">
        <v>8.85</v>
      </c>
      <c r="C5" t="s">
        <v>152</v>
      </c>
      <c r="D5" t="s">
        <v>155</v>
      </c>
    </row>
    <row r="6" spans="1:20" x14ac:dyDescent="0.3">
      <c r="A6" t="s">
        <v>154</v>
      </c>
      <c r="B6">
        <v>120</v>
      </c>
      <c r="C6" t="s">
        <v>152</v>
      </c>
      <c r="D6" t="s">
        <v>155</v>
      </c>
    </row>
    <row r="7" spans="1:20" x14ac:dyDescent="0.3">
      <c r="A7" t="s">
        <v>149</v>
      </c>
      <c r="B7">
        <v>12.2</v>
      </c>
      <c r="C7" t="s">
        <v>150</v>
      </c>
      <c r="D7" t="s">
        <v>157</v>
      </c>
      <c r="E7">
        <f>(J7+L7)/1000</f>
        <v>0.98</v>
      </c>
      <c r="F7" t="s">
        <v>150</v>
      </c>
      <c r="G7">
        <f>E7/B7</f>
        <v>8.0327868852459017E-2</v>
      </c>
      <c r="H7" t="s">
        <v>159</v>
      </c>
      <c r="I7" t="s">
        <v>165</v>
      </c>
      <c r="J7">
        <f>N7*(P7-25)</f>
        <v>600</v>
      </c>
      <c r="K7" t="s">
        <v>164</v>
      </c>
      <c r="L7">
        <f>R7</f>
        <v>380</v>
      </c>
      <c r="M7" t="s">
        <v>163</v>
      </c>
      <c r="N7">
        <v>0.96</v>
      </c>
      <c r="O7" t="s">
        <v>162</v>
      </c>
      <c r="P7">
        <v>650</v>
      </c>
      <c r="Q7" t="s">
        <v>166</v>
      </c>
      <c r="R7">
        <v>380</v>
      </c>
    </row>
    <row r="8" spans="1:20" x14ac:dyDescent="0.3">
      <c r="A8" t="s">
        <v>151</v>
      </c>
      <c r="B8">
        <v>0.64200000000000002</v>
      </c>
      <c r="C8" t="s">
        <v>152</v>
      </c>
      <c r="D8" t="s">
        <v>157</v>
      </c>
      <c r="E8" s="16">
        <f>(6.022E+23/L8*J8)/1000000*0.01+N8</f>
        <v>0.15330933085501861</v>
      </c>
      <c r="F8" t="s">
        <v>171</v>
      </c>
      <c r="G8">
        <f>E8/B8</f>
        <v>0.23879958077105701</v>
      </c>
      <c r="H8" t="s">
        <v>172</v>
      </c>
      <c r="I8" t="s">
        <v>170</v>
      </c>
      <c r="J8" s="16">
        <v>5.4300000000000002E-19</v>
      </c>
      <c r="K8" t="s">
        <v>169</v>
      </c>
      <c r="L8">
        <v>2.69E-2</v>
      </c>
      <c r="M8" t="s">
        <v>176</v>
      </c>
      <c r="N8" s="16">
        <f>P8*R8*T8/1000000</f>
        <v>3.175E-2</v>
      </c>
      <c r="O8" t="s">
        <v>173</v>
      </c>
      <c r="P8">
        <v>100000000</v>
      </c>
      <c r="Q8" t="s">
        <v>174</v>
      </c>
      <c r="R8">
        <v>2.5</v>
      </c>
      <c r="S8" t="s">
        <v>175</v>
      </c>
      <c r="T8" s="16">
        <v>1.27E-4</v>
      </c>
    </row>
    <row r="9" spans="1:20" x14ac:dyDescent="0.3">
      <c r="A9" t="s">
        <v>156</v>
      </c>
      <c r="B9">
        <v>1.69</v>
      </c>
      <c r="C9" t="s">
        <v>152</v>
      </c>
      <c r="D9" t="s">
        <v>157</v>
      </c>
    </row>
    <row r="10" spans="1:20" x14ac:dyDescent="0.3">
      <c r="A10" t="s">
        <v>20</v>
      </c>
      <c r="B10">
        <v>2.86</v>
      </c>
      <c r="C10" t="s">
        <v>152</v>
      </c>
      <c r="D10" t="s">
        <v>157</v>
      </c>
    </row>
    <row r="11" spans="1:20" x14ac:dyDescent="0.3">
      <c r="A11" t="s">
        <v>154</v>
      </c>
      <c r="B11">
        <v>171</v>
      </c>
      <c r="C11" t="s">
        <v>152</v>
      </c>
      <c r="D11" t="s">
        <v>157</v>
      </c>
    </row>
    <row r="12" spans="1:20" x14ac:dyDescent="0.3">
      <c r="A12" s="2" t="s">
        <v>1</v>
      </c>
      <c r="G12">
        <f>(0.25+0.14+0.11)/3</f>
        <v>0.16666666666666666</v>
      </c>
      <c r="H12" t="s">
        <v>192</v>
      </c>
      <c r="I12" t="s">
        <v>191</v>
      </c>
    </row>
    <row r="13" spans="1:20" x14ac:dyDescent="0.3">
      <c r="A13" s="2" t="s">
        <v>3</v>
      </c>
      <c r="G13">
        <f>0.085</f>
        <v>8.5000000000000006E-2</v>
      </c>
      <c r="H13" t="s">
        <v>192</v>
      </c>
      <c r="I13" t="s">
        <v>191</v>
      </c>
    </row>
    <row r="14" spans="1:20" x14ac:dyDescent="0.3">
      <c r="A14" s="2" t="s">
        <v>130</v>
      </c>
      <c r="G14">
        <v>0.35</v>
      </c>
      <c r="H14" t="s">
        <v>192</v>
      </c>
      <c r="I14" t="s">
        <v>193</v>
      </c>
    </row>
    <row r="15" spans="1:20" x14ac:dyDescent="0.3">
      <c r="A15" s="2" t="s">
        <v>131</v>
      </c>
      <c r="G15">
        <v>0.4</v>
      </c>
      <c r="H15" t="s">
        <v>196</v>
      </c>
      <c r="I15" t="s">
        <v>193</v>
      </c>
    </row>
    <row r="16" spans="1:20" x14ac:dyDescent="0.3">
      <c r="A16" s="2" t="s">
        <v>6</v>
      </c>
      <c r="G16">
        <v>0.14000000000000001</v>
      </c>
      <c r="H16" t="s">
        <v>192</v>
      </c>
    </row>
    <row r="17" spans="1:9" x14ac:dyDescent="0.3">
      <c r="A17" s="2" t="s">
        <v>132</v>
      </c>
      <c r="G17">
        <v>0.19</v>
      </c>
      <c r="H17" t="s">
        <v>195</v>
      </c>
      <c r="I17" t="s">
        <v>194</v>
      </c>
    </row>
    <row r="18" spans="1:9" x14ac:dyDescent="0.3">
      <c r="A18" s="2" t="s">
        <v>7</v>
      </c>
      <c r="G18">
        <v>0.4</v>
      </c>
      <c r="H18" t="s">
        <v>192</v>
      </c>
      <c r="I18" t="s">
        <v>197</v>
      </c>
    </row>
    <row r="19" spans="1:9" x14ac:dyDescent="0.3">
      <c r="A19" s="2" t="s">
        <v>133</v>
      </c>
      <c r="G19">
        <v>0.45</v>
      </c>
      <c r="H19" t="s">
        <v>192</v>
      </c>
      <c r="I19" t="s">
        <v>197</v>
      </c>
    </row>
    <row r="20" spans="1:9" x14ac:dyDescent="0.3">
      <c r="A20" s="2" t="s">
        <v>134</v>
      </c>
      <c r="G20">
        <v>0.4</v>
      </c>
      <c r="H20" t="s">
        <v>192</v>
      </c>
      <c r="I20" t="s">
        <v>197</v>
      </c>
    </row>
    <row r="21" spans="1:9" x14ac:dyDescent="0.3">
      <c r="A21" s="2" t="s">
        <v>135</v>
      </c>
      <c r="G21">
        <v>0.45</v>
      </c>
      <c r="H21" t="s">
        <v>192</v>
      </c>
      <c r="I21" t="s">
        <v>197</v>
      </c>
    </row>
    <row r="22" spans="1:9" x14ac:dyDescent="0.3">
      <c r="A22" s="2" t="s">
        <v>13</v>
      </c>
    </row>
    <row r="23" spans="1:9" x14ac:dyDescent="0.3">
      <c r="A23" s="2" t="s">
        <v>14</v>
      </c>
    </row>
    <row r="24" spans="1:9" x14ac:dyDescent="0.3">
      <c r="A24" s="2" t="s">
        <v>15</v>
      </c>
    </row>
    <row r="25" spans="1:9" x14ac:dyDescent="0.3">
      <c r="A25" s="2" t="s">
        <v>16</v>
      </c>
    </row>
    <row r="26" spans="1:9" x14ac:dyDescent="0.3">
      <c r="A26" s="2" t="s">
        <v>17</v>
      </c>
      <c r="G26">
        <v>0.18</v>
      </c>
      <c r="H26" t="s">
        <v>200</v>
      </c>
    </row>
    <row r="27" spans="1:9" x14ac:dyDescent="0.3">
      <c r="A27" s="2" t="s">
        <v>21</v>
      </c>
      <c r="G27">
        <v>0.13500000000000001</v>
      </c>
      <c r="H27" t="s">
        <v>200</v>
      </c>
    </row>
    <row r="28" spans="1:9" x14ac:dyDescent="0.3">
      <c r="A28" s="2" t="s">
        <v>136</v>
      </c>
    </row>
    <row r="29" spans="1:9" x14ac:dyDescent="0.3">
      <c r="A29" s="18" t="s">
        <v>22</v>
      </c>
    </row>
    <row r="30" spans="1:9" x14ac:dyDescent="0.3">
      <c r="A30" s="2" t="s">
        <v>25</v>
      </c>
    </row>
    <row r="31" spans="1:9" ht="28.8" x14ac:dyDescent="0.3">
      <c r="A31" s="3" t="s">
        <v>26</v>
      </c>
    </row>
    <row r="32" spans="1:9" x14ac:dyDescent="0.3">
      <c r="A32" s="2" t="s">
        <v>27</v>
      </c>
    </row>
    <row r="33" spans="1:9" x14ac:dyDescent="0.3">
      <c r="A33" s="2" t="s">
        <v>29</v>
      </c>
    </row>
    <row r="34" spans="1:9" x14ac:dyDescent="0.3">
      <c r="A34" s="2" t="s">
        <v>30</v>
      </c>
    </row>
    <row r="35" spans="1:9" x14ac:dyDescent="0.3">
      <c r="A35" s="2" t="s">
        <v>32</v>
      </c>
    </row>
    <row r="36" spans="1:9" x14ac:dyDescent="0.3">
      <c r="A36" s="2" t="s">
        <v>33</v>
      </c>
    </row>
    <row r="37" spans="1:9" x14ac:dyDescent="0.3">
      <c r="A37" s="2" t="s">
        <v>34</v>
      </c>
    </row>
    <row r="38" spans="1:9" x14ac:dyDescent="0.3">
      <c r="A38" s="2" t="s">
        <v>35</v>
      </c>
    </row>
    <row r="39" spans="1:9" x14ac:dyDescent="0.3">
      <c r="A39" s="2" t="s">
        <v>36</v>
      </c>
    </row>
    <row r="40" spans="1:9" x14ac:dyDescent="0.3">
      <c r="A40" s="2" t="s">
        <v>37</v>
      </c>
    </row>
    <row r="41" spans="1:9" x14ac:dyDescent="0.3">
      <c r="A41" s="2" t="s">
        <v>38</v>
      </c>
    </row>
    <row r="42" spans="1:9" x14ac:dyDescent="0.3">
      <c r="A42" s="2" t="s">
        <v>39</v>
      </c>
    </row>
    <row r="43" spans="1:9" x14ac:dyDescent="0.3">
      <c r="A43" s="2" t="s">
        <v>40</v>
      </c>
    </row>
    <row r="44" spans="1:9" x14ac:dyDescent="0.3">
      <c r="A44" s="2" t="s">
        <v>43</v>
      </c>
      <c r="G44">
        <v>0.1</v>
      </c>
      <c r="H44" t="s">
        <v>192</v>
      </c>
      <c r="I44" t="s">
        <v>198</v>
      </c>
    </row>
    <row r="45" spans="1:9" x14ac:dyDescent="0.3">
      <c r="A45" s="4" t="s">
        <v>45</v>
      </c>
    </row>
    <row r="46" spans="1:9" x14ac:dyDescent="0.3">
      <c r="A46" s="2" t="s">
        <v>46</v>
      </c>
    </row>
    <row r="47" spans="1:9" x14ac:dyDescent="0.3">
      <c r="A47" t="s">
        <v>47</v>
      </c>
      <c r="G47">
        <v>0.01</v>
      </c>
      <c r="H47" t="s">
        <v>192</v>
      </c>
      <c r="I47" t="s">
        <v>199</v>
      </c>
    </row>
    <row r="48" spans="1:9" x14ac:dyDescent="0.3">
      <c r="A48" s="2" t="s">
        <v>48</v>
      </c>
      <c r="G48">
        <v>0.01</v>
      </c>
      <c r="H48" t="s">
        <v>192</v>
      </c>
      <c r="I48" t="s">
        <v>199</v>
      </c>
    </row>
    <row r="49" spans="1:9" x14ac:dyDescent="0.3">
      <c r="A49" s="2" t="s">
        <v>49</v>
      </c>
      <c r="G49">
        <v>0.01</v>
      </c>
      <c r="H49" t="s">
        <v>192</v>
      </c>
      <c r="I49" t="s">
        <v>199</v>
      </c>
    </row>
    <row r="50" spans="1:9" x14ac:dyDescent="0.3">
      <c r="A50" t="s">
        <v>52</v>
      </c>
    </row>
    <row r="51" spans="1:9" x14ac:dyDescent="0.3">
      <c r="A51" t="s">
        <v>53</v>
      </c>
    </row>
    <row r="52" spans="1:9" x14ac:dyDescent="0.3">
      <c r="A52" s="2" t="s">
        <v>54</v>
      </c>
    </row>
    <row r="53" spans="1:9" x14ac:dyDescent="0.3">
      <c r="A53" s="2" t="s">
        <v>56</v>
      </c>
    </row>
    <row r="54" spans="1:9" x14ac:dyDescent="0.3">
      <c r="A54" s="2" t="s">
        <v>57</v>
      </c>
    </row>
    <row r="55" spans="1:9" x14ac:dyDescent="0.3">
      <c r="A55" s="2" t="s">
        <v>58</v>
      </c>
    </row>
  </sheetData>
  <conditionalFormatting sqref="A12:A50">
    <cfRule type="expression" dxfId="2" priority="3">
      <formula>"MOD(LIGNE() ;2)"</formula>
    </cfRule>
  </conditionalFormatting>
  <conditionalFormatting sqref="A52:A55">
    <cfRule type="expression" dxfId="1" priority="2">
      <formula>"MOD(LIGNE() ;2)"</formula>
    </cfRule>
  </conditionalFormatting>
  <conditionalFormatting sqref="A78:A1048445">
    <cfRule type="expression" dxfId="0" priority="1">
      <formula>"MOD(LIGNE() ;2)"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B138-B067-45F3-BB62-B84E043FD815}">
  <dimension ref="A1"/>
  <sheetViews>
    <sheetView workbookViewId="0"/>
    <sheetView workbookViewId="1"/>
  </sheetViews>
  <sheetFormatPr defaultRowHeight="14.4" x14ac:dyDescent="0.3"/>
  <sheetData>
    <row r="1" spans="1:1" x14ac:dyDescent="0.3">
      <c r="A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properites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Grimaldi</dc:creator>
  <cp:lastModifiedBy>Isabelle Grimaldi</cp:lastModifiedBy>
  <dcterms:created xsi:type="dcterms:W3CDTF">2015-06-05T18:17:20Z</dcterms:created>
  <dcterms:modified xsi:type="dcterms:W3CDTF">2025-03-20T08:19:16Z</dcterms:modified>
</cp:coreProperties>
</file>